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5" yWindow="3870" windowWidth="28860" windowHeight="3885" activeTab="1"/>
  </bookViews>
  <sheets>
    <sheet name="Export CPRD PN2068-2" sheetId="2" r:id="rId1"/>
    <sheet name="Export CPRD PN2122" sheetId="3" r:id="rId2"/>
    <sheet name="Etat navette" sheetId="4" r:id="rId3"/>
    <sheet name="Feuil1" sheetId="1" r:id="rId4"/>
  </sheets>
  <externalReferences>
    <externalReference r:id="rId5"/>
  </externalReferences>
  <definedNames>
    <definedName name="_xlnm._FilterDatabase" localSheetId="2" hidden="1">'Etat navette'!$E$11:$T$506</definedName>
    <definedName name="_xlnm._FilterDatabase" localSheetId="0" hidden="1">'Export CPRD PN2068-2'!$B$1:$M$535</definedName>
    <definedName name="_xlnm._FilterDatabase" localSheetId="1" hidden="1">'Export CPRD PN2122'!$B$1:$N$53</definedName>
    <definedName name="Avct_Visa">'Etat navette'!#REF!</definedName>
    <definedName name="Avis_1erregard">'Etat navette'!#REF!</definedName>
    <definedName name="Avis_CSPS">'Etat navette'!#REF!</definedName>
    <definedName name="Avis_MOE">'Etat navette'!#REF!</definedName>
    <definedName name="Avis_OCTA">'Etat navette'!#REF!</definedName>
    <definedName name="Avis_OPCG">'Etat navette'!#REF!</definedName>
    <definedName name="Avis_Synthese">'Etat navette'!#REF!</definedName>
    <definedName name="EN_date_1er_reg">'Etat navette'!#REF!</definedName>
    <definedName name="EN_date_avis_synth">'Etat navette'!#REF!</definedName>
    <definedName name="EN_date_prev_ind_prec">'Etat navette'!$Q:$Q</definedName>
    <definedName name="EN_dern_ind">'Etat navette'!$O:$O</definedName>
    <definedName name="EN_num_ind">'Etat navette'!$N:$N</definedName>
    <definedName name="EN_Ouvrage">'Etat navette'!$F:$F</definedName>
    <definedName name="EN_Spec">'Etat navette'!$H:$H</definedName>
    <definedName name="EN_TypeD">'Etat navette'!$L:$L</definedName>
    <definedName name="Nav_GED">'Etat navette'!$E:$E</definedName>
    <definedName name="_xlnm.Print_Area" localSheetId="2">'Etat navette'!$E$1:$T$506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4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12"/>
  <c r="P20"/>
  <c r="P28"/>
  <c r="P36"/>
  <c r="P44"/>
  <c r="P52"/>
  <c r="P60"/>
  <c r="P68"/>
  <c r="P76"/>
  <c r="P84"/>
  <c r="P92"/>
  <c r="P100"/>
  <c r="P108"/>
  <c r="P116"/>
  <c r="P124"/>
  <c r="P132"/>
  <c r="P140"/>
  <c r="P148"/>
  <c r="P156"/>
  <c r="P164"/>
  <c r="P172"/>
  <c r="P180"/>
  <c r="P188"/>
  <c r="P196"/>
  <c r="P204"/>
  <c r="P212"/>
  <c r="P220"/>
  <c r="P228"/>
  <c r="P236"/>
  <c r="P244"/>
  <c r="P252"/>
  <c r="P260"/>
  <c r="P268"/>
  <c r="P276"/>
  <c r="P284"/>
  <c r="P292"/>
  <c r="P300"/>
  <c r="P308"/>
  <c r="P316"/>
  <c r="P324"/>
  <c r="P332"/>
  <c r="P340"/>
  <c r="P348"/>
  <c r="P356"/>
  <c r="P364"/>
  <c r="P372"/>
  <c r="P380"/>
  <c r="P388"/>
  <c r="P396"/>
  <c r="P404"/>
  <c r="P412"/>
  <c r="P420"/>
  <c r="P428"/>
  <c r="P436"/>
  <c r="P444"/>
  <c r="P452"/>
  <c r="P460"/>
  <c r="P468"/>
  <c r="P476"/>
  <c r="P484"/>
  <c r="P492"/>
  <c r="P500"/>
  <c r="P19"/>
  <c r="P27"/>
  <c r="P35"/>
  <c r="P43"/>
  <c r="P51"/>
  <c r="P59"/>
  <c r="P67"/>
  <c r="P75"/>
  <c r="P83"/>
  <c r="P91"/>
  <c r="P99"/>
  <c r="P107"/>
  <c r="P115"/>
  <c r="P123"/>
  <c r="P131"/>
  <c r="P139"/>
  <c r="P147"/>
  <c r="P155"/>
  <c r="P163"/>
  <c r="P171"/>
  <c r="P179"/>
  <c r="P187"/>
  <c r="P195"/>
  <c r="P203"/>
  <c r="P211"/>
  <c r="P219"/>
  <c r="P227"/>
  <c r="P235"/>
  <c r="P243"/>
  <c r="P251"/>
  <c r="P259"/>
  <c r="P267"/>
  <c r="P275"/>
  <c r="P283"/>
  <c r="P291"/>
  <c r="P299"/>
  <c r="P307"/>
  <c r="P315"/>
  <c r="P323"/>
  <c r="P331"/>
  <c r="P339"/>
  <c r="P347"/>
  <c r="P355"/>
  <c r="P363"/>
  <c r="P371"/>
  <c r="P379"/>
  <c r="P387"/>
  <c r="P395"/>
  <c r="P403"/>
  <c r="P411"/>
  <c r="P419"/>
  <c r="P427"/>
  <c r="P435"/>
  <c r="P443"/>
  <c r="P451"/>
  <c r="P459"/>
  <c r="P467"/>
  <c r="P475"/>
  <c r="P483"/>
  <c r="P491"/>
  <c r="P499"/>
  <c r="P18"/>
  <c r="P26"/>
  <c r="P34"/>
  <c r="P42"/>
  <c r="P50"/>
  <c r="P58"/>
  <c r="P66"/>
  <c r="P74"/>
  <c r="P82"/>
  <c r="P90"/>
  <c r="P98"/>
  <c r="P106"/>
  <c r="P114"/>
  <c r="P122"/>
  <c r="P130"/>
  <c r="P138"/>
  <c r="P146"/>
  <c r="P154"/>
  <c r="P162"/>
  <c r="P170"/>
  <c r="P178"/>
  <c r="P186"/>
  <c r="P194"/>
  <c r="P202"/>
  <c r="P210"/>
  <c r="P218"/>
  <c r="P226"/>
  <c r="P234"/>
  <c r="P242"/>
  <c r="P250"/>
  <c r="P258"/>
  <c r="P266"/>
  <c r="P274"/>
  <c r="P282"/>
  <c r="P290"/>
  <c r="P298"/>
  <c r="P306"/>
  <c r="P314"/>
  <c r="P322"/>
  <c r="P330"/>
  <c r="P338"/>
  <c r="P346"/>
  <c r="P354"/>
  <c r="P362"/>
  <c r="P370"/>
  <c r="P378"/>
  <c r="P386"/>
  <c r="P394"/>
  <c r="P402"/>
  <c r="P410"/>
  <c r="P418"/>
  <c r="P426"/>
  <c r="P434"/>
  <c r="P442"/>
  <c r="P450"/>
  <c r="P458"/>
  <c r="P466"/>
  <c r="P474"/>
  <c r="P482"/>
  <c r="P490"/>
  <c r="P498"/>
  <c r="P506"/>
  <c r="P17"/>
  <c r="P25"/>
  <c r="P33"/>
  <c r="P41"/>
  <c r="P49"/>
  <c r="P57"/>
  <c r="P65"/>
  <c r="P73"/>
  <c r="P81"/>
  <c r="P89"/>
  <c r="P97"/>
  <c r="P105"/>
  <c r="P113"/>
  <c r="P121"/>
  <c r="P129"/>
  <c r="P137"/>
  <c r="P145"/>
  <c r="P153"/>
  <c r="P161"/>
  <c r="P169"/>
  <c r="P177"/>
  <c r="P185"/>
  <c r="P193"/>
  <c r="P201"/>
  <c r="P209"/>
  <c r="P217"/>
  <c r="P225"/>
  <c r="P233"/>
  <c r="P241"/>
  <c r="P249"/>
  <c r="P257"/>
  <c r="P265"/>
  <c r="P273"/>
  <c r="P281"/>
  <c r="P289"/>
  <c r="P297"/>
  <c r="P305"/>
  <c r="P313"/>
  <c r="P321"/>
  <c r="P329"/>
  <c r="P337"/>
  <c r="P345"/>
  <c r="P353"/>
  <c r="P361"/>
  <c r="P369"/>
  <c r="P377"/>
  <c r="P385"/>
  <c r="P393"/>
  <c r="P401"/>
  <c r="P409"/>
  <c r="P417"/>
  <c r="P425"/>
  <c r="P433"/>
  <c r="P441"/>
  <c r="P449"/>
  <c r="P457"/>
  <c r="P465"/>
  <c r="P473"/>
  <c r="P481"/>
  <c r="P489"/>
  <c r="P497"/>
  <c r="P505"/>
  <c r="P504"/>
  <c r="P12"/>
  <c r="P16"/>
  <c r="P24"/>
  <c r="P32"/>
  <c r="P40"/>
  <c r="P48"/>
  <c r="P56"/>
  <c r="P64"/>
  <c r="P72"/>
  <c r="P80"/>
  <c r="P88"/>
  <c r="P96"/>
  <c r="P104"/>
  <c r="P112"/>
  <c r="P120"/>
  <c r="P128"/>
  <c r="P136"/>
  <c r="P144"/>
  <c r="P152"/>
  <c r="P160"/>
  <c r="P168"/>
  <c r="P176"/>
  <c r="P184"/>
  <c r="P192"/>
  <c r="P200"/>
  <c r="P208"/>
  <c r="P216"/>
  <c r="P224"/>
  <c r="P232"/>
  <c r="P240"/>
  <c r="P248"/>
  <c r="P256"/>
  <c r="P264"/>
  <c r="P272"/>
  <c r="P280"/>
  <c r="P288"/>
  <c r="P296"/>
  <c r="P304"/>
  <c r="P312"/>
  <c r="P320"/>
  <c r="P328"/>
  <c r="P336"/>
  <c r="P344"/>
  <c r="P352"/>
  <c r="P360"/>
  <c r="P368"/>
  <c r="P376"/>
  <c r="P384"/>
  <c r="P392"/>
  <c r="P400"/>
  <c r="P408"/>
  <c r="P416"/>
  <c r="P424"/>
  <c r="P432"/>
  <c r="P440"/>
  <c r="P448"/>
  <c r="P456"/>
  <c r="P464"/>
  <c r="P472"/>
  <c r="P480"/>
  <c r="P488"/>
  <c r="P496"/>
  <c r="P503"/>
  <c r="P15"/>
  <c r="P23"/>
  <c r="P31"/>
  <c r="P39"/>
  <c r="P47"/>
  <c r="P55"/>
  <c r="P63"/>
  <c r="P71"/>
  <c r="P79"/>
  <c r="P87"/>
  <c r="P95"/>
  <c r="P103"/>
  <c r="P111"/>
  <c r="P119"/>
  <c r="P127"/>
  <c r="P135"/>
  <c r="P143"/>
  <c r="P151"/>
  <c r="P159"/>
  <c r="P167"/>
  <c r="P175"/>
  <c r="P183"/>
  <c r="P191"/>
  <c r="P199"/>
  <c r="P207"/>
  <c r="P215"/>
  <c r="P223"/>
  <c r="P231"/>
  <c r="P239"/>
  <c r="P247"/>
  <c r="P255"/>
  <c r="P263"/>
  <c r="P271"/>
  <c r="P279"/>
  <c r="P287"/>
  <c r="P295"/>
  <c r="P303"/>
  <c r="P311"/>
  <c r="P319"/>
  <c r="P327"/>
  <c r="P335"/>
  <c r="P343"/>
  <c r="P351"/>
  <c r="P359"/>
  <c r="P367"/>
  <c r="P375"/>
  <c r="P383"/>
  <c r="P391"/>
  <c r="P399"/>
  <c r="P407"/>
  <c r="P415"/>
  <c r="P423"/>
  <c r="P431"/>
  <c r="P439"/>
  <c r="P447"/>
  <c r="P455"/>
  <c r="P463"/>
  <c r="P471"/>
  <c r="P479"/>
  <c r="P487"/>
  <c r="P495"/>
  <c r="P502"/>
  <c r="P14"/>
  <c r="P22"/>
  <c r="P30"/>
  <c r="P38"/>
  <c r="P46"/>
  <c r="P54"/>
  <c r="P62"/>
  <c r="P70"/>
  <c r="P78"/>
  <c r="P86"/>
  <c r="P94"/>
  <c r="P102"/>
  <c r="P110"/>
  <c r="P118"/>
  <c r="P126"/>
  <c r="P134"/>
  <c r="P142"/>
  <c r="P150"/>
  <c r="P158"/>
  <c r="P166"/>
  <c r="P174"/>
  <c r="P182"/>
  <c r="P190"/>
  <c r="P198"/>
  <c r="P206"/>
  <c r="P214"/>
  <c r="P222"/>
  <c r="P230"/>
  <c r="P238"/>
  <c r="P246"/>
  <c r="P254"/>
  <c r="P262"/>
  <c r="P270"/>
  <c r="P278"/>
  <c r="P286"/>
  <c r="P294"/>
  <c r="P302"/>
  <c r="P310"/>
  <c r="P318"/>
  <c r="P326"/>
  <c r="P334"/>
  <c r="P342"/>
  <c r="P350"/>
  <c r="P358"/>
  <c r="P366"/>
  <c r="P374"/>
  <c r="P382"/>
  <c r="P390"/>
  <c r="P398"/>
  <c r="P406"/>
  <c r="P414"/>
  <c r="P422"/>
  <c r="P430"/>
  <c r="P438"/>
  <c r="P446"/>
  <c r="P454"/>
  <c r="P462"/>
  <c r="P470"/>
  <c r="P478"/>
  <c r="P486"/>
  <c r="P494"/>
  <c r="P501"/>
  <c r="P13"/>
  <c r="P21"/>
  <c r="P29"/>
  <c r="P37"/>
  <c r="P45"/>
  <c r="P53"/>
  <c r="P61"/>
  <c r="P69"/>
  <c r="P77"/>
  <c r="P85"/>
  <c r="P93"/>
  <c r="P101"/>
  <c r="P109"/>
  <c r="P117"/>
  <c r="P125"/>
  <c r="P133"/>
  <c r="P141"/>
  <c r="P149"/>
  <c r="P157"/>
  <c r="P165"/>
  <c r="P173"/>
  <c r="P181"/>
  <c r="P189"/>
  <c r="P197"/>
  <c r="P205"/>
  <c r="P213"/>
  <c r="P221"/>
  <c r="P229"/>
  <c r="P237"/>
  <c r="P245"/>
  <c r="P253"/>
  <c r="P261"/>
  <c r="P269"/>
  <c r="P277"/>
  <c r="P285"/>
  <c r="P293"/>
  <c r="P301"/>
  <c r="P309"/>
  <c r="P317"/>
  <c r="P325"/>
  <c r="P333"/>
  <c r="P341"/>
  <c r="P349"/>
  <c r="P357"/>
  <c r="P365"/>
  <c r="P373"/>
  <c r="P381"/>
  <c r="P389"/>
  <c r="P397"/>
  <c r="P405"/>
  <c r="P413"/>
  <c r="P421"/>
  <c r="P429"/>
  <c r="P437"/>
  <c r="P445"/>
  <c r="P453"/>
  <c r="P461"/>
  <c r="P469"/>
  <c r="P477"/>
  <c r="P485"/>
  <c r="P493"/>
  <c r="T12" l="1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A3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2"/>
  <c r="S292" i="4" l="1"/>
  <c r="N292"/>
  <c r="M292"/>
  <c r="L292"/>
  <c r="K292"/>
  <c r="J292"/>
  <c r="H292"/>
  <c r="G292"/>
  <c r="F292"/>
  <c r="S285"/>
  <c r="N285"/>
  <c r="M285"/>
  <c r="L285"/>
  <c r="K285"/>
  <c r="J285"/>
  <c r="H285"/>
  <c r="G285"/>
  <c r="F285"/>
  <c r="S283"/>
  <c r="N283"/>
  <c r="M283"/>
  <c r="L283"/>
  <c r="K283"/>
  <c r="J283"/>
  <c r="H283"/>
  <c r="G283"/>
  <c r="F283"/>
  <c r="S280"/>
  <c r="N280"/>
  <c r="M280"/>
  <c r="L280"/>
  <c r="K280"/>
  <c r="J280"/>
  <c r="H280"/>
  <c r="G280"/>
  <c r="F280"/>
  <c r="S276"/>
  <c r="R276"/>
  <c r="N276"/>
  <c r="M276"/>
  <c r="L276"/>
  <c r="K276"/>
  <c r="J276"/>
  <c r="H276"/>
  <c r="G276"/>
  <c r="F276"/>
  <c r="S273"/>
  <c r="N273"/>
  <c r="M273"/>
  <c r="L273"/>
  <c r="K273"/>
  <c r="J273"/>
  <c r="H273"/>
  <c r="G273"/>
  <c r="F273"/>
  <c r="S269"/>
  <c r="N269"/>
  <c r="M269"/>
  <c r="L269"/>
  <c r="K269"/>
  <c r="J269"/>
  <c r="H269"/>
  <c r="G269"/>
  <c r="F269"/>
  <c r="S264"/>
  <c r="N264"/>
  <c r="M264"/>
  <c r="L264"/>
  <c r="K264"/>
  <c r="J264"/>
  <c r="H264"/>
  <c r="G264"/>
  <c r="F264"/>
  <c r="R253"/>
  <c r="S253"/>
  <c r="N253"/>
  <c r="M253"/>
  <c r="L253"/>
  <c r="K253"/>
  <c r="J253"/>
  <c r="H253"/>
  <c r="G253"/>
  <c r="F253"/>
  <c r="S249"/>
  <c r="N249"/>
  <c r="M249"/>
  <c r="L249"/>
  <c r="K249"/>
  <c r="J249"/>
  <c r="H249"/>
  <c r="G249"/>
  <c r="F249"/>
  <c r="S246"/>
  <c r="N246"/>
  <c r="M246"/>
  <c r="L246"/>
  <c r="K246"/>
  <c r="J246"/>
  <c r="H246"/>
  <c r="G246"/>
  <c r="F246"/>
  <c r="S296"/>
  <c r="N296"/>
  <c r="M296"/>
  <c r="L296"/>
  <c r="K296"/>
  <c r="J296"/>
  <c r="H296"/>
  <c r="G296"/>
  <c r="F296"/>
  <c r="S295"/>
  <c r="N295"/>
  <c r="M295"/>
  <c r="L295"/>
  <c r="K295"/>
  <c r="J295"/>
  <c r="H295"/>
  <c r="G295"/>
  <c r="F295"/>
  <c r="S294"/>
  <c r="N294"/>
  <c r="M294"/>
  <c r="L294"/>
  <c r="K294"/>
  <c r="J294"/>
  <c r="H294"/>
  <c r="G294"/>
  <c r="F294"/>
  <c r="S293"/>
  <c r="N293"/>
  <c r="M293"/>
  <c r="L293"/>
  <c r="K293"/>
  <c r="J293"/>
  <c r="H293"/>
  <c r="G293"/>
  <c r="F293"/>
  <c r="S291"/>
  <c r="N291"/>
  <c r="M291"/>
  <c r="L291"/>
  <c r="K291"/>
  <c r="J291"/>
  <c r="H291"/>
  <c r="G291"/>
  <c r="F291"/>
  <c r="S259"/>
  <c r="N259"/>
  <c r="M259"/>
  <c r="L259"/>
  <c r="K259"/>
  <c r="J259"/>
  <c r="H259"/>
  <c r="G259"/>
  <c r="F259"/>
  <c r="S170"/>
  <c r="N170"/>
  <c r="M170"/>
  <c r="L170"/>
  <c r="K170"/>
  <c r="J170"/>
  <c r="H170"/>
  <c r="G170"/>
  <c r="F170"/>
  <c r="S332"/>
  <c r="N332"/>
  <c r="M332"/>
  <c r="L332"/>
  <c r="K332"/>
  <c r="J332"/>
  <c r="H332"/>
  <c r="G332"/>
  <c r="F332"/>
  <c r="R338"/>
  <c r="S338"/>
  <c r="N338"/>
  <c r="M338"/>
  <c r="L338"/>
  <c r="K338"/>
  <c r="J338"/>
  <c r="H338"/>
  <c r="G338"/>
  <c r="F338"/>
  <c r="S165"/>
  <c r="N165"/>
  <c r="M165"/>
  <c r="L165"/>
  <c r="K165"/>
  <c r="J165"/>
  <c r="H165"/>
  <c r="G165"/>
  <c r="F165"/>
  <c r="R156"/>
  <c r="S156"/>
  <c r="N156"/>
  <c r="M156"/>
  <c r="L156"/>
  <c r="K156"/>
  <c r="J156"/>
  <c r="H156"/>
  <c r="G156"/>
  <c r="F156"/>
  <c r="S153"/>
  <c r="N153"/>
  <c r="M153"/>
  <c r="L153"/>
  <c r="K153"/>
  <c r="J153"/>
  <c r="H153"/>
  <c r="G153"/>
  <c r="F153"/>
  <c r="S398"/>
  <c r="N398"/>
  <c r="M398"/>
  <c r="L398"/>
  <c r="K398"/>
  <c r="J398"/>
  <c r="H398"/>
  <c r="G398"/>
  <c r="F398"/>
  <c r="S369"/>
  <c r="N369"/>
  <c r="M369"/>
  <c r="L369"/>
  <c r="K369"/>
  <c r="J369"/>
  <c r="H369"/>
  <c r="G369"/>
  <c r="F369"/>
  <c r="S230"/>
  <c r="R230"/>
  <c r="N230"/>
  <c r="M230"/>
  <c r="L230"/>
  <c r="K230"/>
  <c r="J230"/>
  <c r="H230"/>
  <c r="G230"/>
  <c r="F230"/>
  <c r="S57"/>
  <c r="N57"/>
  <c r="M57"/>
  <c r="L57"/>
  <c r="K57"/>
  <c r="J57"/>
  <c r="H57"/>
  <c r="G57"/>
  <c r="F57"/>
  <c r="S205"/>
  <c r="N205"/>
  <c r="M205"/>
  <c r="L205"/>
  <c r="K205"/>
  <c r="J205"/>
  <c r="H205"/>
  <c r="G205"/>
  <c r="F205"/>
  <c r="S204"/>
  <c r="N204"/>
  <c r="M204"/>
  <c r="L204"/>
  <c r="K204"/>
  <c r="J204"/>
  <c r="H204"/>
  <c r="G204"/>
  <c r="F204"/>
  <c r="S167"/>
  <c r="N167"/>
  <c r="M167"/>
  <c r="L167"/>
  <c r="K167"/>
  <c r="J167"/>
  <c r="H167"/>
  <c r="G167"/>
  <c r="F167"/>
  <c r="S166"/>
  <c r="R166"/>
  <c r="N166"/>
  <c r="M166"/>
  <c r="L166"/>
  <c r="K166"/>
  <c r="J166"/>
  <c r="H166"/>
  <c r="G166"/>
  <c r="F166"/>
  <c r="S164"/>
  <c r="N164"/>
  <c r="M164"/>
  <c r="L164"/>
  <c r="K164"/>
  <c r="J164"/>
  <c r="H164"/>
  <c r="G164"/>
  <c r="F164"/>
  <c r="S163"/>
  <c r="R163"/>
  <c r="N163"/>
  <c r="M163"/>
  <c r="L163"/>
  <c r="K163"/>
  <c r="J163"/>
  <c r="H163"/>
  <c r="G163"/>
  <c r="F163"/>
  <c r="S162"/>
  <c r="N162"/>
  <c r="M162"/>
  <c r="L162"/>
  <c r="K162"/>
  <c r="J162"/>
  <c r="H162"/>
  <c r="G162"/>
  <c r="F162"/>
  <c r="S161"/>
  <c r="R161"/>
  <c r="N161"/>
  <c r="M161"/>
  <c r="L161"/>
  <c r="K161"/>
  <c r="J161"/>
  <c r="H161"/>
  <c r="G161"/>
  <c r="F161"/>
  <c r="S160"/>
  <c r="N160"/>
  <c r="M160"/>
  <c r="L160"/>
  <c r="K160"/>
  <c r="J160"/>
  <c r="H160"/>
  <c r="G160"/>
  <c r="F160"/>
  <c r="S159"/>
  <c r="N159"/>
  <c r="M159"/>
  <c r="L159"/>
  <c r="K159"/>
  <c r="J159"/>
  <c r="H159"/>
  <c r="G159"/>
  <c r="F159"/>
  <c r="S158"/>
  <c r="N158"/>
  <c r="M158"/>
  <c r="L158"/>
  <c r="K158"/>
  <c r="J158"/>
  <c r="H158"/>
  <c r="G158"/>
  <c r="F158"/>
  <c r="S157"/>
  <c r="N157"/>
  <c r="M157"/>
  <c r="L157"/>
  <c r="K157"/>
  <c r="J157"/>
  <c r="H157"/>
  <c r="G157"/>
  <c r="F157"/>
  <c r="S155"/>
  <c r="R155"/>
  <c r="N155"/>
  <c r="M155"/>
  <c r="L155"/>
  <c r="K155"/>
  <c r="J155"/>
  <c r="H155"/>
  <c r="G155"/>
  <c r="F155"/>
  <c r="S154"/>
  <c r="N154"/>
  <c r="M154"/>
  <c r="L154"/>
  <c r="K154"/>
  <c r="J154"/>
  <c r="H154"/>
  <c r="G154"/>
  <c r="F154"/>
  <c r="S101"/>
  <c r="R101"/>
  <c r="N101"/>
  <c r="M101"/>
  <c r="L101"/>
  <c r="K101"/>
  <c r="J101"/>
  <c r="H101"/>
  <c r="G101"/>
  <c r="F101"/>
  <c r="S328"/>
  <c r="R328"/>
  <c r="N328"/>
  <c r="M328"/>
  <c r="L328"/>
  <c r="K328"/>
  <c r="J328"/>
  <c r="H328"/>
  <c r="G328"/>
  <c r="F328"/>
  <c r="S286"/>
  <c r="N286"/>
  <c r="M286"/>
  <c r="L286"/>
  <c r="K286"/>
  <c r="J286"/>
  <c r="H286"/>
  <c r="G286"/>
  <c r="F286"/>
  <c r="S284"/>
  <c r="R284"/>
  <c r="N284"/>
  <c r="M284"/>
  <c r="L284"/>
  <c r="K284"/>
  <c r="J284"/>
  <c r="H284"/>
  <c r="G284"/>
  <c r="F284"/>
  <c r="S282"/>
  <c r="N282"/>
  <c r="M282"/>
  <c r="L282"/>
  <c r="K282"/>
  <c r="J282"/>
  <c r="H282"/>
  <c r="G282"/>
  <c r="F282"/>
  <c r="S281"/>
  <c r="R281"/>
  <c r="N281"/>
  <c r="M281"/>
  <c r="L281"/>
  <c r="K281"/>
  <c r="J281"/>
  <c r="H281"/>
  <c r="G281"/>
  <c r="F281"/>
  <c r="S278"/>
  <c r="N278"/>
  <c r="M278"/>
  <c r="L278"/>
  <c r="K278"/>
  <c r="J278"/>
  <c r="H278"/>
  <c r="G278"/>
  <c r="F278"/>
  <c r="S277"/>
  <c r="N277"/>
  <c r="M277"/>
  <c r="L277"/>
  <c r="K277"/>
  <c r="J277"/>
  <c r="H277"/>
  <c r="G277"/>
  <c r="F277"/>
  <c r="S274"/>
  <c r="N274"/>
  <c r="M274"/>
  <c r="L274"/>
  <c r="K274"/>
  <c r="J274"/>
  <c r="H274"/>
  <c r="G274"/>
  <c r="F274"/>
  <c r="S271"/>
  <c r="N271"/>
  <c r="M271"/>
  <c r="L271"/>
  <c r="K271"/>
  <c r="J271"/>
  <c r="H271"/>
  <c r="G271"/>
  <c r="F271"/>
  <c r="S270"/>
  <c r="N270"/>
  <c r="M270"/>
  <c r="L270"/>
  <c r="K270"/>
  <c r="J270"/>
  <c r="H270"/>
  <c r="G270"/>
  <c r="F270"/>
  <c r="S266"/>
  <c r="R266"/>
  <c r="N266"/>
  <c r="M266"/>
  <c r="L266"/>
  <c r="K266"/>
  <c r="J266"/>
  <c r="H266"/>
  <c r="G266"/>
  <c r="F266"/>
  <c r="S265"/>
  <c r="N265"/>
  <c r="M265"/>
  <c r="L265"/>
  <c r="K265"/>
  <c r="J265"/>
  <c r="H265"/>
  <c r="G265"/>
  <c r="F265"/>
  <c r="S261"/>
  <c r="N261"/>
  <c r="M261"/>
  <c r="L261"/>
  <c r="K261"/>
  <c r="J261"/>
  <c r="H261"/>
  <c r="G261"/>
  <c r="F261"/>
  <c r="S260"/>
  <c r="N260"/>
  <c r="M260"/>
  <c r="L260"/>
  <c r="K260"/>
  <c r="J260"/>
  <c r="H260"/>
  <c r="G260"/>
  <c r="F260"/>
  <c r="S256"/>
  <c r="N256"/>
  <c r="M256"/>
  <c r="L256"/>
  <c r="K256"/>
  <c r="J256"/>
  <c r="H256"/>
  <c r="G256"/>
  <c r="F256"/>
  <c r="S255"/>
  <c r="N255"/>
  <c r="M255"/>
  <c r="L255"/>
  <c r="K255"/>
  <c r="J255"/>
  <c r="H255"/>
  <c r="G255"/>
  <c r="F255"/>
  <c r="S254"/>
  <c r="N254"/>
  <c r="M254"/>
  <c r="L254"/>
  <c r="K254"/>
  <c r="J254"/>
  <c r="H254"/>
  <c r="G254"/>
  <c r="F254"/>
  <c r="S499"/>
  <c r="N499"/>
  <c r="M499"/>
  <c r="L499"/>
  <c r="K499"/>
  <c r="J499"/>
  <c r="H499"/>
  <c r="G499"/>
  <c r="F499"/>
  <c r="S498"/>
  <c r="N498"/>
  <c r="M498"/>
  <c r="L498"/>
  <c r="K498"/>
  <c r="J498"/>
  <c r="H498"/>
  <c r="G498"/>
  <c r="F498"/>
  <c r="S53"/>
  <c r="N53"/>
  <c r="M53"/>
  <c r="L53"/>
  <c r="K53"/>
  <c r="J53"/>
  <c r="H53"/>
  <c r="G53"/>
  <c r="F53"/>
  <c r="S482"/>
  <c r="R482"/>
  <c r="N482"/>
  <c r="M482"/>
  <c r="L482"/>
  <c r="K482"/>
  <c r="J482"/>
  <c r="H482"/>
  <c r="G482"/>
  <c r="F482"/>
  <c r="S250"/>
  <c r="N250"/>
  <c r="M250"/>
  <c r="L250"/>
  <c r="K250"/>
  <c r="J250"/>
  <c r="H250"/>
  <c r="G250"/>
  <c r="F250"/>
  <c r="S247"/>
  <c r="N247"/>
  <c r="M247"/>
  <c r="L247"/>
  <c r="K247"/>
  <c r="J247"/>
  <c r="H247"/>
  <c r="G247"/>
  <c r="F247"/>
  <c r="S407"/>
  <c r="N407"/>
  <c r="M407"/>
  <c r="L407"/>
  <c r="K407"/>
  <c r="J407"/>
  <c r="H407"/>
  <c r="G407"/>
  <c r="F407"/>
  <c r="S52"/>
  <c r="N52"/>
  <c r="M52"/>
  <c r="L52"/>
  <c r="K52"/>
  <c r="J52"/>
  <c r="H52"/>
  <c r="G52"/>
  <c r="F52"/>
  <c r="S99"/>
  <c r="N99"/>
  <c r="M99"/>
  <c r="L99"/>
  <c r="K99"/>
  <c r="J99"/>
  <c r="H99"/>
  <c r="G99"/>
  <c r="F99"/>
  <c r="S496"/>
  <c r="N496"/>
  <c r="M496"/>
  <c r="L496"/>
  <c r="K496"/>
  <c r="J496"/>
  <c r="H496"/>
  <c r="G496"/>
  <c r="F496"/>
  <c r="S495"/>
  <c r="N495"/>
  <c r="M495"/>
  <c r="L495"/>
  <c r="K495"/>
  <c r="J495"/>
  <c r="H495"/>
  <c r="G495"/>
  <c r="F495"/>
  <c r="S494"/>
  <c r="R494"/>
  <c r="N494"/>
  <c r="M494"/>
  <c r="L494"/>
  <c r="K494"/>
  <c r="J494"/>
  <c r="H494"/>
  <c r="G494"/>
  <c r="F494"/>
  <c r="S493"/>
  <c r="N493"/>
  <c r="M493"/>
  <c r="L493"/>
  <c r="K493"/>
  <c r="J493"/>
  <c r="H493"/>
  <c r="G493"/>
  <c r="F493"/>
  <c r="S492"/>
  <c r="N492"/>
  <c r="M492"/>
  <c r="L492"/>
  <c r="K492"/>
  <c r="J492"/>
  <c r="H492"/>
  <c r="G492"/>
  <c r="F492"/>
  <c r="S491"/>
  <c r="N491"/>
  <c r="M491"/>
  <c r="L491"/>
  <c r="K491"/>
  <c r="J491"/>
  <c r="H491"/>
  <c r="G491"/>
  <c r="F491"/>
  <c r="S490"/>
  <c r="R490"/>
  <c r="N490"/>
  <c r="M490"/>
  <c r="L490"/>
  <c r="K490"/>
  <c r="J490"/>
  <c r="H490"/>
  <c r="G490"/>
  <c r="F490"/>
  <c r="S489"/>
  <c r="N489"/>
  <c r="M489"/>
  <c r="L489"/>
  <c r="K489"/>
  <c r="J489"/>
  <c r="H489"/>
  <c r="G489"/>
  <c r="F489"/>
  <c r="S488"/>
  <c r="N488"/>
  <c r="M488"/>
  <c r="L488"/>
  <c r="K488"/>
  <c r="J488"/>
  <c r="H488"/>
  <c r="G488"/>
  <c r="F488"/>
  <c r="S487"/>
  <c r="N487"/>
  <c r="M487"/>
  <c r="L487"/>
  <c r="K487"/>
  <c r="J487"/>
  <c r="H487"/>
  <c r="G487"/>
  <c r="F487"/>
  <c r="S451"/>
  <c r="N451"/>
  <c r="M451"/>
  <c r="L451"/>
  <c r="K451"/>
  <c r="J451"/>
  <c r="H451"/>
  <c r="G451"/>
  <c r="F451"/>
  <c r="S450"/>
  <c r="N450"/>
  <c r="M450"/>
  <c r="L450"/>
  <c r="K450"/>
  <c r="J450"/>
  <c r="H450"/>
  <c r="G450"/>
  <c r="F450"/>
  <c r="S449"/>
  <c r="N449"/>
  <c r="M449"/>
  <c r="L449"/>
  <c r="K449"/>
  <c r="J449"/>
  <c r="H449"/>
  <c r="G449"/>
  <c r="F449"/>
  <c r="S448"/>
  <c r="N448"/>
  <c r="M448"/>
  <c r="L448"/>
  <c r="K448"/>
  <c r="J448"/>
  <c r="H448"/>
  <c r="G448"/>
  <c r="F448"/>
  <c r="S447"/>
  <c r="N447"/>
  <c r="M447"/>
  <c r="L447"/>
  <c r="K447"/>
  <c r="J447"/>
  <c r="H447"/>
  <c r="G447"/>
  <c r="F447"/>
  <c r="S446"/>
  <c r="N446"/>
  <c r="M446"/>
  <c r="L446"/>
  <c r="K446"/>
  <c r="J446"/>
  <c r="H446"/>
  <c r="G446"/>
  <c r="F446"/>
  <c r="S445"/>
  <c r="N445"/>
  <c r="M445"/>
  <c r="L445"/>
  <c r="K445"/>
  <c r="J445"/>
  <c r="H445"/>
  <c r="G445"/>
  <c r="F445"/>
  <c r="S444"/>
  <c r="N444"/>
  <c r="M444"/>
  <c r="L444"/>
  <c r="K444"/>
  <c r="J444"/>
  <c r="H444"/>
  <c r="G444"/>
  <c r="F444"/>
  <c r="R443"/>
  <c r="S443"/>
  <c r="N443"/>
  <c r="M443"/>
  <c r="L443"/>
  <c r="K443"/>
  <c r="J443"/>
  <c r="H443"/>
  <c r="G443"/>
  <c r="F443"/>
  <c r="S327"/>
  <c r="N327"/>
  <c r="M327"/>
  <c r="L327"/>
  <c r="K327"/>
  <c r="J327"/>
  <c r="H327"/>
  <c r="G327"/>
  <c r="F327"/>
  <c r="S326"/>
  <c r="N326"/>
  <c r="M326"/>
  <c r="L326"/>
  <c r="K326"/>
  <c r="J326"/>
  <c r="H326"/>
  <c r="G326"/>
  <c r="F326"/>
  <c r="S325"/>
  <c r="N325"/>
  <c r="M325"/>
  <c r="L325"/>
  <c r="K325"/>
  <c r="J325"/>
  <c r="H325"/>
  <c r="G325"/>
  <c r="F325"/>
  <c r="S324"/>
  <c r="N324"/>
  <c r="M324"/>
  <c r="L324"/>
  <c r="K324"/>
  <c r="J324"/>
  <c r="H324"/>
  <c r="G324"/>
  <c r="F324"/>
  <c r="S318"/>
  <c r="R318"/>
  <c r="N318"/>
  <c r="M318"/>
  <c r="L318"/>
  <c r="K318"/>
  <c r="J318"/>
  <c r="H318"/>
  <c r="G318"/>
  <c r="F318"/>
  <c r="S307"/>
  <c r="N307"/>
  <c r="M307"/>
  <c r="L307"/>
  <c r="K307"/>
  <c r="J307"/>
  <c r="H307"/>
  <c r="G307"/>
  <c r="F307"/>
  <c r="S306"/>
  <c r="N306"/>
  <c r="M306"/>
  <c r="L306"/>
  <c r="K306"/>
  <c r="J306"/>
  <c r="H306"/>
  <c r="G306"/>
  <c r="F306"/>
  <c r="S305"/>
  <c r="N305"/>
  <c r="M305"/>
  <c r="L305"/>
  <c r="K305"/>
  <c r="J305"/>
  <c r="H305"/>
  <c r="G305"/>
  <c r="F305"/>
  <c r="S244"/>
  <c r="N244"/>
  <c r="M244"/>
  <c r="L244"/>
  <c r="K244"/>
  <c r="J244"/>
  <c r="H244"/>
  <c r="G244"/>
  <c r="F244"/>
  <c r="S133"/>
  <c r="N133"/>
  <c r="M133"/>
  <c r="L133"/>
  <c r="K133"/>
  <c r="J133"/>
  <c r="H133"/>
  <c r="G133"/>
  <c r="F133"/>
  <c r="S79"/>
  <c r="R79"/>
  <c r="N79"/>
  <c r="M79"/>
  <c r="L79"/>
  <c r="K79"/>
  <c r="J79"/>
  <c r="H79"/>
  <c r="G79"/>
  <c r="F79"/>
  <c r="S360"/>
  <c r="N360"/>
  <c r="M360"/>
  <c r="L360"/>
  <c r="K360"/>
  <c r="J360"/>
  <c r="H360"/>
  <c r="G360"/>
  <c r="F360"/>
  <c r="S304"/>
  <c r="N304"/>
  <c r="M304"/>
  <c r="L304"/>
  <c r="K304"/>
  <c r="J304"/>
  <c r="H304"/>
  <c r="G304"/>
  <c r="F304"/>
  <c r="S201"/>
  <c r="N201"/>
  <c r="M201"/>
  <c r="L201"/>
  <c r="K201"/>
  <c r="J201"/>
  <c r="H201"/>
  <c r="G201"/>
  <c r="F201"/>
  <c r="S221"/>
  <c r="N221"/>
  <c r="M221"/>
  <c r="L221"/>
  <c r="K221"/>
  <c r="J221"/>
  <c r="H221"/>
  <c r="G221"/>
  <c r="F221"/>
  <c r="S461"/>
  <c r="N461"/>
  <c r="M461"/>
  <c r="L461"/>
  <c r="K461"/>
  <c r="J461"/>
  <c r="H461"/>
  <c r="G461"/>
  <c r="F461"/>
  <c r="S460"/>
  <c r="N460"/>
  <c r="M460"/>
  <c r="L460"/>
  <c r="K460"/>
  <c r="J460"/>
  <c r="H460"/>
  <c r="G460"/>
  <c r="F460"/>
  <c r="S459"/>
  <c r="N459"/>
  <c r="M459"/>
  <c r="L459"/>
  <c r="K459"/>
  <c r="J459"/>
  <c r="H459"/>
  <c r="G459"/>
  <c r="F459"/>
  <c r="S458"/>
  <c r="R458"/>
  <c r="N458"/>
  <c r="M458"/>
  <c r="L458"/>
  <c r="K458"/>
  <c r="J458"/>
  <c r="H458"/>
  <c r="G458"/>
  <c r="F458"/>
  <c r="S457"/>
  <c r="N457"/>
  <c r="M457"/>
  <c r="L457"/>
  <c r="K457"/>
  <c r="J457"/>
  <c r="H457"/>
  <c r="G457"/>
  <c r="F457"/>
  <c r="S456"/>
  <c r="N456"/>
  <c r="M456"/>
  <c r="L456"/>
  <c r="K456"/>
  <c r="J456"/>
  <c r="H456"/>
  <c r="G456"/>
  <c r="F456"/>
  <c r="S455"/>
  <c r="N455"/>
  <c r="M455"/>
  <c r="L455"/>
  <c r="K455"/>
  <c r="J455"/>
  <c r="H455"/>
  <c r="G455"/>
  <c r="F455"/>
  <c r="S454"/>
  <c r="N454"/>
  <c r="M454"/>
  <c r="L454"/>
  <c r="K454"/>
  <c r="J454"/>
  <c r="H454"/>
  <c r="G454"/>
  <c r="F454"/>
  <c r="S453"/>
  <c r="N453"/>
  <c r="M453"/>
  <c r="L453"/>
  <c r="K453"/>
  <c r="J453"/>
  <c r="H453"/>
  <c r="G453"/>
  <c r="F453"/>
  <c r="S452"/>
  <c r="R452"/>
  <c r="N452"/>
  <c r="M452"/>
  <c r="L452"/>
  <c r="K452"/>
  <c r="J452"/>
  <c r="H452"/>
  <c r="G452"/>
  <c r="F452"/>
  <c r="S463"/>
  <c r="N463"/>
  <c r="M463"/>
  <c r="L463"/>
  <c r="K463"/>
  <c r="J463"/>
  <c r="H463"/>
  <c r="G463"/>
  <c r="F463"/>
  <c r="S440"/>
  <c r="N440"/>
  <c r="M440"/>
  <c r="L440"/>
  <c r="K440"/>
  <c r="J440"/>
  <c r="H440"/>
  <c r="G440"/>
  <c r="F440"/>
  <c r="S323"/>
  <c r="N323"/>
  <c r="M323"/>
  <c r="L323"/>
  <c r="K323"/>
  <c r="J323"/>
  <c r="H323"/>
  <c r="G323"/>
  <c r="F323"/>
  <c r="S322"/>
  <c r="N322"/>
  <c r="M322"/>
  <c r="L322"/>
  <c r="K322"/>
  <c r="J322"/>
  <c r="H322"/>
  <c r="G322"/>
  <c r="F322"/>
  <c r="S321"/>
  <c r="N321"/>
  <c r="M321"/>
  <c r="L321"/>
  <c r="K321"/>
  <c r="J321"/>
  <c r="H321"/>
  <c r="G321"/>
  <c r="F321"/>
  <c r="S320"/>
  <c r="R320"/>
  <c r="N320"/>
  <c r="M320"/>
  <c r="L320"/>
  <c r="K320"/>
  <c r="J320"/>
  <c r="H320"/>
  <c r="G320"/>
  <c r="F320"/>
  <c r="S319"/>
  <c r="N319"/>
  <c r="M319"/>
  <c r="L319"/>
  <c r="K319"/>
  <c r="J319"/>
  <c r="H319"/>
  <c r="G319"/>
  <c r="F319"/>
  <c r="S317"/>
  <c r="R317"/>
  <c r="N317"/>
  <c r="M317"/>
  <c r="L317"/>
  <c r="K317"/>
  <c r="J317"/>
  <c r="H317"/>
  <c r="G317"/>
  <c r="F317"/>
  <c r="S316"/>
  <c r="N316"/>
  <c r="M316"/>
  <c r="L316"/>
  <c r="K316"/>
  <c r="J316"/>
  <c r="H316"/>
  <c r="G316"/>
  <c r="F316"/>
  <c r="S315"/>
  <c r="N315"/>
  <c r="M315"/>
  <c r="L315"/>
  <c r="K315"/>
  <c r="J315"/>
  <c r="H315"/>
  <c r="G315"/>
  <c r="F315"/>
  <c r="S313"/>
  <c r="N313"/>
  <c r="M313"/>
  <c r="L313"/>
  <c r="K313"/>
  <c r="J313"/>
  <c r="H313"/>
  <c r="G313"/>
  <c r="F313"/>
  <c r="S312"/>
  <c r="N312"/>
  <c r="M312"/>
  <c r="L312"/>
  <c r="K312"/>
  <c r="J312"/>
  <c r="H312"/>
  <c r="G312"/>
  <c r="F312"/>
  <c r="S311"/>
  <c r="N311"/>
  <c r="M311"/>
  <c r="L311"/>
  <c r="K311"/>
  <c r="J311"/>
  <c r="H311"/>
  <c r="G311"/>
  <c r="F311"/>
  <c r="S309"/>
  <c r="N309"/>
  <c r="M309"/>
  <c r="L309"/>
  <c r="K309"/>
  <c r="J309"/>
  <c r="H309"/>
  <c r="G309"/>
  <c r="F309"/>
  <c r="S302"/>
  <c r="N302"/>
  <c r="M302"/>
  <c r="L302"/>
  <c r="K302"/>
  <c r="J302"/>
  <c r="H302"/>
  <c r="G302"/>
  <c r="F302"/>
  <c r="S300"/>
  <c r="N300"/>
  <c r="M300"/>
  <c r="L300"/>
  <c r="K300"/>
  <c r="J300"/>
  <c r="H300"/>
  <c r="G300"/>
  <c r="F300"/>
  <c r="S298"/>
  <c r="N298"/>
  <c r="M298"/>
  <c r="L298"/>
  <c r="K298"/>
  <c r="J298"/>
  <c r="H298"/>
  <c r="G298"/>
  <c r="F298"/>
  <c r="S242"/>
  <c r="N242"/>
  <c r="M242"/>
  <c r="L242"/>
  <c r="K242"/>
  <c r="J242"/>
  <c r="H242"/>
  <c r="G242"/>
  <c r="F242"/>
  <c r="S239"/>
  <c r="N239"/>
  <c r="M239"/>
  <c r="L239"/>
  <c r="K239"/>
  <c r="J239"/>
  <c r="H239"/>
  <c r="G239"/>
  <c r="F239"/>
  <c r="S236"/>
  <c r="N236"/>
  <c r="M236"/>
  <c r="L236"/>
  <c r="K236"/>
  <c r="J236"/>
  <c r="H236"/>
  <c r="G236"/>
  <c r="F236"/>
  <c r="S233"/>
  <c r="N233"/>
  <c r="M233"/>
  <c r="L233"/>
  <c r="K233"/>
  <c r="J233"/>
  <c r="H233"/>
  <c r="G233"/>
  <c r="F233"/>
  <c r="S189"/>
  <c r="N189"/>
  <c r="M189"/>
  <c r="L189"/>
  <c r="K189"/>
  <c r="J189"/>
  <c r="H189"/>
  <c r="G189"/>
  <c r="F189"/>
  <c r="S152"/>
  <c r="N152"/>
  <c r="M152"/>
  <c r="L152"/>
  <c r="K152"/>
  <c r="J152"/>
  <c r="H152"/>
  <c r="G152"/>
  <c r="F152"/>
  <c r="S140"/>
  <c r="N140"/>
  <c r="M140"/>
  <c r="L140"/>
  <c r="K140"/>
  <c r="J140"/>
  <c r="H140"/>
  <c r="G140"/>
  <c r="F140"/>
  <c r="S55"/>
  <c r="N55"/>
  <c r="M55"/>
  <c r="L55"/>
  <c r="K55"/>
  <c r="J55"/>
  <c r="H55"/>
  <c r="G55"/>
  <c r="F55"/>
  <c r="S465"/>
  <c r="N465"/>
  <c r="M465"/>
  <c r="L465"/>
  <c r="K465"/>
  <c r="J465"/>
  <c r="H465"/>
  <c r="G465"/>
  <c r="F465"/>
  <c r="S367"/>
  <c r="N367"/>
  <c r="M367"/>
  <c r="L367"/>
  <c r="K367"/>
  <c r="J367"/>
  <c r="H367"/>
  <c r="G367"/>
  <c r="F367"/>
  <c r="S467"/>
  <c r="N467"/>
  <c r="M467"/>
  <c r="L467"/>
  <c r="K467"/>
  <c r="J467"/>
  <c r="H467"/>
  <c r="G467"/>
  <c r="F467"/>
  <c r="S466"/>
  <c r="N466"/>
  <c r="M466"/>
  <c r="L466"/>
  <c r="K466"/>
  <c r="J466"/>
  <c r="H466"/>
  <c r="G466"/>
  <c r="F466"/>
  <c r="S430"/>
  <c r="N430"/>
  <c r="M430"/>
  <c r="L430"/>
  <c r="K430"/>
  <c r="J430"/>
  <c r="H430"/>
  <c r="G430"/>
  <c r="F430"/>
  <c r="S429"/>
  <c r="N429"/>
  <c r="M429"/>
  <c r="L429"/>
  <c r="K429"/>
  <c r="J429"/>
  <c r="H429"/>
  <c r="G429"/>
  <c r="F429"/>
  <c r="R428"/>
  <c r="S428"/>
  <c r="N428"/>
  <c r="M428"/>
  <c r="L428"/>
  <c r="K428"/>
  <c r="J428"/>
  <c r="H428"/>
  <c r="G428"/>
  <c r="F428"/>
  <c r="S427"/>
  <c r="N427"/>
  <c r="M427"/>
  <c r="L427"/>
  <c r="K427"/>
  <c r="J427"/>
  <c r="H427"/>
  <c r="G427"/>
  <c r="F427"/>
  <c r="R426"/>
  <c r="S426"/>
  <c r="N426"/>
  <c r="M426"/>
  <c r="L426"/>
  <c r="K426"/>
  <c r="J426"/>
  <c r="H426"/>
  <c r="G426"/>
  <c r="F426"/>
  <c r="S425"/>
  <c r="N425"/>
  <c r="M425"/>
  <c r="L425"/>
  <c r="K425"/>
  <c r="J425"/>
  <c r="H425"/>
  <c r="G425"/>
  <c r="F425"/>
  <c r="S423"/>
  <c r="N423"/>
  <c r="M423"/>
  <c r="L423"/>
  <c r="K423"/>
  <c r="J423"/>
  <c r="H423"/>
  <c r="G423"/>
  <c r="F423"/>
  <c r="S422"/>
  <c r="N422"/>
  <c r="M422"/>
  <c r="L422"/>
  <c r="K422"/>
  <c r="J422"/>
  <c r="H422"/>
  <c r="G422"/>
  <c r="F422"/>
  <c r="S151"/>
  <c r="N151"/>
  <c r="M151"/>
  <c r="L151"/>
  <c r="K151"/>
  <c r="J151"/>
  <c r="H151"/>
  <c r="G151"/>
  <c r="F151"/>
  <c r="S380"/>
  <c r="N380"/>
  <c r="M380"/>
  <c r="L380"/>
  <c r="K380"/>
  <c r="J380"/>
  <c r="H380"/>
  <c r="G380"/>
  <c r="F380"/>
  <c r="S290"/>
  <c r="N290"/>
  <c r="M290"/>
  <c r="L290"/>
  <c r="K290"/>
  <c r="J290"/>
  <c r="H290"/>
  <c r="G290"/>
  <c r="F290"/>
  <c r="S289"/>
  <c r="N289"/>
  <c r="M289"/>
  <c r="L289"/>
  <c r="K289"/>
  <c r="J289"/>
  <c r="H289"/>
  <c r="G289"/>
  <c r="F289"/>
  <c r="S150"/>
  <c r="N150"/>
  <c r="M150"/>
  <c r="L150"/>
  <c r="K150"/>
  <c r="J150"/>
  <c r="H150"/>
  <c r="G150"/>
  <c r="F150"/>
  <c r="S384"/>
  <c r="N384"/>
  <c r="M384"/>
  <c r="L384"/>
  <c r="K384"/>
  <c r="J384"/>
  <c r="H384"/>
  <c r="G384"/>
  <c r="F384"/>
  <c r="S497"/>
  <c r="N497"/>
  <c r="M497"/>
  <c r="L497"/>
  <c r="K497"/>
  <c r="J497"/>
  <c r="H497"/>
  <c r="G497"/>
  <c r="F497"/>
  <c r="S462"/>
  <c r="N462"/>
  <c r="M462"/>
  <c r="L462"/>
  <c r="K462"/>
  <c r="J462"/>
  <c r="H462"/>
  <c r="G462"/>
  <c r="F462"/>
  <c r="S442"/>
  <c r="N442"/>
  <c r="M442"/>
  <c r="L442"/>
  <c r="K442"/>
  <c r="J442"/>
  <c r="H442"/>
  <c r="G442"/>
  <c r="F442"/>
  <c r="R441"/>
  <c r="S441"/>
  <c r="N441"/>
  <c r="M441"/>
  <c r="L441"/>
  <c r="K441"/>
  <c r="J441"/>
  <c r="H441"/>
  <c r="G441"/>
  <c r="F441"/>
  <c r="S439"/>
  <c r="N439"/>
  <c r="M439"/>
  <c r="L439"/>
  <c r="K439"/>
  <c r="J439"/>
  <c r="H439"/>
  <c r="G439"/>
  <c r="F439"/>
  <c r="S438"/>
  <c r="N438"/>
  <c r="M438"/>
  <c r="L438"/>
  <c r="K438"/>
  <c r="J438"/>
  <c r="H438"/>
  <c r="G438"/>
  <c r="F438"/>
  <c r="S437"/>
  <c r="N437"/>
  <c r="M437"/>
  <c r="L437"/>
  <c r="K437"/>
  <c r="J437"/>
  <c r="H437"/>
  <c r="G437"/>
  <c r="F437"/>
  <c r="S436"/>
  <c r="N436"/>
  <c r="M436"/>
  <c r="L436"/>
  <c r="K436"/>
  <c r="J436"/>
  <c r="H436"/>
  <c r="G436"/>
  <c r="F436"/>
  <c r="S435"/>
  <c r="N435"/>
  <c r="M435"/>
  <c r="L435"/>
  <c r="K435"/>
  <c r="J435"/>
  <c r="H435"/>
  <c r="G435"/>
  <c r="F435"/>
  <c r="S434"/>
  <c r="N434"/>
  <c r="M434"/>
  <c r="L434"/>
  <c r="K434"/>
  <c r="J434"/>
  <c r="H434"/>
  <c r="G434"/>
  <c r="F434"/>
  <c r="S433"/>
  <c r="N433"/>
  <c r="M433"/>
  <c r="L433"/>
  <c r="K433"/>
  <c r="J433"/>
  <c r="H433"/>
  <c r="G433"/>
  <c r="F433"/>
  <c r="S432"/>
  <c r="N432"/>
  <c r="M432"/>
  <c r="L432"/>
  <c r="K432"/>
  <c r="J432"/>
  <c r="H432"/>
  <c r="G432"/>
  <c r="F432"/>
  <c r="S431"/>
  <c r="N431"/>
  <c r="M431"/>
  <c r="L431"/>
  <c r="K431"/>
  <c r="J431"/>
  <c r="H431"/>
  <c r="G431"/>
  <c r="F431"/>
  <c r="S424"/>
  <c r="N424"/>
  <c r="M424"/>
  <c r="L424"/>
  <c r="K424"/>
  <c r="J424"/>
  <c r="H424"/>
  <c r="G424"/>
  <c r="F424"/>
  <c r="S196"/>
  <c r="N196"/>
  <c r="M196"/>
  <c r="L196"/>
  <c r="K196"/>
  <c r="J196"/>
  <c r="H196"/>
  <c r="G196"/>
  <c r="F196"/>
  <c r="S139"/>
  <c r="N139"/>
  <c r="M139"/>
  <c r="L139"/>
  <c r="K139"/>
  <c r="J139"/>
  <c r="H139"/>
  <c r="G139"/>
  <c r="F139"/>
  <c r="S138"/>
  <c r="N138"/>
  <c r="M138"/>
  <c r="L138"/>
  <c r="K138"/>
  <c r="J138"/>
  <c r="H138"/>
  <c r="G138"/>
  <c r="F138"/>
  <c r="S137"/>
  <c r="N137"/>
  <c r="M137"/>
  <c r="L137"/>
  <c r="K137"/>
  <c r="J137"/>
  <c r="H137"/>
  <c r="G137"/>
  <c r="F137"/>
  <c r="S195"/>
  <c r="N195"/>
  <c r="M195"/>
  <c r="L195"/>
  <c r="K195"/>
  <c r="J195"/>
  <c r="H195"/>
  <c r="G195"/>
  <c r="F195"/>
  <c r="S191"/>
  <c r="N191"/>
  <c r="M191"/>
  <c r="L191"/>
  <c r="K191"/>
  <c r="J191"/>
  <c r="H191"/>
  <c r="G191"/>
  <c r="F191"/>
  <c r="S185"/>
  <c r="R185"/>
  <c r="N185"/>
  <c r="M185"/>
  <c r="L185"/>
  <c r="K185"/>
  <c r="J185"/>
  <c r="H185"/>
  <c r="G185"/>
  <c r="F185"/>
  <c r="S96"/>
  <c r="N96"/>
  <c r="M96"/>
  <c r="L96"/>
  <c r="K96"/>
  <c r="J96"/>
  <c r="H96"/>
  <c r="G96"/>
  <c r="F96"/>
  <c r="S95"/>
  <c r="N95"/>
  <c r="M95"/>
  <c r="L95"/>
  <c r="K95"/>
  <c r="J95"/>
  <c r="H95"/>
  <c r="G95"/>
  <c r="F95"/>
  <c r="S94"/>
  <c r="N94"/>
  <c r="M94"/>
  <c r="L94"/>
  <c r="K94"/>
  <c r="J94"/>
  <c r="H94"/>
  <c r="G94"/>
  <c r="F94"/>
  <c r="S93"/>
  <c r="N93"/>
  <c r="M93"/>
  <c r="L93"/>
  <c r="K93"/>
  <c r="J93"/>
  <c r="H93"/>
  <c r="G93"/>
  <c r="F93"/>
  <c r="S92"/>
  <c r="N92"/>
  <c r="M92"/>
  <c r="L92"/>
  <c r="K92"/>
  <c r="J92"/>
  <c r="H92"/>
  <c r="G92"/>
  <c r="F92"/>
  <c r="S90"/>
  <c r="N90"/>
  <c r="M90"/>
  <c r="L90"/>
  <c r="K90"/>
  <c r="J90"/>
  <c r="H90"/>
  <c r="G90"/>
  <c r="F90"/>
  <c r="S89"/>
  <c r="N89"/>
  <c r="M89"/>
  <c r="L89"/>
  <c r="K89"/>
  <c r="J89"/>
  <c r="H89"/>
  <c r="G89"/>
  <c r="F89"/>
  <c r="S88"/>
  <c r="N88"/>
  <c r="M88"/>
  <c r="L88"/>
  <c r="K88"/>
  <c r="J88"/>
  <c r="H88"/>
  <c r="G88"/>
  <c r="F88"/>
  <c r="S87"/>
  <c r="N87"/>
  <c r="M87"/>
  <c r="L87"/>
  <c r="K87"/>
  <c r="J87"/>
  <c r="H87"/>
  <c r="G87"/>
  <c r="F87"/>
  <c r="S357"/>
  <c r="N357"/>
  <c r="M357"/>
  <c r="L357"/>
  <c r="K357"/>
  <c r="J357"/>
  <c r="H357"/>
  <c r="G357"/>
  <c r="F357"/>
  <c r="S356"/>
  <c r="N356"/>
  <c r="M356"/>
  <c r="L356"/>
  <c r="K356"/>
  <c r="J356"/>
  <c r="H356"/>
  <c r="G356"/>
  <c r="F356"/>
  <c r="S353"/>
  <c r="N353"/>
  <c r="M353"/>
  <c r="L353"/>
  <c r="K353"/>
  <c r="J353"/>
  <c r="H353"/>
  <c r="G353"/>
  <c r="F353"/>
  <c r="S227"/>
  <c r="N227"/>
  <c r="M227"/>
  <c r="L227"/>
  <c r="K227"/>
  <c r="J227"/>
  <c r="H227"/>
  <c r="G227"/>
  <c r="F227"/>
  <c r="S226"/>
  <c r="N226"/>
  <c r="M226"/>
  <c r="L226"/>
  <c r="K226"/>
  <c r="J226"/>
  <c r="H226"/>
  <c r="G226"/>
  <c r="F226"/>
  <c r="S225"/>
  <c r="N225"/>
  <c r="M225"/>
  <c r="L225"/>
  <c r="K225"/>
  <c r="J225"/>
  <c r="H225"/>
  <c r="G225"/>
  <c r="F225"/>
  <c r="S224"/>
  <c r="N224"/>
  <c r="M224"/>
  <c r="L224"/>
  <c r="K224"/>
  <c r="J224"/>
  <c r="H224"/>
  <c r="G224"/>
  <c r="F224"/>
  <c r="S223"/>
  <c r="N223"/>
  <c r="M223"/>
  <c r="L223"/>
  <c r="K223"/>
  <c r="J223"/>
  <c r="H223"/>
  <c r="G223"/>
  <c r="F223"/>
  <c r="S222"/>
  <c r="N222"/>
  <c r="M222"/>
  <c r="L222"/>
  <c r="K222"/>
  <c r="J222"/>
  <c r="H222"/>
  <c r="G222"/>
  <c r="F222"/>
  <c r="S91"/>
  <c r="N91"/>
  <c r="M91"/>
  <c r="L91"/>
  <c r="K91"/>
  <c r="J91"/>
  <c r="H91"/>
  <c r="G91"/>
  <c r="F91"/>
  <c r="S16"/>
  <c r="N16"/>
  <c r="M16"/>
  <c r="L16"/>
  <c r="K16"/>
  <c r="J16"/>
  <c r="H16"/>
  <c r="G16"/>
  <c r="F16"/>
  <c r="S229"/>
  <c r="N229"/>
  <c r="M229"/>
  <c r="L229"/>
  <c r="K229"/>
  <c r="J229"/>
  <c r="H229"/>
  <c r="G229"/>
  <c r="F229"/>
  <c r="S228"/>
  <c r="N228"/>
  <c r="M228"/>
  <c r="L228"/>
  <c r="K228"/>
  <c r="J228"/>
  <c r="H228"/>
  <c r="G228"/>
  <c r="F228"/>
  <c r="S98"/>
  <c r="N98"/>
  <c r="M98"/>
  <c r="L98"/>
  <c r="K98"/>
  <c r="J98"/>
  <c r="H98"/>
  <c r="G98"/>
  <c r="F98"/>
  <c r="S86"/>
  <c r="N86"/>
  <c r="M86"/>
  <c r="L86"/>
  <c r="K86"/>
  <c r="J86"/>
  <c r="H86"/>
  <c r="G86"/>
  <c r="F86"/>
  <c r="S85"/>
  <c r="N85"/>
  <c r="M85"/>
  <c r="L85"/>
  <c r="K85"/>
  <c r="J85"/>
  <c r="H85"/>
  <c r="G85"/>
  <c r="F85"/>
  <c r="S84"/>
  <c r="N84"/>
  <c r="M84"/>
  <c r="L84"/>
  <c r="K84"/>
  <c r="J84"/>
  <c r="H84"/>
  <c r="G84"/>
  <c r="F84"/>
  <c r="S83"/>
  <c r="N83"/>
  <c r="M83"/>
  <c r="L83"/>
  <c r="K83"/>
  <c r="J83"/>
  <c r="H83"/>
  <c r="G83"/>
  <c r="F83"/>
  <c r="S136"/>
  <c r="N136"/>
  <c r="M136"/>
  <c r="L136"/>
  <c r="K136"/>
  <c r="J136"/>
  <c r="H136"/>
  <c r="G136"/>
  <c r="F136"/>
  <c r="S135"/>
  <c r="N135"/>
  <c r="M135"/>
  <c r="L135"/>
  <c r="K135"/>
  <c r="J135"/>
  <c r="H135"/>
  <c r="G135"/>
  <c r="F135"/>
  <c r="S134"/>
  <c r="N134"/>
  <c r="M134"/>
  <c r="L134"/>
  <c r="K134"/>
  <c r="J134"/>
  <c r="H134"/>
  <c r="G134"/>
  <c r="F134"/>
  <c r="S132"/>
  <c r="N132"/>
  <c r="M132"/>
  <c r="L132"/>
  <c r="K132"/>
  <c r="J132"/>
  <c r="H132"/>
  <c r="G132"/>
  <c r="F132"/>
  <c r="S131"/>
  <c r="N131"/>
  <c r="M131"/>
  <c r="L131"/>
  <c r="K131"/>
  <c r="J131"/>
  <c r="H131"/>
  <c r="G131"/>
  <c r="F131"/>
  <c r="S130"/>
  <c r="N130"/>
  <c r="M130"/>
  <c r="L130"/>
  <c r="K130"/>
  <c r="J130"/>
  <c r="H130"/>
  <c r="G130"/>
  <c r="F130"/>
  <c r="S129"/>
  <c r="N129"/>
  <c r="M129"/>
  <c r="L129"/>
  <c r="K129"/>
  <c r="J129"/>
  <c r="H129"/>
  <c r="G129"/>
  <c r="F129"/>
  <c r="S128"/>
  <c r="N128"/>
  <c r="M128"/>
  <c r="L128"/>
  <c r="K128"/>
  <c r="J128"/>
  <c r="H128"/>
  <c r="G128"/>
  <c r="F128"/>
  <c r="S127"/>
  <c r="N127"/>
  <c r="M127"/>
  <c r="L127"/>
  <c r="K127"/>
  <c r="J127"/>
  <c r="H127"/>
  <c r="G127"/>
  <c r="F127"/>
  <c r="S125"/>
  <c r="N125"/>
  <c r="M125"/>
  <c r="L125"/>
  <c r="K125"/>
  <c r="J125"/>
  <c r="H125"/>
  <c r="G125"/>
  <c r="F125"/>
  <c r="S216"/>
  <c r="N216"/>
  <c r="M216"/>
  <c r="L216"/>
  <c r="K216"/>
  <c r="J216"/>
  <c r="H216"/>
  <c r="G216"/>
  <c r="F216"/>
  <c r="S147"/>
  <c r="N147"/>
  <c r="M147"/>
  <c r="L147"/>
  <c r="K147"/>
  <c r="J147"/>
  <c r="H147"/>
  <c r="G147"/>
  <c r="F147"/>
  <c r="S145"/>
  <c r="N145"/>
  <c r="M145"/>
  <c r="L145"/>
  <c r="K145"/>
  <c r="J145"/>
  <c r="H145"/>
  <c r="G145"/>
  <c r="F145"/>
  <c r="R143"/>
  <c r="S143"/>
  <c r="N143"/>
  <c r="M143"/>
  <c r="L143"/>
  <c r="K143"/>
  <c r="J143"/>
  <c r="H143"/>
  <c r="G143"/>
  <c r="F143"/>
  <c r="S126"/>
  <c r="N126"/>
  <c r="M126"/>
  <c r="L126"/>
  <c r="K126"/>
  <c r="J126"/>
  <c r="H126"/>
  <c r="G126"/>
  <c r="F126"/>
  <c r="S123"/>
  <c r="N123"/>
  <c r="M123"/>
  <c r="L123"/>
  <c r="K123"/>
  <c r="J123"/>
  <c r="H123"/>
  <c r="G123"/>
  <c r="F123"/>
  <c r="S121"/>
  <c r="N121"/>
  <c r="M121"/>
  <c r="L121"/>
  <c r="K121"/>
  <c r="J121"/>
  <c r="H121"/>
  <c r="G121"/>
  <c r="F121"/>
  <c r="R119"/>
  <c r="S119"/>
  <c r="N119"/>
  <c r="M119"/>
  <c r="L119"/>
  <c r="K119"/>
  <c r="J119"/>
  <c r="H119"/>
  <c r="G119"/>
  <c r="F119"/>
  <c r="S117"/>
  <c r="N117"/>
  <c r="M117"/>
  <c r="L117"/>
  <c r="K117"/>
  <c r="J117"/>
  <c r="H117"/>
  <c r="G117"/>
  <c r="F117"/>
  <c r="S115"/>
  <c r="N115"/>
  <c r="M115"/>
  <c r="L115"/>
  <c r="K115"/>
  <c r="J115"/>
  <c r="H115"/>
  <c r="G115"/>
  <c r="F115"/>
  <c r="S113"/>
  <c r="N113"/>
  <c r="M113"/>
  <c r="L113"/>
  <c r="K113"/>
  <c r="J113"/>
  <c r="H113"/>
  <c r="G113"/>
  <c r="F113"/>
  <c r="S66"/>
  <c r="N66"/>
  <c r="M66"/>
  <c r="L66"/>
  <c r="K66"/>
  <c r="J66"/>
  <c r="H66"/>
  <c r="G66"/>
  <c r="F66"/>
  <c r="S149"/>
  <c r="N149"/>
  <c r="M149"/>
  <c r="L149"/>
  <c r="K149"/>
  <c r="J149"/>
  <c r="H149"/>
  <c r="G149"/>
  <c r="F149"/>
  <c r="S148"/>
  <c r="N148"/>
  <c r="M148"/>
  <c r="L148"/>
  <c r="K148"/>
  <c r="J148"/>
  <c r="H148"/>
  <c r="G148"/>
  <c r="F148"/>
  <c r="S404"/>
  <c r="N404"/>
  <c r="M404"/>
  <c r="L404"/>
  <c r="K404"/>
  <c r="J404"/>
  <c r="H404"/>
  <c r="G404"/>
  <c r="F404"/>
  <c r="S111"/>
  <c r="N111"/>
  <c r="M111"/>
  <c r="L111"/>
  <c r="K111"/>
  <c r="J111"/>
  <c r="H111"/>
  <c r="G111"/>
  <c r="F111"/>
  <c r="S109"/>
  <c r="N109"/>
  <c r="M109"/>
  <c r="L109"/>
  <c r="K109"/>
  <c r="J109"/>
  <c r="H109"/>
  <c r="G109"/>
  <c r="F109"/>
  <c r="S107"/>
  <c r="N107"/>
  <c r="M107"/>
  <c r="L107"/>
  <c r="K107"/>
  <c r="J107"/>
  <c r="H107"/>
  <c r="G107"/>
  <c r="F107"/>
  <c r="S105"/>
  <c r="N105"/>
  <c r="M105"/>
  <c r="L105"/>
  <c r="K105"/>
  <c r="J105"/>
  <c r="H105"/>
  <c r="G105"/>
  <c r="F105"/>
  <c r="S103"/>
  <c r="N103"/>
  <c r="M103"/>
  <c r="L103"/>
  <c r="K103"/>
  <c r="J103"/>
  <c r="H103"/>
  <c r="G103"/>
  <c r="F103"/>
  <c r="S82"/>
  <c r="N82"/>
  <c r="M82"/>
  <c r="L82"/>
  <c r="K82"/>
  <c r="J82"/>
  <c r="H82"/>
  <c r="G82"/>
  <c r="F82"/>
  <c r="S78"/>
  <c r="N78"/>
  <c r="M78"/>
  <c r="L78"/>
  <c r="K78"/>
  <c r="J78"/>
  <c r="H78"/>
  <c r="G78"/>
  <c r="F78"/>
  <c r="S75"/>
  <c r="N75"/>
  <c r="M75"/>
  <c r="L75"/>
  <c r="K75"/>
  <c r="J75"/>
  <c r="H75"/>
  <c r="G75"/>
  <c r="F75"/>
  <c r="S72"/>
  <c r="N72"/>
  <c r="M72"/>
  <c r="L72"/>
  <c r="K72"/>
  <c r="J72"/>
  <c r="H72"/>
  <c r="G72"/>
  <c r="F72"/>
  <c r="S63"/>
  <c r="N63"/>
  <c r="M63"/>
  <c r="L63"/>
  <c r="K63"/>
  <c r="J63"/>
  <c r="H63"/>
  <c r="G63"/>
  <c r="F63"/>
  <c r="S60"/>
  <c r="N60"/>
  <c r="M60"/>
  <c r="L60"/>
  <c r="K60"/>
  <c r="J60"/>
  <c r="H60"/>
  <c r="G60"/>
  <c r="F60"/>
  <c r="S69"/>
  <c r="N69"/>
  <c r="M69"/>
  <c r="L69"/>
  <c r="K69"/>
  <c r="J69"/>
  <c r="H69"/>
  <c r="G69"/>
  <c r="F69"/>
  <c r="S403"/>
  <c r="N403"/>
  <c r="M403"/>
  <c r="L403"/>
  <c r="K403"/>
  <c r="J403"/>
  <c r="H403"/>
  <c r="G403"/>
  <c r="F403"/>
  <c r="S480"/>
  <c r="N480"/>
  <c r="M480"/>
  <c r="L480"/>
  <c r="K480"/>
  <c r="J480"/>
  <c r="H480"/>
  <c r="G480"/>
  <c r="F480"/>
  <c r="S416"/>
  <c r="N416"/>
  <c r="M416"/>
  <c r="L416"/>
  <c r="K416"/>
  <c r="J416"/>
  <c r="H416"/>
  <c r="G416"/>
  <c r="F416"/>
  <c r="R481"/>
  <c r="S481"/>
  <c r="N481"/>
  <c r="M481"/>
  <c r="L481"/>
  <c r="K481"/>
  <c r="J481"/>
  <c r="H481"/>
  <c r="G481"/>
  <c r="F481"/>
  <c r="S464"/>
  <c r="N464"/>
  <c r="M464"/>
  <c r="L464"/>
  <c r="K464"/>
  <c r="J464"/>
  <c r="H464"/>
  <c r="G464"/>
  <c r="F464"/>
  <c r="R100"/>
  <c r="S100"/>
  <c r="N100"/>
  <c r="M100"/>
  <c r="L100"/>
  <c r="K100"/>
  <c r="J100"/>
  <c r="H100"/>
  <c r="G100"/>
  <c r="F100"/>
  <c r="S97"/>
  <c r="N97"/>
  <c r="M97"/>
  <c r="L97"/>
  <c r="K97"/>
  <c r="J97"/>
  <c r="H97"/>
  <c r="G97"/>
  <c r="F97"/>
  <c r="S331"/>
  <c r="N331"/>
  <c r="M331"/>
  <c r="L331"/>
  <c r="K331"/>
  <c r="J331"/>
  <c r="H331"/>
  <c r="G331"/>
  <c r="F331"/>
  <c r="S168"/>
  <c r="N168"/>
  <c r="M168"/>
  <c r="L168"/>
  <c r="K168"/>
  <c r="J168"/>
  <c r="H168"/>
  <c r="G168"/>
  <c r="F168"/>
  <c r="S406"/>
  <c r="N406"/>
  <c r="M406"/>
  <c r="L406"/>
  <c r="K406"/>
  <c r="J406"/>
  <c r="H406"/>
  <c r="G406"/>
  <c r="F406"/>
  <c r="S402"/>
  <c r="N402"/>
  <c r="M402"/>
  <c r="L402"/>
  <c r="K402"/>
  <c r="J402"/>
  <c r="H402"/>
  <c r="G402"/>
  <c r="F402"/>
  <c r="S146"/>
  <c r="N146"/>
  <c r="M146"/>
  <c r="L146"/>
  <c r="K146"/>
  <c r="J146"/>
  <c r="H146"/>
  <c r="G146"/>
  <c r="F146"/>
  <c r="S144"/>
  <c r="N144"/>
  <c r="M144"/>
  <c r="L144"/>
  <c r="K144"/>
  <c r="J144"/>
  <c r="H144"/>
  <c r="G144"/>
  <c r="F144"/>
  <c r="S142"/>
  <c r="N142"/>
  <c r="M142"/>
  <c r="L142"/>
  <c r="K142"/>
  <c r="J142"/>
  <c r="H142"/>
  <c r="G142"/>
  <c r="F142"/>
  <c r="S414"/>
  <c r="N414"/>
  <c r="M414"/>
  <c r="L414"/>
  <c r="K414"/>
  <c r="J414"/>
  <c r="H414"/>
  <c r="G414"/>
  <c r="F414"/>
  <c r="S485"/>
  <c r="N485"/>
  <c r="M485"/>
  <c r="L485"/>
  <c r="K485"/>
  <c r="J485"/>
  <c r="H485"/>
  <c r="G485"/>
  <c r="F485"/>
  <c r="S288"/>
  <c r="N288"/>
  <c r="M288"/>
  <c r="L288"/>
  <c r="K288"/>
  <c r="J288"/>
  <c r="H288"/>
  <c r="G288"/>
  <c r="F288"/>
  <c r="S287"/>
  <c r="N287"/>
  <c r="M287"/>
  <c r="L287"/>
  <c r="K287"/>
  <c r="J287"/>
  <c r="H287"/>
  <c r="G287"/>
  <c r="F287"/>
  <c r="S279"/>
  <c r="N279"/>
  <c r="M279"/>
  <c r="L279"/>
  <c r="K279"/>
  <c r="J279"/>
  <c r="H279"/>
  <c r="G279"/>
  <c r="F279"/>
  <c r="S275"/>
  <c r="N275"/>
  <c r="M275"/>
  <c r="L275"/>
  <c r="K275"/>
  <c r="J275"/>
  <c r="H275"/>
  <c r="G275"/>
  <c r="F275"/>
  <c r="S272"/>
  <c r="N272"/>
  <c r="M272"/>
  <c r="L272"/>
  <c r="K272"/>
  <c r="J272"/>
  <c r="H272"/>
  <c r="G272"/>
  <c r="F272"/>
  <c r="S268"/>
  <c r="N268"/>
  <c r="M268"/>
  <c r="L268"/>
  <c r="K268"/>
  <c r="J268"/>
  <c r="H268"/>
  <c r="G268"/>
  <c r="F268"/>
  <c r="S263"/>
  <c r="N263"/>
  <c r="M263"/>
  <c r="L263"/>
  <c r="K263"/>
  <c r="J263"/>
  <c r="H263"/>
  <c r="G263"/>
  <c r="F263"/>
  <c r="S258"/>
  <c r="N258"/>
  <c r="M258"/>
  <c r="L258"/>
  <c r="K258"/>
  <c r="J258"/>
  <c r="H258"/>
  <c r="G258"/>
  <c r="F258"/>
  <c r="S252"/>
  <c r="N252"/>
  <c r="M252"/>
  <c r="L252"/>
  <c r="K252"/>
  <c r="J252"/>
  <c r="H252"/>
  <c r="G252"/>
  <c r="F252"/>
  <c r="S124"/>
  <c r="N124"/>
  <c r="M124"/>
  <c r="L124"/>
  <c r="K124"/>
  <c r="J124"/>
  <c r="H124"/>
  <c r="G124"/>
  <c r="F124"/>
  <c r="S122"/>
  <c r="N122"/>
  <c r="M122"/>
  <c r="L122"/>
  <c r="K122"/>
  <c r="J122"/>
  <c r="H122"/>
  <c r="G122"/>
  <c r="F122"/>
  <c r="S120"/>
  <c r="N120"/>
  <c r="M120"/>
  <c r="L120"/>
  <c r="K120"/>
  <c r="J120"/>
  <c r="H120"/>
  <c r="G120"/>
  <c r="F120"/>
  <c r="S118"/>
  <c r="N118"/>
  <c r="M118"/>
  <c r="L118"/>
  <c r="K118"/>
  <c r="J118"/>
  <c r="H118"/>
  <c r="G118"/>
  <c r="F118"/>
  <c r="S116"/>
  <c r="N116"/>
  <c r="M116"/>
  <c r="L116"/>
  <c r="K116"/>
  <c r="J116"/>
  <c r="H116"/>
  <c r="G116"/>
  <c r="F116"/>
  <c r="S114"/>
  <c r="N114"/>
  <c r="M114"/>
  <c r="L114"/>
  <c r="K114"/>
  <c r="J114"/>
  <c r="H114"/>
  <c r="G114"/>
  <c r="F114"/>
  <c r="S112"/>
  <c r="N112"/>
  <c r="M112"/>
  <c r="L112"/>
  <c r="K112"/>
  <c r="J112"/>
  <c r="H112"/>
  <c r="G112"/>
  <c r="F112"/>
  <c r="S110"/>
  <c r="N110"/>
  <c r="M110"/>
  <c r="L110"/>
  <c r="K110"/>
  <c r="J110"/>
  <c r="H110"/>
  <c r="G110"/>
  <c r="F110"/>
  <c r="S108"/>
  <c r="N108"/>
  <c r="M108"/>
  <c r="L108"/>
  <c r="K108"/>
  <c r="J108"/>
  <c r="H108"/>
  <c r="G108"/>
  <c r="F108"/>
  <c r="S106"/>
  <c r="N106"/>
  <c r="M106"/>
  <c r="L106"/>
  <c r="K106"/>
  <c r="J106"/>
  <c r="H106"/>
  <c r="G106"/>
  <c r="F106"/>
  <c r="S104"/>
  <c r="N104"/>
  <c r="M104"/>
  <c r="L104"/>
  <c r="K104"/>
  <c r="J104"/>
  <c r="H104"/>
  <c r="G104"/>
  <c r="F104"/>
  <c r="S102"/>
  <c r="N102"/>
  <c r="M102"/>
  <c r="L102"/>
  <c r="K102"/>
  <c r="J102"/>
  <c r="H102"/>
  <c r="G102"/>
  <c r="F102"/>
  <c r="S81"/>
  <c r="N81"/>
  <c r="M81"/>
  <c r="L81"/>
  <c r="K81"/>
  <c r="J81"/>
  <c r="H81"/>
  <c r="G81"/>
  <c r="F81"/>
  <c r="S77"/>
  <c r="N77"/>
  <c r="M77"/>
  <c r="L77"/>
  <c r="K77"/>
  <c r="J77"/>
  <c r="H77"/>
  <c r="G77"/>
  <c r="F77"/>
  <c r="S74"/>
  <c r="N74"/>
  <c r="M74"/>
  <c r="L74"/>
  <c r="K74"/>
  <c r="J74"/>
  <c r="H74"/>
  <c r="G74"/>
  <c r="F74"/>
  <c r="S71"/>
  <c r="N71"/>
  <c r="M71"/>
  <c r="L71"/>
  <c r="K71"/>
  <c r="J71"/>
  <c r="H71"/>
  <c r="G71"/>
  <c r="F71"/>
  <c r="S68"/>
  <c r="N68"/>
  <c r="M68"/>
  <c r="L68"/>
  <c r="K68"/>
  <c r="J68"/>
  <c r="H68"/>
  <c r="G68"/>
  <c r="F68"/>
  <c r="S65"/>
  <c r="N65"/>
  <c r="M65"/>
  <c r="L65"/>
  <c r="K65"/>
  <c r="J65"/>
  <c r="H65"/>
  <c r="G65"/>
  <c r="F65"/>
  <c r="S62"/>
  <c r="N62"/>
  <c r="M62"/>
  <c r="L62"/>
  <c r="K62"/>
  <c r="J62"/>
  <c r="H62"/>
  <c r="G62"/>
  <c r="F62"/>
  <c r="S350"/>
  <c r="N350"/>
  <c r="M350"/>
  <c r="L350"/>
  <c r="K350"/>
  <c r="J350"/>
  <c r="H350"/>
  <c r="G350"/>
  <c r="F350"/>
  <c r="S349"/>
  <c r="N349"/>
  <c r="M349"/>
  <c r="L349"/>
  <c r="K349"/>
  <c r="J349"/>
  <c r="H349"/>
  <c r="G349"/>
  <c r="F349"/>
  <c r="S348"/>
  <c r="N348"/>
  <c r="M348"/>
  <c r="L348"/>
  <c r="K348"/>
  <c r="J348"/>
  <c r="H348"/>
  <c r="G348"/>
  <c r="F348"/>
  <c r="S347"/>
  <c r="N347"/>
  <c r="M347"/>
  <c r="L347"/>
  <c r="K347"/>
  <c r="J347"/>
  <c r="H347"/>
  <c r="G347"/>
  <c r="F347"/>
  <c r="S346"/>
  <c r="N346"/>
  <c r="M346"/>
  <c r="L346"/>
  <c r="K346"/>
  <c r="J346"/>
  <c r="H346"/>
  <c r="G346"/>
  <c r="F346"/>
  <c r="S344"/>
  <c r="N344"/>
  <c r="M344"/>
  <c r="L344"/>
  <c r="K344"/>
  <c r="J344"/>
  <c r="H344"/>
  <c r="G344"/>
  <c r="F344"/>
  <c r="S342"/>
  <c r="N342"/>
  <c r="M342"/>
  <c r="L342"/>
  <c r="K342"/>
  <c r="J342"/>
  <c r="H342"/>
  <c r="G342"/>
  <c r="F342"/>
  <c r="S340"/>
  <c r="N340"/>
  <c r="M340"/>
  <c r="L340"/>
  <c r="K340"/>
  <c r="J340"/>
  <c r="H340"/>
  <c r="G340"/>
  <c r="F340"/>
  <c r="S335"/>
  <c r="N335"/>
  <c r="M335"/>
  <c r="L335"/>
  <c r="K335"/>
  <c r="J335"/>
  <c r="H335"/>
  <c r="G335"/>
  <c r="F335"/>
  <c r="S200"/>
  <c r="N200"/>
  <c r="M200"/>
  <c r="L200"/>
  <c r="K200"/>
  <c r="J200"/>
  <c r="H200"/>
  <c r="G200"/>
  <c r="F200"/>
  <c r="S54"/>
  <c r="N54"/>
  <c r="M54"/>
  <c r="L54"/>
  <c r="K54"/>
  <c r="J54"/>
  <c r="H54"/>
  <c r="G54"/>
  <c r="F54"/>
  <c r="S59"/>
  <c r="N59"/>
  <c r="M59"/>
  <c r="L59"/>
  <c r="K59"/>
  <c r="J59"/>
  <c r="H59"/>
  <c r="G59"/>
  <c r="F59"/>
  <c r="S359"/>
  <c r="N359"/>
  <c r="M359"/>
  <c r="L359"/>
  <c r="K359"/>
  <c r="J359"/>
  <c r="H359"/>
  <c r="G359"/>
  <c r="F359"/>
  <c r="S355"/>
  <c r="N355"/>
  <c r="M355"/>
  <c r="L355"/>
  <c r="K355"/>
  <c r="J355"/>
  <c r="H355"/>
  <c r="G355"/>
  <c r="F355"/>
  <c r="S352"/>
  <c r="N352"/>
  <c r="M352"/>
  <c r="L352"/>
  <c r="K352"/>
  <c r="J352"/>
  <c r="H352"/>
  <c r="G352"/>
  <c r="F352"/>
  <c r="S199"/>
  <c r="N199"/>
  <c r="M199"/>
  <c r="L199"/>
  <c r="K199"/>
  <c r="J199"/>
  <c r="H199"/>
  <c r="G199"/>
  <c r="F199"/>
  <c r="S194"/>
  <c r="N194"/>
  <c r="M194"/>
  <c r="L194"/>
  <c r="K194"/>
  <c r="J194"/>
  <c r="H194"/>
  <c r="G194"/>
  <c r="F194"/>
  <c r="S188"/>
  <c r="N188"/>
  <c r="M188"/>
  <c r="L188"/>
  <c r="K188"/>
  <c r="J188"/>
  <c r="H188"/>
  <c r="G188"/>
  <c r="F188"/>
  <c r="S405"/>
  <c r="N405"/>
  <c r="M405"/>
  <c r="L405"/>
  <c r="K405"/>
  <c r="J405"/>
  <c r="H405"/>
  <c r="G405"/>
  <c r="F405"/>
  <c r="S197"/>
  <c r="N197"/>
  <c r="M197"/>
  <c r="L197"/>
  <c r="K197"/>
  <c r="J197"/>
  <c r="H197"/>
  <c r="G197"/>
  <c r="F197"/>
  <c r="S141"/>
  <c r="N141"/>
  <c r="M141"/>
  <c r="L141"/>
  <c r="K141"/>
  <c r="J141"/>
  <c r="H141"/>
  <c r="G141"/>
  <c r="F141"/>
  <c r="S218"/>
  <c r="N218"/>
  <c r="M218"/>
  <c r="L218"/>
  <c r="K218"/>
  <c r="J218"/>
  <c r="H218"/>
  <c r="G218"/>
  <c r="F218"/>
  <c r="S345"/>
  <c r="N345"/>
  <c r="M345"/>
  <c r="L345"/>
  <c r="K345"/>
  <c r="J345"/>
  <c r="H345"/>
  <c r="G345"/>
  <c r="F345"/>
  <c r="S80"/>
  <c r="N80"/>
  <c r="M80"/>
  <c r="L80"/>
  <c r="K80"/>
  <c r="J80"/>
  <c r="H80"/>
  <c r="G80"/>
  <c r="F80"/>
  <c r="S76"/>
  <c r="R76"/>
  <c r="N76"/>
  <c r="M76"/>
  <c r="L76"/>
  <c r="K76"/>
  <c r="J76"/>
  <c r="H76"/>
  <c r="G76"/>
  <c r="F76"/>
  <c r="S73"/>
  <c r="N73"/>
  <c r="M73"/>
  <c r="L73"/>
  <c r="K73"/>
  <c r="J73"/>
  <c r="H73"/>
  <c r="G73"/>
  <c r="F73"/>
  <c r="S70"/>
  <c r="N70"/>
  <c r="M70"/>
  <c r="L70"/>
  <c r="K70"/>
  <c r="J70"/>
  <c r="H70"/>
  <c r="G70"/>
  <c r="F70"/>
  <c r="S67"/>
  <c r="N67"/>
  <c r="M67"/>
  <c r="L67"/>
  <c r="K67"/>
  <c r="J67"/>
  <c r="H67"/>
  <c r="G67"/>
  <c r="F67"/>
  <c r="R64"/>
  <c r="S64"/>
  <c r="N64"/>
  <c r="M64"/>
  <c r="L64"/>
  <c r="K64"/>
  <c r="J64"/>
  <c r="H64"/>
  <c r="G64"/>
  <c r="F64"/>
  <c r="S61"/>
  <c r="N61"/>
  <c r="M61"/>
  <c r="L61"/>
  <c r="K61"/>
  <c r="J61"/>
  <c r="H61"/>
  <c r="G61"/>
  <c r="F61"/>
  <c r="S58"/>
  <c r="N58"/>
  <c r="M58"/>
  <c r="L58"/>
  <c r="K58"/>
  <c r="J58"/>
  <c r="H58"/>
  <c r="G58"/>
  <c r="F58"/>
  <c r="S215"/>
  <c r="N215"/>
  <c r="M215"/>
  <c r="L215"/>
  <c r="K215"/>
  <c r="J215"/>
  <c r="H215"/>
  <c r="G215"/>
  <c r="F215"/>
  <c r="S217"/>
  <c r="N217"/>
  <c r="M217"/>
  <c r="L217"/>
  <c r="K217"/>
  <c r="J217"/>
  <c r="H217"/>
  <c r="G217"/>
  <c r="F217"/>
  <c r="S203"/>
  <c r="N203"/>
  <c r="M203"/>
  <c r="L203"/>
  <c r="K203"/>
  <c r="J203"/>
  <c r="H203"/>
  <c r="G203"/>
  <c r="F203"/>
  <c r="S56"/>
  <c r="N56"/>
  <c r="M56"/>
  <c r="L56"/>
  <c r="K56"/>
  <c r="J56"/>
  <c r="H56"/>
  <c r="G56"/>
  <c r="F56"/>
  <c r="S214"/>
  <c r="R214"/>
  <c r="N214"/>
  <c r="M214"/>
  <c r="L214"/>
  <c r="K214"/>
  <c r="J214"/>
  <c r="H214"/>
  <c r="G214"/>
  <c r="F214"/>
  <c r="S213"/>
  <c r="N213"/>
  <c r="M213"/>
  <c r="L213"/>
  <c r="K213"/>
  <c r="J213"/>
  <c r="H213"/>
  <c r="G213"/>
  <c r="F213"/>
  <c r="S386"/>
  <c r="R386"/>
  <c r="N386"/>
  <c r="M386"/>
  <c r="L386"/>
  <c r="K386"/>
  <c r="J386"/>
  <c r="H386"/>
  <c r="G386"/>
  <c r="F386"/>
  <c r="S383"/>
  <c r="N383"/>
  <c r="M383"/>
  <c r="L383"/>
  <c r="K383"/>
  <c r="J383"/>
  <c r="H383"/>
  <c r="G383"/>
  <c r="F383"/>
  <c r="S382"/>
  <c r="N382"/>
  <c r="M382"/>
  <c r="L382"/>
  <c r="K382"/>
  <c r="J382"/>
  <c r="H382"/>
  <c r="G382"/>
  <c r="F382"/>
  <c r="S212"/>
  <c r="N212"/>
  <c r="M212"/>
  <c r="L212"/>
  <c r="K212"/>
  <c r="J212"/>
  <c r="H212"/>
  <c r="G212"/>
  <c r="F212"/>
  <c r="S413"/>
  <c r="N413"/>
  <c r="M413"/>
  <c r="L413"/>
  <c r="K413"/>
  <c r="J413"/>
  <c r="H413"/>
  <c r="G413"/>
  <c r="F413"/>
  <c r="S314"/>
  <c r="R314"/>
  <c r="N314"/>
  <c r="M314"/>
  <c r="L314"/>
  <c r="K314"/>
  <c r="J314"/>
  <c r="H314"/>
  <c r="G314"/>
  <c r="F314"/>
  <c r="S310"/>
  <c r="N310"/>
  <c r="M310"/>
  <c r="L310"/>
  <c r="K310"/>
  <c r="J310"/>
  <c r="H310"/>
  <c r="G310"/>
  <c r="F310"/>
  <c r="S308"/>
  <c r="R308"/>
  <c r="N308"/>
  <c r="M308"/>
  <c r="L308"/>
  <c r="K308"/>
  <c r="J308"/>
  <c r="H308"/>
  <c r="G308"/>
  <c r="F308"/>
  <c r="S243"/>
  <c r="N243"/>
  <c r="M243"/>
  <c r="L243"/>
  <c r="K243"/>
  <c r="J243"/>
  <c r="H243"/>
  <c r="G243"/>
  <c r="F243"/>
  <c r="S178"/>
  <c r="N178"/>
  <c r="M178"/>
  <c r="L178"/>
  <c r="K178"/>
  <c r="J178"/>
  <c r="H178"/>
  <c r="G178"/>
  <c r="F178"/>
  <c r="S418"/>
  <c r="N418"/>
  <c r="M418"/>
  <c r="L418"/>
  <c r="K418"/>
  <c r="J418"/>
  <c r="H418"/>
  <c r="G418"/>
  <c r="F418"/>
  <c r="S417"/>
  <c r="N417"/>
  <c r="M417"/>
  <c r="L417"/>
  <c r="K417"/>
  <c r="J417"/>
  <c r="H417"/>
  <c r="G417"/>
  <c r="F417"/>
  <c r="S415"/>
  <c r="N415"/>
  <c r="M415"/>
  <c r="L415"/>
  <c r="K415"/>
  <c r="J415"/>
  <c r="H415"/>
  <c r="G415"/>
  <c r="F415"/>
  <c r="S412"/>
  <c r="N412"/>
  <c r="M412"/>
  <c r="L412"/>
  <c r="K412"/>
  <c r="J412"/>
  <c r="H412"/>
  <c r="G412"/>
  <c r="F412"/>
  <c r="S411"/>
  <c r="N411"/>
  <c r="M411"/>
  <c r="L411"/>
  <c r="K411"/>
  <c r="J411"/>
  <c r="H411"/>
  <c r="G411"/>
  <c r="F411"/>
  <c r="S409"/>
  <c r="N409"/>
  <c r="M409"/>
  <c r="L409"/>
  <c r="K409"/>
  <c r="J409"/>
  <c r="H409"/>
  <c r="G409"/>
  <c r="F409"/>
  <c r="S379"/>
  <c r="N379"/>
  <c r="M379"/>
  <c r="L379"/>
  <c r="K379"/>
  <c r="J379"/>
  <c r="H379"/>
  <c r="G379"/>
  <c r="F379"/>
  <c r="S378"/>
  <c r="N378"/>
  <c r="M378"/>
  <c r="L378"/>
  <c r="K378"/>
  <c r="J378"/>
  <c r="H378"/>
  <c r="G378"/>
  <c r="F378"/>
  <c r="S484"/>
  <c r="N484"/>
  <c r="M484"/>
  <c r="L484"/>
  <c r="K484"/>
  <c r="J484"/>
  <c r="H484"/>
  <c r="G484"/>
  <c r="F484"/>
  <c r="R303"/>
  <c r="S303"/>
  <c r="N303"/>
  <c r="M303"/>
  <c r="L303"/>
  <c r="K303"/>
  <c r="J303"/>
  <c r="H303"/>
  <c r="G303"/>
  <c r="F303"/>
  <c r="S301"/>
  <c r="N301"/>
  <c r="M301"/>
  <c r="L301"/>
  <c r="K301"/>
  <c r="J301"/>
  <c r="H301"/>
  <c r="G301"/>
  <c r="F301"/>
  <c r="S377"/>
  <c r="N377"/>
  <c r="M377"/>
  <c r="L377"/>
  <c r="K377"/>
  <c r="J377"/>
  <c r="H377"/>
  <c r="G377"/>
  <c r="F377"/>
  <c r="S299"/>
  <c r="N299"/>
  <c r="M299"/>
  <c r="L299"/>
  <c r="K299"/>
  <c r="J299"/>
  <c r="H299"/>
  <c r="G299"/>
  <c r="F299"/>
  <c r="S297"/>
  <c r="N297"/>
  <c r="M297"/>
  <c r="L297"/>
  <c r="K297"/>
  <c r="J297"/>
  <c r="H297"/>
  <c r="G297"/>
  <c r="F297"/>
  <c r="S241"/>
  <c r="N241"/>
  <c r="M241"/>
  <c r="L241"/>
  <c r="K241"/>
  <c r="J241"/>
  <c r="H241"/>
  <c r="G241"/>
  <c r="F241"/>
  <c r="S238"/>
  <c r="N238"/>
  <c r="M238"/>
  <c r="L238"/>
  <c r="K238"/>
  <c r="J238"/>
  <c r="H238"/>
  <c r="G238"/>
  <c r="F238"/>
  <c r="S235"/>
  <c r="N235"/>
  <c r="M235"/>
  <c r="L235"/>
  <c r="K235"/>
  <c r="J235"/>
  <c r="H235"/>
  <c r="G235"/>
  <c r="F235"/>
  <c r="S232"/>
  <c r="N232"/>
  <c r="M232"/>
  <c r="L232"/>
  <c r="K232"/>
  <c r="J232"/>
  <c r="H232"/>
  <c r="G232"/>
  <c r="F232"/>
  <c r="S171"/>
  <c r="N171"/>
  <c r="M171"/>
  <c r="L171"/>
  <c r="K171"/>
  <c r="J171"/>
  <c r="H171"/>
  <c r="G171"/>
  <c r="F171"/>
  <c r="S410"/>
  <c r="N410"/>
  <c r="M410"/>
  <c r="L410"/>
  <c r="K410"/>
  <c r="J410"/>
  <c r="H410"/>
  <c r="G410"/>
  <c r="F410"/>
  <c r="S479"/>
  <c r="N479"/>
  <c r="M479"/>
  <c r="L479"/>
  <c r="K479"/>
  <c r="J479"/>
  <c r="H479"/>
  <c r="G479"/>
  <c r="F479"/>
  <c r="S478"/>
  <c r="N478"/>
  <c r="M478"/>
  <c r="L478"/>
  <c r="K478"/>
  <c r="J478"/>
  <c r="H478"/>
  <c r="G478"/>
  <c r="F478"/>
  <c r="S477"/>
  <c r="N477"/>
  <c r="M477"/>
  <c r="L477"/>
  <c r="K477"/>
  <c r="J477"/>
  <c r="H477"/>
  <c r="G477"/>
  <c r="F477"/>
  <c r="S267"/>
  <c r="N267"/>
  <c r="M267"/>
  <c r="L267"/>
  <c r="K267"/>
  <c r="J267"/>
  <c r="H267"/>
  <c r="G267"/>
  <c r="F267"/>
  <c r="S262"/>
  <c r="N262"/>
  <c r="M262"/>
  <c r="L262"/>
  <c r="K262"/>
  <c r="J262"/>
  <c r="H262"/>
  <c r="G262"/>
  <c r="F262"/>
  <c r="S420"/>
  <c r="N420"/>
  <c r="M420"/>
  <c r="L420"/>
  <c r="K420"/>
  <c r="J420"/>
  <c r="H420"/>
  <c r="G420"/>
  <c r="F420"/>
  <c r="S390"/>
  <c r="N390"/>
  <c r="M390"/>
  <c r="L390"/>
  <c r="K390"/>
  <c r="J390"/>
  <c r="H390"/>
  <c r="G390"/>
  <c r="F390"/>
  <c r="S376"/>
  <c r="N376"/>
  <c r="M376"/>
  <c r="L376"/>
  <c r="K376"/>
  <c r="J376"/>
  <c r="H376"/>
  <c r="G376"/>
  <c r="F376"/>
  <c r="S401"/>
  <c r="N401"/>
  <c r="M401"/>
  <c r="L401"/>
  <c r="K401"/>
  <c r="J401"/>
  <c r="H401"/>
  <c r="G401"/>
  <c r="F401"/>
  <c r="S396"/>
  <c r="N396"/>
  <c r="M396"/>
  <c r="L396"/>
  <c r="K396"/>
  <c r="J396"/>
  <c r="H396"/>
  <c r="G396"/>
  <c r="F396"/>
  <c r="S394"/>
  <c r="N394"/>
  <c r="M394"/>
  <c r="L394"/>
  <c r="K394"/>
  <c r="J394"/>
  <c r="H394"/>
  <c r="G394"/>
  <c r="F394"/>
  <c r="S375"/>
  <c r="N375"/>
  <c r="M375"/>
  <c r="L375"/>
  <c r="K375"/>
  <c r="J375"/>
  <c r="H375"/>
  <c r="G375"/>
  <c r="F375"/>
  <c r="S372"/>
  <c r="N372"/>
  <c r="M372"/>
  <c r="L372"/>
  <c r="K372"/>
  <c r="J372"/>
  <c r="H372"/>
  <c r="G372"/>
  <c r="F372"/>
  <c r="S206"/>
  <c r="N206"/>
  <c r="M206"/>
  <c r="L206"/>
  <c r="K206"/>
  <c r="J206"/>
  <c r="H206"/>
  <c r="G206"/>
  <c r="F206"/>
  <c r="S202"/>
  <c r="N202"/>
  <c r="M202"/>
  <c r="L202"/>
  <c r="K202"/>
  <c r="J202"/>
  <c r="H202"/>
  <c r="G202"/>
  <c r="F202"/>
  <c r="S365"/>
  <c r="N365"/>
  <c r="M365"/>
  <c r="L365"/>
  <c r="K365"/>
  <c r="J365"/>
  <c r="H365"/>
  <c r="G365"/>
  <c r="F365"/>
  <c r="S364"/>
  <c r="N364"/>
  <c r="M364"/>
  <c r="L364"/>
  <c r="K364"/>
  <c r="J364"/>
  <c r="H364"/>
  <c r="G364"/>
  <c r="F364"/>
  <c r="S363"/>
  <c r="N363"/>
  <c r="M363"/>
  <c r="L363"/>
  <c r="K363"/>
  <c r="J363"/>
  <c r="H363"/>
  <c r="G363"/>
  <c r="F363"/>
  <c r="S362"/>
  <c r="N362"/>
  <c r="M362"/>
  <c r="L362"/>
  <c r="K362"/>
  <c r="J362"/>
  <c r="H362"/>
  <c r="G362"/>
  <c r="F362"/>
  <c r="S361"/>
  <c r="N361"/>
  <c r="M361"/>
  <c r="L361"/>
  <c r="K361"/>
  <c r="J361"/>
  <c r="H361"/>
  <c r="G361"/>
  <c r="F361"/>
  <c r="S343"/>
  <c r="N343"/>
  <c r="M343"/>
  <c r="L343"/>
  <c r="K343"/>
  <c r="J343"/>
  <c r="H343"/>
  <c r="G343"/>
  <c r="F343"/>
  <c r="S341"/>
  <c r="N341"/>
  <c r="M341"/>
  <c r="L341"/>
  <c r="K341"/>
  <c r="J341"/>
  <c r="H341"/>
  <c r="G341"/>
  <c r="F341"/>
  <c r="S339"/>
  <c r="N339"/>
  <c r="M339"/>
  <c r="L339"/>
  <c r="K339"/>
  <c r="J339"/>
  <c r="H339"/>
  <c r="G339"/>
  <c r="F339"/>
  <c r="S408"/>
  <c r="N408"/>
  <c r="M408"/>
  <c r="L408"/>
  <c r="K408"/>
  <c r="J408"/>
  <c r="H408"/>
  <c r="G408"/>
  <c r="F408"/>
  <c r="S395"/>
  <c r="N395"/>
  <c r="M395"/>
  <c r="L395"/>
  <c r="K395"/>
  <c r="J395"/>
  <c r="H395"/>
  <c r="G395"/>
  <c r="F395"/>
  <c r="S385"/>
  <c r="N385"/>
  <c r="M385"/>
  <c r="L385"/>
  <c r="K385"/>
  <c r="J385"/>
  <c r="H385"/>
  <c r="G385"/>
  <c r="F385"/>
  <c r="S172"/>
  <c r="N172"/>
  <c r="M172"/>
  <c r="L172"/>
  <c r="K172"/>
  <c r="J172"/>
  <c r="H172"/>
  <c r="G172"/>
  <c r="F172"/>
  <c r="S211"/>
  <c r="N211"/>
  <c r="M211"/>
  <c r="L211"/>
  <c r="K211"/>
  <c r="J211"/>
  <c r="H211"/>
  <c r="G211"/>
  <c r="F211"/>
  <c r="S169"/>
  <c r="N169"/>
  <c r="M169"/>
  <c r="L169"/>
  <c r="K169"/>
  <c r="J169"/>
  <c r="H169"/>
  <c r="G169"/>
  <c r="F169"/>
  <c r="S337"/>
  <c r="N337"/>
  <c r="M337"/>
  <c r="L337"/>
  <c r="K337"/>
  <c r="J337"/>
  <c r="H337"/>
  <c r="G337"/>
  <c r="F337"/>
  <c r="S400"/>
  <c r="N400"/>
  <c r="M400"/>
  <c r="L400"/>
  <c r="K400"/>
  <c r="J400"/>
  <c r="H400"/>
  <c r="G400"/>
  <c r="F400"/>
  <c r="S393"/>
  <c r="N393"/>
  <c r="M393"/>
  <c r="L393"/>
  <c r="K393"/>
  <c r="J393"/>
  <c r="H393"/>
  <c r="G393"/>
  <c r="F393"/>
  <c r="S389"/>
  <c r="N389"/>
  <c r="M389"/>
  <c r="L389"/>
  <c r="K389"/>
  <c r="J389"/>
  <c r="H389"/>
  <c r="G389"/>
  <c r="F389"/>
  <c r="S381"/>
  <c r="N381"/>
  <c r="M381"/>
  <c r="L381"/>
  <c r="K381"/>
  <c r="J381"/>
  <c r="H381"/>
  <c r="G381"/>
  <c r="F381"/>
  <c r="S374"/>
  <c r="N374"/>
  <c r="M374"/>
  <c r="L374"/>
  <c r="K374"/>
  <c r="J374"/>
  <c r="H374"/>
  <c r="G374"/>
  <c r="F374"/>
  <c r="S371"/>
  <c r="N371"/>
  <c r="M371"/>
  <c r="L371"/>
  <c r="K371"/>
  <c r="J371"/>
  <c r="H371"/>
  <c r="G371"/>
  <c r="F371"/>
  <c r="S210"/>
  <c r="N210"/>
  <c r="M210"/>
  <c r="L210"/>
  <c r="K210"/>
  <c r="J210"/>
  <c r="H210"/>
  <c r="G210"/>
  <c r="F210"/>
  <c r="S209"/>
  <c r="N209"/>
  <c r="M209"/>
  <c r="L209"/>
  <c r="K209"/>
  <c r="J209"/>
  <c r="H209"/>
  <c r="G209"/>
  <c r="F209"/>
  <c r="S399"/>
  <c r="N399"/>
  <c r="M399"/>
  <c r="L399"/>
  <c r="K399"/>
  <c r="J399"/>
  <c r="H399"/>
  <c r="G399"/>
  <c r="F399"/>
  <c r="S397"/>
  <c r="N397"/>
  <c r="M397"/>
  <c r="L397"/>
  <c r="K397"/>
  <c r="J397"/>
  <c r="H397"/>
  <c r="G397"/>
  <c r="F397"/>
  <c r="S392"/>
  <c r="N392"/>
  <c r="M392"/>
  <c r="L392"/>
  <c r="K392"/>
  <c r="J392"/>
  <c r="H392"/>
  <c r="G392"/>
  <c r="F392"/>
  <c r="S388"/>
  <c r="N388"/>
  <c r="M388"/>
  <c r="L388"/>
  <c r="K388"/>
  <c r="J388"/>
  <c r="H388"/>
  <c r="G388"/>
  <c r="F388"/>
  <c r="S373"/>
  <c r="N373"/>
  <c r="M373"/>
  <c r="L373"/>
  <c r="K373"/>
  <c r="J373"/>
  <c r="H373"/>
  <c r="G373"/>
  <c r="F373"/>
  <c r="S370"/>
  <c r="N370"/>
  <c r="M370"/>
  <c r="L370"/>
  <c r="K370"/>
  <c r="J370"/>
  <c r="H370"/>
  <c r="G370"/>
  <c r="F370"/>
  <c r="S13"/>
  <c r="N13"/>
  <c r="M13"/>
  <c r="L13"/>
  <c r="K13"/>
  <c r="J13"/>
  <c r="H13"/>
  <c r="G13"/>
  <c r="F13"/>
  <c r="S257"/>
  <c r="N257"/>
  <c r="M257"/>
  <c r="L257"/>
  <c r="K257"/>
  <c r="J257"/>
  <c r="H257"/>
  <c r="G257"/>
  <c r="F257"/>
  <c r="S251"/>
  <c r="N251"/>
  <c r="M251"/>
  <c r="L251"/>
  <c r="K251"/>
  <c r="J251"/>
  <c r="H251"/>
  <c r="G251"/>
  <c r="F251"/>
  <c r="S240"/>
  <c r="N240"/>
  <c r="M240"/>
  <c r="L240"/>
  <c r="K240"/>
  <c r="J240"/>
  <c r="H240"/>
  <c r="G240"/>
  <c r="F240"/>
  <c r="S237"/>
  <c r="N237"/>
  <c r="M237"/>
  <c r="L237"/>
  <c r="K237"/>
  <c r="J237"/>
  <c r="H237"/>
  <c r="G237"/>
  <c r="F237"/>
  <c r="S12"/>
  <c r="N12"/>
  <c r="M12"/>
  <c r="L12"/>
  <c r="K12"/>
  <c r="J12"/>
  <c r="H12"/>
  <c r="G12"/>
  <c r="F12"/>
  <c r="S336"/>
  <c r="N336"/>
  <c r="M336"/>
  <c r="L336"/>
  <c r="K336"/>
  <c r="J336"/>
  <c r="H336"/>
  <c r="G336"/>
  <c r="F336"/>
  <c r="S368"/>
  <c r="N368"/>
  <c r="M368"/>
  <c r="L368"/>
  <c r="K368"/>
  <c r="J368"/>
  <c r="H368"/>
  <c r="G368"/>
  <c r="F368"/>
  <c r="S330"/>
  <c r="N330"/>
  <c r="M330"/>
  <c r="L330"/>
  <c r="K330"/>
  <c r="J330"/>
  <c r="H330"/>
  <c r="G330"/>
  <c r="F330"/>
  <c r="S391"/>
  <c r="N391"/>
  <c r="M391"/>
  <c r="L391"/>
  <c r="K391"/>
  <c r="J391"/>
  <c r="H391"/>
  <c r="G391"/>
  <c r="F391"/>
  <c r="S387"/>
  <c r="N387"/>
  <c r="M387"/>
  <c r="L387"/>
  <c r="K387"/>
  <c r="J387"/>
  <c r="H387"/>
  <c r="G387"/>
  <c r="F387"/>
  <c r="S51"/>
  <c r="N51"/>
  <c r="M51"/>
  <c r="L51"/>
  <c r="K51"/>
  <c r="J51"/>
  <c r="H51"/>
  <c r="G51"/>
  <c r="F51"/>
  <c r="S181"/>
  <c r="N181"/>
  <c r="M181"/>
  <c r="L181"/>
  <c r="K181"/>
  <c r="J181"/>
  <c r="H181"/>
  <c r="G181"/>
  <c r="F181"/>
  <c r="S50"/>
  <c r="N50"/>
  <c r="M50"/>
  <c r="L50"/>
  <c r="K50"/>
  <c r="J50"/>
  <c r="H50"/>
  <c r="G50"/>
  <c r="F50"/>
  <c r="S208"/>
  <c r="N208"/>
  <c r="M208"/>
  <c r="L208"/>
  <c r="K208"/>
  <c r="J208"/>
  <c r="H208"/>
  <c r="G208"/>
  <c r="F208"/>
  <c r="S207"/>
  <c r="N207"/>
  <c r="M207"/>
  <c r="L207"/>
  <c r="K207"/>
  <c r="J207"/>
  <c r="H207"/>
  <c r="G207"/>
  <c r="F207"/>
  <c r="S334"/>
  <c r="N334"/>
  <c r="M334"/>
  <c r="L334"/>
  <c r="K334"/>
  <c r="J334"/>
  <c r="H334"/>
  <c r="G334"/>
  <c r="F334"/>
  <c r="S248"/>
  <c r="N248"/>
  <c r="M248"/>
  <c r="L248"/>
  <c r="K248"/>
  <c r="J248"/>
  <c r="H248"/>
  <c r="G248"/>
  <c r="F248"/>
  <c r="S245"/>
  <c r="N245"/>
  <c r="M245"/>
  <c r="L245"/>
  <c r="K245"/>
  <c r="J245"/>
  <c r="H245"/>
  <c r="G245"/>
  <c r="F245"/>
  <c r="S14"/>
  <c r="N14"/>
  <c r="M14"/>
  <c r="L14"/>
  <c r="K14"/>
  <c r="J14"/>
  <c r="H14"/>
  <c r="G14"/>
  <c r="F14"/>
  <c r="S234"/>
  <c r="N234"/>
  <c r="M234"/>
  <c r="L234"/>
  <c r="K234"/>
  <c r="J234"/>
  <c r="H234"/>
  <c r="G234"/>
  <c r="F234"/>
  <c r="S231"/>
  <c r="N231"/>
  <c r="M231"/>
  <c r="L231"/>
  <c r="K231"/>
  <c r="J231"/>
  <c r="H231"/>
  <c r="G231"/>
  <c r="F231"/>
  <c r="S15"/>
  <c r="N15"/>
  <c r="M15"/>
  <c r="L15"/>
  <c r="K15"/>
  <c r="J15"/>
  <c r="H15"/>
  <c r="G15"/>
  <c r="F15"/>
  <c r="S486"/>
  <c r="N486"/>
  <c r="M486"/>
  <c r="L486"/>
  <c r="K486"/>
  <c r="J486"/>
  <c r="H486"/>
  <c r="G486"/>
  <c r="F486"/>
  <c r="S483"/>
  <c r="N483"/>
  <c r="M483"/>
  <c r="L483"/>
  <c r="K483"/>
  <c r="J483"/>
  <c r="H483"/>
  <c r="G483"/>
  <c r="F483"/>
  <c r="S333"/>
  <c r="N333"/>
  <c r="M333"/>
  <c r="L333"/>
  <c r="K333"/>
  <c r="J333"/>
  <c r="H333"/>
  <c r="G333"/>
  <c r="F333"/>
  <c r="S49"/>
  <c r="N49"/>
  <c r="M49"/>
  <c r="L49"/>
  <c r="K49"/>
  <c r="J49"/>
  <c r="H49"/>
  <c r="G49"/>
  <c r="F49"/>
  <c r="S48"/>
  <c r="N48"/>
  <c r="M48"/>
  <c r="L48"/>
  <c r="K48"/>
  <c r="J48"/>
  <c r="H48"/>
  <c r="G48"/>
  <c r="F48"/>
  <c r="S31"/>
  <c r="N31"/>
  <c r="M31"/>
  <c r="L31"/>
  <c r="K31"/>
  <c r="J31"/>
  <c r="H31"/>
  <c r="G31"/>
  <c r="F31"/>
  <c r="S180"/>
  <c r="N180"/>
  <c r="M180"/>
  <c r="L180"/>
  <c r="K180"/>
  <c r="J180"/>
  <c r="H180"/>
  <c r="G180"/>
  <c r="F180"/>
  <c r="S46"/>
  <c r="N46"/>
  <c r="M46"/>
  <c r="L46"/>
  <c r="K46"/>
  <c r="J46"/>
  <c r="H46"/>
  <c r="G46"/>
  <c r="F46"/>
  <c r="S43"/>
  <c r="N43"/>
  <c r="M43"/>
  <c r="L43"/>
  <c r="K43"/>
  <c r="J43"/>
  <c r="H43"/>
  <c r="G43"/>
  <c r="F43"/>
  <c r="S40"/>
  <c r="N40"/>
  <c r="M40"/>
  <c r="L40"/>
  <c r="K40"/>
  <c r="J40"/>
  <c r="H40"/>
  <c r="G40"/>
  <c r="F40"/>
  <c r="S37"/>
  <c r="N37"/>
  <c r="M37"/>
  <c r="L37"/>
  <c r="K37"/>
  <c r="J37"/>
  <c r="H37"/>
  <c r="G37"/>
  <c r="F37"/>
  <c r="S34"/>
  <c r="N34"/>
  <c r="M34"/>
  <c r="L34"/>
  <c r="K34"/>
  <c r="J34"/>
  <c r="H34"/>
  <c r="G34"/>
  <c r="F34"/>
  <c r="S28"/>
  <c r="N28"/>
  <c r="M28"/>
  <c r="L28"/>
  <c r="K28"/>
  <c r="J28"/>
  <c r="H28"/>
  <c r="G28"/>
  <c r="F28"/>
  <c r="S25"/>
  <c r="N25"/>
  <c r="M25"/>
  <c r="L25"/>
  <c r="K25"/>
  <c r="J25"/>
  <c r="H25"/>
  <c r="G25"/>
  <c r="F25"/>
  <c r="S20"/>
  <c r="N20"/>
  <c r="M20"/>
  <c r="L20"/>
  <c r="K20"/>
  <c r="J20"/>
  <c r="H20"/>
  <c r="G20"/>
  <c r="F20"/>
  <c r="S45"/>
  <c r="N45"/>
  <c r="M45"/>
  <c r="L45"/>
  <c r="K45"/>
  <c r="J45"/>
  <c r="H45"/>
  <c r="G45"/>
  <c r="F45"/>
  <c r="S42"/>
  <c r="N42"/>
  <c r="M42"/>
  <c r="L42"/>
  <c r="K42"/>
  <c r="J42"/>
  <c r="H42"/>
  <c r="G42"/>
  <c r="F42"/>
  <c r="S24"/>
  <c r="N24"/>
  <c r="M24"/>
  <c r="L24"/>
  <c r="K24"/>
  <c r="J24"/>
  <c r="H24"/>
  <c r="G24"/>
  <c r="F24"/>
  <c r="S19"/>
  <c r="N19"/>
  <c r="M19"/>
  <c r="L19"/>
  <c r="K19"/>
  <c r="J19"/>
  <c r="H19"/>
  <c r="G19"/>
  <c r="F19"/>
  <c r="S472"/>
  <c r="N472"/>
  <c r="M472"/>
  <c r="L472"/>
  <c r="K472"/>
  <c r="J472"/>
  <c r="H472"/>
  <c r="G472"/>
  <c r="F472"/>
  <c r="S501"/>
  <c r="N501"/>
  <c r="M501"/>
  <c r="L501"/>
  <c r="K501"/>
  <c r="J501"/>
  <c r="H501"/>
  <c r="G501"/>
  <c r="F501"/>
  <c r="S474"/>
  <c r="N474"/>
  <c r="M474"/>
  <c r="L474"/>
  <c r="K474"/>
  <c r="J474"/>
  <c r="H474"/>
  <c r="G474"/>
  <c r="F474"/>
  <c r="S419"/>
  <c r="N419"/>
  <c r="M419"/>
  <c r="L419"/>
  <c r="K419"/>
  <c r="J419"/>
  <c r="H419"/>
  <c r="G419"/>
  <c r="F419"/>
  <c r="S41"/>
  <c r="N41"/>
  <c r="M41"/>
  <c r="L41"/>
  <c r="K41"/>
  <c r="J41"/>
  <c r="H41"/>
  <c r="G41"/>
  <c r="F41"/>
  <c r="S193"/>
  <c r="N193"/>
  <c r="M193"/>
  <c r="L193"/>
  <c r="K193"/>
  <c r="J193"/>
  <c r="H193"/>
  <c r="G193"/>
  <c r="F193"/>
  <c r="S187"/>
  <c r="N187"/>
  <c r="M187"/>
  <c r="L187"/>
  <c r="K187"/>
  <c r="J187"/>
  <c r="H187"/>
  <c r="G187"/>
  <c r="F187"/>
  <c r="R471"/>
  <c r="S471"/>
  <c r="N471"/>
  <c r="M471"/>
  <c r="L471"/>
  <c r="K471"/>
  <c r="J471"/>
  <c r="H471"/>
  <c r="G471"/>
  <c r="F471"/>
  <c r="S500"/>
  <c r="N500"/>
  <c r="M500"/>
  <c r="L500"/>
  <c r="K500"/>
  <c r="J500"/>
  <c r="H500"/>
  <c r="G500"/>
  <c r="F500"/>
  <c r="S475"/>
  <c r="N475"/>
  <c r="M475"/>
  <c r="L475"/>
  <c r="K475"/>
  <c r="J475"/>
  <c r="H475"/>
  <c r="G475"/>
  <c r="F475"/>
  <c r="S506"/>
  <c r="N506"/>
  <c r="M506"/>
  <c r="L506"/>
  <c r="K506"/>
  <c r="J506"/>
  <c r="H506"/>
  <c r="G506"/>
  <c r="F506"/>
  <c r="S503"/>
  <c r="N503"/>
  <c r="M503"/>
  <c r="L503"/>
  <c r="K503"/>
  <c r="J503"/>
  <c r="H503"/>
  <c r="G503"/>
  <c r="F503"/>
  <c r="S473"/>
  <c r="N473"/>
  <c r="M473"/>
  <c r="L473"/>
  <c r="K473"/>
  <c r="J473"/>
  <c r="H473"/>
  <c r="G473"/>
  <c r="F473"/>
  <c r="S476"/>
  <c r="N476"/>
  <c r="M476"/>
  <c r="L476"/>
  <c r="K476"/>
  <c r="J476"/>
  <c r="H476"/>
  <c r="G476"/>
  <c r="F476"/>
  <c r="S470"/>
  <c r="N470"/>
  <c r="M470"/>
  <c r="L470"/>
  <c r="K470"/>
  <c r="J470"/>
  <c r="H470"/>
  <c r="G470"/>
  <c r="F470"/>
  <c r="S469"/>
  <c r="N469"/>
  <c r="M469"/>
  <c r="L469"/>
  <c r="K469"/>
  <c r="J469"/>
  <c r="H469"/>
  <c r="G469"/>
  <c r="F469"/>
  <c r="S198"/>
  <c r="N198"/>
  <c r="M198"/>
  <c r="L198"/>
  <c r="K198"/>
  <c r="J198"/>
  <c r="H198"/>
  <c r="G198"/>
  <c r="F198"/>
  <c r="S192"/>
  <c r="N192"/>
  <c r="M192"/>
  <c r="L192"/>
  <c r="K192"/>
  <c r="J192"/>
  <c r="H192"/>
  <c r="G192"/>
  <c r="F192"/>
  <c r="S190"/>
  <c r="N190"/>
  <c r="M190"/>
  <c r="L190"/>
  <c r="K190"/>
  <c r="J190"/>
  <c r="H190"/>
  <c r="G190"/>
  <c r="F190"/>
  <c r="S186"/>
  <c r="N186"/>
  <c r="M186"/>
  <c r="L186"/>
  <c r="K186"/>
  <c r="J186"/>
  <c r="H186"/>
  <c r="G186"/>
  <c r="F186"/>
  <c r="S505"/>
  <c r="N505"/>
  <c r="M505"/>
  <c r="L505"/>
  <c r="K505"/>
  <c r="J505"/>
  <c r="H505"/>
  <c r="G505"/>
  <c r="F505"/>
  <c r="S174"/>
  <c r="N174"/>
  <c r="M174"/>
  <c r="L174"/>
  <c r="K174"/>
  <c r="J174"/>
  <c r="H174"/>
  <c r="G174"/>
  <c r="F174"/>
  <c r="S358"/>
  <c r="N358"/>
  <c r="M358"/>
  <c r="L358"/>
  <c r="K358"/>
  <c r="J358"/>
  <c r="H358"/>
  <c r="G358"/>
  <c r="F358"/>
  <c r="S354"/>
  <c r="N354"/>
  <c r="M354"/>
  <c r="L354"/>
  <c r="K354"/>
  <c r="J354"/>
  <c r="H354"/>
  <c r="G354"/>
  <c r="F354"/>
  <c r="S351"/>
  <c r="N351"/>
  <c r="M351"/>
  <c r="L351"/>
  <c r="K351"/>
  <c r="J351"/>
  <c r="H351"/>
  <c r="G351"/>
  <c r="F351"/>
  <c r="S47"/>
  <c r="N47"/>
  <c r="M47"/>
  <c r="L47"/>
  <c r="K47"/>
  <c r="J47"/>
  <c r="H47"/>
  <c r="G47"/>
  <c r="F47"/>
  <c r="S44"/>
  <c r="N44"/>
  <c r="M44"/>
  <c r="L44"/>
  <c r="K44"/>
  <c r="J44"/>
  <c r="H44"/>
  <c r="G44"/>
  <c r="F44"/>
  <c r="S39"/>
  <c r="N39"/>
  <c r="M39"/>
  <c r="L39"/>
  <c r="K39"/>
  <c r="J39"/>
  <c r="H39"/>
  <c r="G39"/>
  <c r="F39"/>
  <c r="S36"/>
  <c r="N36"/>
  <c r="M36"/>
  <c r="L36"/>
  <c r="K36"/>
  <c r="J36"/>
  <c r="H36"/>
  <c r="G36"/>
  <c r="F36"/>
  <c r="S33"/>
  <c r="N33"/>
  <c r="M33"/>
  <c r="L33"/>
  <c r="K33"/>
  <c r="J33"/>
  <c r="H33"/>
  <c r="G33"/>
  <c r="F33"/>
  <c r="S30"/>
  <c r="N30"/>
  <c r="M30"/>
  <c r="L30"/>
  <c r="K30"/>
  <c r="J30"/>
  <c r="H30"/>
  <c r="G30"/>
  <c r="F30"/>
  <c r="S27"/>
  <c r="N27"/>
  <c r="M27"/>
  <c r="L27"/>
  <c r="K27"/>
  <c r="J27"/>
  <c r="H27"/>
  <c r="G27"/>
  <c r="F27"/>
  <c r="S23"/>
  <c r="N23"/>
  <c r="M23"/>
  <c r="L23"/>
  <c r="K23"/>
  <c r="J23"/>
  <c r="H23"/>
  <c r="G23"/>
  <c r="F23"/>
  <c r="S18"/>
  <c r="N18"/>
  <c r="M18"/>
  <c r="L18"/>
  <c r="K18"/>
  <c r="J18"/>
  <c r="H18"/>
  <c r="G18"/>
  <c r="F18"/>
  <c r="S22"/>
  <c r="N22"/>
  <c r="M22"/>
  <c r="L22"/>
  <c r="K22"/>
  <c r="J22"/>
  <c r="H22"/>
  <c r="G22"/>
  <c r="F22"/>
  <c r="R38"/>
  <c r="S38"/>
  <c r="N38"/>
  <c r="M38"/>
  <c r="L38"/>
  <c r="K38"/>
  <c r="J38"/>
  <c r="H38"/>
  <c r="G38"/>
  <c r="F38"/>
  <c r="S35"/>
  <c r="N35"/>
  <c r="M35"/>
  <c r="L35"/>
  <c r="K35"/>
  <c r="J35"/>
  <c r="H35"/>
  <c r="G35"/>
  <c r="F35"/>
  <c r="S32"/>
  <c r="N32"/>
  <c r="M32"/>
  <c r="L32"/>
  <c r="K32"/>
  <c r="J32"/>
  <c r="H32"/>
  <c r="G32"/>
  <c r="F32"/>
  <c r="R29"/>
  <c r="S29"/>
  <c r="N29"/>
  <c r="M29"/>
  <c r="L29"/>
  <c r="K29"/>
  <c r="J29"/>
  <c r="H29"/>
  <c r="G29"/>
  <c r="F29"/>
  <c r="S26"/>
  <c r="N26"/>
  <c r="M26"/>
  <c r="L26"/>
  <c r="K26"/>
  <c r="J26"/>
  <c r="H26"/>
  <c r="G26"/>
  <c r="F26"/>
  <c r="S21"/>
  <c r="N21"/>
  <c r="M21"/>
  <c r="L21"/>
  <c r="K21"/>
  <c r="J21"/>
  <c r="H21"/>
  <c r="G21"/>
  <c r="F21"/>
  <c r="R17"/>
  <c r="S17"/>
  <c r="N17"/>
  <c r="M17"/>
  <c r="L17"/>
  <c r="K17"/>
  <c r="J17"/>
  <c r="H17"/>
  <c r="G17"/>
  <c r="F17"/>
  <c r="R502"/>
  <c r="S502"/>
  <c r="N502"/>
  <c r="M502"/>
  <c r="L502"/>
  <c r="K502"/>
  <c r="J502"/>
  <c r="H502"/>
  <c r="G502"/>
  <c r="F502"/>
  <c r="S468"/>
  <c r="N468"/>
  <c r="M468"/>
  <c r="L468"/>
  <c r="K468"/>
  <c r="J468"/>
  <c r="H468"/>
  <c r="G468"/>
  <c r="F468"/>
  <c r="S504"/>
  <c r="N504"/>
  <c r="M504"/>
  <c r="L504"/>
  <c r="K504"/>
  <c r="J504"/>
  <c r="H504"/>
  <c r="G504"/>
  <c r="F504"/>
  <c r="R329"/>
  <c r="S329"/>
  <c r="N329"/>
  <c r="M329"/>
  <c r="L329"/>
  <c r="K329"/>
  <c r="J329"/>
  <c r="H329"/>
  <c r="G329"/>
  <c r="F329"/>
  <c r="R366"/>
  <c r="S366"/>
  <c r="N366"/>
  <c r="M366"/>
  <c r="L366"/>
  <c r="K366"/>
  <c r="J366"/>
  <c r="H366"/>
  <c r="G366"/>
  <c r="F366"/>
  <c r="R184"/>
  <c r="S184"/>
  <c r="N184"/>
  <c r="M184"/>
  <c r="L184"/>
  <c r="K184"/>
  <c r="J184"/>
  <c r="H184"/>
  <c r="G184"/>
  <c r="F184"/>
  <c r="S177"/>
  <c r="N177"/>
  <c r="M177"/>
  <c r="L177"/>
  <c r="K177"/>
  <c r="J177"/>
  <c r="H177"/>
  <c r="G177"/>
  <c r="F177"/>
  <c r="S179"/>
  <c r="N179"/>
  <c r="M179"/>
  <c r="L179"/>
  <c r="K179"/>
  <c r="J179"/>
  <c r="H179"/>
  <c r="G179"/>
  <c r="F179"/>
  <c r="R173"/>
  <c r="S173"/>
  <c r="N173"/>
  <c r="M173"/>
  <c r="L173"/>
  <c r="K173"/>
  <c r="J173"/>
  <c r="H173"/>
  <c r="G173"/>
  <c r="F173"/>
  <c r="R183"/>
  <c r="S183"/>
  <c r="N183"/>
  <c r="M183"/>
  <c r="L183"/>
  <c r="K183"/>
  <c r="J183"/>
  <c r="H183"/>
  <c r="G183"/>
  <c r="F183"/>
  <c r="S182"/>
  <c r="N182"/>
  <c r="M182"/>
  <c r="L182"/>
  <c r="K182"/>
  <c r="J182"/>
  <c r="H182"/>
  <c r="G182"/>
  <c r="F182"/>
  <c r="S175"/>
  <c r="N175"/>
  <c r="M175"/>
  <c r="L175"/>
  <c r="K175"/>
  <c r="J175"/>
  <c r="H175"/>
  <c r="G175"/>
  <c r="F175"/>
  <c r="S176"/>
  <c r="N176"/>
  <c r="M176"/>
  <c r="L176"/>
  <c r="K176"/>
  <c r="J176"/>
  <c r="H176"/>
  <c r="G176"/>
  <c r="F176"/>
  <c r="R220"/>
  <c r="S220"/>
  <c r="N220"/>
  <c r="M220"/>
  <c r="L220"/>
  <c r="K220"/>
  <c r="J220"/>
  <c r="H220"/>
  <c r="G220"/>
  <c r="F220"/>
  <c r="R219"/>
  <c r="S219"/>
  <c r="N219"/>
  <c r="M219"/>
  <c r="L219"/>
  <c r="K219"/>
  <c r="J219"/>
  <c r="H219"/>
  <c r="G219"/>
  <c r="F219"/>
  <c r="R421"/>
  <c r="S421"/>
  <c r="N421"/>
  <c r="M421"/>
  <c r="L421"/>
  <c r="K421"/>
  <c r="J421"/>
  <c r="H421"/>
  <c r="G421"/>
  <c r="F421"/>
  <c r="L53" i="3"/>
  <c r="A53"/>
  <c r="L52"/>
  <c r="A52"/>
  <c r="L51"/>
  <c r="A51"/>
  <c r="A50"/>
  <c r="L49"/>
  <c r="A49"/>
  <c r="L48"/>
  <c r="A48"/>
  <c r="L47"/>
  <c r="A47"/>
  <c r="L46"/>
  <c r="A46"/>
  <c r="L45"/>
  <c r="J45"/>
  <c r="A45" s="1"/>
  <c r="L44"/>
  <c r="J44"/>
  <c r="A44"/>
  <c r="L43"/>
  <c r="J43"/>
  <c r="A43" s="1"/>
  <c r="L42"/>
  <c r="J42"/>
  <c r="A42"/>
  <c r="L41"/>
  <c r="J41"/>
  <c r="A41" s="1"/>
  <c r="L40"/>
  <c r="J40"/>
  <c r="A40" s="1"/>
  <c r="L39"/>
  <c r="J39"/>
  <c r="A39" s="1"/>
  <c r="L38"/>
  <c r="J38"/>
  <c r="A38" s="1"/>
  <c r="L37"/>
  <c r="J37"/>
  <c r="A37" s="1"/>
  <c r="L36"/>
  <c r="J36"/>
  <c r="A36" s="1"/>
  <c r="L35"/>
  <c r="J35"/>
  <c r="A35" s="1"/>
  <c r="L34"/>
  <c r="J34"/>
  <c r="A34" s="1"/>
  <c r="L33"/>
  <c r="J33"/>
  <c r="A33" s="1"/>
  <c r="L32"/>
  <c r="A32"/>
  <c r="L31"/>
  <c r="A31"/>
  <c r="L30"/>
  <c r="A30"/>
  <c r="L29"/>
  <c r="A29"/>
  <c r="L28"/>
  <c r="A28"/>
  <c r="L27"/>
  <c r="A27"/>
  <c r="L26"/>
  <c r="A26"/>
  <c r="L25"/>
  <c r="A25"/>
  <c r="L24"/>
  <c r="A24"/>
  <c r="L23"/>
  <c r="A23"/>
  <c r="L22"/>
  <c r="A22"/>
  <c r="L21"/>
  <c r="A21"/>
  <c r="L20"/>
  <c r="A20"/>
  <c r="L19"/>
  <c r="A19"/>
  <c r="L18"/>
  <c r="A18"/>
  <c r="L17"/>
  <c r="A17"/>
  <c r="L16"/>
  <c r="A16"/>
  <c r="L15"/>
  <c r="A15"/>
  <c r="L14"/>
  <c r="A14"/>
  <c r="L13"/>
  <c r="A13"/>
  <c r="L12"/>
  <c r="A12"/>
  <c r="L11"/>
  <c r="A11"/>
  <c r="L10"/>
  <c r="A10"/>
  <c r="L9"/>
  <c r="A9"/>
  <c r="L8"/>
  <c r="A8"/>
  <c r="L7"/>
  <c r="A7"/>
  <c r="L6"/>
  <c r="A6"/>
  <c r="L5"/>
  <c r="A5"/>
  <c r="L4"/>
  <c r="A4"/>
  <c r="L3"/>
  <c r="A3"/>
  <c r="L2"/>
  <c r="A2"/>
  <c r="R262" i="4" l="1"/>
  <c r="R379"/>
  <c r="R416"/>
  <c r="R222"/>
  <c r="R223"/>
  <c r="R506"/>
  <c r="R410"/>
  <c r="R23"/>
  <c r="R475"/>
  <c r="R123"/>
  <c r="R140"/>
  <c r="R254"/>
  <c r="R256"/>
  <c r="R456"/>
  <c r="R486"/>
  <c r="R346"/>
  <c r="R144"/>
  <c r="R433"/>
  <c r="R280"/>
  <c r="R20"/>
  <c r="R216"/>
  <c r="R210"/>
  <c r="R207"/>
  <c r="R51"/>
  <c r="R413"/>
  <c r="R110"/>
  <c r="R103"/>
  <c r="R336"/>
  <c r="R237"/>
  <c r="R240"/>
  <c r="R251"/>
  <c r="R355"/>
  <c r="R323"/>
  <c r="R147"/>
  <c r="R132"/>
  <c r="R422"/>
  <c r="R190"/>
  <c r="R345"/>
  <c r="R218"/>
  <c r="R480"/>
  <c r="R369"/>
  <c r="R381"/>
  <c r="R390"/>
  <c r="R418"/>
  <c r="R199"/>
  <c r="R288"/>
  <c r="R389"/>
  <c r="R414"/>
  <c r="R327"/>
  <c r="R448"/>
  <c r="R162"/>
  <c r="R118"/>
  <c r="R153"/>
  <c r="R67"/>
  <c r="R348"/>
  <c r="R111"/>
  <c r="R330"/>
  <c r="R12"/>
  <c r="R364"/>
  <c r="R484"/>
  <c r="R127"/>
  <c r="R136"/>
  <c r="R165"/>
  <c r="R273"/>
  <c r="R282"/>
  <c r="R36"/>
  <c r="R48"/>
  <c r="R49"/>
  <c r="R372"/>
  <c r="R383"/>
  <c r="R122"/>
  <c r="R84"/>
  <c r="R150"/>
  <c r="R319"/>
  <c r="R211"/>
  <c r="R213"/>
  <c r="R65"/>
  <c r="R487"/>
  <c r="R394"/>
  <c r="R73"/>
  <c r="R402"/>
  <c r="R204"/>
  <c r="R411"/>
  <c r="R85"/>
  <c r="R290"/>
  <c r="R294"/>
  <c r="R351"/>
  <c r="R399"/>
  <c r="R396"/>
  <c r="R272"/>
  <c r="R380"/>
  <c r="R430"/>
  <c r="R306"/>
  <c r="R445"/>
  <c r="R371"/>
  <c r="R279"/>
  <c r="R187"/>
  <c r="R39"/>
  <c r="R43"/>
  <c r="R361"/>
  <c r="R232"/>
  <c r="R340"/>
  <c r="R250"/>
  <c r="R154"/>
  <c r="R249"/>
  <c r="R18"/>
  <c r="R476"/>
  <c r="R397"/>
  <c r="R362"/>
  <c r="R446"/>
  <c r="R489"/>
  <c r="R246"/>
  <c r="R46"/>
  <c r="R31"/>
  <c r="R376"/>
  <c r="R102"/>
  <c r="R98"/>
  <c r="R233"/>
  <c r="R461"/>
  <c r="R305"/>
  <c r="R326"/>
  <c r="R447"/>
  <c r="R270"/>
  <c r="R114"/>
  <c r="R88"/>
  <c r="R195"/>
  <c r="R151"/>
  <c r="R236"/>
  <c r="R304"/>
  <c r="R498"/>
  <c r="R157"/>
  <c r="R269"/>
  <c r="R61"/>
  <c r="R71"/>
  <c r="R252"/>
  <c r="R431"/>
  <c r="R465"/>
  <c r="R167"/>
  <c r="R264"/>
  <c r="R300"/>
  <c r="R54"/>
  <c r="R106"/>
  <c r="R27"/>
  <c r="R181"/>
  <c r="R172"/>
  <c r="R395"/>
  <c r="R202"/>
  <c r="R263"/>
  <c r="R485"/>
  <c r="R69"/>
  <c r="R229"/>
  <c r="R55"/>
  <c r="R453"/>
  <c r="R493"/>
  <c r="R97"/>
  <c r="R115"/>
  <c r="R126"/>
  <c r="R91"/>
  <c r="R437"/>
  <c r="R309"/>
  <c r="R444"/>
  <c r="R496"/>
  <c r="R278"/>
  <c r="R178"/>
  <c r="R243"/>
  <c r="R60"/>
  <c r="R128"/>
  <c r="R90"/>
  <c r="R95"/>
  <c r="R423"/>
  <c r="R429"/>
  <c r="R302"/>
  <c r="R321"/>
  <c r="R205"/>
  <c r="R332"/>
  <c r="R505"/>
  <c r="R33"/>
  <c r="R194"/>
  <c r="R404"/>
  <c r="R312"/>
  <c r="R322"/>
  <c r="R170"/>
  <c r="R285"/>
  <c r="R419"/>
  <c r="R370"/>
  <c r="R57"/>
  <c r="R259"/>
  <c r="R293"/>
  <c r="R472"/>
  <c r="R388"/>
  <c r="R217"/>
  <c r="R352"/>
  <c r="R335"/>
  <c r="R145"/>
  <c r="R291"/>
  <c r="R37"/>
  <c r="R15"/>
  <c r="R478"/>
  <c r="R171"/>
  <c r="R203"/>
  <c r="R350"/>
  <c r="R139"/>
  <c r="R439"/>
  <c r="R289"/>
  <c r="R459"/>
  <c r="R325"/>
  <c r="R407"/>
  <c r="R286"/>
  <c r="R483"/>
  <c r="R435"/>
  <c r="R189"/>
  <c r="R440"/>
  <c r="R398"/>
  <c r="R296"/>
  <c r="R28"/>
  <c r="R34"/>
  <c r="R24"/>
  <c r="R192"/>
  <c r="R198"/>
  <c r="R470"/>
  <c r="R234"/>
  <c r="R392"/>
  <c r="R295"/>
  <c r="R182"/>
  <c r="R174"/>
  <c r="R473"/>
  <c r="R474"/>
  <c r="R310"/>
  <c r="R58"/>
  <c r="R197"/>
  <c r="R50"/>
  <c r="R374"/>
  <c r="R337"/>
  <c r="R359"/>
  <c r="R212"/>
  <c r="R503"/>
  <c r="R169"/>
  <c r="R186"/>
  <c r="R299"/>
  <c r="R188"/>
  <c r="R19"/>
  <c r="R387"/>
  <c r="R412"/>
  <c r="R504"/>
  <c r="R32"/>
  <c r="R44"/>
  <c r="R180"/>
  <c r="R231"/>
  <c r="R391"/>
  <c r="R368"/>
  <c r="R343"/>
  <c r="R401"/>
  <c r="R378"/>
  <c r="R415"/>
  <c r="R464"/>
  <c r="R179"/>
  <c r="R177"/>
  <c r="R468"/>
  <c r="R35"/>
  <c r="R14"/>
  <c r="R257"/>
  <c r="R385"/>
  <c r="R267"/>
  <c r="R235"/>
  <c r="R47"/>
  <c r="R477"/>
  <c r="R417"/>
  <c r="R176"/>
  <c r="R30"/>
  <c r="R42"/>
  <c r="R245"/>
  <c r="R13"/>
  <c r="R209"/>
  <c r="R377"/>
  <c r="R117"/>
  <c r="R175"/>
  <c r="R21"/>
  <c r="R22"/>
  <c r="R354"/>
  <c r="R469"/>
  <c r="R193"/>
  <c r="R41"/>
  <c r="R45"/>
  <c r="R248"/>
  <c r="R238"/>
  <c r="R70"/>
  <c r="R344"/>
  <c r="R358"/>
  <c r="R40"/>
  <c r="R333"/>
  <c r="R334"/>
  <c r="R400"/>
  <c r="R408"/>
  <c r="R339"/>
  <c r="R479"/>
  <c r="R241"/>
  <c r="R200"/>
  <c r="R196"/>
  <c r="R201"/>
  <c r="R491"/>
  <c r="R129"/>
  <c r="R86"/>
  <c r="R227"/>
  <c r="R137"/>
  <c r="R275"/>
  <c r="R501"/>
  <c r="R373"/>
  <c r="R393"/>
  <c r="R301"/>
  <c r="R146"/>
  <c r="R105"/>
  <c r="R134"/>
  <c r="R83"/>
  <c r="R16"/>
  <c r="R436"/>
  <c r="R466"/>
  <c r="R242"/>
  <c r="R315"/>
  <c r="R455"/>
  <c r="R120"/>
  <c r="R63"/>
  <c r="R78"/>
  <c r="R125"/>
  <c r="R224"/>
  <c r="R87"/>
  <c r="R94"/>
  <c r="R138"/>
  <c r="R424"/>
  <c r="R427"/>
  <c r="R360"/>
  <c r="R449"/>
  <c r="R26"/>
  <c r="R500"/>
  <c r="R25"/>
  <c r="R208"/>
  <c r="R215"/>
  <c r="R141"/>
  <c r="R66"/>
  <c r="R130"/>
  <c r="R152"/>
  <c r="R307"/>
  <c r="R450"/>
  <c r="R225"/>
  <c r="R191"/>
  <c r="R434"/>
  <c r="R442"/>
  <c r="R99"/>
  <c r="R297"/>
  <c r="R409"/>
  <c r="R56"/>
  <c r="R80"/>
  <c r="R405"/>
  <c r="R342"/>
  <c r="R347"/>
  <c r="R268"/>
  <c r="R287"/>
  <c r="R72"/>
  <c r="R82"/>
  <c r="R107"/>
  <c r="R113"/>
  <c r="R121"/>
  <c r="R228"/>
  <c r="R92"/>
  <c r="R367"/>
  <c r="R316"/>
  <c r="R131"/>
  <c r="R135"/>
  <c r="R356"/>
  <c r="R425"/>
  <c r="R497"/>
  <c r="R488"/>
  <c r="R77"/>
  <c r="R406"/>
  <c r="R109"/>
  <c r="R226"/>
  <c r="R93"/>
  <c r="R168"/>
  <c r="R75"/>
  <c r="R148"/>
  <c r="R357"/>
  <c r="R89"/>
  <c r="R96"/>
  <c r="R432"/>
  <c r="R438"/>
  <c r="R384"/>
  <c r="R454"/>
  <c r="R492"/>
  <c r="R52"/>
  <c r="R277"/>
  <c r="R159"/>
  <c r="R160"/>
  <c r="R467"/>
  <c r="R457"/>
  <c r="R460"/>
  <c r="R451"/>
  <c r="R261"/>
  <c r="R247"/>
  <c r="R142"/>
  <c r="R403"/>
  <c r="R353"/>
  <c r="R499"/>
  <c r="R283"/>
  <c r="R313"/>
  <c r="R133"/>
  <c r="R324"/>
  <c r="R495"/>
  <c r="R292"/>
  <c r="R255"/>
  <c r="R271"/>
  <c r="R164"/>
  <c r="R221"/>
  <c r="R244"/>
  <c r="R158"/>
  <c r="R341"/>
  <c r="R363"/>
  <c r="R206"/>
  <c r="R382"/>
  <c r="R420"/>
  <c r="R68"/>
  <c r="R365"/>
  <c r="R375"/>
  <c r="R258"/>
  <c r="R104"/>
  <c r="R149"/>
  <c r="R116"/>
  <c r="R62"/>
  <c r="R81"/>
  <c r="R112"/>
  <c r="R59"/>
  <c r="R124"/>
  <c r="R331"/>
  <c r="R349"/>
  <c r="R74"/>
  <c r="R108"/>
  <c r="R462"/>
  <c r="R463"/>
  <c r="R239"/>
  <c r="R298"/>
  <c r="R311"/>
  <c r="R260"/>
  <c r="R274"/>
  <c r="R265"/>
  <c r="R53"/>
</calcChain>
</file>

<file path=xl/sharedStrings.xml><?xml version="1.0" encoding="utf-8"?>
<sst xmlns="http://schemas.openxmlformats.org/spreadsheetml/2006/main" count="6122" uniqueCount="1281">
  <si>
    <t>Secteur</t>
  </si>
  <si>
    <t>objet</t>
  </si>
  <si>
    <t>niveau</t>
  </si>
  <si>
    <t>spécialité</t>
  </si>
  <si>
    <t>émetteur</t>
  </si>
  <si>
    <t>discipline</t>
  </si>
  <si>
    <t>phase</t>
  </si>
  <si>
    <t>type document</t>
  </si>
  <si>
    <t>numéro</t>
  </si>
  <si>
    <t>Intitulé</t>
  </si>
  <si>
    <t>Indice</t>
  </si>
  <si>
    <t>Date de diffusion</t>
  </si>
  <si>
    <t>15SO</t>
  </si>
  <si>
    <t>22ISS</t>
  </si>
  <si>
    <t>TTT</t>
  </si>
  <si>
    <t>PLO</t>
  </si>
  <si>
    <t>PN2068-2</t>
  </si>
  <si>
    <t>EXE</t>
  </si>
  <si>
    <t>NTE</t>
  </si>
  <si>
    <t>à définir</t>
  </si>
  <si>
    <t>PLO-TTT-TTB-Bilan de puissance électrique avec repérage</t>
  </si>
  <si>
    <t>G71</t>
  </si>
  <si>
    <t>NOT</t>
  </si>
  <si>
    <t>000006</t>
  </si>
  <si>
    <t>G71-TTT-TTZ-SOUS DETAIL DES PRIX UNITAIRES</t>
  </si>
  <si>
    <t>000002</t>
  </si>
  <si>
    <t>G71-TTT-TTZ-NOTE D'ANALYSE BIM ML2</t>
  </si>
  <si>
    <t>MIN</t>
  </si>
  <si>
    <t>000008</t>
  </si>
  <si>
    <t>MIN-TTT-TTZ-PLAN DE GESTION DES INTERFACES</t>
  </si>
  <si>
    <t>HYS</t>
  </si>
  <si>
    <t>SPS</t>
  </si>
  <si>
    <t>000005</t>
  </si>
  <si>
    <t>HYS-TTT-TTZ-PPSPS AXIMA</t>
  </si>
  <si>
    <t>MQP</t>
  </si>
  <si>
    <t>000004</t>
  </si>
  <si>
    <t>MQP-TTT-TTZ-PLAN ASSURANCE QUALITÉ</t>
  </si>
  <si>
    <t>000019</t>
  </si>
  <si>
    <t>G71-TTT-TTZ-HYPOTHESES CALCULS</t>
  </si>
  <si>
    <t>SHE</t>
  </si>
  <si>
    <t>000007</t>
  </si>
  <si>
    <t>G71-TTT-TTZ-SCHEMA AÉRAULIQUE</t>
  </si>
  <si>
    <t>000010</t>
  </si>
  <si>
    <t>G71-TTT-TTZ-SCHEMA HYDRAULIQUE</t>
  </si>
  <si>
    <t>000011</t>
  </si>
  <si>
    <t>G71-TTT-TTZ-SCHEMAS DÉSENFUMAGE</t>
  </si>
  <si>
    <t>G71-TTT-TTZ-PROGRAMME FINANCIER</t>
  </si>
  <si>
    <t>000024</t>
  </si>
  <si>
    <t>G71 - TTT - TTZ - NOTE DÉSENFUMAGE</t>
  </si>
  <si>
    <t>DAF</t>
  </si>
  <si>
    <t>000028</t>
  </si>
  <si>
    <t>G71 - TTT - TTZ - CONDUIT DESENFUMAGE</t>
  </si>
  <si>
    <t>ESS</t>
  </si>
  <si>
    <t>000029</t>
  </si>
  <si>
    <t>ESS - TTT - TTZ - PLAN ESSAIS ET INTEGRATION CVCD PLB</t>
  </si>
  <si>
    <t>S04</t>
  </si>
  <si>
    <t>PLA</t>
  </si>
  <si>
    <t>000012</t>
  </si>
  <si>
    <t>G71 - S04 - BOI - RESEAUX CVCD S04 ZONE OUEST</t>
  </si>
  <si>
    <t>000013</t>
  </si>
  <si>
    <t>G71 - S04 - BOI - RESEAUX CVCD S04 ZONE EST</t>
  </si>
  <si>
    <t>PLF</t>
  </si>
  <si>
    <t>PLG</t>
  </si>
  <si>
    <t>000009</t>
  </si>
  <si>
    <t>PLF - TTT - TTZ - PROGRAMME PREVISIONNEL D'EXECUTION</t>
  </si>
  <si>
    <t>000003</t>
  </si>
  <si>
    <t>G71 - TTT - TTZ - PROJET INSTAL CHANTIER</t>
  </si>
  <si>
    <t>000035</t>
  </si>
  <si>
    <t>G71 - TTT - TTZ - ROBINETTERIES</t>
  </si>
  <si>
    <t>ENV</t>
  </si>
  <si>
    <t>000039</t>
  </si>
  <si>
    <t>ENV - TTT - TTZ - PLAN ASSURANCE ENVIRONNEMENT SOGED POI ML2</t>
  </si>
  <si>
    <t>000040</t>
  </si>
  <si>
    <t>G71 - TTT - TTZ - ETIQUETTE REPERAGE</t>
  </si>
  <si>
    <t>S03</t>
  </si>
  <si>
    <t>000014</t>
  </si>
  <si>
    <t>G71 - S03 - BOI - RESEAUX CVCD S03 ZONE OUEST</t>
  </si>
  <si>
    <t>000020</t>
  </si>
  <si>
    <t>G71 - TTT - TTZ - BILAN THERMIQUE</t>
  </si>
  <si>
    <t>000021</t>
  </si>
  <si>
    <t>G71 - TTT - TTZ - BILAN THERMO-AERAU</t>
  </si>
  <si>
    <t>000022</t>
  </si>
  <si>
    <t>G71 - TTT - TTZ - BILAN PRODUCTIONS</t>
  </si>
  <si>
    <t>000023</t>
  </si>
  <si>
    <t>G71 - TTT - TTZ - DESCRIPTIF FONCT</t>
  </si>
  <si>
    <t>000057</t>
  </si>
  <si>
    <t>G71 - TTT - TTZ - DIMENSION GRILLES</t>
  </si>
  <si>
    <t>000015</t>
  </si>
  <si>
    <t>G71 - S03 - BOI - RESEAUX CVCD S03 ZONE EST</t>
  </si>
  <si>
    <t>000041</t>
  </si>
  <si>
    <t>G71 - TTT - TTZ - BILAN PUISSANCE ELEC</t>
  </si>
  <si>
    <t>GEN</t>
  </si>
  <si>
    <t>MOD</t>
  </si>
  <si>
    <t>000064</t>
  </si>
  <si>
    <t>GEN - TTT - TTZ - FICHE MAQUETTE ML2</t>
  </si>
  <si>
    <t>000034</t>
  </si>
  <si>
    <t>G71 - TTT - TTZ - STD DESENFUMAGE</t>
  </si>
  <si>
    <t>PLO-TTT-TTB-Liste des points GTB avec repérage</t>
  </si>
  <si>
    <t>S02</t>
  </si>
  <si>
    <t>G12</t>
  </si>
  <si>
    <t>PN2068_2</t>
  </si>
  <si>
    <t>PRE</t>
  </si>
  <si>
    <t>000075</t>
  </si>
  <si>
    <t>G12-S02-BOI-PLANS RESEAUX CFO-CFA</t>
  </si>
  <si>
    <t>000076</t>
  </si>
  <si>
    <t>G12-S02-EMR-PLANS RESEAUX CFO-CFA</t>
  </si>
  <si>
    <t>000077</t>
  </si>
  <si>
    <t>G12-S02-COR-PLANS RESEAUX CFO-CFA</t>
  </si>
  <si>
    <t>000065</t>
  </si>
  <si>
    <t>PLO-TTT-TTB-Schéma de principe Branchement Eau Froide</t>
  </si>
  <si>
    <t>000066</t>
  </si>
  <si>
    <t>PLO-TTT-TTB-Schéma de principe des alimentations Eau Froide</t>
  </si>
  <si>
    <t>000067</t>
  </si>
  <si>
    <t>PLO-TTT-TTB-Schéma de principe des réseaux EU/EV/EEX</t>
  </si>
  <si>
    <t>000068</t>
  </si>
  <si>
    <t>PLO-TTT-TTB-Schéma de principe des réseaux EP</t>
  </si>
  <si>
    <t>000069</t>
  </si>
  <si>
    <t>PLO-TTT-TTB-Schéma de principe et détails des Colonnes Sèches</t>
  </si>
  <si>
    <t>000030</t>
  </si>
  <si>
    <t>G71 - TTT - TTZ - PERTE DE CHARGE CONFORT</t>
  </si>
  <si>
    <t>000032</t>
  </si>
  <si>
    <t xml:space="preserve">G71 - TTT - TTZ - PERTES DE CHARGE HYDRAULIQUE </t>
  </si>
  <si>
    <t>000056</t>
  </si>
  <si>
    <t>G71 - S02 - BOI - RESEAUX CVCD S02 ZONE OUEST</t>
  </si>
  <si>
    <t>G71 - S02 - BOI - RESEAUX CVCD S02 ZONE EST</t>
  </si>
  <si>
    <t>000058</t>
  </si>
  <si>
    <t>G71 - S02 - COR - RESEAUX CVCD S02 TOUTES ZONES</t>
  </si>
  <si>
    <t>000059</t>
  </si>
  <si>
    <t>G71 - S02 - EMR - RESEAUX CVCD S02 TOUTES ZONES</t>
  </si>
  <si>
    <t>G71 - TTT - TTZ - LISTE ECHANTILLONS ML2</t>
  </si>
  <si>
    <t>PLO-S04-BOI-PLAN DE RESERVATIONS - PLB - NIVEAU S04 - TOUTES ZONES - BOITE</t>
  </si>
  <si>
    <t>000042</t>
  </si>
  <si>
    <t>PLO-S03-BOI-PLAN DE RESERVATIONS - PLB - NIVEAU S03 - TOUTES ZONES  - BOITE</t>
  </si>
  <si>
    <t>000043</t>
  </si>
  <si>
    <t>PLO-S02-BOI-PLAN DE RESERVATIONS - PLB - NIVEAU S02 - TOUTES ZONES - BOITE</t>
  </si>
  <si>
    <t>S1B</t>
  </si>
  <si>
    <t>000044</t>
  </si>
  <si>
    <t>PLO-S1B-BOI-PLAN DE RESERVATIONS - PLB - NIVEAU S1B - TOUTES ZONES - BOITE</t>
  </si>
  <si>
    <t>000026</t>
  </si>
  <si>
    <t>PLO-S1B-BOI-PLAN  DES RESEAUX - PLB - NIVEAU S1B - ZONE OUEST - BOITE</t>
  </si>
  <si>
    <t>000027</t>
  </si>
  <si>
    <t>PLO-S1B-BOI-PLAN  DES RESEAUX - PLB - NIVEAU S1B -  ZONE EST - BOITE</t>
  </si>
  <si>
    <t>000046</t>
  </si>
  <si>
    <t>PLO-S02-EME-PLAN DE RESERVATIONS - PLB - NIVEAU S02 - TOUTES ZONES - EMERGENCE</t>
  </si>
  <si>
    <t>000047</t>
  </si>
  <si>
    <t>PLO-S1B-EME-PLAN DE RESERVATIONS - PLB - NIVEAU S1B - TOUTES ZONES  - EMERGENCE</t>
  </si>
  <si>
    <t>000050</t>
  </si>
  <si>
    <t>PLO-S02-COR-PLAN DE RESERVATIONS - PLB - NIVEAU S02 - TOUTES ZONES - Correspondance</t>
  </si>
  <si>
    <t>000051</t>
  </si>
  <si>
    <t>PLO-S1B-COR-PLAN DE RESERVATIONS - PLB - NIVEAU S1B - TOUTES ZONES  - Correspondance</t>
  </si>
  <si>
    <t>000082</t>
  </si>
  <si>
    <t>G71 - S1B - BOI - RESEAUX - CVCD - NIVEAU S1B - ZONE OUEST</t>
  </si>
  <si>
    <t>000083</t>
  </si>
  <si>
    <t>G71 - S1B - BOI - RESEAUX - CVCD - NIVEAU S1B - ZONE EST</t>
  </si>
  <si>
    <t>000016</t>
  </si>
  <si>
    <t>G71 - S04 - BOI - RESERVATIONS - CVCD - NIVEAU S04 - TOUTES ZONES</t>
  </si>
  <si>
    <t>000017</t>
  </si>
  <si>
    <t>G71 - S03 - BOI - RESERVATIONS - CVCD - NIVEAU S03 - TOUTES ZONES</t>
  </si>
  <si>
    <t>000060</t>
  </si>
  <si>
    <t>G71 - S02 - BOI - RESERVATIONS - CVCD - NIVEAU S02 - TOUTES ZONES</t>
  </si>
  <si>
    <t>000061</t>
  </si>
  <si>
    <t>G71 - S02 - COR - RESERVATIONS - CVCD - NIVEAU S02 - TOUTES ZONES</t>
  </si>
  <si>
    <t>000088</t>
  </si>
  <si>
    <t>G71 - S1B - COR - RESERVATIONS - CVCD - NIVEAU S1B - TOUTES ZONES</t>
  </si>
  <si>
    <t>000062</t>
  </si>
  <si>
    <t>G71 - S02 - EMR - RESERVATIONS - CVCD - NIVEAU S02 - TOUTES ZONES</t>
  </si>
  <si>
    <t>000031</t>
  </si>
  <si>
    <t>G71 - TTT - TTZ - PERTE DE CHARGE DESENFUMAGE</t>
  </si>
  <si>
    <t>000085</t>
  </si>
  <si>
    <t>G71 - S1B - COR - RESEAUX - CVCD - NIVEAU S1B - TOUTES ZONES</t>
  </si>
  <si>
    <t>000084</t>
  </si>
  <si>
    <t>G71 - S1B - EMR - RESEAUX - CVCD - NIVEAU S1B - TOUTES ZONES</t>
  </si>
  <si>
    <t>PLO-TTT-TTB-Note de calculs Eau froide</t>
  </si>
  <si>
    <t>000052</t>
  </si>
  <si>
    <t>PLO-TTT-TTB-Note de calculs EU/EV/EEX + relevage</t>
  </si>
  <si>
    <t>000053</t>
  </si>
  <si>
    <t>PLO-TTT-TTB-Note de calculs EP + relevage</t>
  </si>
  <si>
    <t>000054</t>
  </si>
  <si>
    <t>PLO-TTT-TTB-Note de calculs Bassin de rétentions Eaux Pluviales</t>
  </si>
  <si>
    <t>S1H</t>
  </si>
  <si>
    <t>000089</t>
  </si>
  <si>
    <t>G71 - S1H - BOI - RESEAUX - CVCD - NIVEAU S1H - ZONE EST</t>
  </si>
  <si>
    <t>FMD</t>
  </si>
  <si>
    <t>FMD - TTT - TTZ - DOSSIERS FMD</t>
  </si>
  <si>
    <t>PLO-S03-EME-PLAN DES RESEAUX - PLB - NIVEAUSous dallage - TOUTES ZONES - EMERGENCE</t>
  </si>
  <si>
    <t>PLO-S02-EME-PLAN DES RESEAUX - PLB - NIVEAU S02 - TOUTES ZONES - EMERGENCE</t>
  </si>
  <si>
    <t>000037</t>
  </si>
  <si>
    <t>PLO-S02-COR-PLAN DES RESEAUX - PLB - NIVEAU S02 - TOUTES ZONES - Correspondance</t>
  </si>
  <si>
    <t>000038</t>
  </si>
  <si>
    <t>PLO-S1B-COR-PLAN DES RESEAUX - PLB - NIVEAU S1B - TOUTES ZONES  - Correspondance</t>
  </si>
  <si>
    <t>PLO-S1H-COR-PLAN DES RESEAUX - PLB - NIVEAU S1H - TOUTES ZONES - Correspondance</t>
  </si>
  <si>
    <t>G71 - TTT - TTZ - CLAPETS CF</t>
  </si>
  <si>
    <t>G71 - TTT - TTZ - VOLETS DESENFUMAGE</t>
  </si>
  <si>
    <t>N00</t>
  </si>
  <si>
    <t>PLO-N00-COR-PLAN DES RESEAUX - PLB - NIVEAU N00 - TOUTES ZONES - Correspondance</t>
  </si>
  <si>
    <t>S01b</t>
  </si>
  <si>
    <t>000079</t>
  </si>
  <si>
    <t>G12-S01B-BOI-PLANS RESEAUX CFO-CFA</t>
  </si>
  <si>
    <t>G71 - TTT - TTZ - MODULE DE REGULATION</t>
  </si>
  <si>
    <t>000105</t>
  </si>
  <si>
    <t>G12-S1H-EMR-PLANS RESEAUX CFO-CFA</t>
  </si>
  <si>
    <t>000081</t>
  </si>
  <si>
    <t>G12-S01B-COR-PLANS RESEAUX CFO-CFA</t>
  </si>
  <si>
    <t>G71 - TTT - TTZ - CONDUITS AÉRAULIQUE</t>
  </si>
  <si>
    <t>G71 - TTT - TTZ - TUYAUTERIES</t>
  </si>
  <si>
    <t>G71 - TTT - TTZ - TUBES PLASTIQUE</t>
  </si>
  <si>
    <t>G71 - TTT - TTZ - CALORIFUGE</t>
  </si>
  <si>
    <t>000033</t>
  </si>
  <si>
    <t>PLO-S1B-EME-PLAN DES RESEAUX - PLB - NIVEAU S1B - TOUTES ZONES  - EMERGENCE</t>
  </si>
  <si>
    <t>PLO-S1H-EME-PLAN DES RESEAUX - PLB - NIVEAU S1H - TOUTES ZONES - EMERGENCE</t>
  </si>
  <si>
    <t>000018</t>
  </si>
  <si>
    <t>G71 - TTT - TTZ - FLOCAGE CF</t>
  </si>
  <si>
    <t>PLO-N00-EME-PLAN DES RESEAUX - PLB - NIVEAU N00 - TOUTES ZONES - EMERGENCE</t>
  </si>
  <si>
    <t>000036</t>
  </si>
  <si>
    <t>PLO-N01-EME-PLAN DES RESEAUX - PLB - NIVEAU N01 - TOUTES ZONES - EMERGENCE</t>
  </si>
  <si>
    <t>G71 - TTT - TTZ - BOUCHE AUTOREGLABLE</t>
  </si>
  <si>
    <t>000091</t>
  </si>
  <si>
    <t>G71 - S1H - COR - RESEAUX - CVCD - NIVEAU S1H -TOUTES  ZONES</t>
  </si>
  <si>
    <t>000090</t>
  </si>
  <si>
    <t>G71 - S1H - EMR - RESEAUX - CVCD - NIVEAU S1H -TOUTES  ZONES</t>
  </si>
  <si>
    <t>PLO-TTT-TTB-Lave-mains d'angle + robinetterie, bonde et siphon</t>
  </si>
  <si>
    <t>000086</t>
  </si>
  <si>
    <t>PLO-TTT-TTB-Lavabo + robinetterie, bonde et siphon</t>
  </si>
  <si>
    <t>000087</t>
  </si>
  <si>
    <t xml:space="preserve">PLO-TTT-TTB-Miroir </t>
  </si>
  <si>
    <t>PLO-TTT-TTB-Distributeur de savon liquide mural</t>
  </si>
  <si>
    <t>G71 - TTT - TTZ - Gestion clapet CF</t>
  </si>
  <si>
    <t>000063</t>
  </si>
  <si>
    <t>G71 - TTT - TTZ - FICHE MAQUETTE CVC</t>
  </si>
  <si>
    <t>PLO-TTT-TTB-Sèche-mains électrique</t>
  </si>
  <si>
    <t>PLO-TTT-TTB-Vidoir + robinetterie, bonde et siphon</t>
  </si>
  <si>
    <t>PLO-TTT-TTB-Evier 2 bacs</t>
  </si>
  <si>
    <t>000092</t>
  </si>
  <si>
    <t xml:space="preserve">PLO-TTT-TTB-Cabine sanitaire publique à lavage automatique </t>
  </si>
  <si>
    <t>000093</t>
  </si>
  <si>
    <t xml:space="preserve">PLO-TTT-TTB-Chauffe-eau électrique </t>
  </si>
  <si>
    <t>000094</t>
  </si>
  <si>
    <t>PLO-TTT-TTB-Douche sans receveur</t>
  </si>
  <si>
    <t>000095</t>
  </si>
  <si>
    <t>PLO-TTT-TTB-Siege de douche PMR</t>
  </si>
  <si>
    <t>000096</t>
  </si>
  <si>
    <t>PLO-TTT-TTB-Poignée et barre verticale et horizontale pour douche PMR</t>
  </si>
  <si>
    <t>000045</t>
  </si>
  <si>
    <t>PLO-S1H-BOI-PLAN DE RESERVATIONS - PLB - NIVEAU S1H - TOUTES ZONES  - BOITE</t>
  </si>
  <si>
    <t>PLO-S1H-BOI-PLAN  DES RESEAUX - PLB - NIVEAU S1H - ZONE OUEST - BOITE</t>
  </si>
  <si>
    <t>PLO-S1H-BOI-PLAN  DES RESEAUX - PLB - NIVEAU S1H -  ZONE EST  - BOITE</t>
  </si>
  <si>
    <t>000048</t>
  </si>
  <si>
    <t>PLO-S1H-EME-PLAN DE RESERVATIONS - PLB - NIVEAU S1H - TOUTES ZONES - EMERGENCE</t>
  </si>
  <si>
    <t>G71 - TTT - TTZ - ARMOIRE DE CLIM</t>
  </si>
  <si>
    <t>LIS</t>
  </si>
  <si>
    <t>GEN - TTT - TTZ - LISTE DES DOCUMENTS CPRD ML2</t>
  </si>
  <si>
    <t>PRC</t>
  </si>
  <si>
    <t>000107</t>
  </si>
  <si>
    <t>G71 - TTT - TTZ - PLAN EXECUTION BIM</t>
  </si>
  <si>
    <t>G71 - TTT - TTZ - CENTRALE TRAITEMENT AIR</t>
  </si>
  <si>
    <t>G71 - TTT - TTZ - GROUPE FROID</t>
  </si>
  <si>
    <t>G71 - TTT - TTZ - THERMO-FRIGOPOMPE</t>
  </si>
  <si>
    <t>000097</t>
  </si>
  <si>
    <t>G71 - N00 - BOI - RESEAUX - CVCD - NIVEAU N00 - ZONE OUEST</t>
  </si>
  <si>
    <t>000098</t>
  </si>
  <si>
    <t>G71 - N00 - BOI - RESEAUX - CVCD - NIVEAU N00 - ZONE EST</t>
  </si>
  <si>
    <t>G71 - S04 - BOI - TERMINAUX - CVCD - NIVEAU S04 - TOUTES ZONES</t>
  </si>
  <si>
    <t>PIM</t>
  </si>
  <si>
    <t>G71 - TTT - TTZ - PLANS ATTENTES ELEC</t>
  </si>
  <si>
    <t>000100</t>
  </si>
  <si>
    <t>G71 - N00 - COR - RESEAUX - CVCD - NIVEAU N00 - TOUTES ZONES</t>
  </si>
  <si>
    <t>000099</t>
  </si>
  <si>
    <t>G71 - N00 - EMR - RESEAUX - CVCD - N00 - TOUTES ZONES</t>
  </si>
  <si>
    <t>G71 - S03 - BOI - TERMINAUX - CVCD - NIVEAU S03 - TOUTES ZONES</t>
  </si>
  <si>
    <t>PLO-TTT-TTB-Réseaux d'alimentation distribution  eau froide : PVC Pression</t>
  </si>
  <si>
    <t>PLO-TTT-TTB-Réseaux d'alimentation terminale eau froide / eau chaude : Cuivre</t>
  </si>
  <si>
    <t>PLO-TTT-TTB-Réseaux d'évacuation : PVC Me</t>
  </si>
  <si>
    <t>PLO-TTT-TTB-Réseaux assainissement des escaliers mécaniques et des ascenseurs:  Fonte SMU Plus</t>
  </si>
  <si>
    <t>000101</t>
  </si>
  <si>
    <t>PLO-TTT-TTB-Refoulement</t>
  </si>
  <si>
    <t>000102</t>
  </si>
  <si>
    <t xml:space="preserve">PLO-TTT-TTB-Tubes et raccords des colonnes sèches </t>
  </si>
  <si>
    <t>000103</t>
  </si>
  <si>
    <t>PLO-TTT-TTB-Extincteurs avec plan de repérage</t>
  </si>
  <si>
    <t>PLO-TTT-TTB-Relevage des Eaux Pluviales</t>
  </si>
  <si>
    <t xml:space="preserve">PLO-TTT-TTB-Relevage des Eaux Exhaures </t>
  </si>
  <si>
    <t xml:space="preserve">PLO-TTT-TTB-Relevage des Eaux Usées &amp; Eaux Vannes </t>
  </si>
  <si>
    <t>PLO-TTT-TTB-Séparateurs à hydrocarbure</t>
  </si>
  <si>
    <t>PLO-TTT-TTB-Robinetterie générale</t>
  </si>
  <si>
    <t>PLO-TTT-TTB-Compteurs d'eau</t>
  </si>
  <si>
    <t>PLO-TTT-TTB-Robinet de puisage</t>
  </si>
  <si>
    <t>PLO-TTT-TTB-Siphons de sol</t>
  </si>
  <si>
    <t>PLO-TTT-TTB-Supportages &amp; fixations</t>
  </si>
  <si>
    <t>PLO-TTT-TTB-Calorifuge alimentation et évacuation</t>
  </si>
  <si>
    <t>PLO-TTT-TTB-Etiquettage</t>
  </si>
  <si>
    <t>PLO-N00-BOI-PLAN  DES RESEAUX - PLB - NIVEAU N00 - ZONE OUEST - BOITE</t>
  </si>
  <si>
    <t>PLO-N00-BOI-PLAN  DES RESEAUX - PLB - NIVEAU N00-  ZONE EST  - BOITE</t>
  </si>
  <si>
    <t>000049</t>
  </si>
  <si>
    <t>PLO-N00-EME-PLAN DE RESERVATIONS - PLB - NIVEAU N00 - TOUTES ZONES - EMERGENCE</t>
  </si>
  <si>
    <t>G71 - TTT - TTZ - DETECTEUR DE FUMEES</t>
  </si>
  <si>
    <t>000055</t>
  </si>
  <si>
    <t>G71 - TTT - TTZ - VARIATEUR DE FREQUENCE</t>
  </si>
  <si>
    <t>G71 - TTT - TTZ - CODIFICATION EQUIPEMENTS</t>
  </si>
  <si>
    <t>G71 - TTT - TTZ - VENTILO  &amp; CASSETTES</t>
  </si>
  <si>
    <t>G71 - S02 - BOI - TERMINAUX - CVCD - NIVEAU S02 - TOUTES ZONES</t>
  </si>
  <si>
    <t>G71 - TTT - TTZ - LISTE POINTS GTC CVC</t>
  </si>
  <si>
    <t>G71 - S02 - EMR - TERMINAUX - CVCD - NIVEAU S02 - TOUTES ZONES</t>
  </si>
  <si>
    <t>N01</t>
  </si>
  <si>
    <t>G71 - N01 - EMR - RESEAUX - CVCD - N01 - TOUTES ZONES</t>
  </si>
  <si>
    <t>G71 - S1B - BOI - RESERVATIONS - CVCD - NIVEAU S1B - TOUTES ZONES</t>
  </si>
  <si>
    <t>G71 - S02 - COR - TERMINAUX - CVCD - NIVEAU S02 - TOUTES ZONES</t>
  </si>
  <si>
    <t>G71 - S1B - EMR - RESERVATIONS - CVCD - NIVEAU S1B - TOUTES ZONES</t>
  </si>
  <si>
    <t>G71 - S1B - BOI - TERMINAUX - CVCD - NIVEAU S1B - TOUTES ZONES</t>
  </si>
  <si>
    <t>G71 - S1B - BOI - LOCAL TECHNIQUE - CVCD  - NIVEAU S1B - CTA 03 - CTA 04 - CTA 09</t>
  </si>
  <si>
    <t>G71 - S1B - BOI - LOCAL TECHNIQUE - CVCD  - NIVEAU S1B - DESENFUMAGE - VED 01 / VSD 01</t>
  </si>
  <si>
    <t>G71 - S1B - BOI - LOCAL TECHNIQUE - CVCD  - NIVEAU S1B - VSD 03 &amp; VSD 04</t>
  </si>
  <si>
    <t>G71 - S1H - BOI - RESERVATIONS - CVCD - NIVEAU S1H -TOUTES  ZONES</t>
  </si>
  <si>
    <t>G71 - S1B - COR - TERMINAUX - CVCD - NIVEAU S1B - TOUTES ZONES</t>
  </si>
  <si>
    <t>G71 - S1B - EMR - TERMINAUX - CVCD - NIVEAU S1B - TOUTES ZONES</t>
  </si>
  <si>
    <t>G71 - S1H - COR - RESERVATIONS - CVCD - NIVEAU S1H -TOUTES  ZONES</t>
  </si>
  <si>
    <t>G71 - S1H - EMR - RESERVATIONS - CVCD - NIVEAU S1H -TOUTES  ZONES</t>
  </si>
  <si>
    <t>G71 - S1H - BOI - TERMINAUX - CVCD - NIVEAU S1H -TOUTES  ZONES</t>
  </si>
  <si>
    <t>PLO-S1H-COR-PLAN DE RESERVATIONS - PLB - NIVEAU S1H - TOUTES ZONES - Correspondance</t>
  </si>
  <si>
    <t>FMD - TTT - TTZ - PLAN ASSURANCE FMD</t>
  </si>
  <si>
    <t>G71 - TTT - TTZ - SCHEMA ELECTRIQUE DES TERMINAUX</t>
  </si>
  <si>
    <t>G71 - TTT - TTZ - ARCHITECTURE BUS CVC</t>
  </si>
  <si>
    <t>G71 - TTT - TTZ - SCHEMAS DE PRINCIPE DE REGULATION</t>
  </si>
  <si>
    <t>ACO</t>
  </si>
  <si>
    <t>ACO - TTT - TTZ - ÉTUDE ACOUSTIQUE</t>
  </si>
  <si>
    <t>G71 - S1H - COR - TERMINAUX - CVCD - NIVEAU S1H -TOUTES  ZONES</t>
  </si>
  <si>
    <t>G71 - S1H - EMR - TERMINAUX - CVCD - NIVEAU S1H -TOUTES  ZONES</t>
  </si>
  <si>
    <t>G71 - TTT - TTZ - VENTILATEUR CONFORT</t>
  </si>
  <si>
    <t>G71 - TTT - TTZ - VENTILATEUR DESENFUMAGE</t>
  </si>
  <si>
    <t>PLO-TTT-TTB-WC suspendu PMR</t>
  </si>
  <si>
    <t>PLO-TTT-TTB-WC suspendu</t>
  </si>
  <si>
    <t>PLO-TTT-TTB-Porte-papier toilette à rouleau</t>
  </si>
  <si>
    <t>PLO-TTT-TTB-Pot à balai</t>
  </si>
  <si>
    <t>PLO-TTT-TTB-Barre de relevage fixe coudée</t>
  </si>
  <si>
    <t xml:space="preserve">PLO-TTT-TTB-Barre de tirage ou rappel sur la porte </t>
  </si>
  <si>
    <t>PLO-TTT-TTB-Miroir inclinable</t>
  </si>
  <si>
    <t>PLO-TTT-TTB-Patère</t>
  </si>
  <si>
    <t>G71 - TTT - TTZ - POMPES</t>
  </si>
  <si>
    <t>G71 - TTT - TTZ - REGISTRES DOSAGE</t>
  </si>
  <si>
    <t>G71 - TTT - TTZ - REGISTRES MOTORISES</t>
  </si>
  <si>
    <t>G71 - TTT - TTZ - GRILLE ET DIFFUSEUR</t>
  </si>
  <si>
    <t>G71 - N00 - EMR - RESERVATIONS - CVCD - NIVEAU N00 - TOUTES ZONES</t>
  </si>
  <si>
    <t>G71 - N00 - EMR - TERMINAUX - CVCD - NIVEAU N00 - TOUTES ZONES</t>
  </si>
  <si>
    <t>G71 - TTT - TTZ - CONVECTEUR ÉLECTRIQ</t>
  </si>
  <si>
    <t>G71 - TTT - TTZ - TRAITEMENT D'EAU</t>
  </si>
  <si>
    <t>G71 - TTT - TTZ - DESEMBOUEUR</t>
  </si>
  <si>
    <t>G71 - TTT - TTZ - GROUPE EXPANSION</t>
  </si>
  <si>
    <t>G71 - TTT - TTZ - COMPTEURS THERMIQUE</t>
  </si>
  <si>
    <t>G71 - TTT - TTZ - VANNES CTA</t>
  </si>
  <si>
    <t>G71 - S02 - BOI - LOCAL TECHNIQUE - CVCD - NIVEAU S02 - CTA 01 - CTA 05 - CTA 10</t>
  </si>
  <si>
    <t>G71 - S02 - BOI - LOCAL TECHNIQUE - CVCD  - NIVEAU S02 - CTA 02</t>
  </si>
  <si>
    <t>G71 - S02 - BOI - LOCAL TECHNIQUE - CVCD  - NIVEAU S02 - VSD</t>
  </si>
  <si>
    <t>G71 - S02 - EMR - LOCAL TECHNIQUE - CVCD - NIVEAU S02 - CTA 06 - CTA 011</t>
  </si>
  <si>
    <t>G71 - S02 - EMR - LOCAL TECHNIQUE - CVCD - NIVEAU S02 - DESENFUMAGE</t>
  </si>
  <si>
    <t>G71 - S02 - EMR - LOCAL TECHNIQUE - CVCD - NIVEAU S02 - PRODUCTION CHAUD/FROID</t>
  </si>
  <si>
    <t>G71 - S02 - EMR - LOCAL TECHNIQUE - CVCD - NIVEAU S02 - SOUS-STATION EC/EG</t>
  </si>
  <si>
    <t>G71 - S1B - EMR - LOCAL TECHNIQUE - CVCD - NIVEAU S1B - CTA 07</t>
  </si>
  <si>
    <t>G71 - S1B - EMR - LOCAL TECHNIQUE - CVCD - NIVEAU S1B - VED</t>
  </si>
  <si>
    <t>PDT</t>
  </si>
  <si>
    <t>000071</t>
  </si>
  <si>
    <t>PLO-TTT-TTB-Carnet de détails des socles maçonnés</t>
  </si>
  <si>
    <t>000074</t>
  </si>
  <si>
    <t>PLO-S1B-BOI-Détail Local branchement Eau Froide</t>
  </si>
  <si>
    <t>G71 - TTT - TTZ - FLEXIBLE AERAULIQUE</t>
  </si>
  <si>
    <t>G71 - TTT - TTZ - FLEXIBLE HYDRAULIQUE</t>
  </si>
  <si>
    <t>G71 - TTT - TTZ - PLOTS ANTIVIBRATOIRE</t>
  </si>
  <si>
    <t>G71 - TTT - TTZ - PIEGES A SON</t>
  </si>
  <si>
    <t>G71 - TTT - TTZ - DETECTEUR FREON</t>
  </si>
  <si>
    <t>G71 - TTT - TTZ - IMPLANTATION SONDE AMBIANCE</t>
  </si>
  <si>
    <t>000070</t>
  </si>
  <si>
    <t>PLO-TTT-TTB-Carnet de détails sanitaires</t>
  </si>
  <si>
    <t>PLO-TTT-TTB-Plan des renforts cloisons et trappes</t>
  </si>
  <si>
    <t>000072</t>
  </si>
  <si>
    <t>PLO-TTT-TTB-Carnet de détails des fosses de relevage</t>
  </si>
  <si>
    <t>000073</t>
  </si>
  <si>
    <t>PLO-TTT-TTB-Carnet de détails des Séparateurs hydrocarbure</t>
  </si>
  <si>
    <t>G71 - TTT - TTZ - ANALYSE FONCTIONNELLE - CTA</t>
  </si>
  <si>
    <t>G71 - TTT - TTZ - ANALYSE FONCTIONNELLE - UTL</t>
  </si>
  <si>
    <t>PLO-S04-BOI-RSX-ZO_PLAN DES RESEAUX - PLB - NIVEAU S04 - ZONE OUEST - BOITE</t>
  </si>
  <si>
    <t>PLO-S04-BOI-RSX-ZE_PLAN DES RESEAUX - PLB - NIVEAU S04 - ZONE EST - BOITE</t>
  </si>
  <si>
    <t>PLO-S03-BOI-RSX-ZO_PLAN DES RESEAUX - PLB - NIVEAU S03 -  ZONE OUEST  - BOITE</t>
  </si>
  <si>
    <t>PLO-S03-BOI-PLAN DES RESEAUX - PLB - NIVEAU S03 -  ZONE EST  - BOITE</t>
  </si>
  <si>
    <t>PLO-S02-BOI-PLAN  DES RESEAUX - PLB - NIVEAU S02 - ZONE OUEST - BOITE</t>
  </si>
  <si>
    <t>000025</t>
  </si>
  <si>
    <t>PLO-S02-BOI-PLAN  DES RESEAUX - PLB - NIVEAU S02 -  ZONE EST - BOITE</t>
  </si>
  <si>
    <t>G71 - TTT - TTZ - TRACAGE ELECTRIQUE</t>
  </si>
  <si>
    <t>G71 - TTT - TTZ - REGULATION DES UTL</t>
  </si>
  <si>
    <t xml:space="preserve">G71 - TTT - TTZ - REGULATION LOCAUX </t>
  </si>
  <si>
    <t>G71 - TTT - TTZ - SCHEMA ELECTRIQUE AEL CVC 2</t>
  </si>
  <si>
    <t>G71 - TTT - TTZ - SCHEMA ELECTRIQUE AED DSF 01</t>
  </si>
  <si>
    <t>G71 - TTT - TTZ - SCHEMA ELECTRIQUE AED DSF 02</t>
  </si>
  <si>
    <t>G71 - TTT - TTZ - SCHEMA ELECTRIQUE AED DSF 03</t>
  </si>
  <si>
    <t>G71 - TTT - TTZ - SCHEMA ELECTRIQUE AED DSF 04</t>
  </si>
  <si>
    <t>HYS - TTT - TTZ - PPSPS SST 1</t>
  </si>
  <si>
    <t>HYS - TTT - TTZ - PPSPS SST 2</t>
  </si>
  <si>
    <t>HYS - TTT - TTZ - PPSPS SST 3</t>
  </si>
  <si>
    <t>G71 - TTT - EMR - SCHEMA ELECTRIQUE AEL HYD 1</t>
  </si>
  <si>
    <t>G71 - TTT - EMR - SCHEMA ELECTRIQUE AEL HYD 2</t>
  </si>
  <si>
    <t>G71 - TTT - EMR - SCHEMA ELECTRIQUE AEL HYD 1-2</t>
  </si>
  <si>
    <t>G71 - TTT - EMR - SCHEMA ELECTRIQUE AEL HYD 3 A</t>
  </si>
  <si>
    <t>G71 - TTT - EMR - SCHEMA ELECTRIQUE AEL HYD 3 B</t>
  </si>
  <si>
    <t>G71 - TTT - EMR - SCHEMA ELECTRIQUE AEL HYD 3 A-B</t>
  </si>
  <si>
    <t>G71 - S1B - COR - LOCAL TECHNIQUE - CVCD - NIVEAU S1B - CTA 08 - CTA 12</t>
  </si>
  <si>
    <t>G71 - S1H - COR - LOCAL TECHNIQUE - CVCD - NIVEAU S1H - VSD</t>
  </si>
  <si>
    <t>G71 - S02 - BOI - GENIE CIVIL - CVCD - NIVEAU S02 - ZONE LT</t>
  </si>
  <si>
    <t>G71 - S1B - BOI - GENIE CIVIL - CVCD - NIVEAU S1B - ZONE OUEST</t>
  </si>
  <si>
    <t>G71 - S02 - EMR - GENIE CIVIL - CVCD - NIVEAU S02 - ZONE LT</t>
  </si>
  <si>
    <t>G71 - S1B - EMR - GENIE CIVIL - CVCD - NIVEAU S1B - ZONE LT</t>
  </si>
  <si>
    <t>G71 - S1B - COR - GENIE CIVIL - CVCD - NIVEAU S1B - LT CTA 08 - CTA 12</t>
  </si>
  <si>
    <t>G71 - S1H - COR - GENIE CIVIL - CVCD - NIVEAU S1H - LT VSD</t>
  </si>
  <si>
    <t>G71 - TTT - TTZ - SCHEMA ELECTRIQUE AEL CVC 1</t>
  </si>
  <si>
    <t>G71 - TTT - TTZ - SCHEMA ELECTRIQUE AEL CVC 3</t>
  </si>
  <si>
    <t>G71 - TTT - TTZ - SCHEMA ELECTRIQUE AEL CVC 4</t>
  </si>
  <si>
    <t>G71 - TTT - TTZ - SCHEMA ELECTRIQUE AEL CVC 5</t>
  </si>
  <si>
    <t>G71 - TTT - TTZ - SCHEMA ELECTRIQUE CFR CCF XX</t>
  </si>
  <si>
    <t>HYS - TTT - TTZ - PPSPS SST 4</t>
  </si>
  <si>
    <t>ESS - TTT - TTZ - CAHIER D'ESSAIS</t>
  </si>
  <si>
    <t>ESS - TTT - TTZ - PROCEDURES D'ESSAIS</t>
  </si>
  <si>
    <t>MAI</t>
  </si>
  <si>
    <t>DTM</t>
  </si>
  <si>
    <t>MAI - TTT - TTZ - ARBORESCENCE LOGISTIQUE</t>
  </si>
  <si>
    <t>MAI - TTT - TTZ - PLAN DE MAINTENANCE</t>
  </si>
  <si>
    <t>DML</t>
  </si>
  <si>
    <t>MAI - TTT - TTZ - LISTE DES OUTILS DU SOUTIEN</t>
  </si>
  <si>
    <t>MAI - TTT - TTZ - LISTE DES PIECES DE RECHANGES ET CONSOMMABLES</t>
  </si>
  <si>
    <t>PLO-TTT-TTB-DOSSIER FMD</t>
  </si>
  <si>
    <t>1</t>
  </si>
  <si>
    <t>G71 - TTT - TTZ - SOMMAIRE DOE</t>
  </si>
  <si>
    <t>HYS - TTT - TTZ - PPSPS SST 5</t>
  </si>
  <si>
    <t>HYS - TTT - TTZ - PPSPS SST 6</t>
  </si>
  <si>
    <t>Analyse Fonctionnelle des éclairages</t>
  </si>
  <si>
    <t xml:space="preserve">Bilan des puissances </t>
  </si>
  <si>
    <t>Liste des points disponibles pour la GTB</t>
  </si>
  <si>
    <t>PPSPS</t>
  </si>
  <si>
    <t>PAQSE</t>
  </si>
  <si>
    <t xml:space="preserve">Note de calculs de câbles Basse Tension </t>
  </si>
  <si>
    <t>Carnet de détails locaux techniques</t>
  </si>
  <si>
    <t>Plan de repérage du cheminement des matériels lourds / besoins en socle et murs fusibles</t>
  </si>
  <si>
    <t>Plan de réseau de Terre et équipotentielles</t>
  </si>
  <si>
    <t>S01H</t>
  </si>
  <si>
    <t>000104</t>
  </si>
  <si>
    <t>G12-S01H-BOI-PLANS RESEAUX CFO-CFA</t>
  </si>
  <si>
    <t>HYS - TTT - TTZ - PPSPS SST 7</t>
  </si>
  <si>
    <t>HYS - TTT - TTZ - PPSPS SST 8</t>
  </si>
  <si>
    <t>G12-S03-BOI-PLANS RESEAUX CFO-CFA</t>
  </si>
  <si>
    <t>G12-S04-BOI-PLANS RESEAUX CFO-CFA</t>
  </si>
  <si>
    <t>G12-N00-EMR-PLANS RESEAUX CFO-CFA</t>
  </si>
  <si>
    <t>MAI - TTT - TTZ - DOCUMENTATION DE MAINTENANCE</t>
  </si>
  <si>
    <t>000080</t>
  </si>
  <si>
    <t>G12-S01B-EMR-PLANS RESEAUX CFO-CFA</t>
  </si>
  <si>
    <t>G71 - TTT - TTZ - PLAN DE FORMATION</t>
  </si>
  <si>
    <t>000106</t>
  </si>
  <si>
    <t>G12-S1H-COR-PLANS RESEAUX CFO-CFA</t>
  </si>
  <si>
    <t>DDP</t>
  </si>
  <si>
    <t>FMD - TTT - TTZ - RAPPORT DE SUIVI DE LA FMD</t>
  </si>
  <si>
    <t xml:space="preserve">Maquette PLB avec réseaux Plomberie &amp; Protection incendie + Réservations </t>
  </si>
  <si>
    <t>G12-S02-BOI-PLANS D'INCORPORATION CFO-CFA NIVEAU S02</t>
  </si>
  <si>
    <t>000108</t>
  </si>
  <si>
    <t>G12-S03-BOI-PLANS D'INCORPORATION CFO-CFA NIVEAU S03</t>
  </si>
  <si>
    <t>000109</t>
  </si>
  <si>
    <t>G12-N00-EMR-PLANS D'INCORPORATION CFO-CFA NIVEAU N00</t>
  </si>
  <si>
    <t>000110</t>
  </si>
  <si>
    <t>G12-S02-EMR-PLANS D'INCORPORATION CFO-CFA NIVEAU S02</t>
  </si>
  <si>
    <t>000111</t>
  </si>
  <si>
    <t>G12-N00-COR-PLANS D'INCORPORATION CFO-CFA NIVEAU N00</t>
  </si>
  <si>
    <t>000112</t>
  </si>
  <si>
    <t>G12-S1H-COR-PLANS D'INCORPORATION CFO-CFA NIVEAU S1H</t>
  </si>
  <si>
    <t>000113</t>
  </si>
  <si>
    <t>G12-S02-COR-PLANS D'INCORPORATION CFO-CFA NIVEAU S02</t>
  </si>
  <si>
    <t>Schéma unifilaire TD N/R  public quai 1-1 (S3) boite</t>
  </si>
  <si>
    <t>Schéma unifilaire TD N/R  public quai 1-2 (S3) boite</t>
  </si>
  <si>
    <t>Schéma unifilaire TD N/R  public quai 2-1 (S3) boite</t>
  </si>
  <si>
    <t>Schéma unifilaire TD N/R  public quai 2-2 (S3) boite</t>
  </si>
  <si>
    <t xml:space="preserve">Schéma unifilaire TD N/R  LT quai 1 (S3) boite </t>
  </si>
  <si>
    <t>Schéma unifilaire TD N/R  LT quaiI 2 (S3) boite</t>
  </si>
  <si>
    <t>Schéma unifilaire TD N/R PC Pompiers Tunnel Est (S3) boite</t>
  </si>
  <si>
    <t>Schéma unifilaire TD N/R PC Pompiers Tunnel Ouest (S3) boite</t>
  </si>
  <si>
    <t>Schéma unifilaire TD N/R  LT N°1  (S2) boite</t>
  </si>
  <si>
    <t xml:space="preserve">Schéma unifilaire TD N/R  LT N°2  (S2) boite </t>
  </si>
  <si>
    <t>Schéma unifilaire TD N/R  public N° 1 (S2) boite</t>
  </si>
  <si>
    <t>Schéma unifilaire TD N/R  public N° 2 (S2) boite</t>
  </si>
  <si>
    <t>Schéma unifilaire TD N/R  LT N°1  (S1B) boite</t>
  </si>
  <si>
    <t>Schéma unifilaire TD N/R  LT N°2  (S1B) boite</t>
  </si>
  <si>
    <t>Schéma unifilaire TD N/R LT (S2) emergence</t>
  </si>
  <si>
    <t>Schéma unifilaire TD N/R  public (S2) emergence</t>
  </si>
  <si>
    <t>Schéma unifilaire TD N/R  public (S2) emergence en + à valider par MOE</t>
  </si>
  <si>
    <t>Schéma unifilaire TD N/R LT exploitation (S1B) emergence</t>
  </si>
  <si>
    <t>Schéma unifilaire TD N/R  public (S1B) emergence</t>
  </si>
  <si>
    <t>Schéma unifilaire TD N/R  LT exploitation (S1H) emergence</t>
  </si>
  <si>
    <t>Schéma unifilaire TD N/R  public (S1H) emergence</t>
  </si>
  <si>
    <t>Schéma unifilaire TD N/R  public (N00) emergence en + à valider par MOE</t>
  </si>
  <si>
    <t>Schéma unifilaire TD N/R (S1H) correspondance</t>
  </si>
  <si>
    <t>Schéma unifilaire TD N/R LT (S1H) correspondance en + à valider par MOE</t>
  </si>
  <si>
    <t>Schéma unifilaire TD N/R (S2) correspondance</t>
  </si>
  <si>
    <t>Schéma unifilaire TD N/R (S2) correspondance en + à valider par MOE</t>
  </si>
  <si>
    <t>Schéma unifilaire TD N/R LT (S2) correspondance</t>
  </si>
  <si>
    <t>Schéma unifilaire TD N/R  1/2 PEF A (S1B) Boite</t>
  </si>
  <si>
    <t>Schéma unifilaire TD N/R  1/2 PEF B (S1B) Boite</t>
  </si>
  <si>
    <t>Schéma unifilaire TD N/R PSS (S3) Boite</t>
  </si>
  <si>
    <t>Schéma unifilaire TD N/R LT CFAOP E1-1 (Boite)</t>
  </si>
  <si>
    <t>Schéma unifilaire TD N/R LT CFAOP E1-2 (Boite)</t>
  </si>
  <si>
    <t>Schéma unifilaire TD N/R LT CFAOP E2-1 (Boite)</t>
  </si>
  <si>
    <t>Schéma unifilaire TD N/R LT CFAOP E2-2 (Boite)</t>
  </si>
  <si>
    <t xml:space="preserve">Schéma unifilaire TD N/R  LT SSI  (RDC) emergence </t>
  </si>
  <si>
    <t xml:space="preserve">Schéma  unifilaire TD SI N° 1 LT CFAP (Boite) </t>
  </si>
  <si>
    <t xml:space="preserve">Schéma  unifilaire TD SI N° 2 LT CFAP (Boite) </t>
  </si>
  <si>
    <t xml:space="preserve">Schéma  unifilaire TD SI N° 3 LT CFAP (Boite) </t>
  </si>
  <si>
    <t xml:space="preserve">Schéma  unifilaire TD SI N° 4 LT CFAP (Boite) </t>
  </si>
  <si>
    <t>Schéma  unifilaire TD SI LGI 1 (emergence)</t>
  </si>
  <si>
    <t>Schéma  unifilaire TD SI LGI 2 (emergence)</t>
  </si>
  <si>
    <t xml:space="preserve">Schéma  unifilaire TD SI CFA D quai n°1-1 (Boite) </t>
  </si>
  <si>
    <t xml:space="preserve">Schéma  unifilaire TD SI CFA D quai n°1-2 (Boite) </t>
  </si>
  <si>
    <t xml:space="preserve">Schéma  unifilaire TD SI CFA D quai n°2 -1 (Boite) </t>
  </si>
  <si>
    <t xml:space="preserve">Schéma  unifilaire TD SI CFA D quai n°2 -2 (Boite) </t>
  </si>
  <si>
    <t>Schéma unifilaire TD SI ECL Tun Est (boite)</t>
  </si>
  <si>
    <t>Schéma unifilaire TD SI ECL Tun ouest (boite)</t>
  </si>
  <si>
    <t>Schéma  unifilaire TD SI CFA D S2 (Correspondance)</t>
  </si>
  <si>
    <t>Schéma  unifilaire TD SI CFA D S2 (Emergence)</t>
  </si>
  <si>
    <t xml:space="preserve">Schéma  unifilaire TD SI CFA D n°1 S2 (Boite) </t>
  </si>
  <si>
    <t xml:space="preserve">Schéma  unifilaire TD SI CFA D n°2 S2 (Boite) </t>
  </si>
  <si>
    <t xml:space="preserve">Schéma  unifilaire TD SI CFA D S1 (Boite) </t>
  </si>
  <si>
    <t>Schéma  unifilaire TD SI CFA D  S1 (Emergence)</t>
  </si>
  <si>
    <t>Schéma  unifilaire TD SI CFA D S1 (Correspondance)</t>
  </si>
  <si>
    <t>Schéma unifilaire TD SI CFA D S1 (Emergence)</t>
  </si>
  <si>
    <t>Schéma  unifilaire TD SI CFA D  N0 (Emergence)</t>
  </si>
  <si>
    <t xml:space="preserve">Schéma  unifilaire TG SA 1 (Boite) </t>
  </si>
  <si>
    <t xml:space="preserve">Schéma  unifilaire TG SA 2 (Boite) </t>
  </si>
  <si>
    <t xml:space="preserve">Schéma  unifilaire TD SA quai n°1-1 (S3) (Boite) </t>
  </si>
  <si>
    <t xml:space="preserve">Schéma  unifilaire TD SA quai n°1-2 (S3) (Boite) </t>
  </si>
  <si>
    <t xml:space="preserve">Schéma  unifilaire TD SA quai n°2-1 (S3) (Boite) </t>
  </si>
  <si>
    <t xml:space="preserve">Schéma unifilaire TD SA quai n°2-2 (S3) (Boite) </t>
  </si>
  <si>
    <t>Schéma unifilaire  TD SA S2 (Correspondance)</t>
  </si>
  <si>
    <t>Schéma unifilaire  TD SA S2 (Correspondance) en + à valider par MOE</t>
  </si>
  <si>
    <t xml:space="preserve">Schéma unifilaire  TD SA S1H (Correspondance) </t>
  </si>
  <si>
    <t>Schéma unifilaire  TD SA S1H (Correspondance) en + à valider par MOE</t>
  </si>
  <si>
    <t>Schéma  unifilaire  TD SA S2 (Emergence)</t>
  </si>
  <si>
    <t>Schéma  unifilaire  TD SA S2 (Emergence) en + à valider par MOE</t>
  </si>
  <si>
    <t xml:space="preserve">Schéma unifilaire  TD SA n°1 S2 (Boite) </t>
  </si>
  <si>
    <t xml:space="preserve">Schéma  unifilaire  TD SA n°2 S2 (Boite) </t>
  </si>
  <si>
    <t>Schéma unifilaire TD SA S1H Emergence</t>
  </si>
  <si>
    <t>Schéma unifilaire TD SA S1H Emergence en + à valider par MOE</t>
  </si>
  <si>
    <t>Schéma unifilaire TD SA S1b (Emergence)</t>
  </si>
  <si>
    <t>Schéma unifilaire TD SA N00 (Emergence)</t>
  </si>
  <si>
    <t>Schéma unifilaire Inverseur de source EM 1 (Boite)</t>
  </si>
  <si>
    <t>Schéma unifilaire Inverseur de source EM 2 (Boite)</t>
  </si>
  <si>
    <t>Schéma unifilaire Inverseur de source EM 3 (Boite)</t>
  </si>
  <si>
    <t>Schéma unifilaire Inverseur de source EM 4 (Boite)</t>
  </si>
  <si>
    <t>Schéma unifilaire Inverseur de source EM 5 (Boite)</t>
  </si>
  <si>
    <t>Schéma unifilaire Inverseur de source EM 6 (Boite)</t>
  </si>
  <si>
    <t>Schéma unifilaire Inverseur de source EM 7 (Emergence)</t>
  </si>
  <si>
    <t>Schéma unifilaire Inverseur de source EM 8 (Emergence)</t>
  </si>
  <si>
    <t>Schéma unifilaire Inverseur de source EM 9 (Emergence)</t>
  </si>
  <si>
    <t>Schéma unifilaire Inverseur de source EM 10 (Correspondance)</t>
  </si>
  <si>
    <t>Schéma unifilaire Inverseur de source EM 11 (Correspondance)</t>
  </si>
  <si>
    <t>Schéma unifilaire Inverseur de source EM 12 (Correspondance)</t>
  </si>
  <si>
    <t>Schéma unifilaire Inverseur de source EM 13 (Correspondance)</t>
  </si>
  <si>
    <t>Schéma unifilaire Inverseur de source EM 14 (Correspondance)</t>
  </si>
  <si>
    <t>Schéma unifilaire Inverseur de source EM 15 (Correspondance)</t>
  </si>
  <si>
    <t>Schéma unifilaire Inverseur de source EM 16 (Correspondance)</t>
  </si>
  <si>
    <t>Schéma unifilaire Inverseur de source EM 17 (Correspondance)</t>
  </si>
  <si>
    <t>Schéma unifilaire Inverseur Ascenseur 1 (double attache) (émergence)</t>
  </si>
  <si>
    <t>Schéma unifilaire Inverseur Ascenseur 2 (double attache) (émergence)</t>
  </si>
  <si>
    <t>Schéma unifilaire Inverseur Ascenseur 3 (triple attache) (correspondance)</t>
  </si>
  <si>
    <t>Schéma unifilaire Inverseur Ascenseur 4 (triple attache) (correspondance)</t>
  </si>
  <si>
    <t>Schéma unifilaire Inverseur Ascenseur 5 (triple attache) (correspondance)</t>
  </si>
  <si>
    <t>Schéma unifilaire Inverseur Ascenseur 6 (triple attache) (correspondance)</t>
  </si>
  <si>
    <t>Schéma unifilaire Inverseur Ascenseur 7 (triple attache) (correspondance)</t>
  </si>
  <si>
    <t>Schéma unifilaire Inverseur Ascenseur 8 (triple attache) (Boite)</t>
  </si>
  <si>
    <t>Schéma unifilaire Inverseur Ascenseur 9 (triple attache) (Boite)</t>
  </si>
  <si>
    <t>Schéma unifilaire Inverseur Ascenseur 10 (triple attache) (Boite)</t>
  </si>
  <si>
    <t>Schéma unifilaire Inverseur façade de quai (Boite)</t>
  </si>
  <si>
    <t xml:space="preserve">Schéma unifilaire Inverseur Pompes de relevage EP (SS4 PEP.01) </t>
  </si>
  <si>
    <t>Schéma unifilaire Inverseur Pompes de relevage EP (SS4 PEP.02)</t>
  </si>
  <si>
    <t>Schéma unifilaire Inverseur Pompes de relevage EP (SS1b PEP)</t>
  </si>
  <si>
    <t>Schéma unifilaire Inverseur Pompes de relevage EX (SS2 PRE)</t>
  </si>
  <si>
    <t>Schéma unifilaire Inverseur Pompes de relevage EU (SS2 PEU)</t>
  </si>
  <si>
    <t>Schéma unifilaire Inverseur Pompes de relevage EX (SS4 PEX.01)</t>
  </si>
  <si>
    <t>Schéma unifilaire Inverseur Pompes de relevage EX (SS4 PEX.02)</t>
  </si>
  <si>
    <t>Schéma unifilaire Inverseur Pompes de relevage  (COR REL.01)</t>
  </si>
  <si>
    <t>Schéma unifilaire Inverseur TD VS1  ventilation tunnel (Boite)</t>
  </si>
  <si>
    <t>Schéma unifilaire Inverseur TD VS2  ventilation tunnel (Boite)</t>
  </si>
  <si>
    <t>Schéma unifilaire Inverseur de source AED1 (Boite)</t>
  </si>
  <si>
    <t>Schéma unifilaire Inverseur de source AED2 (Boite)</t>
  </si>
  <si>
    <t>Schéma unifilaire Inverseur de source AED3 (Boite)</t>
  </si>
  <si>
    <t>Schéma unifilaire Inverseur de source AED4 (Emergence)</t>
  </si>
  <si>
    <t>Schéma unifilaire Inverseur de source EAS 1.1 (Boite)</t>
  </si>
  <si>
    <t>Schéma unifilaire Inverseur de source EAS 1.2 (Boite)</t>
  </si>
  <si>
    <t>Schéma unifilaire Inverseur de source EAS 2 (Boite)</t>
  </si>
  <si>
    <t>Schéma unifilaire Inverseur de source EAS 3 (Emergence)</t>
  </si>
  <si>
    <t>Schéma unifilaire Inverseur de source EAS 4 (Correspondance)</t>
  </si>
  <si>
    <t>Schéma unifilaire TD N/R  Billetique (S2 Boite)</t>
  </si>
  <si>
    <t>Schéma unifilaire TD SI Billetique (S2 Boite)</t>
  </si>
  <si>
    <t>Schéma unifilaire TD N/R PSS (S3 boite)</t>
  </si>
  <si>
    <t>Schéma unifilaire TD N/R  Billetique (S2 emergence)</t>
  </si>
  <si>
    <t>Schéma unifilaire TD SI Billetique (S2) emergence</t>
  </si>
  <si>
    <t xml:space="preserve">Schéma unifilaire TD N/R  back office (S2 emergence) </t>
  </si>
  <si>
    <t>S1b</t>
  </si>
  <si>
    <t>Schéma unifilaire TD N/R Local vigie police (S1B emergence)</t>
  </si>
  <si>
    <t>Synoptique général Basse Tension &amp; Haute Qualité</t>
  </si>
  <si>
    <t>Synoptique général Eclairage de sécurité</t>
  </si>
  <si>
    <t>Synoptique général Mise à la Terre</t>
  </si>
  <si>
    <t>G12-TTT-Zone TTZ-Zoning d'influence des armoires électriques</t>
  </si>
  <si>
    <t xml:space="preserve">Plan d'implantation et de distribution Eclairage - Niveau sous -sol 1  haut (S1H) - Boite </t>
  </si>
  <si>
    <t xml:space="preserve">Plan d'implantation et de distribution Eclairage - Niveau sous -sol 1  bas (S1b) - Boite  </t>
  </si>
  <si>
    <t xml:space="preserve">Plan d'implantation et de distribution Eclairage - Niveau sous-sol 2 - Boite  </t>
  </si>
  <si>
    <t xml:space="preserve">Plan d'implantation et de distribution Eclairage - Niveau quai (S3) - Boite </t>
  </si>
  <si>
    <t xml:space="preserve">Plan d'implantation et de distribution Eclairage - Niveau sous quai (S4) - Boite </t>
  </si>
  <si>
    <t>Plan d'implantation et de distribution Eclairage - Niveau RDC  (N00) - Emergence</t>
  </si>
  <si>
    <t>Plan d'implantation et de distribution Eclairage - Niveau sous -sol1  bas (S1H) - Emergence</t>
  </si>
  <si>
    <t>Plan d'implantation et de distribution Eclairage  - Niveau sous -sol 1  bas (S1b) - Emergence</t>
  </si>
  <si>
    <t>Plan d'implantation et de distribution Eclairage - Niveau sous -sol2  (S2) - Emergence</t>
  </si>
  <si>
    <t>Plan d'implantation et de distribution Eclairage - Niveau sous -sol1  bas (S1H) - Correspondance</t>
  </si>
  <si>
    <t>Plan d'implantation et de distribution Eclairage  - Niveau sous -sol 1  bas (S1b) - Correspondance</t>
  </si>
  <si>
    <t>Plan d'implantation et de distribution Eclairage  - Niveau sous -sol2  (S2) - Correspondance</t>
  </si>
  <si>
    <t>Chemin de câbles</t>
  </si>
  <si>
    <t>Source Centrale</t>
  </si>
  <si>
    <t>Cheminement techniquement protégé (CTP)</t>
  </si>
  <si>
    <t>Inverseur de source</t>
  </si>
  <si>
    <t>ISS_LU.01-P1::Luminaire - Suspension / Plafonnier linéaire LED</t>
  </si>
  <si>
    <t>ISS_LU.01-P2:Luminaire - Suspension / Plafonnier linéaire LED</t>
  </si>
  <si>
    <t>ISS_LU.01-P3:Luminaire - Suspension / Plafonnier linéaire LED</t>
  </si>
  <si>
    <t>ISS_LU.01-P4:Luminaire - Plafonnier linéaire LED</t>
  </si>
  <si>
    <t>ISS_LU.02:Luminaire - Profilé lumineux LED RVB</t>
  </si>
  <si>
    <t>ISS_LU.03:Luminaire - Applique uplight LED RVB à optique wall grazing</t>
  </si>
  <si>
    <t>ISS_LU.04:Luminaire - Plafonnier LED très basse luminance</t>
  </si>
  <si>
    <t>ISS_LU.06:Luminaire - Profilé lumineux linéaire LED TW</t>
  </si>
  <si>
    <t xml:space="preserve">ISS_LU.07:Luminaire - Plafonnier linéaire LED </t>
  </si>
  <si>
    <t>ISS_LU.08:Luminaire - Encastré LED très basse luminance</t>
  </si>
  <si>
    <t>ISS_LU.09:Luminaire - Projecteur LED encastré dans les mains courantes</t>
  </si>
  <si>
    <t>000078</t>
  </si>
  <si>
    <t>ISS_LU.10:Luminaire - Encastré mural linéaire LED</t>
  </si>
  <si>
    <t>ISS_LU.11:Luminaire - Applique LED asymétrique</t>
  </si>
  <si>
    <t>ISS_LU.12:Luminaire - Encastré au plafond</t>
  </si>
  <si>
    <t>Type 1:Luminaire - LED IP55 IK08</t>
  </si>
  <si>
    <t>Type 2:Luminaire - Encastré 600x600</t>
  </si>
  <si>
    <t xml:space="preserve">Type 3:Spot LED encastré </t>
  </si>
  <si>
    <t xml:space="preserve"> LSC ambiance </t>
  </si>
  <si>
    <t>BAES évacuation</t>
  </si>
  <si>
    <t>Bloc Autonome Portable d'Intervention (BAPI)</t>
  </si>
  <si>
    <t>Détecteur de présence en saillie</t>
  </si>
  <si>
    <t>Détecteur de présence encastré</t>
  </si>
  <si>
    <t>Interrupteur étanche éclairage</t>
  </si>
  <si>
    <t>Prise de courant 2x10/16A + T</t>
  </si>
  <si>
    <t>Prise de courant 32A</t>
  </si>
  <si>
    <t>Boitier PC en zones publiques comprenant : 1 Prise de courant 2x10/16A+T + 1 Prise de courant 32A</t>
  </si>
  <si>
    <t>Coffret coupe circuit principal indivividuel (CCPI)</t>
  </si>
  <si>
    <t>Coffret coupe circuit principal collectif (CCPC)</t>
  </si>
  <si>
    <t>Chemin de câble traction</t>
  </si>
  <si>
    <t xml:space="preserve">Câbles alimentation </t>
  </si>
  <si>
    <t>Câbles CFA</t>
  </si>
  <si>
    <t>Câbles SSI</t>
  </si>
  <si>
    <t>Mise à la terre</t>
  </si>
  <si>
    <t>Gestion éclairage</t>
  </si>
  <si>
    <t>G20</t>
  </si>
  <si>
    <t>Plan d'implantation et de distribution Terminaux Sonorisation de Sécurité - Niveau  QUAI  (S3)</t>
  </si>
  <si>
    <t>Plan d'implantation et de distribution Terminaux Sonorisation de Sécurité - Niveau SOUS-SOL 2  (S2)</t>
  </si>
  <si>
    <t>S01</t>
  </si>
  <si>
    <t>Plan d'implantation et de distribution Terminaux Sonorisation de Sécurité - Niveau SOUS-SOL 1  haut (S01H)</t>
  </si>
  <si>
    <t>Plan d'implantation et de distribution Terminaux Sonorisation de Sécurité - Niveau SOUS-SOL 1  bas (S01b)</t>
  </si>
  <si>
    <t xml:space="preserve">Plan d'implantation et de distribution Terminaux Sonorisation de Sécurité - Niveau RDC  </t>
  </si>
  <si>
    <t>Schéma de la baie Sonorisation de sécurité / Face avant</t>
  </si>
  <si>
    <t>Synoptique  Sonorisation de sécurité</t>
  </si>
  <si>
    <t>Plan d'implantation et de distribution Terminaux UGCIS - Niveau SOUS QUAI  (S4)</t>
  </si>
  <si>
    <t>Plan d'implantation et de distribution Terminaux UGCIS - Niveau  QUAI  (S3)</t>
  </si>
  <si>
    <t>Plan d'implantation et de distribution Terminaux UGCIS - Niveau SOUS-SOL 2  (S2)</t>
  </si>
  <si>
    <t>Schéma de la baie UGCIS / Pupitre de commande</t>
  </si>
  <si>
    <t>Synoptique  UGCIS (liaisons SSI)</t>
  </si>
  <si>
    <t>Plan d'implantation et de distribution Terminaux Vidéosurveillance - Niveau  QUAI  (S3)</t>
  </si>
  <si>
    <t>Plan d'implantation et de distribution Terminaux Vidéosurveillance - Niveau SOUS-SOL 2  (S2)</t>
  </si>
  <si>
    <t>Plan d'implantation et de distribution Terminaux Vidéosurveillance-  Niveau SOUS-SOL 1  haut (S01H)</t>
  </si>
  <si>
    <t>Plan d'implantation et de distribution Terminaux Vidéosurveillance - Niveau SOUS-SOL 1  bas (S1b)</t>
  </si>
  <si>
    <t xml:space="preserve">Plan d'implantation et de distribution Terminaux Vidéosurveillance- Niveau RDC  </t>
  </si>
  <si>
    <t>Plan d'implantation et de distribution des Terminaux de Détection Incendie - Niveau SOUS QUAI  (S4)</t>
  </si>
  <si>
    <t>Plan d'implantation et de distribution des Terminaux de Détection Incendie- Niveau  QUAI  (S3)</t>
  </si>
  <si>
    <t>Plan d'implantation et de distribution des Terminaux de Détection Incendie - Niveau SOUS-SOL 2  (S2)</t>
  </si>
  <si>
    <t>Plan d'implantation et de distribution des Terminaux de Détection Incendie -  Niveau SOUS-SOL 1  haut (S01H)</t>
  </si>
  <si>
    <t>Plan d'implantation et de distribution des Terminaux de Détection Incendie - Niveau SOUS-SOL 1  bas (S1b)</t>
  </si>
  <si>
    <t xml:space="preserve">Plan d'implantation et de distribution des Terminaux de Détection Incendie - Niveau RDC </t>
  </si>
  <si>
    <t>Plan d'implantation et de distribution des Asservissements Incendie - Niveau SOUS QUAI  (S4)</t>
  </si>
  <si>
    <t>Plan d'implantation et de distribution des Asservissements Incendie - Niveau  QUAI  (S3)</t>
  </si>
  <si>
    <t>Plan d'implantation et de distribution des Asservissements Incendie  - Niveau SOUS-SOL 2  (S2)</t>
  </si>
  <si>
    <t>Plan d'implantation et de distribution des Asservissements Incendie  -  Niveau SOUS-SOL 1  haut (S01H)</t>
  </si>
  <si>
    <t>Plan d'implantation et de distribution des Asservissements Incendie  - Niveau SOUS-SOL 1  bas (S1b)</t>
  </si>
  <si>
    <t xml:space="preserve">Plan d'implantation et de distribution des Asservissements Incendie - Niveau RDC  </t>
  </si>
  <si>
    <t>Synoptique  SDI</t>
  </si>
  <si>
    <t>Synoptique  CMSI</t>
  </si>
  <si>
    <t>Architecture générale SSI</t>
  </si>
  <si>
    <t>Plan de zoning ZDA-ZDM-ZA-ZC-ZF</t>
  </si>
  <si>
    <t>Plan de zoning ZA-ZC-ZF</t>
  </si>
  <si>
    <t>Synoptique  RMS (liaisons SSI)</t>
  </si>
  <si>
    <t>Schéma des baies SSI + Face avant ECS/CSMI - à Voir avec DEF</t>
  </si>
  <si>
    <t>Schéma des baies Aveugle LT LGI (Baie aveugle) - à voir avec DEF</t>
  </si>
  <si>
    <t>Carnet de maquettage SSI</t>
  </si>
  <si>
    <t>Listing des matériels SSI (SSI - SSS - UGCIS)</t>
  </si>
  <si>
    <t>Ensembles des FT / Notices des équipements SSI (préparation des cartouches INEO) (Fournisseur)</t>
  </si>
  <si>
    <t>Programmation ECS / CMSI (DEF)</t>
  </si>
  <si>
    <t>Bilan de puissance AES - SSI (DEF)</t>
  </si>
  <si>
    <t>Fiches mesures AES - SSI</t>
  </si>
  <si>
    <t>Foyer type (suivant demamnde CO SSI) (DEF)</t>
  </si>
  <si>
    <t>Programmation UGCIS (Fournisseur)</t>
  </si>
  <si>
    <t>Fiche attestation de formation (SSI - SSS - UGCIS) (Fournisseur)</t>
  </si>
  <si>
    <t>Bilan de puissance AES - UGCIS (Fournisseur)</t>
  </si>
  <si>
    <t>Plan des LAI du SSS (Essai acoustique par zone) (Fournisseur)</t>
  </si>
  <si>
    <t>Carnet des zones de diffusion SSS (Fournisseur)</t>
  </si>
  <si>
    <t>Bilan de puissance AES - SSS (Fournisseur)</t>
  </si>
  <si>
    <t>FAC</t>
  </si>
  <si>
    <t>PN2122</t>
  </si>
  <si>
    <t>PIC</t>
  </si>
  <si>
    <t>PIC prototype</t>
  </si>
  <si>
    <t>Façade Emergence - Prototype</t>
  </si>
  <si>
    <t>Plans façades Emergence</t>
  </si>
  <si>
    <t>CPRD</t>
  </si>
  <si>
    <t>Planning prévisionnel de travaux</t>
  </si>
  <si>
    <t>RAP</t>
  </si>
  <si>
    <t>Gestion des interfaces</t>
  </si>
  <si>
    <t>ADM</t>
  </si>
  <si>
    <t>Sous-détail des prix unitaires</t>
  </si>
  <si>
    <t>Programme  financier</t>
  </si>
  <si>
    <t>MAJ Programme  financier</t>
  </si>
  <si>
    <t xml:space="preserve">Note d'hypothèses </t>
  </si>
  <si>
    <t>Etudes acoustiques</t>
  </si>
  <si>
    <t>Origine approvisionnement des matériaux et fiches techniques</t>
  </si>
  <si>
    <t>Note de calculs façades</t>
  </si>
  <si>
    <t>Mise a jour programme des études d'exécution</t>
  </si>
  <si>
    <t>Note de calculs Lames vitrées</t>
  </si>
  <si>
    <t>Plans d'essais et d'integration</t>
  </si>
  <si>
    <t>Fiche technique Bandeau imposte</t>
  </si>
  <si>
    <t>Fiche technique BFUP</t>
  </si>
  <si>
    <t>Fiche technique porte auto</t>
  </si>
  <si>
    <t>Fiche technique rideau métallique</t>
  </si>
  <si>
    <t>Fiche technique caillebotis</t>
  </si>
  <si>
    <t>Fiche technique bardage nid d'abeille</t>
  </si>
  <si>
    <t>Fiche technique Enseigne</t>
  </si>
  <si>
    <t>Fiche technique panneau acoustiques</t>
  </si>
  <si>
    <t>Fiche technique bandeaux led</t>
  </si>
  <si>
    <t>Fiche technique nacelle d'entretiens</t>
  </si>
  <si>
    <t>Fiche technique treuil</t>
  </si>
  <si>
    <t>FIC</t>
  </si>
  <si>
    <t>Sommaire DOE</t>
  </si>
  <si>
    <t>DUO</t>
  </si>
  <si>
    <t>DOE</t>
  </si>
  <si>
    <t>PGR</t>
  </si>
  <si>
    <t>Evolution PAQSE</t>
  </si>
  <si>
    <t>Note d'analyse BIM</t>
  </si>
  <si>
    <t>Dossier bruit de chantier</t>
  </si>
  <si>
    <t>SOPRE</t>
  </si>
  <si>
    <t>Evolution Plan respect environnement</t>
  </si>
  <si>
    <t>SOGED</t>
  </si>
  <si>
    <t>Evolution Schéma élimination des déchets</t>
  </si>
  <si>
    <t>POI</t>
  </si>
  <si>
    <t>Phasage d'execution</t>
  </si>
  <si>
    <t>Plan d'execution BIM</t>
  </si>
  <si>
    <t>Echantillons et prototypes</t>
  </si>
  <si>
    <t>XXXXXX</t>
  </si>
  <si>
    <t>Dossier d'ATEx</t>
  </si>
  <si>
    <t>BIM</t>
  </si>
  <si>
    <t>Maquette EXE</t>
  </si>
  <si>
    <t>Reporting environnemental</t>
  </si>
  <si>
    <t>PLN</t>
  </si>
  <si>
    <t>Plans Lames vitrées</t>
  </si>
  <si>
    <t>Planning prévisionnel d'études</t>
  </si>
  <si>
    <t>Certificat de conformité des engins de chantier</t>
  </si>
  <si>
    <t>habilitation des conducteurs d'engins</t>
  </si>
  <si>
    <t xml:space="preserve">Registre du chantier </t>
  </si>
  <si>
    <t>Date du jour</t>
  </si>
  <si>
    <t>Date précédent Etat navette</t>
  </si>
  <si>
    <t>Identification du document</t>
  </si>
  <si>
    <t>Réception</t>
  </si>
  <si>
    <t>Date prév.</t>
  </si>
  <si>
    <t>Ecart</t>
  </si>
  <si>
    <t>Domaine</t>
  </si>
  <si>
    <t>Codification GED du document</t>
  </si>
  <si>
    <t>Objet</t>
  </si>
  <si>
    <t>Discipline</t>
  </si>
  <si>
    <t>Spécialité</t>
  </si>
  <si>
    <t>Emetteur</t>
  </si>
  <si>
    <t>Niveau</t>
  </si>
  <si>
    <t>Zone</t>
  </si>
  <si>
    <t>Type de document</t>
  </si>
  <si>
    <t>N°</t>
  </si>
  <si>
    <t>Dernier indice</t>
  </si>
  <si>
    <t>diff. CPRD</t>
  </si>
  <si>
    <t>calculée via indice précèdent</t>
  </si>
  <si>
    <t>de diffusion</t>
  </si>
  <si>
    <t>Date dépôt dans GED</t>
  </si>
  <si>
    <t>PN2122_17_PRO_FQR_000001_1</t>
  </si>
  <si>
    <t>oui</t>
  </si>
  <si>
    <t>PN2068-2_17_EXE_PDT_000002_1</t>
  </si>
  <si>
    <t>non</t>
  </si>
  <si>
    <t>PN2068-2_17_EXE_PDT_000002_2</t>
  </si>
  <si>
    <t>PN2068-2_17_EXE_NOT_000007_1</t>
  </si>
  <si>
    <t>PN2068-2_17_EXE_NOT_000006_1</t>
  </si>
  <si>
    <t>PN2068-2_17_EXE_NTE_000002_1</t>
  </si>
  <si>
    <t>PN2068-2_17_EXE_NTE_000003_1</t>
  </si>
  <si>
    <t>PN2068-2_17_EXE_NOT_000004_1</t>
  </si>
  <si>
    <t>PN2068-2_17_EXE_NOT_000008_1</t>
  </si>
  <si>
    <t>PN2068-2_17_EXE_NOT_000007_2</t>
  </si>
  <si>
    <t>PN2068-2_17_EXE_NTE_000003_2</t>
  </si>
  <si>
    <t>PN2068-2_17_EXE_SPS_000005_1</t>
  </si>
  <si>
    <t>PN2068-2_17_EXE_PLG_000009_1</t>
  </si>
  <si>
    <t>PSC2137_17_EXE_PRC_000003_1</t>
  </si>
  <si>
    <t>PSC2137_17_EXE_LIS_000001_1</t>
  </si>
  <si>
    <t>PSC2137_17_EXE_PRC_000002_1</t>
  </si>
  <si>
    <t>PN2068-2_17_EXE_DAF_000010_1</t>
  </si>
  <si>
    <t>PN2068-2_17_EXE_DAF_000011_1</t>
  </si>
  <si>
    <t>PN2068-2_17_EXE_DAF_000012_1</t>
  </si>
  <si>
    <t>PN2068-2_17_EXE_DAF_000013_1</t>
  </si>
  <si>
    <t>PN2068-2_17_EXE_DAF_000014_1</t>
  </si>
  <si>
    <t>PN2068-2_17_EXE_DAF_000015_1</t>
  </si>
  <si>
    <t>PN2068-2_17_EXE_DAF_000016_1</t>
  </si>
  <si>
    <t>PN2068-2_17_EXE_DAF_000011_2</t>
  </si>
  <si>
    <t>PN2068-2_17_EXE_DAF_000010_2</t>
  </si>
  <si>
    <t>PN2068-2_17_EXE_DAF_000011_3</t>
  </si>
  <si>
    <t>PN2068-2_17_EXE_DAF_000012_2</t>
  </si>
  <si>
    <t>PN2068-2_17_EXE_DAF_000013_2</t>
  </si>
  <si>
    <t>PN2068-2_17_EXE_DAF_000014_2</t>
  </si>
  <si>
    <t>PN2068-2_17_EXE_DAF_000015_2</t>
  </si>
  <si>
    <t>PN2068-2_17_EXE_DAF_000016_2</t>
  </si>
  <si>
    <t>PN2068-2_17_EXE_DAF_000018_2</t>
  </si>
  <si>
    <t>PN2068-2_17_EXE_DAF_000026_1</t>
  </si>
  <si>
    <t>PN2068-2_17_EXE_SHE_000007_1</t>
  </si>
  <si>
    <t>PN2068-2_17_EXE_SHE_000010_1</t>
  </si>
  <si>
    <t>PN2068-2_17_EXE_SHE_000011_1</t>
  </si>
  <si>
    <t>PN2068-2_17_EXE_NOT_000004_2</t>
  </si>
  <si>
    <t>PSC2137_17_EXE_PRC_000003_2</t>
  </si>
  <si>
    <t>PN2068-2_17_EXE_NTE_000020_1</t>
  </si>
  <si>
    <t>PN2068-2_17_EXE_NTE_000021_1</t>
  </si>
  <si>
    <t>PN2068-2_17_EXE_NTE_000022_1</t>
  </si>
  <si>
    <t>PN2068-2_17_EXE_NTE_000024_1</t>
  </si>
  <si>
    <t>PSC2137_17_EXE_LIS_000018_1</t>
  </si>
  <si>
    <t>PSC2137_17_EXE_NOT_000011_1</t>
  </si>
  <si>
    <t>PSC2137_17_EXE_NOT_000019_1</t>
  </si>
  <si>
    <t>PSC2137_17_EXE_NOT_000016_1</t>
  </si>
  <si>
    <t>PSC2137_17_EXE_PRC_000002_2</t>
  </si>
  <si>
    <t>PSC2137_17_EXE_SPS_000004_1</t>
  </si>
  <si>
    <t>PSC2137_17_EXE_NOT_000017_1</t>
  </si>
  <si>
    <t>PSC2137_17_EXE_PLG_000014_2</t>
  </si>
  <si>
    <t>PSC2137_17_EXE_NOT_000012_1</t>
  </si>
  <si>
    <t>PN2068-2_17_EXE_NTE_000020_2</t>
  </si>
  <si>
    <t>PN2068-2_17_EXE_NTE_000022_2</t>
  </si>
  <si>
    <t>PN2068-2_17_EXE_DAF_000017_1</t>
  </si>
  <si>
    <t>PN2122_17_EXE_SPS_000003_1</t>
  </si>
  <si>
    <t>PSC2137_17_EXE_NOT_000016_2</t>
  </si>
  <si>
    <t>PSC2137_17_EXE_PLG_000014_3</t>
  </si>
  <si>
    <t>PSC2137_17_EXE_NOT_000012_2</t>
  </si>
  <si>
    <t>PN2068-2_17_EXE_DAF_000010_3</t>
  </si>
  <si>
    <t>PN2068-2_17_EXE_DAF_000011_4</t>
  </si>
  <si>
    <t>PN2068-2_17_EXE_DAF_000017_2</t>
  </si>
  <si>
    <t>PN2068-2_17_EXE_DAF_000018_3</t>
  </si>
  <si>
    <t>PN2068-2_17_EXE_DAF_000010_4</t>
  </si>
  <si>
    <t>PN2068-2_17_EXE_DAF_000011_5</t>
  </si>
  <si>
    <t>PN2068-2_17_EXE_DAF_000012_3</t>
  </si>
  <si>
    <t>PN2068-2_17_EXE_DAF_000014_3</t>
  </si>
  <si>
    <t>PN2068-2_17_EXE_DAF_000015_3</t>
  </si>
  <si>
    <t>PN2068-2_17_EXE_DAF_000016_3</t>
  </si>
  <si>
    <t>PN2068-2_17_EXE_DAF_000017_3</t>
  </si>
  <si>
    <t>PN2068-2_17_EXE_DAF_000018_4</t>
  </si>
  <si>
    <t>PN2068-2_17_EXE_NOT_000029_1</t>
  </si>
  <si>
    <t>PN2068-2_17_EXE_DAF_000013_3</t>
  </si>
  <si>
    <t>PN2068-2_17_EXE_DAF_000026_2</t>
  </si>
  <si>
    <t>PN2068-2_17_EXE_DAF_000028_1</t>
  </si>
  <si>
    <t>PN2068-2_17_EXE_PRE_000053_1</t>
  </si>
  <si>
    <t>PSC2137_17_EXE_PIC_000005_1</t>
  </si>
  <si>
    <t>PSC2137_17_EXE_PIC_000006_1</t>
  </si>
  <si>
    <t>PN2068-2_17_EXE_BIM_000054_1</t>
  </si>
  <si>
    <t>PN2068-2_17_EXE_PLA_000012_1</t>
  </si>
  <si>
    <t>PN2068-2_17_EXE_PLA_000013_1</t>
  </si>
  <si>
    <t>PN2068-2_17_EXE_BIM_000019_1</t>
  </si>
  <si>
    <t>PN2068-2_17_EXE_PLA_000020_1</t>
  </si>
  <si>
    <t>PN2068-2_17_EXE_PLA_000021_1</t>
  </si>
  <si>
    <t>PN2068-2_17_EXE_PRE_000053_2</t>
  </si>
  <si>
    <t>PN2068-2_17_EXE_NTE_000034_1</t>
  </si>
  <si>
    <t>PN2068-2_17_EXE_NTE_000034_2</t>
  </si>
  <si>
    <t>PN2068-2_17_EXE_DAF_000035_1</t>
  </si>
  <si>
    <t>PN2068-2_17_EXE_NOT_000039_1</t>
  </si>
  <si>
    <t>PN2068-2_17_EXE_DAF_000040_1</t>
  </si>
  <si>
    <t>PN2122_17_EXE_NOT_000006_1</t>
  </si>
  <si>
    <t>PN2122_17_EXE_NOT_000007_1</t>
  </si>
  <si>
    <t>PN2068-2_17_EXE_PLG_000009_3</t>
  </si>
  <si>
    <t>PN2122_17_EXE_FIC_000009_1</t>
  </si>
  <si>
    <t>PN2068-2_17_EXE_PRE_000055_1</t>
  </si>
  <si>
    <t>PN2068-2_17_EXE_BIM_000004_1</t>
  </si>
  <si>
    <t>PN2068-2_17_EXE_PLA_000014_1</t>
  </si>
  <si>
    <t>PN2068-2_17_EXE_PLA_000015_1</t>
  </si>
  <si>
    <t>PN2068-2_17_EXE_PLA_000022_1</t>
  </si>
  <si>
    <t>PN2068-2_17_EXE_PLA_000023_1</t>
  </si>
  <si>
    <t>PN2068-2_17_EXE_BIM_000005_1</t>
  </si>
  <si>
    <t>PN2122_17_EXE_FIC_000009_3</t>
  </si>
  <si>
    <t>PN2122_17_EXE_FIC_000011_1</t>
  </si>
  <si>
    <t>PN2122_17_EXE_NOT_000006_2</t>
  </si>
  <si>
    <t>PN2122_17_EXE_NOT_000007_2</t>
  </si>
  <si>
    <t>PN2122_17_EXE_NOT_000010_1</t>
  </si>
  <si>
    <t>PN2122_17_EXE_NOT_000010_3</t>
  </si>
  <si>
    <t>PN2068-2_17_EXE_NTE_000041_1</t>
  </si>
  <si>
    <t>PN2068-2_17_EXE_NTE_000041_2</t>
  </si>
  <si>
    <t>PN2122_17_EXE_FIC_000009_4</t>
  </si>
  <si>
    <t>PN2122_17_EXE_FIC_000011_2</t>
  </si>
  <si>
    <t>PN2122_17_EXE_FQR_000012_1</t>
  </si>
  <si>
    <t>PN2122_17_EXE_NOT_000006_3</t>
  </si>
  <si>
    <t>PN2122_17_EXE_NOT_000007_3</t>
  </si>
  <si>
    <t>PN2122_17_EXE_NOT_000010_4</t>
  </si>
  <si>
    <t>PN2068-2_17_EXE_PRE_000055_2</t>
  </si>
  <si>
    <t>PN2068-2_17_EXE_MOD_000063_1</t>
  </si>
  <si>
    <t>PN2068-2_17_EXE_NTE_000041_3</t>
  </si>
  <si>
    <t>PN2068-2_17_EXE_MOD_000064_1</t>
  </si>
  <si>
    <t>PN2122_17_EXE_NOT_000005_1</t>
  </si>
  <si>
    <t>PN2122_17_EXE_NOT_000008_1</t>
  </si>
  <si>
    <t>PN2122_17_EXE_PGR_000004_1</t>
  </si>
  <si>
    <t>PN2068-2_17_EXE_PRE_000075_1</t>
  </si>
  <si>
    <t>PN2068-2_17_EXE_PRE_000076_1</t>
  </si>
  <si>
    <t>PN2068-2_17_EXE_PRE_000077_1</t>
  </si>
  <si>
    <t>PN2068-2_17_EXE_SHE_000065_1</t>
  </si>
  <si>
    <t>PN2068-2_17_EXE_SHE_000066_1</t>
  </si>
  <si>
    <t>PN2068-2_17_EXE_SHE_000067_1</t>
  </si>
  <si>
    <t>PN2068-2_17_EXE_SHE_000068_1</t>
  </si>
  <si>
    <t>PN2068-2_17_EXE_SHE_000069_1</t>
  </si>
  <si>
    <t>PN2068-2_17_EXE_NTE_000030_1</t>
  </si>
  <si>
    <t>PN2068-2_17_EXE_NTE_000032_1</t>
  </si>
  <si>
    <t>PN2122_17_EXE_FIC_000009_5</t>
  </si>
  <si>
    <t>PN2122_17_EXE_FIC_000011_3</t>
  </si>
  <si>
    <t>PN2122_17_EXE_NOT_000007_4</t>
  </si>
  <si>
    <t>PN2122_17_EXE_NOT_000008_2</t>
  </si>
  <si>
    <t>PN2122_17_EXE_NOT_000010_5</t>
  </si>
  <si>
    <t>PN2122_17_EXE_FIC_000011_4</t>
  </si>
  <si>
    <t>PN2122_17_EXE_NOT_000006_4</t>
  </si>
  <si>
    <t>PN2122_17_EXE_SPS_000003_2</t>
  </si>
  <si>
    <t>PN2068-2_17_EXE_PLA_000024_1</t>
  </si>
  <si>
    <t>PN2068-2_17_EXE_PLA_000025_1</t>
  </si>
  <si>
    <t>PSC2137_17_EXE_NTE_000295_1</t>
  </si>
  <si>
    <t>PSC2137_17_EXE_NTE_000296_1</t>
  </si>
  <si>
    <t>PSC2137_17_EXE_NTE_000297_1</t>
  </si>
  <si>
    <t>PN2122_17_EXE_PIC_000002_1</t>
  </si>
  <si>
    <t>PN2068-2_17_EXE_MOD_000063_3</t>
  </si>
  <si>
    <t>PN2068-2_17_EXE_PLA_000012_2</t>
  </si>
  <si>
    <t>PN2068-2_17_EXE_PLA_000013_2</t>
  </si>
  <si>
    <t>PN2068-2_17_EXE_PLA_000014_2</t>
  </si>
  <si>
    <t>PN2068-2_17_EXE_PLA_000015_2</t>
  </si>
  <si>
    <t>PN2068-2_17_EXE_PLA_000056_1</t>
  </si>
  <si>
    <t>PN2068-2_17_EXE_PLA_000057_1</t>
  </si>
  <si>
    <t>PN2122_17_EXE_FIC_000013_1</t>
  </si>
  <si>
    <t>PN2068-2_17_EXE_PLA_000058_1</t>
  </si>
  <si>
    <t>PN2068-2_17_EXE_PLA_000059_1</t>
  </si>
  <si>
    <t>PSC2137_17_EXE_PIC_000005_2</t>
  </si>
  <si>
    <t>PN2122_17_EXE_FIC_000013_2</t>
  </si>
  <si>
    <t>PN2122_17_EXE_FIC_000013_3</t>
  </si>
  <si>
    <t>PN2122_17_EXE_PGR_000004_2</t>
  </si>
  <si>
    <t>PN2122_17_EXE_PIC_000002_2</t>
  </si>
  <si>
    <t>PN2122_17_EXE_PIC_000002_3</t>
  </si>
  <si>
    <t>PN2122_17_EXE_PLG_000014_1</t>
  </si>
  <si>
    <t>PN2122_17_EXE_PLG_000015_1</t>
  </si>
  <si>
    <t>PN2122_17_EXE_PLG_000015_2</t>
  </si>
  <si>
    <t>PN2068-2_17_EXE_NOT_000007_4</t>
  </si>
  <si>
    <t>PN2068-2_17_EXE_PLA_000016_1</t>
  </si>
  <si>
    <t>PN2068-2_17_EXE_PLA_000082_1</t>
  </si>
  <si>
    <t>PN2068-2_17_EXE_PLA_000083_1</t>
  </si>
  <si>
    <t>PN2068-2_17_EXE_PLA_000088_1</t>
  </si>
  <si>
    <t>PN2122_17_EXE_PIC_000002_4</t>
  </si>
  <si>
    <t>PN2068-2_17_EXE_NTE_000050_1</t>
  </si>
  <si>
    <t>PN2122_17_EXE_FQR_000016_1</t>
  </si>
  <si>
    <t>PN2122_17_EXE_FQR_000017_1</t>
  </si>
  <si>
    <t>PN2122_17_EXE_NOT_000005_2</t>
  </si>
  <si>
    <t>PN2068-2_17_EXE_NTE_000050_2</t>
  </si>
  <si>
    <t>PN2068-2_17_EXE_NTE_000050_3</t>
  </si>
  <si>
    <t>PN2068-2_17_EXE_DAF_000048_1</t>
  </si>
  <si>
    <t>PN2068-2_17_EXE_NTE_000031_1</t>
  </si>
  <si>
    <t>PN2068-2_17_EXE_NTE_000057_2</t>
  </si>
  <si>
    <t>PN2068-2_17_EXE_NTE_000050_4</t>
  </si>
  <si>
    <t>PN2068-2_17_EXE_DAF_000058_1</t>
  </si>
  <si>
    <t>PN2068-2_17_EXE_DAF_000059_1</t>
  </si>
  <si>
    <t>PN2068-2_17_EXE_DAF_000060_1</t>
  </si>
  <si>
    <t>PN2068-2_17_EXE_DAF_000061_1</t>
  </si>
  <si>
    <t>PN2068-2_17_EXE_DAF_000062_1</t>
  </si>
  <si>
    <t>PN2068-2_17_EXE_DAF_000063_1</t>
  </si>
  <si>
    <t>PN2068-2_17_EXE_DAF_000064_1</t>
  </si>
  <si>
    <t>PN2068-2_17_EXE_DAF_000065_1</t>
  </si>
  <si>
    <t>PN2068-2_17_EXE_PRE_000079_1</t>
  </si>
  <si>
    <t>PN2068-2_17_EXE_NTE_000057_4</t>
  </si>
  <si>
    <t>PN2068-2_17_EXE_FMD_000066_1</t>
  </si>
  <si>
    <t>PN2068-2_17_EXE_NTE_000023_2</t>
  </si>
  <si>
    <t>PN2122_17_EXE_PDT_000003_1</t>
  </si>
  <si>
    <t>PN2068-2_17_EXE_NTE_000020_3</t>
  </si>
  <si>
    <t>PN2068-2_17_EXE_NTE_000022_3</t>
  </si>
  <si>
    <t>PN2068-2_17_EXE_NTE_000024_2</t>
  </si>
  <si>
    <t>PN2068-2_17_EXE_SHE_000007_2</t>
  </si>
  <si>
    <t>PN2068-2_17_EXE_SHE_000010_2</t>
  </si>
  <si>
    <t>PN2068-2_17_EXE_SHE_000011_2</t>
  </si>
  <si>
    <t>PN2068-2_17_EXE_DAF_000058_2</t>
  </si>
  <si>
    <t>PN2068-2_17_EXE_DAF_000044_1</t>
  </si>
  <si>
    <t>PN2068-2_17_EXE_NTE_000024_3</t>
  </si>
  <si>
    <t>PN2068-2_17_EXE_PRE_000053_3</t>
  </si>
  <si>
    <t>PN2068-2_17_EXE_PRE_000075_2</t>
  </si>
  <si>
    <t>PN2068-2_17_EXE_PRE_000076_2</t>
  </si>
  <si>
    <t>PN2068-2_17_EXE_PRE_000077_2</t>
  </si>
  <si>
    <t>PN2068-2_17_EXE_PRE_000080_1</t>
  </si>
  <si>
    <t>PN2068-2_17_EXE_PRE_000081_1</t>
  </si>
  <si>
    <t>PN2068-2_17_EXE_PRE_000104_1</t>
  </si>
  <si>
    <t>PN2068-2_17_EXE_PRE_000105_1</t>
  </si>
  <si>
    <t>PN2068-2_17_EXE_PRE_000106_1</t>
  </si>
  <si>
    <t>PN2068-2_17_EXE_DAF_000059_2</t>
  </si>
  <si>
    <t>PN2068-2_17_EXE_DAF_000060_2</t>
  </si>
  <si>
    <t>PN2068-2_17_EXE_DAF_000061_2</t>
  </si>
  <si>
    <t>PN2068-2_17_EXE_DAF_000062_2</t>
  </si>
  <si>
    <t>PN2068-2_17_EXE_DAF_000063_2</t>
  </si>
  <si>
    <t>PN2068-2_17_EXE_DAF_000064_2</t>
  </si>
  <si>
    <t>PN2068-2_17_EXE_DAF_000065_2</t>
  </si>
  <si>
    <t>PN2068-2_17_EXE_DAF_000085_1</t>
  </si>
  <si>
    <t>PN2068-2_17_EXE_DAF_000086_1</t>
  </si>
  <si>
    <t>PN2068-2_17_EXE_DAF_000087_1</t>
  </si>
  <si>
    <t>PN2068-2_17_EXE_DAF_000088_1</t>
  </si>
  <si>
    <t>PN2068-2_17_EXE_DAF_000089_1</t>
  </si>
  <si>
    <t>PN2068-2_17_EXE_DAF_000090_1</t>
  </si>
  <si>
    <t>PN2068-2_17_EXE_DAF_000091_1</t>
  </si>
  <si>
    <t>PN2068-2_17_EXE_DAF_000092_1</t>
  </si>
  <si>
    <t>PN2068-2_17_EXE_DAF_000093_1</t>
  </si>
  <si>
    <t>PN2068-2_17_EXE_DAF_000094_1</t>
  </si>
  <si>
    <t>PN2068-2_17_EXE_DAF_000095_1</t>
  </si>
  <si>
    <t>PN2068-2_17_EXE_DAF_000096_1</t>
  </si>
  <si>
    <t>PN2068-2_17_EXE_PLA_000022_2</t>
  </si>
  <si>
    <t>PN2068-2_17_EXE_PLA_000023_2</t>
  </si>
  <si>
    <t>PN2068-2_17_EXE_PLA_000024_2</t>
  </si>
  <si>
    <t>PN2068-2_17_EXE_PLA_000025_2</t>
  </si>
  <si>
    <t>PN2068-2_17_EXE_PLA_000026_1</t>
  </si>
  <si>
    <t>PN2068-2_17_EXE_PLA_000027_1</t>
  </si>
  <si>
    <t>PN2068-2_17_EXE_PLA_000029_1</t>
  </si>
  <si>
    <t>PN2068-2_17_EXE_PLA_000037_1</t>
  </si>
  <si>
    <t>PN2068-2_17_EXE_PLA_000038_1</t>
  </si>
  <si>
    <t>PSC2137_17_EXE_PIC_000005_4</t>
  </si>
  <si>
    <t>PN2122_17_EXE_PIC_000004_1</t>
  </si>
  <si>
    <t>PN2068-2_17_EXE_FQR_000104_1</t>
  </si>
  <si>
    <t>PN2068-2_17_EXE_FQR_000105_1</t>
  </si>
  <si>
    <t>PN2068-2_17_EXE_FQR_000106_1</t>
  </si>
  <si>
    <t>PN2122_17_EXE_NTE_000018_1</t>
  </si>
  <si>
    <t>PN2122_17_EXE_PDT_000003_2</t>
  </si>
  <si>
    <t>PN2068-2_17_EXE_LIS_000084_1</t>
  </si>
  <si>
    <t>PN2068-2_17_EXE_PRC_000107_1</t>
  </si>
  <si>
    <t>PN2068-2_17_EXE_DAF_000081_1</t>
  </si>
  <si>
    <t>PN2068-2_17_EXE_DAF_000082_1</t>
  </si>
  <si>
    <t>PSC2137_17_EXE_DAF_000322_1</t>
  </si>
  <si>
    <t>PSC2137_17_EXE_NTE_000320_1</t>
  </si>
  <si>
    <t>PN2122_17_EXE_PLG_000014_3</t>
  </si>
  <si>
    <t>PSC2137_17_EXE_NTE_000300_1</t>
  </si>
  <si>
    <t>PN2122_17_EXE_NTE_000022_1</t>
  </si>
  <si>
    <t>PN2068-2_17_EXE_DAF_000061_3</t>
  </si>
  <si>
    <t>PN2068-2_17_EXE_DAF_000058_3</t>
  </si>
  <si>
    <t>PN2068-2_17_EXE_DAF_000059_3</t>
  </si>
  <si>
    <t>PN2068-2_17_EXE_DAF_000062_3</t>
  </si>
  <si>
    <t>PN2068-2_17_EXE_DAF_000063_3</t>
  </si>
  <si>
    <t>PN2068-2_17_EXE_DAF_000064_3</t>
  </si>
  <si>
    <t>PN2068-2_17_EXE_DAF_000065_3</t>
  </si>
  <si>
    <t>PN2068-2_17_EXE_DAF_000085_2</t>
  </si>
  <si>
    <t>PN2068-2_17_EXE_DAF_000086_2</t>
  </si>
  <si>
    <t>PN2068-2_17_EXE_DAF_000087_2</t>
  </si>
  <si>
    <t>PN2068-2_17_EXE_DAF_000088_2</t>
  </si>
  <si>
    <t>PN2068-2_17_EXE_DAF_000089_2</t>
  </si>
  <si>
    <t>PN2122_17_EXE_NTE_000022_2</t>
  </si>
  <si>
    <t>PN2068-2_17_EXE_FQR_000108_1</t>
  </si>
  <si>
    <t>PN2068-2_17_EXE_FQR_000109_1</t>
  </si>
  <si>
    <t>PN2068-2_17_EXE_DAF_000060_3</t>
  </si>
  <si>
    <t>PN2068-2_17_EXE_DAF_000090_2</t>
  </si>
  <si>
    <t>PN2068-2_17_EXE_DAF_000091_2</t>
  </si>
  <si>
    <t>PN2068-2_17_EXE_DAF_000092_2</t>
  </si>
  <si>
    <t>PN2068-2_17_EXE_DAF_000093_2</t>
  </si>
  <si>
    <t>PN2068-2_17_EXE_DAF_000094_2</t>
  </si>
  <si>
    <t>PN2068-2_17_EXE_DAF_000095_2</t>
  </si>
  <si>
    <t>PN2068-2_17_EXE_DAF_000097_1</t>
  </si>
  <si>
    <t>PN2068-2_17_EXE_FQR_000104_2</t>
  </si>
  <si>
    <t>PN2068-2_17_EXE_FQR_000105_2</t>
  </si>
  <si>
    <t>PN2068-2_17_EXE_FQR_000106_2</t>
  </si>
  <si>
    <t>PN2068-2_17_EXE_NTE_000050_6</t>
  </si>
  <si>
    <t>PN2068-2_17_EXE_DAF_000096_2</t>
  </si>
  <si>
    <t>PN2068-2_17_EXE_DAF_000098_1</t>
  </si>
  <si>
    <t>PN2068-2_17_EXE_DAF_000099_1</t>
  </si>
  <si>
    <t>PN2068-2_17_EXE_DAF_000100_1</t>
  </si>
  <si>
    <t>PN2068-2_17_EXE_DAF_000103_1</t>
  </si>
  <si>
    <t>PN2068-2_17_EXE_DAF_000113_1</t>
  </si>
  <si>
    <t>PN2068-2_17_EXE_DAF_000115_1</t>
  </si>
  <si>
    <t>PN2068-2_17_EXE_DAF_000116_1</t>
  </si>
  <si>
    <t>PN2068-2_17_EXE_DAF_000118_1</t>
  </si>
  <si>
    <t>PN2068-2_17_EXE_DAF_000120_1</t>
  </si>
  <si>
    <t>PN2068-2_17_EXE_DAF_000067_1</t>
  </si>
  <si>
    <t>PN2068-2_17_EXE_DAF_000068_1</t>
  </si>
  <si>
    <t>PN2068-2_17_EXE_DAF_000069_1</t>
  </si>
  <si>
    <t>PN2068-2_17_EXE_DAF_000070_1</t>
  </si>
  <si>
    <t>PN2068-2_17_EXE_DAF_000081_2</t>
  </si>
  <si>
    <t>PN2068-2_17_EXE_PIM_000117_1</t>
  </si>
  <si>
    <t>PN2068-2_17_EXE_PIM_000118_1</t>
  </si>
  <si>
    <t>PN2068-2_17_EXE_BIM_000054_2</t>
  </si>
  <si>
    <t>PN2068-2_17_EXE_DAF_000075_1</t>
  </si>
  <si>
    <t>PN2068-2_17_EXE_PIM_000107_1</t>
  </si>
  <si>
    <t>PN2068-2_17_EXE_PIM_000108_1</t>
  </si>
  <si>
    <t>PN2068-2_17_EXE_PIM_000109_1</t>
  </si>
  <si>
    <t>PN2068-2_17_EXE_PIM_000110_1</t>
  </si>
  <si>
    <t>PN2068-2_17_EXE_PIM_000112_1</t>
  </si>
  <si>
    <t>PN2068-2_17_EXE_PIM_000113_1</t>
  </si>
  <si>
    <t>PN2068-2_17_EXE_SHE_000007_3</t>
  </si>
  <si>
    <t>PN2068-2_17_EXE_SHE_000010_3</t>
  </si>
  <si>
    <t>PN2068-2_17_EXE_SHE_000010_4</t>
  </si>
  <si>
    <t>PN2068-2_17_EXE_DAF_000071_1</t>
  </si>
  <si>
    <t>PN2068-2_17_EXE_DAF_000072_1</t>
  </si>
  <si>
    <t>PN2068-2_17_EXE_DAF_000073_1</t>
  </si>
  <si>
    <t>PN2068-2_17_EXE_DAF_000074_1</t>
  </si>
  <si>
    <t>PN2068-2_17_EXE_DAF_000076_1</t>
  </si>
  <si>
    <t>PN2068-2_17_EXE_DAF_000077_1</t>
  </si>
  <si>
    <t>PN2068-2_17_EXE_DAF_000078_1</t>
  </si>
  <si>
    <t>PN2068-2_17_EXE_DAF_000079_1</t>
  </si>
  <si>
    <t>PN2068-2_17_EXE_DAF_000080_1</t>
  </si>
  <si>
    <t>PN2068-2_17_EXE_NTE_000019_3</t>
  </si>
  <si>
    <t>PN2068-2_17_EXE_NTE_000021_4</t>
  </si>
  <si>
    <t>PN2068-2_17_EXE_NTE_000022_4</t>
  </si>
  <si>
    <t>PN2068-2_17_EXE_DAF_000121_1</t>
  </si>
  <si>
    <t>PN2068-2_17_EXE_DAF_000122_1</t>
  </si>
  <si>
    <t>PN2068-2_17_EXE_DAF_000123_1</t>
  </si>
  <si>
    <t>PN2068-2_17_EXE_NTE_000022_5</t>
  </si>
  <si>
    <t>PSC2137_17_EXE_DAF_000124_1</t>
  </si>
  <si>
    <t>PSC2137_17_EXE_DAF_000137_1</t>
  </si>
  <si>
    <t>PSC2137_17_EXE_DAF_000138_1</t>
  </si>
  <si>
    <t>PSC2137_17_EXE_DAF_000140_1</t>
  </si>
  <si>
    <t>PSC2137_17_EXE_DAF_000142_1</t>
  </si>
  <si>
    <t>PSC2137_17_EXE_DAF_000143_1</t>
  </si>
  <si>
    <t>PSC2137_17_EXE_DAF_000144_1</t>
  </si>
  <si>
    <t>PSC2137_17_EXE_DAF_000145_1</t>
  </si>
  <si>
    <t>PSC2137_17_EXE_DAF_000146_1</t>
  </si>
  <si>
    <t>PSC2137_17_EXE_DAF_000147_1</t>
  </si>
  <si>
    <t>PSC2137_17_EXE_DAF_000148_1</t>
  </si>
  <si>
    <t>PSC2137_17_EXE_DAF_000149_1</t>
  </si>
  <si>
    <t>PSC2137_17_EXE_DAF_000292_1</t>
  </si>
  <si>
    <t>PSC2137_17_EXE_PLA_000168_1</t>
  </si>
  <si>
    <t>PN2122_17_EXE_FQR_000042_1</t>
  </si>
  <si>
    <t>PN2068-2_17_EXE_FQR_000136_1</t>
  </si>
  <si>
    <t>PN2068-2_17_EXE_PLA_000041_1</t>
  </si>
  <si>
    <t>PN2068-2_17_EXE_PLA_000041_2</t>
  </si>
  <si>
    <t>PN2122_17_EXE_FIC_000013_4</t>
  </si>
  <si>
    <t>PN2068-2_17_EXE_FQR_000155_1</t>
  </si>
  <si>
    <t>PSC2137_17_EXE_DAF_000122_1</t>
  </si>
  <si>
    <t>PSC2137_17_EXE_DAF_000123_1</t>
  </si>
  <si>
    <t>PSC2137_17_EXE_DAF_000125_1</t>
  </si>
  <si>
    <t>PSC2137_17_EXE_DAF_000126_1</t>
  </si>
  <si>
    <t>PSC2137_17_EXE_DAF_000127_1</t>
  </si>
  <si>
    <t>PSC2137_17_EXE_DAF_000129_1</t>
  </si>
  <si>
    <t>PSC2137_17_EXE_DAF_000130_1</t>
  </si>
  <si>
    <t>PSC2137_17_EXE_DAF_000131_1</t>
  </si>
  <si>
    <t>PSC2137_17_EXE_DAF_000325_1</t>
  </si>
  <si>
    <t>PSC2137_17_EXE_DAF_000326_1</t>
  </si>
  <si>
    <t>PN2122_17_EXE_ADM_000021_1</t>
  </si>
  <si>
    <t>PSC2137_17_EXE_DAF_000324_1</t>
  </si>
  <si>
    <t>PN2068-2_17_EXE_DAF_000045_1</t>
  </si>
  <si>
    <t>PN2068-2_17_EXE_DAF_000236_1</t>
  </si>
  <si>
    <t>PN2068-2_17_EXE_FQR_000235_1</t>
  </si>
  <si>
    <t>PN2068-2_17_EXE_NTE_000020_4</t>
  </si>
  <si>
    <t>PN2068-2_17_EXE_PLA_000012_3</t>
  </si>
  <si>
    <t>PN2068-2_17_EXE_PLA_000013_3</t>
  </si>
  <si>
    <t>PN2068-2_17_EXE_PLA_000014_4</t>
  </si>
  <si>
    <t>PN2068-2_17_EXE_PLA_000015_4</t>
  </si>
  <si>
    <t>PN2068-2_17_EXE_PLA_000056_4</t>
  </si>
  <si>
    <t>PN2068-2_17_EXE_PLA_000057_4</t>
  </si>
  <si>
    <t>PN2068-2_17_EXE_PLA_000058_4</t>
  </si>
  <si>
    <t>PN2068-2_17_EXE_PLA_000082_3</t>
  </si>
  <si>
    <t>PN2068-2_17_EXE_PLA_000083_2</t>
  </si>
  <si>
    <t>PN2068-2_17_EXE_PLA_000084_2</t>
  </si>
  <si>
    <t>PN2068-2_17_EXE_PLA_000085_2</t>
  </si>
  <si>
    <t>PN2068-2_17_EXE_PLA_000089_1</t>
  </si>
  <si>
    <t>PN2068-2_17_EXE_PLA_000090_2</t>
  </si>
  <si>
    <t>PN2068-2_17_EXE_PLA_000091_2</t>
  </si>
  <si>
    <t>PN2068-2_17_EXE_PLA_000097_1</t>
  </si>
  <si>
    <t>PN2068-2_17_EXE_PLA_000098_1</t>
  </si>
  <si>
    <t>PN2068-2_17_EXE_PLA_000099_1</t>
  </si>
  <si>
    <t>PN2068-2_17_EXE_PLA_000100_1</t>
  </si>
  <si>
    <t>PN2068-2_17_EXE_PLA_000102_1</t>
  </si>
  <si>
    <t>PSC2137_17_EXE_DAF_000147_2</t>
  </si>
  <si>
    <t>PSC2137_17_EXE_DAF_000292_2</t>
  </si>
  <si>
    <t>PSC2137_17_EXE_DAF_000236_1</t>
  </si>
  <si>
    <t>PSC2137_17_EXE_DAF_000237_1</t>
  </si>
  <si>
    <t>PSC2137_17_EXE_DAF_000238_1</t>
  </si>
  <si>
    <t>PSC2137_17_EXE_DAF_000239_1</t>
  </si>
  <si>
    <t>PSC2137_17_EXE_DAF_000240_1</t>
  </si>
  <si>
    <t>PSC2137_17_EXE_DAF_000241_1</t>
  </si>
  <si>
    <t>PSC2137_17_EXE_DAF_000242_1</t>
  </si>
  <si>
    <t>PSC2137_17_EXE_DAF_000243_1</t>
  </si>
  <si>
    <t>PSC2137_17_EXE_DAF_000244_1</t>
  </si>
  <si>
    <t>PSC2137_17_EXE_DAF_000247_1</t>
  </si>
  <si>
    <t>PN2068-2_17_EXE_PDT_000002_6</t>
  </si>
  <si>
    <t>PN2068-2_17_EXE_NTE_000024_4</t>
  </si>
  <si>
    <t>PN2068-2_17_EXE_PLA_000059_4</t>
  </si>
  <si>
    <t>PN2068-2_17_EXE_SHE_000011_3</t>
  </si>
  <si>
    <t>PN2068-2_17_EXE_DAF_000064_4</t>
  </si>
  <si>
    <t>PN2068-2_17_EXE_DAF_000115_2</t>
  </si>
  <si>
    <t>PN2068-2_17_EXE_PLA_000017_2</t>
  </si>
  <si>
    <t>PN2068-2_17_EXE_PLA_000060_2</t>
  </si>
  <si>
    <t>PN2068-2_17_EXE_PLA_000061_2</t>
  </si>
  <si>
    <t>PN2068-2_17_EXE_PLA_000062_2</t>
  </si>
  <si>
    <t>PN2068-2_17_EXE_PLA_000092_1</t>
  </si>
  <si>
    <t>PN2068-2_17_EXE_PLA_000391_1</t>
  </si>
  <si>
    <t>PN2068-2_17_EXE_PLA_000392_1</t>
  </si>
  <si>
    <t>PN2068-2_17_EXE_PLA_000395_1</t>
  </si>
  <si>
    <t>PN2068-2_17_EXE_PLA_000396_1</t>
  </si>
  <si>
    <t>PSC2137_17_EXE_DAF_000173_1</t>
  </si>
  <si>
    <t>PSC2137_17_EXE_DAF_000174_1</t>
  </si>
  <si>
    <t>PSC2137_17_EXE_DAF_000175_1</t>
  </si>
  <si>
    <t>PSC2137_17_EXE_DAF_000176_1</t>
  </si>
  <si>
    <t>PSC2137_17_EXE_DAF_000177_1</t>
  </si>
  <si>
    <t>PSC2137_17_EXE_DAF_000178_1</t>
  </si>
  <si>
    <t>PSC2137_17_EXE_DAF_000179_1</t>
  </si>
  <si>
    <t>PSC2137_17_EXE_DAF_000180_1</t>
  </si>
  <si>
    <t>PSC2137_17_EXE_DAF_000181_1</t>
  </si>
  <si>
    <t>PSC2137_17_EXE_PLA_000080_1</t>
  </si>
  <si>
    <t>PSC2137_17_EXE_PLA_000081_1</t>
  </si>
  <si>
    <t>PSC2137_17_EXE_PLA_000082_1</t>
  </si>
  <si>
    <t>PSC2137_17_EXE_PLA_000083_1</t>
  </si>
  <si>
    <t>PSC2137_17_EXE_PLA_000084_1</t>
  </si>
  <si>
    <t>PSC2137_17_EXE_PLA_000085_1</t>
  </si>
  <si>
    <t>PSC2137_17_EXE_PLA_000086_1</t>
  </si>
  <si>
    <t>PSC2137_17_EXE_PLA_000087_1</t>
  </si>
  <si>
    <t>PSC2137_17_EXE_PLA_000088_1</t>
  </si>
  <si>
    <t>PSC2137_17_EXE_PLA_000089_1</t>
  </si>
  <si>
    <t>PN2068-2_17_EXE_DAF_000081_3</t>
  </si>
  <si>
    <t>PN2068-2_17_EXE_DAF_000042_1</t>
  </si>
  <si>
    <t>PN2122_17_EXE_PDT_000005_1</t>
  </si>
  <si>
    <t>PN2068-2_17_EXE_PLA_000020_4</t>
  </si>
  <si>
    <t>PN2068-2_17_EXE_PLA_000021_4</t>
  </si>
  <si>
    <t>PSC2137_17_EXE_NTE_000321_1</t>
  </si>
  <si>
    <t>PN2068-2_17_EXE_DAF_000043_2</t>
  </si>
  <si>
    <t>PSC2137_17_EXE_PLA_000170_1</t>
  </si>
  <si>
    <t>PSC2137_17_EXE_PLA_000171_1</t>
  </si>
  <si>
    <t>PN2068-2_17_EXE_PLA_000022_4</t>
  </si>
  <si>
    <t>PN2068-2_17_EXE_PLA_000022_5</t>
  </si>
  <si>
    <t>PN2068-2_17_EXE_PLA_000022_6</t>
  </si>
  <si>
    <t>PN2068-2_17_EXE_PLA_000023_4</t>
  </si>
  <si>
    <t>PN2068-2_17_EXE_PLA_000023_5</t>
  </si>
  <si>
    <t>PN2068-2_17_EXE_PLA_000024_4</t>
  </si>
  <si>
    <t>PN2068-2_17_EXE_PLA_000024_5</t>
  </si>
  <si>
    <t>PN2068-2_17_EXE_PLA_000025_4</t>
  </si>
  <si>
    <t>PN2068-2_17_EXE_PLA_000025_5</t>
  </si>
  <si>
    <t>PN2068-2_17_EXE_PLA_000026_3</t>
  </si>
  <si>
    <t>PN2068-2_17_EXE_PLA_000027_3</t>
  </si>
  <si>
    <t>PN2068-2_17_EXE_PLA_000027_4</t>
  </si>
  <si>
    <t>PN2068-2_17_EXE_PLA_000029_3</t>
  </si>
  <si>
    <t>PN2068-2_17_EXE_PLA_000029_4</t>
  </si>
  <si>
    <t>PN2068-2_17_EXE_PLA_000030_2</t>
  </si>
  <si>
    <t>PN2068-2_17_EXE_PLA_000031_2</t>
  </si>
  <si>
    <t>PN2068-2_17_EXE_PLA_000397_1</t>
  </si>
  <si>
    <t>PN2068-2_17_EXE_DAF_000083_1</t>
  </si>
  <si>
    <t>PN2068-2_17_EXE_FQR_000238_1</t>
  </si>
  <si>
    <t>PN2068-2_17_EXE_FQR_000239_1</t>
  </si>
  <si>
    <t>PN2068-2_17_EXE_FQR_000241_1</t>
  </si>
  <si>
    <t>PN2068-2_17_EXE_FQR_000242_1</t>
  </si>
  <si>
    <t>PN2068-2_17_EXE_FQR_000243_1</t>
  </si>
  <si>
    <t>PN2068-2_17_EXE_FQR_000244_1</t>
  </si>
  <si>
    <t>PN2068-2_17_EXE_FQR_000245_1</t>
  </si>
  <si>
    <t>PN2068-2_17_EXE_FQR_000246_1</t>
  </si>
  <si>
    <t>PN2068-2_17_EXE_FQR_000247_1</t>
  </si>
  <si>
    <t>PN2068-2_17_EXE_FQR_000248_1</t>
  </si>
  <si>
    <t>PN2068-2_17_EXE_FQR_000250_1</t>
  </si>
  <si>
    <t>PN2068-2_17_EXE_FQR_000251_1</t>
  </si>
  <si>
    <t>PN2068-2_17_EXE_NTE_000031_2</t>
  </si>
  <si>
    <t>PN2068-2_17_EXE_NTE_000031_3</t>
  </si>
  <si>
    <t>PN2068-2_17_EXE_DAF_000048_2</t>
  </si>
  <si>
    <t>PN2068-2_17_EXE_PIM_000232_1</t>
  </si>
  <si>
    <t>PN2122_17_EXE_FIC_000009_2</t>
  </si>
  <si>
    <t>PN2122_17_EXE_NOT_000010_2</t>
  </si>
  <si>
    <t>PN2068-2_17_EXE_FQR_000237_1</t>
  </si>
  <si>
    <t>PN2068-2_17_EXE_FQR_000240_1</t>
  </si>
  <si>
    <t>PN2068-2_17_EXE_FQR_000249_1</t>
  </si>
  <si>
    <t>PN2068-2_17_EXE_PRE_000055_3</t>
  </si>
  <si>
    <t>PN2068-2_17_EXE_PRE_000001_1</t>
  </si>
  <si>
    <t>PN2068-2_17_EXE_MOD_000063_2</t>
  </si>
  <si>
    <t>PN2068-2_17_EXE_PLA_000023_3</t>
  </si>
  <si>
    <t>PN2068-2_17_EXE_PLA_000042_1</t>
  </si>
  <si>
    <t>PN2068-2_17_EXE_PLA_000043_1</t>
  </si>
  <si>
    <t>PN2068-2_17_EXE_PLA_000044_1</t>
  </si>
  <si>
    <t>PN2068-2_17_EXE_PLA_000050_1</t>
  </si>
  <si>
    <t>PN2068-2_17_EXE_PLA_000051_1</t>
  </si>
  <si>
    <t>PN2068-2_17_EXE_PLA_000020_3</t>
  </si>
  <si>
    <t>PN2068-2_17_EXE_PLA_000021_3</t>
  </si>
  <si>
    <t>PN2068-2_17_EXE_PLA_000022_3</t>
  </si>
  <si>
    <t>PN2068-2_17_EXE_PLA_000024_3</t>
  </si>
  <si>
    <t>PN2068-2_17_EXE_PLA_000025_3</t>
  </si>
  <si>
    <t>PN2068-2_17_EXE_PLA_000026_2</t>
  </si>
  <si>
    <t>PN2068-2_17_EXE_PLA_000027_2</t>
  </si>
  <si>
    <t>PN2068-2_17_EXE_PLA_000029_2</t>
  </si>
  <si>
    <t>PN2068-2_17_EXE_PLA_000030_1</t>
  </si>
  <si>
    <t>PN2068-2_17_EXE_PLA_000031_1</t>
  </si>
  <si>
    <t>PN2068-2_17_EXE_PLA_000042_2</t>
  </si>
</sst>
</file>

<file path=xl/styles.xml><?xml version="1.0" encoding="utf-8"?>
<styleSheet xmlns="http://schemas.openxmlformats.org/spreadsheetml/2006/main">
  <numFmts count="6">
    <numFmt numFmtId="164" formatCode="000000"/>
    <numFmt numFmtId="165" formatCode="00000"/>
    <numFmt numFmtId="166" formatCode="000"/>
    <numFmt numFmtId="167" formatCode="00"/>
    <numFmt numFmtId="168" formatCode="&quot;FAC-TTT-EMR-&quot;#"/>
    <numFmt numFmtId="169" formatCode="0&quot; j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Verdana"/>
      <family val="2"/>
    </font>
    <font>
      <sz val="12"/>
      <color theme="1"/>
      <name val="Calibri"/>
      <family val="2"/>
      <scheme val="minor"/>
    </font>
    <font>
      <sz val="10"/>
      <name val="Calibri Light"/>
      <family val="2"/>
      <scheme val="major"/>
    </font>
    <font>
      <sz val="8"/>
      <name val="Tahoma"/>
      <family val="2"/>
    </font>
    <font>
      <sz val="10"/>
      <name val="Calibri"/>
      <family val="2"/>
      <scheme val="minor"/>
    </font>
    <font>
      <sz val="10"/>
      <color rgb="FFFF0000"/>
      <name val="Calibri Light"/>
      <family val="2"/>
      <scheme val="major"/>
    </font>
    <font>
      <sz val="11"/>
      <name val="Calibri Light"/>
      <family val="2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C6C9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12" fillId="0" borderId="0" applyNumberFormat="0" applyFill="0" applyBorder="0" applyAlignment="0" applyProtection="0"/>
  </cellStyleXfs>
  <cellXfs count="84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6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wrapText="1"/>
    </xf>
    <xf numFmtId="0" fontId="5" fillId="0" borderId="2" xfId="0" applyFont="1" applyBorder="1" applyAlignment="1" applyProtection="1">
      <alignment horizontal="left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49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left"/>
      <protection locked="0"/>
    </xf>
    <xf numFmtId="14" fontId="5" fillId="0" borderId="2" xfId="0" applyNumberFormat="1" applyFont="1" applyBorder="1" applyAlignment="1" applyProtection="1">
      <alignment horizontal="center" vertical="center"/>
      <protection locked="0"/>
    </xf>
    <xf numFmtId="166" fontId="5" fillId="0" borderId="2" xfId="0" applyNumberFormat="1" applyFont="1" applyBorder="1" applyAlignment="1" applyProtection="1">
      <alignment horizontal="center"/>
      <protection locked="0"/>
    </xf>
    <xf numFmtId="49" fontId="5" fillId="0" borderId="2" xfId="0" applyNumberFormat="1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left" wrapText="1"/>
      <protection locked="0"/>
    </xf>
    <xf numFmtId="14" fontId="7" fillId="0" borderId="2" xfId="1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49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wrapText="1"/>
    </xf>
    <xf numFmtId="14" fontId="5" fillId="0" borderId="2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 applyProtection="1">
      <alignment horizontal="center" vertical="center"/>
      <protection locked="0"/>
    </xf>
    <xf numFmtId="14" fontId="5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left" vertical="center"/>
      <protection locked="0"/>
    </xf>
    <xf numFmtId="49" fontId="5" fillId="0" borderId="2" xfId="0" quotePrefix="1" applyNumberFormat="1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164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/>
    <xf numFmtId="167" fontId="7" fillId="0" borderId="2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 applyProtection="1">
      <alignment horizontal="left" vertical="center"/>
      <protection locked="0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6" fontId="5" fillId="0" borderId="4" xfId="0" applyNumberFormat="1" applyFont="1" applyBorder="1" applyAlignment="1" applyProtection="1">
      <alignment horizontal="center"/>
      <protection locked="0"/>
    </xf>
    <xf numFmtId="49" fontId="5" fillId="0" borderId="4" xfId="0" applyNumberFormat="1" applyFont="1" applyBorder="1" applyAlignment="1" applyProtection="1">
      <alignment horizontal="center" vertical="center"/>
      <protection locked="0"/>
    </xf>
    <xf numFmtId="49" fontId="5" fillId="0" borderId="4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left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8" fontId="0" fillId="0" borderId="5" xfId="0" applyNumberFormat="1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168" fontId="0" fillId="0" borderId="6" xfId="0" applyNumberFormat="1" applyBorder="1"/>
    <xf numFmtId="0" fontId="0" fillId="0" borderId="6" xfId="0" applyBorder="1"/>
    <xf numFmtId="14" fontId="0" fillId="0" borderId="6" xfId="0" applyNumberFormat="1" applyBorder="1"/>
    <xf numFmtId="168" fontId="0" fillId="0" borderId="6" xfId="0" applyNumberForma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10" fillId="0" borderId="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8" fontId="0" fillId="0" borderId="8" xfId="0" applyNumberFormat="1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4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wrapText="1"/>
    </xf>
    <xf numFmtId="0" fontId="11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4" fontId="1" fillId="0" borderId="2" xfId="2" applyNumberFormat="1" applyFont="1" applyFill="1" applyBorder="1" applyAlignment="1">
      <alignment horizontal="center" vertical="center"/>
    </xf>
    <xf numFmtId="169" fontId="1" fillId="0" borderId="2" xfId="2" applyNumberFormat="1" applyFont="1" applyFill="1" applyBorder="1" applyAlignment="1">
      <alignment horizontal="center" vertical="center"/>
    </xf>
    <xf numFmtId="14" fontId="0" fillId="0" borderId="2" xfId="2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5 2" xfId="1"/>
  </cellStyles>
  <dxfs count="351">
    <dxf>
      <fill>
        <patternFill>
          <bgColor rgb="FFFF9999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II221400%20-%20L15%20SUD%20-%20TRAVAUX\AMENAGEMENTS_T3A\02_GARES\2_ISSY-RER\2_DIRECTION_EXE_TRAVAUX\1_Direction-travaux\0_Etat%20navette\2023-05-31_Etat-navette-L15s-IS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"/>
      <sheetName val="Export Lascom PE"/>
      <sheetName val="Export Lascom PG"/>
      <sheetName val="Export Agora"/>
      <sheetName val="Export CPRD PN2068-2"/>
      <sheetName val="Export CPRD PN2122"/>
      <sheetName val="Export CPRD PSC2137"/>
      <sheetName val="Export Lascom"/>
      <sheetName val="Cas part Dénom Agora"/>
      <sheetName val="Présence Agora"/>
      <sheetName val="Pilotage Visa + Avis"/>
      <sheetName val="Etat navette"/>
      <sheetName val="Graphes"/>
      <sheetName val="Export rév 1"/>
      <sheetName val="Export rév 2"/>
      <sheetName val="Abréviations"/>
      <sheetName val="Domaines"/>
      <sheetName val="2023-05-31_Etat-navette-L15s-IS"/>
    </sheetNames>
    <definedNames>
      <definedName name="ExpLasc"/>
      <definedName name="Maj_Etat_nav"/>
    </definedNames>
    <sheetDataSet>
      <sheetData sheetId="0"/>
      <sheetData sheetId="1"/>
      <sheetData sheetId="2"/>
      <sheetData sheetId="3">
        <row r="1">
          <cell r="A1" t="str">
            <v>Code</v>
          </cell>
          <cell r="F1" t="str">
            <v>Domaine</v>
          </cell>
        </row>
        <row r="2">
          <cell r="A2" t="str">
            <v>VISA_PN2068-2_17_EXE_PLA_000022_6_Visa MOE</v>
          </cell>
          <cell r="F2" t="str">
            <v>PLB</v>
          </cell>
        </row>
        <row r="3">
          <cell r="A3" t="str">
            <v>VISA_PN2068-2_17_EXE_PLA_000023_5_Visa MOE</v>
          </cell>
          <cell r="F3" t="str">
            <v>PLB</v>
          </cell>
        </row>
        <row r="4">
          <cell r="A4" t="str">
            <v>VISA_PN2068-2_17_EXE_PLA_000020_4_Visa MOE</v>
          </cell>
          <cell r="F4" t="str">
            <v>PLB</v>
          </cell>
        </row>
        <row r="5">
          <cell r="A5" t="str">
            <v>VISA_PSC2137_17_EXE_PLA_000171_1_Visa MOE</v>
          </cell>
          <cell r="F5" t="str">
            <v>GOE</v>
          </cell>
        </row>
        <row r="6">
          <cell r="A6" t="str">
            <v>DAF_PN2068-2_17_EXE_DAF_000081_3_Visa MOE</v>
          </cell>
          <cell r="F6" t="str">
            <v>CFA</v>
          </cell>
        </row>
        <row r="7">
          <cell r="A7" t="str">
            <v>DAF_PN2068-2_17_EXE_DAF_000120_1_Visa MOE</v>
          </cell>
          <cell r="F7" t="str">
            <v>PLB</v>
          </cell>
        </row>
        <row r="8">
          <cell r="A8" t="str">
            <v>DAF_PN2068-2_17_EXE_DAF_000018_4_Visa MOE</v>
          </cell>
          <cell r="F8" t="str">
            <v>CVC</v>
          </cell>
        </row>
        <row r="9">
          <cell r="A9" t="str">
            <v>DAF_PN2068-2_17_EXE_DAF_000064_4_Visa MOE</v>
          </cell>
          <cell r="F9" t="str">
            <v>PLB</v>
          </cell>
        </row>
        <row r="10">
          <cell r="A10" t="str">
            <v>VISA_PN2068-2_17_EXE_PIM_000232_1_Visa MOE</v>
          </cell>
          <cell r="F10" t="str">
            <v>CVC</v>
          </cell>
        </row>
        <row r="11">
          <cell r="A11" t="str">
            <v>VISA_PN2068-2_17_EXE_PLA_000031_2_Visa MOE</v>
          </cell>
          <cell r="F11" t="str">
            <v>PLB</v>
          </cell>
        </row>
        <row r="12">
          <cell r="A12" t="str">
            <v>VISA_PN2068-2_17_EXE_NTE_000031_3_Visa MOE</v>
          </cell>
          <cell r="F12" t="str">
            <v>CVC</v>
          </cell>
        </row>
        <row r="13">
          <cell r="A13" t="str">
            <v>VISA_PN2068-2_17_EXE_PLA_000030_2_Visa MOE</v>
          </cell>
          <cell r="F13" t="str">
            <v>PLB</v>
          </cell>
        </row>
        <row r="14">
          <cell r="A14" t="str">
            <v>DAF_PN2068-2_17_EXE_DAF_000048_2_Visa MOE</v>
          </cell>
          <cell r="F14" t="str">
            <v>CVC</v>
          </cell>
        </row>
        <row r="15">
          <cell r="A15" t="str">
            <v>VISA_PSC2137_17_EXE_PLA_000170_1_Visa MOE</v>
          </cell>
          <cell r="F15" t="str">
            <v>ARC</v>
          </cell>
        </row>
        <row r="16">
          <cell r="A16" t="str">
            <v>VISA_PN2068-2_17_EXE_PLA_000029_4_Visa MOE</v>
          </cell>
          <cell r="F16" t="str">
            <v>PLB</v>
          </cell>
        </row>
        <row r="17">
          <cell r="A17" t="str">
            <v>VISA_PN2068-2_17_EXE_PLA_000026_3_Visa MOE</v>
          </cell>
          <cell r="F17" t="str">
            <v>PLB</v>
          </cell>
        </row>
        <row r="18">
          <cell r="A18" t="str">
            <v>VISA_PN2068-2_17_EXE_PLA_000027_4_Visa MOE</v>
          </cell>
          <cell r="F18" t="str">
            <v>PLB</v>
          </cell>
        </row>
        <row r="19">
          <cell r="A19" t="str">
            <v>VISA_PN2068-2_17_EXE_PLA_000025_5_Visa MOE</v>
          </cell>
          <cell r="F19" t="str">
            <v>PLB</v>
          </cell>
        </row>
        <row r="20">
          <cell r="A20" t="str">
            <v>VISA_PN2068-2_17_EXE_PLA_000024_5_Visa MOE</v>
          </cell>
          <cell r="F20" t="str">
            <v>PLB</v>
          </cell>
        </row>
        <row r="21">
          <cell r="A21" t="str">
            <v>VISA_PN2068-2_17_EXE_PDT_000002_6_Visa MOE</v>
          </cell>
          <cell r="F21" t="str">
            <v>CFO</v>
          </cell>
        </row>
        <row r="22">
          <cell r="A22" t="str">
            <v>VISA_PN2068-2_17_EXE_PLA_000025_3_Visa MOE</v>
          </cell>
          <cell r="F22" t="str">
            <v>PLB</v>
          </cell>
        </row>
        <row r="23">
          <cell r="A23" t="str">
            <v>VISA_PN2068-2_17_EXE_PLA_000024_3_Visa MOE</v>
          </cell>
          <cell r="F23" t="str">
            <v>PLB</v>
          </cell>
        </row>
        <row r="24">
          <cell r="A24" t="str">
            <v>VISA_PN2068-2_17_EXE_PLA_000030_1_Visa MOE</v>
          </cell>
          <cell r="F24" t="str">
            <v>PLB</v>
          </cell>
        </row>
        <row r="25">
          <cell r="A25" t="str">
            <v>VISA_PN2068-2_17_EXE_NTE_000020_4_Visa MOE</v>
          </cell>
          <cell r="F25" t="str">
            <v>CVC</v>
          </cell>
        </row>
        <row r="26">
          <cell r="A26" t="str">
            <v>VISA_PN2068-2_17_EXE_NTE_000020_3_Visa MOE</v>
          </cell>
          <cell r="F26" t="str">
            <v>CVC</v>
          </cell>
        </row>
        <row r="27">
          <cell r="A27" t="str">
            <v>VISA_PN2068-2_17_EXE_PLA_000097_1_Visa MOE</v>
          </cell>
          <cell r="F27" t="str">
            <v>CVC</v>
          </cell>
        </row>
        <row r="28">
          <cell r="A28" t="str">
            <v>VISA_PN2068-2_17_EXE_PLA_000089_1_Visa MOE</v>
          </cell>
          <cell r="F28" t="str">
            <v>CVC</v>
          </cell>
        </row>
        <row r="29">
          <cell r="A29" t="str">
            <v>DAF_PN2068-2_17_EXE_DAF_000045_1_Visa MOE</v>
          </cell>
          <cell r="F29" t="str">
            <v>CVC</v>
          </cell>
        </row>
        <row r="30">
          <cell r="A30" t="str">
            <v>VISA_PN2068-2_17_EXE_PLA_000056_4_Visa MOE</v>
          </cell>
          <cell r="F30" t="str">
            <v>CVC</v>
          </cell>
        </row>
        <row r="31">
          <cell r="A31" t="str">
            <v>VISA_PN2068-2_17_EXE_PLA_000083_2_Visa MOE</v>
          </cell>
          <cell r="F31" t="str">
            <v>CVC</v>
          </cell>
        </row>
        <row r="32">
          <cell r="A32" t="str">
            <v>DAF_PN2068-2_17_EXE_DAF_000236_1_Visa MOE</v>
          </cell>
          <cell r="F32" t="str">
            <v>CVC</v>
          </cell>
        </row>
        <row r="33">
          <cell r="A33" t="str">
            <v>VISA_PN2068-2_17_EXE_PLA_000015_4_Visa MOE</v>
          </cell>
          <cell r="F33" t="str">
            <v>CVC</v>
          </cell>
        </row>
        <row r="34">
          <cell r="A34" t="str">
            <v>VISA_PN2068-2_17_EXE_PLA_000015_2_Visa MOE</v>
          </cell>
          <cell r="F34" t="str">
            <v>CVC</v>
          </cell>
        </row>
        <row r="35">
          <cell r="A35" t="str">
            <v>VISA_PN2068-2_17_EXE_PLA_000014_2_Visa MOE</v>
          </cell>
          <cell r="F35" t="str">
            <v>CVC</v>
          </cell>
        </row>
        <row r="36">
          <cell r="A36" t="str">
            <v>VISA_PN2068-2_17_EXE_PLA_000012_3_Visa MOE</v>
          </cell>
          <cell r="F36" t="str">
            <v>CVC</v>
          </cell>
        </row>
        <row r="37">
          <cell r="A37" t="str">
            <v>VISA_PN2068-2_17_EXE_PLA_000012_2_Visa MOE</v>
          </cell>
          <cell r="F37" t="str">
            <v>CVC</v>
          </cell>
        </row>
        <row r="38">
          <cell r="A38" t="str">
            <v>VISA_PN2068-2_17_EXE_PLA_000013_3_Visa MOE</v>
          </cell>
          <cell r="F38" t="str">
            <v>CVC</v>
          </cell>
        </row>
        <row r="39">
          <cell r="A39" t="str">
            <v>VISA_PN2068-2_17_EXE_PLA_000013_2_Visa MOE</v>
          </cell>
          <cell r="F39" t="str">
            <v>CVC</v>
          </cell>
        </row>
        <row r="40">
          <cell r="A40" t="str">
            <v>VISA_PN2068-2_17_EXE_PLA_000092_1_Visa MOE</v>
          </cell>
          <cell r="F40" t="str">
            <v>CVC</v>
          </cell>
        </row>
        <row r="41">
          <cell r="A41" t="str">
            <v>VISA_PN2068-2_17_EXE_PLA_000060_2_Visa MOE</v>
          </cell>
          <cell r="F41" t="str">
            <v>CVC</v>
          </cell>
        </row>
        <row r="42">
          <cell r="A42" t="str">
            <v>VISA_PN2068-2_17_EXE_PLA_000061_2_Visa MOE</v>
          </cell>
          <cell r="F42" t="str">
            <v>CVC</v>
          </cell>
        </row>
        <row r="43">
          <cell r="A43" t="str">
            <v>VISA_PN2068-2_17_EXE_PLA_000062_2_Visa MOE</v>
          </cell>
          <cell r="F43" t="str">
            <v>CVC</v>
          </cell>
        </row>
        <row r="44">
          <cell r="A44" t="str">
            <v>VISA_PN2068-2_17_EXE_PLA_000017_2_Visa MOE</v>
          </cell>
          <cell r="F44" t="str">
            <v>CVC</v>
          </cell>
        </row>
        <row r="45">
          <cell r="A45" t="str">
            <v>VISA_PN2068-2_17_EXE_NTE_000024_4_Visa MOE</v>
          </cell>
          <cell r="F45" t="str">
            <v>DSF</v>
          </cell>
        </row>
        <row r="46">
          <cell r="A46" t="str">
            <v>VISA_PN2068-2_17_EXE_PLA_000084_1_Visa MOE</v>
          </cell>
          <cell r="F46" t="str">
            <v>CVC</v>
          </cell>
        </row>
        <row r="47">
          <cell r="A47" t="str">
            <v>VISA_PN2068-2_17_EXE_PLA_000084_2_Visa MOE</v>
          </cell>
          <cell r="F47" t="str">
            <v>CVC</v>
          </cell>
        </row>
        <row r="48">
          <cell r="A48" t="str">
            <v>VISA_PN2068-2_17_EXE_NTE_000031_2_Visa MOE</v>
          </cell>
          <cell r="F48" t="str">
            <v>CVC</v>
          </cell>
        </row>
        <row r="49">
          <cell r="A49" t="str">
            <v>VISA_PN2068-2_17_EXE_NTE_000031_1_Visa MOE</v>
          </cell>
          <cell r="F49" t="str">
            <v>CVC</v>
          </cell>
        </row>
        <row r="50">
          <cell r="A50" t="str">
            <v>VISA_PN2068-2_17_EXE_PLA_000082_3_Visa MOE</v>
          </cell>
          <cell r="F50" t="str">
            <v>CVC</v>
          </cell>
        </row>
        <row r="51">
          <cell r="A51" t="str">
            <v>VISA_PN2068-2_17_EXE_PLA_000014_4_Visa MOE</v>
          </cell>
          <cell r="F51" t="str">
            <v>CVC</v>
          </cell>
        </row>
        <row r="52">
          <cell r="A52" t="str">
            <v>VISA_PN2068-2_17_EXE_PLA_000098_1_Visa MOE</v>
          </cell>
          <cell r="F52" t="str">
            <v>CVC</v>
          </cell>
        </row>
        <row r="53">
          <cell r="A53" t="str">
            <v>VISA_PN2068-2_17_EXE_PLA_000058_4_Visa MOE</v>
          </cell>
          <cell r="F53" t="str">
            <v>CVC</v>
          </cell>
        </row>
        <row r="54">
          <cell r="A54" t="str">
            <v>FQR_PN2068-2_17_EXE_FQR_000251_1_Avis MOE</v>
          </cell>
          <cell r="F54" t="str">
            <v>CFA</v>
          </cell>
        </row>
        <row r="55">
          <cell r="A55" t="str">
            <v>FQR_PN2068-2_17_EXE_FQR_000250_1_Avis MOE</v>
          </cell>
          <cell r="F55" t="str">
            <v>CFA</v>
          </cell>
        </row>
        <row r="56">
          <cell r="A56" t="str">
            <v>DAF_PSC2137_17_EXE_DAF_000236_1_Visa MOE</v>
          </cell>
          <cell r="F56" t="str">
            <v>ARC</v>
          </cell>
        </row>
        <row r="57">
          <cell r="A57" t="str">
            <v>FQR_PN2068-2_17_EXE_FQR_000247_1_Avis MOE</v>
          </cell>
          <cell r="F57" t="str">
            <v>CFA</v>
          </cell>
        </row>
        <row r="58">
          <cell r="A58" t="str">
            <v>FQR_PN2068-2_17_EXE_FQR_000246_1_Avis MOE</v>
          </cell>
          <cell r="F58" t="str">
            <v>CFA</v>
          </cell>
        </row>
        <row r="59">
          <cell r="A59" t="str">
            <v>FQR_PN2068-2_17_EXE_FQR_000245_1_Avis MOE</v>
          </cell>
          <cell r="F59" t="str">
            <v>CFA</v>
          </cell>
        </row>
        <row r="60">
          <cell r="A60" t="str">
            <v>FQR_PN2068-2_17_EXE_FQR_000239_1_Avis MOE</v>
          </cell>
          <cell r="F60" t="str">
            <v>CFA</v>
          </cell>
        </row>
        <row r="61">
          <cell r="A61" t="str">
            <v>FQR_PN2068-2_17_EXE_FQR_000244_1_Avis MOE</v>
          </cell>
          <cell r="F61" t="str">
            <v>CFA</v>
          </cell>
        </row>
        <row r="62">
          <cell r="A62" t="str">
            <v>FQR_PN2068-2_17_EXE_FQR_000243_1_Avis MOE</v>
          </cell>
          <cell r="F62" t="str">
            <v>CFA</v>
          </cell>
        </row>
        <row r="63">
          <cell r="A63" t="str">
            <v>FQR_PN2068-2_17_EXE_FQR_000242_1_Avis MOE</v>
          </cell>
          <cell r="F63" t="str">
            <v>CFA</v>
          </cell>
        </row>
        <row r="64">
          <cell r="A64" t="str">
            <v>FQR_PN2068-2_17_EXE_FQR_000241_1_Avis MOE</v>
          </cell>
          <cell r="F64" t="str">
            <v>CFA</v>
          </cell>
        </row>
        <row r="65">
          <cell r="A65" t="str">
            <v>FQR_PN2068-2_17_EXE_FQR_000238_1_Avis MOE</v>
          </cell>
          <cell r="F65" t="str">
            <v>CFA</v>
          </cell>
        </row>
        <row r="66">
          <cell r="A66" t="str">
            <v>FQR_PN2068-2_17_EXE_FQR_000248_1_Avis MOE</v>
          </cell>
          <cell r="F66" t="str">
            <v>CFA</v>
          </cell>
        </row>
        <row r="67">
          <cell r="A67" t="str">
            <v>DAF_PN2068-2_17_EXE_DAF_000043_2_Visa MOE</v>
          </cell>
          <cell r="F67" t="str">
            <v>CVC</v>
          </cell>
        </row>
        <row r="68">
          <cell r="A68" t="str">
            <v>DAF_PN2068-2_17_EXE_DAF_000042_1_Visa MOE</v>
          </cell>
          <cell r="F68" t="str">
            <v>CVC</v>
          </cell>
        </row>
        <row r="69">
          <cell r="A69" t="str">
            <v>DAF_PN2068-2_17_EXE_DAF_000083_1_Visa MOE</v>
          </cell>
          <cell r="F69" t="str">
            <v>CFA</v>
          </cell>
        </row>
        <row r="70">
          <cell r="A70" t="str">
            <v>DAF_PN2068-2_17_EXE_DAF_000043_1_Visa MOE</v>
          </cell>
          <cell r="F70" t="str">
            <v>CVC</v>
          </cell>
        </row>
        <row r="71">
          <cell r="A71" t="str">
            <v>VISA_PN2068-2_17_EXE_PLA_000397_1_Visa MOE</v>
          </cell>
          <cell r="F71" t="str">
            <v>PLB</v>
          </cell>
        </row>
        <row r="72">
          <cell r="A72" t="str">
            <v>VISA_PN2068-2_17_EXE_PLA_000022_5_Visa MOE</v>
          </cell>
          <cell r="F72" t="str">
            <v>PLB</v>
          </cell>
        </row>
        <row r="73">
          <cell r="A73" t="str">
            <v>VISA_PSC2137_17_EXE_NTE_000321_1_Visa MOE</v>
          </cell>
          <cell r="F73" t="str">
            <v>GOE</v>
          </cell>
        </row>
        <row r="74">
          <cell r="A74" t="str">
            <v>VISA_PN2068-2_17_EXE_PLA_000031_1_Visa MOE</v>
          </cell>
          <cell r="F74" t="str">
            <v>PLB</v>
          </cell>
        </row>
        <row r="75">
          <cell r="A75" t="str">
            <v>VISA_PN2068-2_17_EXE_PLA_000025_4_Visa MOE</v>
          </cell>
          <cell r="F75" t="str">
            <v>PLB</v>
          </cell>
        </row>
        <row r="76">
          <cell r="A76" t="str">
            <v>VISA_PN2068-2_17_EXE_PLA_000029_2_Visa MOE</v>
          </cell>
          <cell r="F76" t="str">
            <v>PLB</v>
          </cell>
        </row>
        <row r="77">
          <cell r="A77" t="str">
            <v>VISA_PN2068-2_17_EXE_PLA_000029_3_Visa MOE</v>
          </cell>
          <cell r="F77" t="str">
            <v>PLB</v>
          </cell>
        </row>
        <row r="78">
          <cell r="A78" t="str">
            <v>VISA_PN2068-2_17_EXE_PLA_000027_2_Visa MOE</v>
          </cell>
          <cell r="F78" t="str">
            <v>PLB</v>
          </cell>
        </row>
        <row r="79">
          <cell r="A79" t="str">
            <v>VISA_PN2068-2_17_EXE_PLA_000027_3_Visa MOE</v>
          </cell>
          <cell r="F79" t="str">
            <v>PLB</v>
          </cell>
        </row>
        <row r="80">
          <cell r="A80" t="str">
            <v>VISA_PN2068-2_17_EXE_PLA_000026_2_Visa MOE</v>
          </cell>
          <cell r="F80" t="str">
            <v>PLB</v>
          </cell>
        </row>
        <row r="81">
          <cell r="A81" t="str">
            <v>VISA_PN2068-2_17_EXE_PLA_000023_4_Visa MOE</v>
          </cell>
          <cell r="F81" t="str">
            <v>PLB</v>
          </cell>
        </row>
        <row r="82">
          <cell r="A82" t="str">
            <v>VISA_PN2068-2_17_EXE_PLA_000024_4_Visa MOE</v>
          </cell>
          <cell r="F82" t="str">
            <v>PLB</v>
          </cell>
        </row>
        <row r="83">
          <cell r="A83" t="str">
            <v>VISA_PN2068-2_17_EXE_PLA_000023_3_Visa MOE</v>
          </cell>
          <cell r="F83" t="str">
            <v>GOE</v>
          </cell>
        </row>
        <row r="84">
          <cell r="A84" t="str">
            <v>VISA_PN2068-2_17_EXE_PLA_000022_4_Visa MOE</v>
          </cell>
          <cell r="F84" t="str">
            <v>GOE</v>
          </cell>
        </row>
        <row r="85">
          <cell r="A85" t="str">
            <v>VISA_PN2068-2_17_EXE_PLA_000022_3_Visa MOE</v>
          </cell>
          <cell r="F85" t="str">
            <v>GOE</v>
          </cell>
        </row>
        <row r="86">
          <cell r="A86" t="str">
            <v>VISA_PN2122_17_EXE_ADM_000021_1_Visa MOE</v>
          </cell>
          <cell r="F86" t="str">
            <v>FAC</v>
          </cell>
        </row>
        <row r="87">
          <cell r="A87" t="str">
            <v>VISA_PN2122_17_EXE_FIC_000013_4_Visa MOE</v>
          </cell>
          <cell r="F87" t="str">
            <v>FAC</v>
          </cell>
        </row>
        <row r="88">
          <cell r="A88" t="str">
            <v>DAF_PSC2137_17_EXE_DAF_000240_1_Visa MOE</v>
          </cell>
          <cell r="F88" t="str">
            <v>ARC</v>
          </cell>
        </row>
        <row r="89">
          <cell r="A89" t="str">
            <v>DAF_PSC2137_17_EXE_DAF_000239_1_Visa MOE</v>
          </cell>
          <cell r="F89" t="str">
            <v>ARC</v>
          </cell>
        </row>
        <row r="90">
          <cell r="A90" t="str">
            <v>DAF_PSC2137_17_EXE_DAF_000238_1_Visa MOE</v>
          </cell>
          <cell r="F90" t="str">
            <v>ARC</v>
          </cell>
        </row>
        <row r="91">
          <cell r="A91" t="str">
            <v>DAF_PSC2137_17_EXE_DAF_000237_1_Visa MOE</v>
          </cell>
          <cell r="F91" t="str">
            <v>ARC</v>
          </cell>
        </row>
        <row r="92">
          <cell r="A92" t="str">
            <v>VISA_PN2122_17_EXE_PDT_000005_1_Visa MOE</v>
          </cell>
          <cell r="F92" t="str">
            <v>FAC</v>
          </cell>
        </row>
        <row r="93">
          <cell r="A93" t="str">
            <v>VISA_PN2068-2_17_EXE_PLA_000020_3_Visa MOE</v>
          </cell>
          <cell r="F93" t="str">
            <v>GOE</v>
          </cell>
        </row>
        <row r="94">
          <cell r="A94" t="str">
            <v>VISA_PN2068-2_17_EXE_PLA_000021_4_Visa MOE</v>
          </cell>
          <cell r="F94" t="str">
            <v>GOE</v>
          </cell>
        </row>
        <row r="95">
          <cell r="A95" t="str">
            <v>VISA_PN2068-2_17_EXE_PLA_000021_3_Visa MOE</v>
          </cell>
          <cell r="F95" t="str">
            <v>GOE</v>
          </cell>
        </row>
        <row r="96">
          <cell r="A96" t="str">
            <v>VISA_PN2068-2_17_EXE_MOD_000063_2_Visa MOE</v>
          </cell>
          <cell r="F96" t="str">
            <v>CVC</v>
          </cell>
        </row>
        <row r="97">
          <cell r="A97" t="str">
            <v>VISA_PN2068-2_17_EXE_PLA_000059_4_Visa MOE</v>
          </cell>
          <cell r="F97" t="str">
            <v>CVC</v>
          </cell>
        </row>
        <row r="98">
          <cell r="A98" t="str">
            <v>VISA_PN2068-2_17_EXE_PLA_000059_3_Visa MOE</v>
          </cell>
          <cell r="F98" t="str">
            <v>CVC</v>
          </cell>
        </row>
        <row r="99">
          <cell r="A99" t="str">
            <v>VISA_PN2068-2_17_EXE_PLA_000391_1_Visa MOE</v>
          </cell>
          <cell r="F99" t="str">
            <v>CVC</v>
          </cell>
        </row>
        <row r="100">
          <cell r="A100" t="str">
            <v>VISA_PN2068-2_17_EXE_PLA_000392_1_Visa MOE</v>
          </cell>
          <cell r="F100" t="str">
            <v>CVC</v>
          </cell>
        </row>
        <row r="101">
          <cell r="A101" t="str">
            <v>VISA_PN2068-2_17_EXE_PLA_000395_1_Visa MOE</v>
          </cell>
          <cell r="F101" t="str">
            <v>CVC</v>
          </cell>
        </row>
        <row r="102">
          <cell r="A102" t="str">
            <v>VISA_PN2068-2_17_EXE_PLA_000396_1_Visa MOE</v>
          </cell>
          <cell r="F102" t="str">
            <v>CVC</v>
          </cell>
        </row>
        <row r="103">
          <cell r="A103" t="str">
            <v>FQR_PN2068-2_17_EXE_FQR_000136_1_Avis MOE</v>
          </cell>
          <cell r="F103" t="str">
            <v>CVC</v>
          </cell>
        </row>
        <row r="104">
          <cell r="A104" t="str">
            <v>VISA_PN2068-2_17_EXE_PLA_000090_2_Visa MOE</v>
          </cell>
          <cell r="F104" t="str">
            <v>CVC</v>
          </cell>
        </row>
        <row r="105">
          <cell r="A105" t="str">
            <v>VISA_PN2068-2_17_EXE_PLA_000099_1_Visa MOE</v>
          </cell>
          <cell r="F105" t="str">
            <v>CVC</v>
          </cell>
        </row>
        <row r="106">
          <cell r="A106" t="str">
            <v>VISA_PN2068-2_17_EXE_PLA_000102_1_Visa MOE</v>
          </cell>
          <cell r="F106" t="str">
            <v>CVC</v>
          </cell>
        </row>
        <row r="107">
          <cell r="A107" t="str">
            <v>VISA_PN2068-2_17_EXE_PLA_000100_1_Visa MOE</v>
          </cell>
          <cell r="F107" t="str">
            <v>CVC</v>
          </cell>
        </row>
        <row r="108">
          <cell r="A108" t="str">
            <v>VISA_PN2068-2_17_EXE_PLA_000091_2_Visa MOE</v>
          </cell>
          <cell r="F108" t="str">
            <v>CVC</v>
          </cell>
        </row>
        <row r="109">
          <cell r="A109" t="str">
            <v>VISA_PN2068-2_17_EXE_PLA_000085_2_Visa MOE</v>
          </cell>
          <cell r="F109" t="str">
            <v>CVC</v>
          </cell>
        </row>
        <row r="110">
          <cell r="A110" t="str">
            <v>VISA_PN2068-2_17_EXE_PLA_000057_4_Visa MOE</v>
          </cell>
          <cell r="F110" t="str">
            <v>CVC</v>
          </cell>
        </row>
        <row r="111">
          <cell r="A111" t="str">
            <v>FQR_PN2068-2_17_EXE_FQR_000235_1_Avis MOE</v>
          </cell>
          <cell r="F111" t="str">
            <v>CVC</v>
          </cell>
        </row>
        <row r="112">
          <cell r="A112" t="str">
            <v>VISA_PN2068-2_17_EXE_PLA_000026_1_Visa MOE</v>
          </cell>
          <cell r="F112" t="str">
            <v>GOE</v>
          </cell>
        </row>
        <row r="113">
          <cell r="A113" t="str">
            <v>VISA_PN2068-2_17_EXE_MOD_000063_3_Visa MOE</v>
          </cell>
          <cell r="F113" t="str">
            <v>CVC</v>
          </cell>
        </row>
        <row r="114">
          <cell r="A114" t="str">
            <v>VISA_PN2068-2_17_EXE_MOD_000063_1_Visa MOE</v>
          </cell>
          <cell r="F114" t="str">
            <v>CVC</v>
          </cell>
        </row>
        <row r="115">
          <cell r="A115" t="str">
            <v>VISA_PN2068-2_17_EXE_BIM_000054_2_Visa MOE</v>
          </cell>
          <cell r="F115" t="str">
            <v>CFA</v>
          </cell>
        </row>
        <row r="116">
          <cell r="A116" t="str">
            <v>VISA_PN2068-2_17_EXE_BIM_000054_1_Visa MOE</v>
          </cell>
          <cell r="F116" t="str">
            <v>CFA</v>
          </cell>
        </row>
        <row r="117">
          <cell r="A117" t="str">
            <v>FQR_PN2122_17_PRO_FQR_000001_1_Avis MOE</v>
          </cell>
          <cell r="F117" t="str">
            <v>FAC</v>
          </cell>
        </row>
        <row r="118">
          <cell r="A118" t="str">
            <v>VISA_PN2068-2_17_EXE_NTE_000022_5_Visa MOE</v>
          </cell>
          <cell r="F118" t="str">
            <v>DSF</v>
          </cell>
        </row>
        <row r="119">
          <cell r="A119" t="str">
            <v>VISA_PN2068-2_17_EXE_NTE_000021_4_Visa MOE</v>
          </cell>
          <cell r="F119" t="str">
            <v>DSF</v>
          </cell>
        </row>
        <row r="120">
          <cell r="A120" t="str">
            <v>FQR_PN2068-2_17_EXE_FQR_000108_1_REPONSES MOE</v>
          </cell>
          <cell r="F120" t="str">
            <v>CVC</v>
          </cell>
        </row>
        <row r="121">
          <cell r="A121" t="str">
            <v>DAF_PSC2137_17_EXE_DAF_000123_1_Visa MOE</v>
          </cell>
          <cell r="F121" t="str">
            <v>ARC</v>
          </cell>
        </row>
        <row r="122">
          <cell r="A122" t="str">
            <v>DAF_PSC2137_17_EXE_DAF_000131_1_Visa MOE</v>
          </cell>
          <cell r="F122" t="str">
            <v>ARC</v>
          </cell>
        </row>
        <row r="123">
          <cell r="A123" t="str">
            <v>DAF_PSC2137_17_EXE_DAF_000326_1_Visa MOE</v>
          </cell>
          <cell r="F123" t="str">
            <v>ARC</v>
          </cell>
        </row>
        <row r="124">
          <cell r="A124" t="str">
            <v>DAF_PSC2137_17_EXE_DAF_000242_1_Visa MOE</v>
          </cell>
          <cell r="F124" t="str">
            <v>ARC</v>
          </cell>
        </row>
        <row r="125">
          <cell r="A125" t="str">
            <v>DAF_PSC2137_17_EXE_DAF_000325_1_Visa MOE</v>
          </cell>
          <cell r="F125" t="str">
            <v>ARC</v>
          </cell>
        </row>
        <row r="126">
          <cell r="A126" t="str">
            <v>DAF_PSC2137_17_EXE_DAF_000130_1_Visa MOE</v>
          </cell>
          <cell r="F126" t="str">
            <v>ARC</v>
          </cell>
        </row>
        <row r="127">
          <cell r="A127" t="str">
            <v>DAF_PSC2137_17_EXE_DAF_000125_1_Visa MOE</v>
          </cell>
          <cell r="F127" t="str">
            <v>ARC</v>
          </cell>
        </row>
        <row r="128">
          <cell r="A128" t="str">
            <v>DAF_PSC2137_17_EXE_DAF_000127_1_Visa MOE</v>
          </cell>
          <cell r="F128" t="str">
            <v>ARC</v>
          </cell>
        </row>
        <row r="129">
          <cell r="A129" t="str">
            <v>DAF_PSC2137_17_EXE_DAF_000129_1_Visa MOE</v>
          </cell>
          <cell r="F129" t="str">
            <v>ARC</v>
          </cell>
        </row>
        <row r="130">
          <cell r="A130" t="str">
            <v>DAF_PSC2137_17_EXE_DAF_000126_1_Visa MOE</v>
          </cell>
          <cell r="F130" t="str">
            <v>ARC</v>
          </cell>
        </row>
        <row r="131">
          <cell r="A131" t="str">
            <v>DAF_PSC2137_17_EXE_DAF_000122_1_Visa MOE</v>
          </cell>
          <cell r="F131" t="str">
            <v>ARC</v>
          </cell>
        </row>
        <row r="132">
          <cell r="A132" t="str">
            <v>DAF_PSC2137_17_EXE_DAF_000247_1_Visa MOE</v>
          </cell>
          <cell r="F132" t="str">
            <v>ARC</v>
          </cell>
        </row>
        <row r="133">
          <cell r="A133" t="str">
            <v>DAF_PSC2137_17_EXE_DAF_000244_1_Visa MOE</v>
          </cell>
          <cell r="F133" t="str">
            <v>ARC</v>
          </cell>
        </row>
        <row r="134">
          <cell r="A134" t="str">
            <v>DAF_PN2068-2_17_EXE_DAF_000115_2_Visa MOE</v>
          </cell>
          <cell r="F134" t="str">
            <v>PLB</v>
          </cell>
        </row>
        <row r="135">
          <cell r="A135" t="str">
            <v>DAF_PSC2137_17_EXE_DAF_000243_1_Visa MOE</v>
          </cell>
          <cell r="F135" t="str">
            <v>ARC</v>
          </cell>
        </row>
        <row r="136">
          <cell r="A136" t="str">
            <v>DAF_PSC2137_17_EXE_DAF_000241_1_Visa MOE</v>
          </cell>
          <cell r="F136" t="str">
            <v>ARC</v>
          </cell>
        </row>
        <row r="137">
          <cell r="A137" t="str">
            <v>DAF_PN2068-2_17_EXE_DAF_000044_1_Visa MOE</v>
          </cell>
          <cell r="F137" t="str">
            <v>CVC</v>
          </cell>
        </row>
        <row r="138">
          <cell r="A138" t="str">
            <v>DAF_PN2068-2_17_EXE_DAF_000070_1_Visa MOE</v>
          </cell>
          <cell r="F138" t="str">
            <v>CFA</v>
          </cell>
        </row>
        <row r="139">
          <cell r="A139" t="str">
            <v>DAF_PSC2137_17_EXE_DAF_000174_1_Visa MOE</v>
          </cell>
          <cell r="F139" t="str">
            <v>SER</v>
          </cell>
        </row>
        <row r="140">
          <cell r="A140" t="str">
            <v>DAF_PSC2137_17_EXE_DAF_000173_1_Visa MOE</v>
          </cell>
          <cell r="F140" t="str">
            <v>SER</v>
          </cell>
        </row>
        <row r="141">
          <cell r="A141" t="str">
            <v>DAF_PSC2137_17_EXE_DAF_000180_1_Visa MOE</v>
          </cell>
          <cell r="F141" t="str">
            <v>SER</v>
          </cell>
        </row>
        <row r="142">
          <cell r="A142" t="str">
            <v>DAF_PSC2137_17_EXE_DAF_000179_1_Visa MOE</v>
          </cell>
          <cell r="F142" t="str">
            <v>SER</v>
          </cell>
        </row>
        <row r="143">
          <cell r="A143" t="str">
            <v>DAF_PSC2137_17_EXE_DAF_000178_1_Visa MOE</v>
          </cell>
          <cell r="F143" t="str">
            <v>SER</v>
          </cell>
        </row>
        <row r="144">
          <cell r="A144" t="str">
            <v>DAF_PSC2137_17_EXE_DAF_000177_1_Visa MOE</v>
          </cell>
          <cell r="F144" t="str">
            <v>SER</v>
          </cell>
        </row>
        <row r="145">
          <cell r="A145" t="str">
            <v>DAF_PSC2137_17_EXE_DAF_000176_1_Visa MOE</v>
          </cell>
          <cell r="F145" t="str">
            <v>SER</v>
          </cell>
        </row>
        <row r="146">
          <cell r="A146" t="str">
            <v>DAF_PSC2137_17_EXE_DAF_000175_1_Visa MOE</v>
          </cell>
          <cell r="F146" t="str">
            <v>SER</v>
          </cell>
        </row>
        <row r="147">
          <cell r="A147" t="str">
            <v>DAF_PSC2137_17_EXE_DAF_000181_1_Visa MOE</v>
          </cell>
          <cell r="F147" t="str">
            <v>SER</v>
          </cell>
        </row>
        <row r="148">
          <cell r="A148" t="str">
            <v>VISA_PSC2137_17_EXE_PLA_000082_1_Visa MOE</v>
          </cell>
          <cell r="F148" t="str">
            <v>SER</v>
          </cell>
        </row>
        <row r="149">
          <cell r="A149" t="str">
            <v>VISA_PSC2137_17_EXE_PLA_000081_1_Visa MOE</v>
          </cell>
          <cell r="F149" t="str">
            <v>SER</v>
          </cell>
        </row>
        <row r="150">
          <cell r="A150" t="str">
            <v>VISA_PSC2137_17_EXE_PLA_000080_1_Visa MOE</v>
          </cell>
          <cell r="F150" t="str">
            <v>SER</v>
          </cell>
        </row>
        <row r="151">
          <cell r="A151" t="str">
            <v>VISA_PSC2137_17_EXE_PLA_000083_1_Visa MOE</v>
          </cell>
          <cell r="F151" t="str">
            <v>SER</v>
          </cell>
        </row>
        <row r="152">
          <cell r="A152" t="str">
            <v>VISA_PSC2137_17_EXE_PLA_000084_1_Visa MOE</v>
          </cell>
          <cell r="F152" t="str">
            <v>SER</v>
          </cell>
        </row>
        <row r="153">
          <cell r="A153" t="str">
            <v>VISA_PSC2137_17_EXE_PLA_000085_1_Visa MOE</v>
          </cell>
          <cell r="F153" t="str">
            <v>SER</v>
          </cell>
        </row>
        <row r="154">
          <cell r="A154" t="str">
            <v>VISA_PSC2137_17_EXE_PLA_000086_1_Visa MOE</v>
          </cell>
          <cell r="F154" t="str">
            <v>SER</v>
          </cell>
        </row>
        <row r="155">
          <cell r="A155" t="str">
            <v>DAF_PSC2137_17_EXE_DAF_000322_1_Visa MOE</v>
          </cell>
          <cell r="F155" t="str">
            <v>GOE</v>
          </cell>
        </row>
        <row r="156">
          <cell r="A156" t="str">
            <v>VISA_PSC2137_17_EXE_NTE_000320_1_Visa MOE</v>
          </cell>
          <cell r="F156" t="str">
            <v>GOE</v>
          </cell>
        </row>
        <row r="157">
          <cell r="A157" t="str">
            <v>VISA_PSC2137_17_EXE_PLA_000089_1_Visa MOE</v>
          </cell>
          <cell r="F157" t="str">
            <v>SER</v>
          </cell>
        </row>
        <row r="158">
          <cell r="A158" t="str">
            <v>VISA_PSC2137_17_EXE_PLA_000088_1_Visa MOE</v>
          </cell>
          <cell r="F158" t="str">
            <v>SER</v>
          </cell>
        </row>
        <row r="159">
          <cell r="A159" t="str">
            <v>VISA_PSC2137_17_EXE_PLA_000087_1_Visa MOE</v>
          </cell>
          <cell r="F159" t="str">
            <v>SER</v>
          </cell>
        </row>
        <row r="160">
          <cell r="A160" t="str">
            <v>FQR_PN2068-2_17_EXE_FQR_000109_1_REPONSES MOE</v>
          </cell>
          <cell r="F160" t="str">
            <v>CVC</v>
          </cell>
        </row>
        <row r="161">
          <cell r="A161" t="str">
            <v>FQR_PN2068-2_17_EXE_FQR_000155_1_Avis MOE</v>
          </cell>
          <cell r="F161" t="str">
            <v>CVC</v>
          </cell>
        </row>
        <row r="162">
          <cell r="A162" t="str">
            <v>VISA_PN2068-2_17_EXE_FQR_000136_1_Visa MOE</v>
          </cell>
          <cell r="F162" t="str">
            <v>CFA</v>
          </cell>
        </row>
        <row r="163">
          <cell r="A163" t="str">
            <v>VISA_PN2068-2_17_EXE_NTE_000019_3_Visa MOE</v>
          </cell>
          <cell r="F163" t="str">
            <v>DSF</v>
          </cell>
        </row>
        <row r="164">
          <cell r="A164" t="str">
            <v>VISA_PN2122_17_EXE_NTE_000022_2_Visa MOE</v>
          </cell>
          <cell r="F164" t="str">
            <v>FAC</v>
          </cell>
        </row>
        <row r="165">
          <cell r="A165" t="str">
            <v>VISA_PN2068-2_17_EXE_SHE_000011_3_Visa MOE</v>
          </cell>
          <cell r="F165" t="str">
            <v>DSF</v>
          </cell>
        </row>
        <row r="166">
          <cell r="A166" t="str">
            <v>VISA_PN2068-2_17_EXE_PLA_000090_1_Visa MOE</v>
          </cell>
          <cell r="F166" t="str">
            <v>CVC</v>
          </cell>
        </row>
        <row r="167">
          <cell r="A167" t="str">
            <v>VISA_PN2068-2_17_EXE_PLA_000091_1_Visa MOE</v>
          </cell>
          <cell r="F167" t="str">
            <v>CVC</v>
          </cell>
        </row>
        <row r="168">
          <cell r="A168" t="str">
            <v>VISA_PN2068-2_17_EXE_PLA_000085_1_Visa MOE</v>
          </cell>
          <cell r="F168" t="str">
            <v>CVC</v>
          </cell>
        </row>
        <row r="169">
          <cell r="A169" t="str">
            <v>VISA_PN2068-2_17_EXE_PLA_000058_3_Visa MOE</v>
          </cell>
          <cell r="F169" t="str">
            <v>CVC</v>
          </cell>
        </row>
        <row r="170">
          <cell r="A170" t="str">
            <v>VISA_PN2068-2_17_EXE_PLA_000057_3_Visa MOE</v>
          </cell>
          <cell r="F170" t="str">
            <v>CVC</v>
          </cell>
        </row>
        <row r="171">
          <cell r="A171" t="str">
            <v>VISA_PN2068-2_17_EXE_PLA_000014_3_Visa MOE</v>
          </cell>
          <cell r="F171" t="str">
            <v>CVC</v>
          </cell>
        </row>
        <row r="172">
          <cell r="A172" t="str">
            <v>VISA_PN2068-2_17_EXE_PLA_000082_2_Visa MOE</v>
          </cell>
          <cell r="F172" t="str">
            <v>CVC</v>
          </cell>
        </row>
        <row r="173">
          <cell r="A173" t="str">
            <v>DAF_PSC2137_17_EXE_DAF_000292_2_Visa MOE</v>
          </cell>
          <cell r="F173" t="str">
            <v>GOE</v>
          </cell>
        </row>
        <row r="174">
          <cell r="A174" t="str">
            <v>DAF_PSC2137_17_EXE_DAF_000147_2_Visa MOE</v>
          </cell>
          <cell r="F174" t="str">
            <v>GOE</v>
          </cell>
        </row>
        <row r="175">
          <cell r="A175" t="str">
            <v>VISA_PN2068-2_17_EXE_PLA_000056_3_Visa MOE</v>
          </cell>
          <cell r="F175" t="str">
            <v>CVC</v>
          </cell>
        </row>
        <row r="176">
          <cell r="A176" t="str">
            <v>VISA_PN2068-2_17_EXE_PLA_000015_3_Visa MOE</v>
          </cell>
          <cell r="F176" t="str">
            <v>CVC</v>
          </cell>
        </row>
        <row r="177">
          <cell r="A177" t="str">
            <v>DAF_PSC2137_17_EXE_DAF_000324_1_Visa MOE</v>
          </cell>
          <cell r="F177" t="str">
            <v>GOE</v>
          </cell>
        </row>
        <row r="178">
          <cell r="A178" t="str">
            <v>FQR_PN2122_17_EXE_FQR_000042_1_REPONSES MOE</v>
          </cell>
          <cell r="F178" t="str">
            <v>FAC</v>
          </cell>
        </row>
        <row r="179">
          <cell r="A179" t="str">
            <v>DAF_PN2068-2_17_EXE_DAF_000048_1_Visa MOE</v>
          </cell>
          <cell r="F179" t="str">
            <v>CVC</v>
          </cell>
        </row>
        <row r="180">
          <cell r="A180" t="str">
            <v>VISA_PN2068-2_17_EXE_NTE_000057_4_Visa MOE</v>
          </cell>
          <cell r="F180" t="str">
            <v>CVC</v>
          </cell>
        </row>
        <row r="181">
          <cell r="A181" t="str">
            <v>VISA_PN2068-2_17_EXE_SHE_000007_3_Visa MOE</v>
          </cell>
          <cell r="F181" t="str">
            <v>DSF</v>
          </cell>
        </row>
        <row r="182">
          <cell r="A182" t="str">
            <v>VISA_PN2068-2_17_EXE_SHE_000010_4_Visa MOE</v>
          </cell>
          <cell r="F182" t="str">
            <v>DSF</v>
          </cell>
        </row>
        <row r="183">
          <cell r="A183" t="str">
            <v>VISA_PN2068-2_17_EXE_SHE_000010_2_Visa MOE</v>
          </cell>
          <cell r="F183" t="str">
            <v>DSF</v>
          </cell>
        </row>
        <row r="184">
          <cell r="A184" t="str">
            <v>VISA_PSC2137_17_EXE_PLA_000168_1_Visa MOE</v>
          </cell>
          <cell r="F184" t="str">
            <v>GOE</v>
          </cell>
        </row>
        <row r="185">
          <cell r="A185" t="str">
            <v>VISA_PN2068-2_17_EXE_PIM_000118_1_Visa MOE</v>
          </cell>
          <cell r="F185" t="str">
            <v>CFA</v>
          </cell>
        </row>
        <row r="186">
          <cell r="A186" t="str">
            <v>VISA_PN2122_17_EXE_PDT_000003_2_Visa MOE</v>
          </cell>
          <cell r="F186" t="str">
            <v>FAC</v>
          </cell>
        </row>
        <row r="187">
          <cell r="A187" t="str">
            <v>VISA_PN2068-2_17_EXE_PIM_000117_1_Visa MOE</v>
          </cell>
          <cell r="F187" t="str">
            <v>CFA</v>
          </cell>
        </row>
        <row r="188">
          <cell r="A188" t="str">
            <v>VISA_PN2068-2_17_EXE_PLA_000083_1_Visa MOE</v>
          </cell>
          <cell r="F188" t="str">
            <v>CVC</v>
          </cell>
        </row>
        <row r="189">
          <cell r="A189" t="str">
            <v>VISA_PN2068-2_17_EXE_PLA_000082_1_Visa MOE</v>
          </cell>
          <cell r="F189" t="str">
            <v>CVC</v>
          </cell>
        </row>
        <row r="190">
          <cell r="A190" t="str">
            <v>VISA_PN2068-2_17_EXE_PIM_000113_1_Visa MOE</v>
          </cell>
          <cell r="F190" t="str">
            <v>CFA</v>
          </cell>
        </row>
        <row r="191">
          <cell r="A191" t="str">
            <v>VISA_PN2068-2_17_EXE_PIM_000110_1_Visa MOE</v>
          </cell>
          <cell r="F191" t="str">
            <v>CFA</v>
          </cell>
        </row>
        <row r="192">
          <cell r="A192" t="str">
            <v>VISA_PN2068-2_17_EXE_PIM_000109_1_Visa MOE</v>
          </cell>
          <cell r="F192" t="str">
            <v>CFA</v>
          </cell>
        </row>
        <row r="193">
          <cell r="A193" t="str">
            <v>VISA_PN2068-2_17_EXE_PIM_000107_1_Visa MOE</v>
          </cell>
          <cell r="F193" t="str">
            <v>CFA</v>
          </cell>
        </row>
        <row r="194">
          <cell r="A194" t="str">
            <v>VISA_PN2068-2_17_EXE_PIM_000112_1_Visa MOE</v>
          </cell>
          <cell r="F194" t="str">
            <v>CFA</v>
          </cell>
        </row>
        <row r="195">
          <cell r="A195" t="str">
            <v>VISA_PN2068-2_17_EXE_PIM_000108_1_Visa MOE</v>
          </cell>
          <cell r="F195" t="str">
            <v>CFA</v>
          </cell>
        </row>
        <row r="196">
          <cell r="A196" t="str">
            <v>VISA_PN2122_17_EXE_PLG_000014_3_Visa MOE</v>
          </cell>
          <cell r="F196" t="str">
            <v>FAC</v>
          </cell>
        </row>
        <row r="197">
          <cell r="A197" t="str">
            <v>VISA_PN2068-2_17_EXE_NTE_000050_6_Visa MOE</v>
          </cell>
          <cell r="F197" t="str">
            <v>CFA</v>
          </cell>
        </row>
        <row r="198">
          <cell r="A198" t="str">
            <v>VISA_PN2122_17_EXE_NTE_000018_1_Visa MOE</v>
          </cell>
          <cell r="F198" t="str">
            <v>FAC</v>
          </cell>
        </row>
        <row r="199">
          <cell r="A199" t="str">
            <v>DAF_PN2068-2_17_EXE_DAF_000035_1_Visa MOE</v>
          </cell>
          <cell r="F199" t="str">
            <v>CVC</v>
          </cell>
        </row>
        <row r="200">
          <cell r="A200" t="str">
            <v>DAF_PN2068-2_17_EXE_DAF_000011_5_Visa MOE</v>
          </cell>
          <cell r="F200" t="str">
            <v>CVC</v>
          </cell>
        </row>
        <row r="201">
          <cell r="A201" t="str">
            <v>DAF_PN2068-2_17_EXE_DAF_000016_3_Visa MOE</v>
          </cell>
          <cell r="F201" t="str">
            <v>CVC</v>
          </cell>
        </row>
        <row r="202">
          <cell r="A202" t="str">
            <v>DAF_PN2068-2_17_EXE_DAF_000017_3_Visa MOE</v>
          </cell>
          <cell r="F202" t="str">
            <v>CVC</v>
          </cell>
        </row>
        <row r="203">
          <cell r="A203" t="str">
            <v>DAF_PN2068-2_17_EXE_DAF_000058_3_Visa MOE</v>
          </cell>
          <cell r="F203" t="str">
            <v>PLB</v>
          </cell>
        </row>
        <row r="204">
          <cell r="A204" t="str">
            <v>DAF_PN2068-2_17_EXE_DAF_000059_3_Visa MOE</v>
          </cell>
          <cell r="F204" t="str">
            <v>PLB</v>
          </cell>
        </row>
        <row r="205">
          <cell r="A205" t="str">
            <v>DAF_PN2068-2_17_EXE_DAF_000061_3_Visa MOE</v>
          </cell>
          <cell r="F205" t="str">
            <v>PLB</v>
          </cell>
        </row>
        <row r="206">
          <cell r="A206" t="str">
            <v>DAF_PN2068-2_17_EXE_DAF_000062_3_Visa MOE</v>
          </cell>
          <cell r="F206" t="str">
            <v>PLB</v>
          </cell>
        </row>
        <row r="207">
          <cell r="A207" t="str">
            <v>DAF_PN2068-2_17_EXE_DAF_000063_3_Visa MOE</v>
          </cell>
          <cell r="F207" t="str">
            <v>PLB</v>
          </cell>
        </row>
        <row r="208">
          <cell r="A208" t="str">
            <v>DAF_PN2068-2_17_EXE_DAF_000071_1_Visa MOE</v>
          </cell>
          <cell r="F208" t="str">
            <v>CFA</v>
          </cell>
        </row>
        <row r="209">
          <cell r="A209" t="str">
            <v>DAF_PN2068-2_17_EXE_DAF_000072_1_Visa MOE</v>
          </cell>
          <cell r="F209" t="str">
            <v>CFA</v>
          </cell>
        </row>
        <row r="210">
          <cell r="A210" t="str">
            <v>DAF_PN2068-2_17_EXE_DAF_000073_1_Visa MOE</v>
          </cell>
          <cell r="F210" t="str">
            <v>CFA</v>
          </cell>
        </row>
        <row r="211">
          <cell r="A211" t="str">
            <v>DAF_PN2068-2_17_EXE_DAF_000074_1_Visa MOE</v>
          </cell>
          <cell r="F211" t="str">
            <v>CFA</v>
          </cell>
        </row>
        <row r="212">
          <cell r="A212" t="str">
            <v>DAF_PN2068-2_17_EXE_DAF_000076_1_Visa MOE</v>
          </cell>
          <cell r="F212" t="str">
            <v>CFA</v>
          </cell>
        </row>
        <row r="213">
          <cell r="A213" t="str">
            <v>DAF_PN2068-2_17_EXE_DAF_000077_1_Visa MOE</v>
          </cell>
          <cell r="F213" t="str">
            <v>CFA</v>
          </cell>
        </row>
        <row r="214">
          <cell r="A214" t="str">
            <v>DAF_PN2068-2_17_EXE_DAF_000078_1_Visa MOE</v>
          </cell>
          <cell r="F214" t="str">
            <v>CFA</v>
          </cell>
        </row>
        <row r="215">
          <cell r="A215" t="str">
            <v>DAF_PN2068-2_17_EXE_DAF_000079_1_Visa MOE</v>
          </cell>
          <cell r="F215" t="str">
            <v>CFA</v>
          </cell>
        </row>
        <row r="216">
          <cell r="A216" t="str">
            <v>DAF_PN2068-2_17_EXE_DAF_000080_1_Visa MOE</v>
          </cell>
          <cell r="F216" t="str">
            <v>CFA</v>
          </cell>
        </row>
        <row r="217">
          <cell r="A217" t="str">
            <v>DAF_PN2068-2_17_EXE_DAF_000090_2_Visa MOE</v>
          </cell>
          <cell r="F217" t="str">
            <v>PLB</v>
          </cell>
        </row>
        <row r="218">
          <cell r="A218" t="str">
            <v>DAF_PN2068-2_17_EXE_DAF_000091_2_Visa MOE</v>
          </cell>
          <cell r="F218" t="str">
            <v>PLB</v>
          </cell>
        </row>
        <row r="219">
          <cell r="A219" t="str">
            <v>DAF_PN2068-2_17_EXE_DAF_000092_2_Visa MOE</v>
          </cell>
          <cell r="F219" t="str">
            <v>PLB</v>
          </cell>
        </row>
        <row r="220">
          <cell r="A220" t="str">
            <v>DAF_PN2068-2_17_EXE_DAF_000121_1_Visa MOE</v>
          </cell>
          <cell r="F220" t="str">
            <v>CFA</v>
          </cell>
        </row>
        <row r="221">
          <cell r="A221" t="str">
            <v>DAF_PN2068-2_17_EXE_DAF_000122_1_Visa MOE</v>
          </cell>
          <cell r="F221" t="str">
            <v>CFA</v>
          </cell>
        </row>
        <row r="222">
          <cell r="A222" t="str">
            <v>DAF_PN2068-2_17_EXE_DAF_000123_1_Visa MOE</v>
          </cell>
          <cell r="F222" t="str">
            <v>CFA</v>
          </cell>
        </row>
        <row r="223">
          <cell r="A223" t="str">
            <v>DAF_PSC2137_17_EXE_DAF_000124_1_Visa MOE</v>
          </cell>
          <cell r="F223" t="str">
            <v>ARC</v>
          </cell>
        </row>
        <row r="224">
          <cell r="A224" t="str">
            <v>DAF_PN2068-2_17_EXE_DAF_000094_2_Visa MOE</v>
          </cell>
          <cell r="F224" t="str">
            <v>PLB</v>
          </cell>
        </row>
        <row r="225">
          <cell r="A225" t="str">
            <v>DAF_PN2068-2_17_EXE_DAF_000095_2_Visa MOE</v>
          </cell>
          <cell r="F225" t="str">
            <v>GOE</v>
          </cell>
        </row>
        <row r="226">
          <cell r="A226" t="str">
            <v>DAF_PN2068-2_17_EXE_DAF_000096_2_Visa MOE</v>
          </cell>
          <cell r="F226" t="str">
            <v>PLB</v>
          </cell>
        </row>
        <row r="227">
          <cell r="A227" t="str">
            <v>DAF_PN2068-2_17_EXE_DAF_000103_1_Visa MOE</v>
          </cell>
          <cell r="F227" t="str">
            <v>PLB</v>
          </cell>
        </row>
        <row r="228">
          <cell r="A228" t="str">
            <v>DAF_PN2068-2_17_EXE_DAF_000113_1_Visa MOE</v>
          </cell>
          <cell r="F228" t="str">
            <v>PLB</v>
          </cell>
        </row>
        <row r="229">
          <cell r="A229" t="str">
            <v>DAF_PN2068-2_17_EXE_DAF_000115_1_Visa MOE</v>
          </cell>
          <cell r="F229" t="str">
            <v>PLB</v>
          </cell>
        </row>
        <row r="230">
          <cell r="A230" t="str">
            <v>DAF_PN2068-2_17_EXE_DAF_000116_1_Visa MOE</v>
          </cell>
          <cell r="F230" t="str">
            <v>PLB</v>
          </cell>
        </row>
        <row r="231">
          <cell r="A231" t="str">
            <v>DAF_PN2068-2_17_EXE_DAF_000118_1_Visa MOE</v>
          </cell>
          <cell r="F231" t="str">
            <v>PLB</v>
          </cell>
        </row>
        <row r="232">
          <cell r="A232" t="str">
            <v>DAF_PN2068-2_17_EXE_DAF_000100_1_Visa MOE</v>
          </cell>
          <cell r="F232" t="str">
            <v>PLB</v>
          </cell>
        </row>
        <row r="233">
          <cell r="A233" t="str">
            <v>DAF_PN2068-2_17_EXE_DAF_000099_1_Visa MOE</v>
          </cell>
          <cell r="F233" t="str">
            <v>PLB</v>
          </cell>
        </row>
        <row r="234">
          <cell r="A234" t="str">
            <v>DAF_PN2068-2_17_EXE_DAF_000098_1_Visa MOE</v>
          </cell>
          <cell r="F234" t="str">
            <v>PLB</v>
          </cell>
        </row>
        <row r="235">
          <cell r="A235" t="str">
            <v>DAF_PN2068-2_17_EXE_DAF_000097_1_Visa MOE</v>
          </cell>
          <cell r="F235" t="str">
            <v>PLB</v>
          </cell>
        </row>
        <row r="236">
          <cell r="A236" t="str">
            <v>DAF_PN2068-2_17_EXE_DAF_000093_2_Visa MOE</v>
          </cell>
          <cell r="F236" t="str">
            <v>PLB</v>
          </cell>
        </row>
        <row r="237">
          <cell r="A237" t="str">
            <v>DAF_PN2068-2_17_EXE_DAF_000088_2_Visa MOE</v>
          </cell>
          <cell r="F237" t="str">
            <v>PLB</v>
          </cell>
        </row>
        <row r="238">
          <cell r="A238" t="str">
            <v>DAF_PN2068-2_17_EXE_DAF_000087_2_Visa MOE</v>
          </cell>
          <cell r="F238" t="str">
            <v>PLB</v>
          </cell>
        </row>
        <row r="239">
          <cell r="A239" t="str">
            <v>DAF_PN2068-2_17_EXE_DAF_000086_2_Visa MOE</v>
          </cell>
          <cell r="F239" t="str">
            <v>PLB</v>
          </cell>
        </row>
        <row r="240">
          <cell r="A240" t="str">
            <v>DAF_PN2068-2_17_EXE_DAF_000085_2_Visa MOE</v>
          </cell>
          <cell r="F240" t="str">
            <v>PLB</v>
          </cell>
        </row>
        <row r="241">
          <cell r="A241" t="str">
            <v>DAF_PN2068-2_17_EXE_DAF_000065_3_Visa MOE</v>
          </cell>
          <cell r="F241" t="str">
            <v>PLB</v>
          </cell>
        </row>
        <row r="242">
          <cell r="A242" t="str">
            <v>DAF_PN2068-2_17_EXE_DAF_000064_3_Visa MOE</v>
          </cell>
          <cell r="F242" t="str">
            <v>PLB</v>
          </cell>
        </row>
        <row r="243">
          <cell r="A243" t="str">
            <v>DAF_PN2068-2_17_EXE_DAF_000089_2_Visa MOE</v>
          </cell>
          <cell r="F243" t="str">
            <v>PLB</v>
          </cell>
        </row>
        <row r="244">
          <cell r="A244" t="str">
            <v>DAF_PN2068-2_17_EXE_DAF_000060_3_Visa MOE</v>
          </cell>
          <cell r="F244" t="str">
            <v>PLB</v>
          </cell>
        </row>
        <row r="245">
          <cell r="A245" t="str">
            <v>DAF_PN2068-2_17_EXE_DAF_000075_1_Visa MOE</v>
          </cell>
          <cell r="F245" t="str">
            <v>CFA</v>
          </cell>
        </row>
        <row r="246">
          <cell r="A246" t="str">
            <v>DAF_PN2068-2_17_EXE_DAF_000082_1_Visa MOE</v>
          </cell>
          <cell r="F246" t="str">
            <v>CFO</v>
          </cell>
        </row>
        <row r="247">
          <cell r="A247" t="str">
            <v>DAF_PN2068-2_17_EXE_DAF_000081_2_Visa MOE</v>
          </cell>
          <cell r="F247" t="str">
            <v>CFA</v>
          </cell>
        </row>
        <row r="248">
          <cell r="A248" t="str">
            <v>DAF_PN2068-2_17_EXE_DAF_000069_1_Visa MOE</v>
          </cell>
          <cell r="F248" t="str">
            <v>CFA</v>
          </cell>
        </row>
        <row r="249">
          <cell r="A249" t="str">
            <v>DAF_PN2068-2_17_EXE_DAF_000068_1_Visa MOE</v>
          </cell>
          <cell r="F249" t="str">
            <v>CFA</v>
          </cell>
        </row>
        <row r="250">
          <cell r="A250" t="str">
            <v>DAF_PN2068-2_17_EXE_DAF_000067_1_Visa MOE</v>
          </cell>
          <cell r="F250" t="str">
            <v>CFA</v>
          </cell>
        </row>
        <row r="251">
          <cell r="A251" t="str">
            <v>FQR_PN2068-2_17_EXE_FQR_000105_2_REPONSES MOE</v>
          </cell>
          <cell r="F251" t="str">
            <v>PLB</v>
          </cell>
        </row>
        <row r="252">
          <cell r="A252" t="str">
            <v>FQR_PN2068-2_17_EXE_FQR_000104_2_REPONSES MOE</v>
          </cell>
          <cell r="F252" t="str">
            <v>PLB</v>
          </cell>
        </row>
        <row r="253">
          <cell r="A253" t="str">
            <v>FQR_PN2068-2_17_EXE_FQR_000106_2_REPONSES MOE</v>
          </cell>
          <cell r="F253" t="str">
            <v>PLB</v>
          </cell>
        </row>
        <row r="254">
          <cell r="A254" t="str">
            <v>DAF_PSC2137_17_EXE_DAF_000147_1_Visa MOE</v>
          </cell>
          <cell r="F254" t="str">
            <v>GOE</v>
          </cell>
        </row>
        <row r="255">
          <cell r="A255" t="str">
            <v>DAF_PSC2137_17_EXE_DAF_000292_1_Visa MOE</v>
          </cell>
          <cell r="F255" t="str">
            <v>GOE</v>
          </cell>
        </row>
        <row r="256">
          <cell r="A256" t="str">
            <v>VISA_PN2068-2_17_EXE_NTE_000022_4_Visa MOE</v>
          </cell>
          <cell r="F256" t="str">
            <v>DSF</v>
          </cell>
        </row>
        <row r="257">
          <cell r="A257" t="str">
            <v>VISA_PN2068-2_17_EXE_NTE_000022_3_Visa MOE</v>
          </cell>
          <cell r="F257" t="str">
            <v>DSF</v>
          </cell>
        </row>
        <row r="258">
          <cell r="A258" t="str">
            <v>VISA_PN2068-2_17_EXE_NTE_000019_2_Visa MOE</v>
          </cell>
          <cell r="F258" t="str">
            <v>DSF</v>
          </cell>
        </row>
        <row r="259">
          <cell r="A259" t="str">
            <v>VISA_PN2068-2_17_EXE_NTE_000021_3_Visa MOE</v>
          </cell>
          <cell r="F259" t="str">
            <v>DSF</v>
          </cell>
        </row>
        <row r="260">
          <cell r="A260" t="str">
            <v>VISA_PN2068-2_17_EXE_NOT_000029_1_Visa MOE</v>
          </cell>
          <cell r="F260" t="str">
            <v>PLA</v>
          </cell>
        </row>
        <row r="261">
          <cell r="A261" t="str">
            <v>VISA_PN2068-2_17_EXE_PLA_000058_2_Visa MOE</v>
          </cell>
          <cell r="F261" t="str">
            <v>CVC</v>
          </cell>
        </row>
        <row r="262">
          <cell r="A262" t="str">
            <v>VISA_PN2068-2_17_EXE_SHE_000010_3_Visa MOE</v>
          </cell>
          <cell r="F262" t="str">
            <v>DSF</v>
          </cell>
        </row>
        <row r="263">
          <cell r="A263" t="str">
            <v>VISA_PN2122_17_EXE_PIC_000004_1_Visa MOE</v>
          </cell>
          <cell r="F263" t="str">
            <v>FAC</v>
          </cell>
        </row>
        <row r="264">
          <cell r="A264" t="str">
            <v>VISA_PN2068-2_17_EXE_PLA_000058_1_Visa MOE</v>
          </cell>
          <cell r="F264" t="str">
            <v>CVC</v>
          </cell>
        </row>
        <row r="265">
          <cell r="A265" t="str">
            <v>VISA_PN2068-2_17_EXE_LIS_000084_1_Visa MOE</v>
          </cell>
          <cell r="F265" t="str">
            <v>PLA</v>
          </cell>
        </row>
        <row r="266">
          <cell r="A266" t="str">
            <v>VISA_PN2122_17_EXE_NTE_000022_1_Visa MOE</v>
          </cell>
          <cell r="F266" t="str">
            <v>FAC</v>
          </cell>
        </row>
        <row r="267">
          <cell r="A267" t="str">
            <v>VISA_PN2068-2_17_EXE_PRE_000081_1_Visa MOE</v>
          </cell>
          <cell r="F267" t="str">
            <v>CFO</v>
          </cell>
        </row>
        <row r="268">
          <cell r="A268" t="str">
            <v>VISA_PN2068-2_17_EXE_PLA_000059_2_Visa MOE</v>
          </cell>
          <cell r="F268" t="str">
            <v>CVC</v>
          </cell>
        </row>
        <row r="269">
          <cell r="A269" t="str">
            <v>VISA_PN2068-2_17_EXE_PLA_000057_2_Visa MOE</v>
          </cell>
          <cell r="F269" t="str">
            <v>CVC</v>
          </cell>
        </row>
        <row r="270">
          <cell r="A270" t="str">
            <v>VISA_PN2068-2_17_EXE_PRC_000107_1_Visa MOE</v>
          </cell>
          <cell r="F270" t="str">
            <v>PLA</v>
          </cell>
        </row>
        <row r="271">
          <cell r="A271" t="str">
            <v>VISA_PN2068-2_17_EXE_PLA_000056_2_Visa MOE</v>
          </cell>
          <cell r="F271" t="str">
            <v>CVC</v>
          </cell>
        </row>
        <row r="272">
          <cell r="A272" t="str">
            <v>VISA_PN2068-2_17_EXE_NTE_000023_2_Visa MOE</v>
          </cell>
          <cell r="F272" t="str">
            <v>DSF</v>
          </cell>
        </row>
        <row r="273">
          <cell r="A273" t="str">
            <v>VISA_PN2068-2_17_EXE_PLA_000059_1_Visa MOE</v>
          </cell>
          <cell r="F273" t="str">
            <v>CVC</v>
          </cell>
        </row>
        <row r="274">
          <cell r="A274" t="str">
            <v>VISA_PN2068-2_17_EXE_PLA_000057_1_Visa MOE</v>
          </cell>
          <cell r="F274" t="str">
            <v>CVC</v>
          </cell>
        </row>
        <row r="275">
          <cell r="A275" t="str">
            <v>VISA_PN2068-2_17_EXE_PLA_000056_1_Visa MOE</v>
          </cell>
          <cell r="F275" t="str">
            <v>CVC</v>
          </cell>
        </row>
        <row r="276">
          <cell r="A276" t="str">
            <v>VISA_PN2068-2_17_EXE_PRE_000106_1_Visa MOE</v>
          </cell>
          <cell r="F276" t="str">
            <v>CFO</v>
          </cell>
        </row>
        <row r="277">
          <cell r="A277" t="str">
            <v>VISA_PN2068-2_17_EXE_PRE_000105_1_Visa MOE</v>
          </cell>
          <cell r="F277" t="str">
            <v>CFO</v>
          </cell>
        </row>
        <row r="278">
          <cell r="A278" t="str">
            <v>VISA_PN2068-2_17_EXE_PRE_000080_1_Visa MOE</v>
          </cell>
          <cell r="F278" t="str">
            <v>CFO</v>
          </cell>
        </row>
        <row r="279">
          <cell r="A279" t="str">
            <v>VISA_PN2068-2_17_EXE_PRE_000079_1_Visa MOE</v>
          </cell>
          <cell r="F279" t="str">
            <v>CFO</v>
          </cell>
        </row>
        <row r="280">
          <cell r="A280" t="str">
            <v>VISA_PSC2137_17_EXE_NTE_000300_1_Visa MOE</v>
          </cell>
          <cell r="F280" t="str">
            <v>GOE</v>
          </cell>
        </row>
        <row r="281">
          <cell r="A281" t="str">
            <v>DAF_PN2068-2_17_EXE_DAF_000081_1_Visa MOE</v>
          </cell>
          <cell r="F281" t="str">
            <v>CFA</v>
          </cell>
        </row>
        <row r="282">
          <cell r="A282" t="str">
            <v>VISA_PN2122_17_EXE_PDT_000003_1_Visa MOE</v>
          </cell>
          <cell r="F282" t="str">
            <v>FAC</v>
          </cell>
        </row>
        <row r="283">
          <cell r="A283" t="str">
            <v>VISA_PN2068-2_17_EXE_FMD_000066_1_Visa MOE</v>
          </cell>
          <cell r="F283" t="str">
            <v>FMD</v>
          </cell>
        </row>
        <row r="284">
          <cell r="A284" t="str">
            <v>VISA_PN2068-2_17_EXE_PLA_000016_1_Visa MOE</v>
          </cell>
          <cell r="F284" t="str">
            <v>CVC</v>
          </cell>
        </row>
        <row r="285">
          <cell r="A285" t="str">
            <v>VISA_PN2068-2_17_EXE_PLA_000017_1_Visa MOE</v>
          </cell>
          <cell r="F285" t="str">
            <v>CVC</v>
          </cell>
        </row>
        <row r="286">
          <cell r="A286" t="str">
            <v>VISA_PN2068-2_17_EXE_PLA_000060_1_Visa MOE</v>
          </cell>
          <cell r="F286" t="str">
            <v>CVC</v>
          </cell>
        </row>
        <row r="287">
          <cell r="A287" t="str">
            <v>VISA_PN2068-2_17_EXE_PLA_000062_1_Visa MOE</v>
          </cell>
          <cell r="F287" t="str">
            <v>CVC</v>
          </cell>
        </row>
        <row r="288">
          <cell r="A288" t="str">
            <v>VISA_PN2068-2_17_EXE_PLA_000061_1_Visa MOE</v>
          </cell>
          <cell r="F288" t="str">
            <v>CVC</v>
          </cell>
        </row>
        <row r="289">
          <cell r="A289" t="str">
            <v>VISA_PN2068-2_17_EXE_PLA_000088_1_Visa MOE</v>
          </cell>
          <cell r="F289" t="str">
            <v>CVC</v>
          </cell>
        </row>
        <row r="290">
          <cell r="A290" t="str">
            <v>VISA_PSC2137_17_EXE_PIC_000005_4_Visa MOE</v>
          </cell>
          <cell r="F290" t="str">
            <v>PIC</v>
          </cell>
        </row>
        <row r="291">
          <cell r="A291" t="str">
            <v>DAF_PN2068-2_17_EXE_DAF_000058_2_Visa MOE</v>
          </cell>
          <cell r="F291" t="str">
            <v>GOE</v>
          </cell>
        </row>
        <row r="292">
          <cell r="A292" t="str">
            <v>DAF_PN2068-2_17_EXE_DAF_000087_1_Visa MOE</v>
          </cell>
          <cell r="F292" t="str">
            <v>GOE</v>
          </cell>
        </row>
        <row r="293">
          <cell r="A293" t="str">
            <v>DAF_PN2068-2_17_EXE_DAF_000059_2_Visa MOE</v>
          </cell>
          <cell r="F293" t="str">
            <v>GOE</v>
          </cell>
        </row>
        <row r="294">
          <cell r="A294" t="str">
            <v>DAF_PN2068-2_17_EXE_DAF_000060_2_Visa MOE</v>
          </cell>
          <cell r="F294" t="str">
            <v>GOE</v>
          </cell>
        </row>
        <row r="295">
          <cell r="A295" t="str">
            <v>DAF_PN2068-2_17_EXE_DAF_000061_2_Visa MOE</v>
          </cell>
          <cell r="F295" t="str">
            <v>GOE</v>
          </cell>
        </row>
        <row r="296">
          <cell r="A296" t="str">
            <v>DAF_PN2068-2_17_EXE_DAF_000062_2_Visa MOE</v>
          </cell>
          <cell r="F296" t="str">
            <v>GOE</v>
          </cell>
        </row>
        <row r="297">
          <cell r="A297" t="str">
            <v>DAF_PN2068-2_17_EXE_DAF_000064_2_Visa MOE</v>
          </cell>
          <cell r="F297" t="str">
            <v>GOE</v>
          </cell>
        </row>
        <row r="298">
          <cell r="A298" t="str">
            <v>DAF_PN2068-2_17_EXE_DAF_000065_2_Visa MOE</v>
          </cell>
          <cell r="F298" t="str">
            <v>GOE</v>
          </cell>
        </row>
        <row r="299">
          <cell r="A299" t="str">
            <v>DAF_PN2068-2_17_EXE_DAF_000085_1_Visa MOE</v>
          </cell>
          <cell r="F299" t="str">
            <v>GOE</v>
          </cell>
        </row>
        <row r="300">
          <cell r="A300" t="str">
            <v>DAF_PN2068-2_17_EXE_DAF_000063_2_Visa MOE</v>
          </cell>
          <cell r="F300" t="str">
            <v>GOE</v>
          </cell>
        </row>
        <row r="301">
          <cell r="A301" t="str">
            <v>DAF_PN2068-2_17_EXE_DAF_000088_1_Visa MOE</v>
          </cell>
          <cell r="F301" t="str">
            <v>GOE</v>
          </cell>
        </row>
        <row r="302">
          <cell r="A302" t="str">
            <v>DAF_PN2068-2_17_EXE_DAF_000089_1_Visa MOE</v>
          </cell>
          <cell r="F302" t="str">
            <v>GOE</v>
          </cell>
        </row>
        <row r="303">
          <cell r="A303" t="str">
            <v>DAF_PN2068-2_17_EXE_DAF_000092_1_Visa MOE</v>
          </cell>
          <cell r="F303" t="str">
            <v>GOE</v>
          </cell>
        </row>
        <row r="304">
          <cell r="A304" t="str">
            <v>DAF_PN2068-2_17_EXE_DAF_000091_1_Visa MOE</v>
          </cell>
          <cell r="F304" t="str">
            <v>GOE</v>
          </cell>
        </row>
        <row r="305">
          <cell r="A305" t="str">
            <v>DAF_PN2068-2_17_EXE_DAF_000094_1_Visa MOE</v>
          </cell>
          <cell r="F305" t="str">
            <v>GOE</v>
          </cell>
        </row>
        <row r="306">
          <cell r="A306" t="str">
            <v>DAF_PN2068-2_17_EXE_DAF_000090_1_Visa MOE</v>
          </cell>
          <cell r="F306" t="str">
            <v>GOE</v>
          </cell>
        </row>
        <row r="307">
          <cell r="A307" t="str">
            <v>DAF_PN2068-2_17_EXE_DAF_000093_1_Visa MOE</v>
          </cell>
          <cell r="F307" t="str">
            <v>GOE</v>
          </cell>
        </row>
        <row r="308">
          <cell r="A308" t="str">
            <v>DAF_PN2068-2_17_EXE_DAF_000086_1_Visa MOE</v>
          </cell>
          <cell r="F308" t="str">
            <v>GOE</v>
          </cell>
        </row>
        <row r="309">
          <cell r="A309" t="str">
            <v>DAF_PN2068-2_17_EXE_DAF_000095_1_Visa MOE</v>
          </cell>
          <cell r="F309" t="str">
            <v>GOE</v>
          </cell>
        </row>
        <row r="310">
          <cell r="A310" t="str">
            <v>DAF_PN2068-2_17_EXE_DAF_000096_1_Visa MOE</v>
          </cell>
          <cell r="F310" t="str">
            <v>GOE</v>
          </cell>
        </row>
        <row r="311">
          <cell r="A311" t="str">
            <v>FQR_PN2068-2_17_EXE_FQR_000104_1_Visa MOE</v>
          </cell>
          <cell r="F311" t="str">
            <v>GOE</v>
          </cell>
        </row>
        <row r="312">
          <cell r="A312" t="str">
            <v>FQR_PN2068-2_17_EXE_FQR_000105_1_Visa MOE</v>
          </cell>
          <cell r="F312" t="str">
            <v>GOE</v>
          </cell>
        </row>
        <row r="313">
          <cell r="A313" t="str">
            <v>VISA_PN2068-2_17_EXE_PLA_000021_2_Visa MOE</v>
          </cell>
          <cell r="F313" t="str">
            <v>GOE</v>
          </cell>
        </row>
        <row r="314">
          <cell r="A314" t="str">
            <v>VISA_PN2068-2_17_EXE_PLA_000020_2_Visa MOE</v>
          </cell>
          <cell r="F314" t="str">
            <v>GOE</v>
          </cell>
        </row>
        <row r="315">
          <cell r="A315" t="str">
            <v>VISA_PN2068-2_17_EXE_PLA_000022_2_Visa MOE</v>
          </cell>
          <cell r="F315" t="str">
            <v>GOE</v>
          </cell>
        </row>
        <row r="316">
          <cell r="A316" t="str">
            <v>VISA_PN2068-2_17_EXE_PLA_000024_2_Visa MOE</v>
          </cell>
          <cell r="F316" t="str">
            <v>GOE</v>
          </cell>
        </row>
        <row r="317">
          <cell r="A317" t="str">
            <v>VISA_PN2068-2_17_EXE_PLA_000037_1_Visa MOE</v>
          </cell>
          <cell r="F317" t="str">
            <v>GOE</v>
          </cell>
        </row>
        <row r="318">
          <cell r="A318" t="str">
            <v>VISA_PN2068-2_17_EXE_PLA_000023_2_Visa MOE</v>
          </cell>
          <cell r="F318" t="str">
            <v>GOE</v>
          </cell>
        </row>
        <row r="319">
          <cell r="A319" t="str">
            <v>VISA_PN2068-2_17_EXE_PLA_000025_2_Visa MOE</v>
          </cell>
          <cell r="F319" t="str">
            <v>GOE</v>
          </cell>
        </row>
        <row r="320">
          <cell r="A320" t="str">
            <v>VISA_PN2068-2_17_EXE_PLA_000027_1_Visa MOE</v>
          </cell>
          <cell r="F320" t="str">
            <v>GOE</v>
          </cell>
        </row>
        <row r="321">
          <cell r="A321" t="str">
            <v>VISA_PN2068-2_17_EXE_PLA_000038_1_Visa MOE</v>
          </cell>
          <cell r="F321" t="str">
            <v>GOE</v>
          </cell>
        </row>
        <row r="322">
          <cell r="A322" t="str">
            <v>VISA_PN2068-2_17_EXE_PLA_000029_1_Visa MOE</v>
          </cell>
          <cell r="F322" t="str">
            <v>GOE</v>
          </cell>
        </row>
        <row r="323">
          <cell r="A323" t="str">
            <v>VISA_PN2068-2_17_EXE_NTE_000022_1_Visa MOE</v>
          </cell>
          <cell r="F323" t="str">
            <v>DSF</v>
          </cell>
        </row>
        <row r="324">
          <cell r="A324" t="str">
            <v>VISA_PN2068-2_17_EXE_PLA_000025_1_Visa MOE</v>
          </cell>
          <cell r="F324" t="str">
            <v>GOE</v>
          </cell>
        </row>
        <row r="325">
          <cell r="A325" t="str">
            <v>FQR_PN2068-2_17_EXE_FQR_000106_1_REPONSES MOE</v>
          </cell>
          <cell r="F325" t="str">
            <v>PLB</v>
          </cell>
        </row>
        <row r="326">
          <cell r="A326" t="str">
            <v>VISA_PN2068-2_17_EXE_PRE_000053_3_Visa MOE</v>
          </cell>
          <cell r="F326" t="str">
            <v>CFO</v>
          </cell>
        </row>
        <row r="327">
          <cell r="A327" t="str">
            <v>VISA_PN2068-2_17_EXE_PRE_000076_2_Visa MOE</v>
          </cell>
          <cell r="F327" t="str">
            <v>CFA</v>
          </cell>
        </row>
        <row r="328">
          <cell r="A328" t="str">
            <v>VISA_PN2068-2_17_EXE_PRE_000077_2_Visa MOE</v>
          </cell>
          <cell r="F328" t="str">
            <v>CFA</v>
          </cell>
        </row>
        <row r="329">
          <cell r="A329" t="str">
            <v>VISA_PN2068-2_17_EXE_PLA_000024_1_Visa MOE</v>
          </cell>
          <cell r="F329" t="str">
            <v>GOE</v>
          </cell>
        </row>
        <row r="330">
          <cell r="A330" t="str">
            <v>VISA_PN2068-2_17_EXE_PLA_000023_1_Visa MOE</v>
          </cell>
          <cell r="F330" t="str">
            <v>GOE</v>
          </cell>
        </row>
        <row r="331">
          <cell r="A331" t="str">
            <v>VISA_PN2068-2_17_EXE_PLA_000022_1_Visa MOE</v>
          </cell>
          <cell r="F331" t="str">
            <v>GOE</v>
          </cell>
        </row>
        <row r="332">
          <cell r="A332" t="str">
            <v>VISA_PN2068-2_17_EXE_PLA_000020_1_Visa MOE</v>
          </cell>
          <cell r="F332" t="str">
            <v>GOE</v>
          </cell>
        </row>
        <row r="333">
          <cell r="A333" t="str">
            <v>VISA_PN2068-2_17_EXE_PLA_000021_1_Visa MOE</v>
          </cell>
          <cell r="F333" t="str">
            <v>GOE</v>
          </cell>
        </row>
        <row r="334">
          <cell r="A334" t="str">
            <v>VISA_PN2068-2_17_EXE_PRE_000075_2_Visa MOE</v>
          </cell>
          <cell r="F334" t="str">
            <v>CFA</v>
          </cell>
        </row>
        <row r="335">
          <cell r="A335" t="str">
            <v>VISA_PN2068-2_17_EXE_PRE_000104_1_Visa MOE</v>
          </cell>
          <cell r="F335" t="str">
            <v>CFO</v>
          </cell>
        </row>
        <row r="336">
          <cell r="A336" t="str">
            <v>VISA_PN2068-2_17_EXE_PLA_000015_1_Visa MOE</v>
          </cell>
          <cell r="F336" t="str">
            <v>CVC</v>
          </cell>
        </row>
        <row r="337">
          <cell r="A337" t="str">
            <v>VISA_PN2068-2_17_EXE_PLA_000014_1_Visa MOE</v>
          </cell>
          <cell r="F337" t="str">
            <v>CVC</v>
          </cell>
        </row>
        <row r="338">
          <cell r="A338" t="str">
            <v>VISA_PSC2137_17_EXE_PIC_000005_3_Visa MOE</v>
          </cell>
          <cell r="F338" t="str">
            <v>PIC</v>
          </cell>
        </row>
        <row r="339">
          <cell r="A339" t="str">
            <v>VISA_PN2068-2_17_EXE_NTE_000024_3_Visa MOE</v>
          </cell>
          <cell r="F339" t="str">
            <v>DSF</v>
          </cell>
        </row>
        <row r="340">
          <cell r="A340" t="str">
            <v>VISA_PN2068-2_17_EXE_NTE_000024_2_Visa MOE</v>
          </cell>
          <cell r="F340" t="str">
            <v>DSF</v>
          </cell>
        </row>
        <row r="341">
          <cell r="A341" t="str">
            <v>VISA_PN2068-2_17_EXE_SHE_000007_2_Visa MOE</v>
          </cell>
          <cell r="F341" t="str">
            <v>DSF</v>
          </cell>
        </row>
        <row r="342">
          <cell r="A342" t="str">
            <v>VISA_PN2068-2_17_EXE_SHE_000011_2_Visa MOE</v>
          </cell>
          <cell r="F342" t="str">
            <v>DSF</v>
          </cell>
        </row>
        <row r="343">
          <cell r="A343" t="str">
            <v>VISA_PN2068-2_17_EXE_NTE_000050_5_Visa MOE</v>
          </cell>
          <cell r="F343" t="str">
            <v>CFA</v>
          </cell>
        </row>
        <row r="344">
          <cell r="A344" t="str">
            <v>VISA_PN2068-2_17_EXE_NTE_000057_3_Visa MOE</v>
          </cell>
          <cell r="F344" t="str">
            <v>CVC</v>
          </cell>
        </row>
        <row r="345">
          <cell r="A345" t="str">
            <v>VISA_PN2122_17_EXE_FIC_000009_5_Visa MOE</v>
          </cell>
          <cell r="F345" t="str">
            <v>FAC</v>
          </cell>
        </row>
        <row r="346">
          <cell r="A346" t="str">
            <v>VISA_PN2122_17_EXE_NOT_000005_2_Visa MOE</v>
          </cell>
          <cell r="F346" t="str">
            <v>FAC</v>
          </cell>
        </row>
        <row r="347">
          <cell r="A347" t="str">
            <v>VISA_PN2122_17_EXE_PIC_000002_4_Visa MOE</v>
          </cell>
          <cell r="F347" t="str">
            <v>FAC</v>
          </cell>
        </row>
        <row r="348">
          <cell r="A348" t="str">
            <v>DAF_PN2068-2_17_EXE_DAF_000063_1_Visa MOE</v>
          </cell>
          <cell r="F348" t="str">
            <v>GOE</v>
          </cell>
        </row>
        <row r="349">
          <cell r="A349" t="str">
            <v>DAF_PN2068-2_17_EXE_DAF_000062_1_Visa MOE</v>
          </cell>
          <cell r="F349" t="str">
            <v>GOE</v>
          </cell>
        </row>
        <row r="350">
          <cell r="A350" t="str">
            <v>DAF_PN2068-2_17_EXE_DAF_000061_1_Visa MOE</v>
          </cell>
          <cell r="F350" t="str">
            <v>GOE</v>
          </cell>
        </row>
        <row r="351">
          <cell r="A351" t="str">
            <v>DAF_PN2068-2_17_EXE_DAF_000060_1_Visa MOE</v>
          </cell>
          <cell r="F351" t="str">
            <v>GOE</v>
          </cell>
        </row>
        <row r="352">
          <cell r="A352" t="str">
            <v>DAF_PN2068-2_17_EXE_DAF_000059_1_Visa MOE</v>
          </cell>
          <cell r="F352" t="str">
            <v>GOE</v>
          </cell>
        </row>
        <row r="353">
          <cell r="A353" t="str">
            <v>DAF_PN2068-2_17_EXE_DAF_000064_1_Visa MOE</v>
          </cell>
          <cell r="F353" t="str">
            <v>GOE</v>
          </cell>
        </row>
        <row r="354">
          <cell r="A354" t="str">
            <v>DAF_PN2068-2_17_EXE_DAF_000065_1_Visa MOE</v>
          </cell>
          <cell r="F354" t="str">
            <v>GOE</v>
          </cell>
        </row>
        <row r="355">
          <cell r="A355" t="str">
            <v>DAF_PN2068-2_17_EXE_DAF_000058_1_Visa MOE</v>
          </cell>
          <cell r="F355" t="str">
            <v>GOE</v>
          </cell>
        </row>
        <row r="356">
          <cell r="A356" t="str">
            <v>VISA_PN2068-2_17_EXE_BIM_000004_1_Visa MOE</v>
          </cell>
          <cell r="F356" t="str">
            <v>CVC</v>
          </cell>
        </row>
        <row r="357">
          <cell r="A357" t="str">
            <v>VISA_PN2122_17_EXE_FIC_000013_3_Visa MOE</v>
          </cell>
          <cell r="F357" t="str">
            <v>FAC</v>
          </cell>
        </row>
        <row r="358">
          <cell r="A358" t="str">
            <v>VISA_PN2122_17_EXE_NOT_000007_4_Visa MOE</v>
          </cell>
          <cell r="F358" t="str">
            <v>FAC</v>
          </cell>
        </row>
        <row r="359">
          <cell r="A359" t="str">
            <v>VISA_PN2122_17_EXE_PGR_000004_2_Visa MOE</v>
          </cell>
          <cell r="F359" t="str">
            <v>FAC</v>
          </cell>
        </row>
        <row r="360">
          <cell r="A360" t="str">
            <v>VISA_PN2068-2_17_EXE_NTE_000050_4_Visa MOE</v>
          </cell>
          <cell r="F360" t="str">
            <v>CFA</v>
          </cell>
        </row>
        <row r="361">
          <cell r="A361" t="str">
            <v>VISA_PN2122_17_EXE_NOT_000010_5_Visa MOE</v>
          </cell>
          <cell r="F361" t="str">
            <v>FAC</v>
          </cell>
        </row>
        <row r="362">
          <cell r="A362" t="str">
            <v>VISA_PN2122_17_EXE_NOT_000006_4_Visa MOE</v>
          </cell>
          <cell r="F362" t="str">
            <v>FAC</v>
          </cell>
        </row>
        <row r="363">
          <cell r="A363" t="str">
            <v>VISA_PN2122_17_EXE_PLG_000015_2_Visa MOE</v>
          </cell>
          <cell r="F363" t="str">
            <v>FAC</v>
          </cell>
        </row>
        <row r="364">
          <cell r="A364" t="str">
            <v>VISA_PN2068-2_17_EXE_NOT_000007_4_Visa MOE</v>
          </cell>
          <cell r="F364" t="str">
            <v>FMD</v>
          </cell>
        </row>
        <row r="365">
          <cell r="A365" t="str">
            <v>VISA_PN2068-2_17_EXE_NTE_000050_3_Visa MOE</v>
          </cell>
          <cell r="F365" t="str">
            <v>CFA</v>
          </cell>
        </row>
        <row r="366">
          <cell r="A366" t="str">
            <v>VISA_PN2122_17_EXE_PLG_000014_2_Visa MOE</v>
          </cell>
          <cell r="F366" t="str">
            <v>FAC</v>
          </cell>
        </row>
        <row r="367">
          <cell r="A367" t="str">
            <v>VISA_PN2122_17_EXE_PIC_000002_3_Visa MOE</v>
          </cell>
          <cell r="F367" t="str">
            <v>FAC</v>
          </cell>
        </row>
        <row r="368">
          <cell r="A368" t="str">
            <v>VISA_PN2068-2_17_EXE_NTE_000057_2_Visa MOE</v>
          </cell>
          <cell r="F368" t="str">
            <v>CVC</v>
          </cell>
        </row>
        <row r="369">
          <cell r="A369" t="str">
            <v>FQR_PN2122_17_EXE_FQR_000016_1_Visa MOE</v>
          </cell>
          <cell r="F369" t="str">
            <v>FAC</v>
          </cell>
        </row>
        <row r="370">
          <cell r="A370" t="str">
            <v>FQR_PN2122_17_EXE_FQR_000017_1_Visa MOE</v>
          </cell>
          <cell r="F370" t="str">
            <v>FAC</v>
          </cell>
        </row>
        <row r="371">
          <cell r="A371" t="str">
            <v>DAF_PN2068-2_17_EXE_DAF_000012_3_Visa MOE</v>
          </cell>
          <cell r="F371" t="str">
            <v>CVC</v>
          </cell>
        </row>
        <row r="372">
          <cell r="A372" t="str">
            <v>VISA_PN2068-2_17_EXE_NTE_000020_1_Visa MOE</v>
          </cell>
          <cell r="F372" t="str">
            <v>CVC</v>
          </cell>
        </row>
        <row r="373">
          <cell r="A373" t="str">
            <v>VISA_PN2068-2_17_EXE_PRE_000055_1_Visa MOE</v>
          </cell>
          <cell r="F373" t="str">
            <v>CFA</v>
          </cell>
        </row>
        <row r="374">
          <cell r="A374" t="str">
            <v>DAF_PN2068-2_17_EXE_DAF_000040_1_Visa MOE</v>
          </cell>
          <cell r="F374" t="str">
            <v>CVC</v>
          </cell>
        </row>
        <row r="375">
          <cell r="A375" t="str">
            <v>VISA_PN2068-2_17_EXE_NTE_000041_3_Visa MOE</v>
          </cell>
          <cell r="F375" t="str">
            <v>CVC</v>
          </cell>
        </row>
        <row r="376">
          <cell r="A376" t="str">
            <v>VISA_PN2068-2_17_EXE_NTE_000030_1_Visa MOE</v>
          </cell>
          <cell r="F376" t="str">
            <v>CVC</v>
          </cell>
        </row>
        <row r="377">
          <cell r="A377" t="str">
            <v>VISA_PN2068-2_17_EXE_NTE_000032_1_Visa MOE</v>
          </cell>
          <cell r="F377" t="str">
            <v>CVC</v>
          </cell>
        </row>
        <row r="378">
          <cell r="A378" t="str">
            <v>VISA_PN2068-2_17_EXE_NTE_000050_2_Visa MOE</v>
          </cell>
          <cell r="F378" t="str">
            <v>CFA</v>
          </cell>
        </row>
        <row r="379">
          <cell r="A379" t="str">
            <v>VISA_PN2068-2_17_EXE_NTE_000050_1_Visa MOE</v>
          </cell>
          <cell r="F379" t="str">
            <v>CFA</v>
          </cell>
        </row>
        <row r="380">
          <cell r="A380" t="str">
            <v>VISA_PN2122_17_EXE_NOT_000005_1_Visa MOE</v>
          </cell>
          <cell r="F380" t="str">
            <v>FAC</v>
          </cell>
        </row>
        <row r="381">
          <cell r="A381" t="str">
            <v>VISA_PN2122_17_EXE_NOT_000008_2_Visa MOE</v>
          </cell>
          <cell r="F381" t="str">
            <v>FAC</v>
          </cell>
        </row>
        <row r="382">
          <cell r="A382" t="str">
            <v>VISA_PN2122_17_EXE_FIC_000011_4_Visa MOE</v>
          </cell>
          <cell r="F382" t="str">
            <v>FAC</v>
          </cell>
        </row>
        <row r="383">
          <cell r="A383" t="str">
            <v>VISA_PSC2137_17_EXE_NTE_000296_1_Visa MOE</v>
          </cell>
          <cell r="F383" t="str">
            <v>GOE</v>
          </cell>
        </row>
        <row r="384">
          <cell r="A384" t="str">
            <v>VISA_PSC2137_17_EXE_NTE_000297_1_Visa MOE</v>
          </cell>
          <cell r="F384" t="str">
            <v>GOE</v>
          </cell>
        </row>
        <row r="385">
          <cell r="A385" t="str">
            <v>VISA_PSC2137_17_EXE_PIC_000005_2_Visa MOE</v>
          </cell>
          <cell r="F385" t="str">
            <v>PIC</v>
          </cell>
        </row>
        <row r="386">
          <cell r="A386" t="str">
            <v>DAF_PN2068-2_17_EXE_DAF_000014_3_Visa MOE</v>
          </cell>
          <cell r="F386" t="str">
            <v>CVC</v>
          </cell>
        </row>
        <row r="387">
          <cell r="A387" t="str">
            <v>VISA_PN2122_17_EXE_PLG_000015_1_Visa MOE</v>
          </cell>
          <cell r="F387" t="str">
            <v>FAC</v>
          </cell>
        </row>
        <row r="388">
          <cell r="A388" t="str">
            <v>VISA_PN2122_17_EXE_FIC_000013_2_Visa MOE</v>
          </cell>
          <cell r="F388" t="str">
            <v>FAC</v>
          </cell>
        </row>
        <row r="389">
          <cell r="A389" t="str">
            <v>VISA_PN2122_17_EXE_PIC_000002_2_Visa MOE</v>
          </cell>
          <cell r="F389" t="str">
            <v>FAC</v>
          </cell>
        </row>
        <row r="390">
          <cell r="A390" t="str">
            <v>VISA_PN2122_17_EXE_PLG_000014_1_Visa MOE</v>
          </cell>
          <cell r="F390" t="str">
            <v>FAC</v>
          </cell>
        </row>
        <row r="391">
          <cell r="A391" t="str">
            <v>VISA_PN2122_17_EXE_FIC_000013_1_Visa MOE</v>
          </cell>
          <cell r="F391" t="str">
            <v>FAC</v>
          </cell>
        </row>
        <row r="392">
          <cell r="A392" t="str">
            <v>VISA_PN2122_17_EXE_PIC_000002_1_Visa MOE</v>
          </cell>
          <cell r="F392" t="str">
            <v>FAC</v>
          </cell>
        </row>
        <row r="393">
          <cell r="A393" t="str">
            <v>VISA_PSC2137_17_EXE_NOT_000019_1_Visa MOE</v>
          </cell>
          <cell r="F393" t="str">
            <v>PLA</v>
          </cell>
        </row>
        <row r="394">
          <cell r="A394" t="str">
            <v>VISA_PSC2137_17_EXE_NOT_000011_1_Visa MOE</v>
          </cell>
          <cell r="F394" t="str">
            <v>PLA</v>
          </cell>
        </row>
        <row r="395">
          <cell r="A395" t="str">
            <v>VISA_PN2122_17_EXE_SPS_000003_2_Visa MOE</v>
          </cell>
          <cell r="F395" t="str">
            <v>FAC</v>
          </cell>
        </row>
        <row r="396">
          <cell r="A396" t="str">
            <v>VISA_PSC2137_17_EXE_PRC_000003_2_Visa MOE</v>
          </cell>
          <cell r="F396" t="str">
            <v>PIC</v>
          </cell>
        </row>
        <row r="397">
          <cell r="A397" t="str">
            <v>VISA_PSC2137_17_EXE_NTE_000295_1_Visa MOE</v>
          </cell>
          <cell r="F397" t="str">
            <v>GOE</v>
          </cell>
        </row>
        <row r="398">
          <cell r="A398" t="str">
            <v>VISA_PSC2137_17_EXE_NOT_000012_2_Visa MOE</v>
          </cell>
          <cell r="F398" t="str">
            <v>PLA</v>
          </cell>
        </row>
        <row r="399">
          <cell r="A399" t="str">
            <v>VISA_PN2068-2_17_EXE_MOD_000064_1_Visa MOE</v>
          </cell>
          <cell r="F399" t="str">
            <v>BIM</v>
          </cell>
        </row>
        <row r="400">
          <cell r="A400" t="str">
            <v>FQR_PN2122_17_EXE_FQR_000012_1_Visa MOE</v>
          </cell>
          <cell r="F400" t="str">
            <v>ARC</v>
          </cell>
        </row>
        <row r="401">
          <cell r="A401" t="str">
            <v>DAF_PN2068-2_17_EXE_DAF_000026_2_Visa MOE</v>
          </cell>
          <cell r="F401" t="str">
            <v>CVC</v>
          </cell>
        </row>
        <row r="402">
          <cell r="A402" t="str">
            <v>VISA_PN2068-2_17_EXE_NOT_000039_1_Visa MOE</v>
          </cell>
          <cell r="F402" t="str">
            <v>PIC</v>
          </cell>
        </row>
        <row r="403">
          <cell r="A403" t="str">
            <v>VISA_PN2122_17_EXE_FIC_000011_3_Visa MOE</v>
          </cell>
          <cell r="F403" t="str">
            <v>FAC</v>
          </cell>
        </row>
        <row r="404">
          <cell r="A404" t="str">
            <v>VISA_PSC2137_17_EXE_LIS_000018_1_Visa MOE</v>
          </cell>
          <cell r="F404" t="str">
            <v>PLA</v>
          </cell>
        </row>
        <row r="405">
          <cell r="A405" t="str">
            <v>VISA_PSC2137_17_EXE_NOT_000017_1_Visa MOE</v>
          </cell>
          <cell r="F405" t="str">
            <v>PLA</v>
          </cell>
        </row>
        <row r="406">
          <cell r="A406" t="str">
            <v>VISA_PN2068-2_17_EXE_PLG_000009_3_Visa MOE</v>
          </cell>
          <cell r="F406" t="str">
            <v>PLA</v>
          </cell>
        </row>
        <row r="407">
          <cell r="A407" t="str">
            <v>DAF_PN2068-2_17_EXE_DAF_000010_4_Visa MOE</v>
          </cell>
          <cell r="F407" t="str">
            <v>CVC</v>
          </cell>
        </row>
        <row r="408">
          <cell r="A408" t="str">
            <v>DAF_PN2068-2_17_EXE_DAF_000015_3_Visa MOE</v>
          </cell>
          <cell r="F408" t="str">
            <v>CVC</v>
          </cell>
        </row>
        <row r="409">
          <cell r="A409" t="str">
            <v>DAF_PN2068-2_17_EXE_DAF_000028_1_Visa MOE</v>
          </cell>
          <cell r="F409" t="str">
            <v>CVC</v>
          </cell>
        </row>
        <row r="410">
          <cell r="A410" t="str">
            <v>DAF_PN2068-2_17_EXE_DAF_000013_3_Visa MOE</v>
          </cell>
          <cell r="F410" t="str">
            <v>CVC</v>
          </cell>
        </row>
        <row r="411">
          <cell r="A411" t="str">
            <v>VISA_PN2122_17_EXE_PGR_000004_1_Visa MOE</v>
          </cell>
          <cell r="F411" t="str">
            <v>ARC</v>
          </cell>
        </row>
        <row r="412">
          <cell r="A412" t="str">
            <v>VISA_PN2068-2_17_EXE_NOT_000004_2_Visa MOE</v>
          </cell>
          <cell r="F412" t="str">
            <v>PLA</v>
          </cell>
        </row>
        <row r="413">
          <cell r="A413" t="str">
            <v>VISA_PSC2137_17_EXE_PLG_000014_3_Visa MOE</v>
          </cell>
          <cell r="F413" t="str">
            <v>PLA</v>
          </cell>
        </row>
        <row r="414">
          <cell r="A414" t="str">
            <v>VISA_PSC2137_17_EXE_PRC_000002_2_Visa MOE</v>
          </cell>
          <cell r="F414" t="str">
            <v>PLA</v>
          </cell>
        </row>
        <row r="415">
          <cell r="A415" t="str">
            <v>VISA_PSC2137_17_EXE_PIC_000006_1_Visa MOE</v>
          </cell>
          <cell r="F415" t="str">
            <v>PIC</v>
          </cell>
        </row>
        <row r="416">
          <cell r="A416" t="str">
            <v>VISA_PSC2137_17_EXE_NOT_000016_2_Visa MOE</v>
          </cell>
          <cell r="F416" t="str">
            <v>PIC</v>
          </cell>
        </row>
        <row r="417">
          <cell r="A417" t="str">
            <v>VISA_PN2068-2_17_EXE_NTE_000034_1_Visa MOE</v>
          </cell>
          <cell r="F417" t="str">
            <v>CVC</v>
          </cell>
        </row>
        <row r="418">
          <cell r="A418" t="str">
            <v>VISA_PN2068-2_17_EXE_PRE_000076_1_Visa MOE</v>
          </cell>
          <cell r="F418" t="str">
            <v>CFA</v>
          </cell>
        </row>
        <row r="419">
          <cell r="A419" t="str">
            <v>VISA_PN2068-2_17_EXE_PRE_000077_1_Visa MOE</v>
          </cell>
          <cell r="F419" t="str">
            <v>CFA</v>
          </cell>
        </row>
        <row r="420">
          <cell r="A420" t="str">
            <v>VISA_PN2122_17_EXE_NOT_000010_4_Visa MOE</v>
          </cell>
          <cell r="F420" t="str">
            <v>ARC</v>
          </cell>
        </row>
        <row r="421">
          <cell r="A421" t="str">
            <v>VISA_PN2122_17_EXE_FIC_000009_4_Visa MOE</v>
          </cell>
          <cell r="F421" t="str">
            <v>ARC</v>
          </cell>
        </row>
        <row r="422">
          <cell r="A422" t="str">
            <v>VISA_PN2068-2_17_EXE_PRE_000053_2_Visa MOE</v>
          </cell>
          <cell r="F422" t="str">
            <v>CFO</v>
          </cell>
        </row>
        <row r="423">
          <cell r="A423" t="str">
            <v>VISA_PN2122_17_EXE_NOT_000008_1_Visa MOE</v>
          </cell>
          <cell r="F423" t="str">
            <v>ARC</v>
          </cell>
        </row>
        <row r="424">
          <cell r="A424" t="str">
            <v>VISA_PN2068-2_17_EXE_PLA_000013_1_Visa MOE</v>
          </cell>
          <cell r="F424" t="str">
            <v>CVC</v>
          </cell>
        </row>
        <row r="425">
          <cell r="A425" t="str">
            <v>VISA_PN2068-2_17_EXE_PLA_000012_1_Visa MOE</v>
          </cell>
          <cell r="F425" t="str">
            <v>CVC</v>
          </cell>
        </row>
        <row r="426">
          <cell r="A426" t="str">
            <v>VISA_PN2068-2_17_EXE_NTE_000021_2_Visa MOE</v>
          </cell>
          <cell r="F426" t="str">
            <v>DSF</v>
          </cell>
        </row>
        <row r="427">
          <cell r="A427" t="str">
            <v>VISA_PN2068-2_17_EXE_NTE_000022_2_Visa MOE</v>
          </cell>
          <cell r="F427" t="str">
            <v>DSF</v>
          </cell>
        </row>
        <row r="428">
          <cell r="A428" t="str">
            <v>VISA_PN2068-2_17_EXE_NTE_000020_2_Visa MOE</v>
          </cell>
          <cell r="F428" t="str">
            <v>CVC</v>
          </cell>
        </row>
        <row r="429">
          <cell r="A429" t="str">
            <v>VISA_PN2068-2_17_EXE_NTE_000024_1_Visa MOE</v>
          </cell>
          <cell r="F429" t="str">
            <v>DSF</v>
          </cell>
        </row>
        <row r="430">
          <cell r="A430" t="str">
            <v>VISA_PN2068-2_17_EXE_NOT_000007_3_Visa MOE</v>
          </cell>
          <cell r="F430" t="str">
            <v>FMD</v>
          </cell>
        </row>
        <row r="431">
          <cell r="A431" t="str">
            <v>VISA_PN2068-2_17_EXE_PRE_000075_1_Visa MOE</v>
          </cell>
          <cell r="F431" t="str">
            <v>CFA</v>
          </cell>
        </row>
        <row r="432">
          <cell r="A432" t="str">
            <v>VISA_PN2068-2_17_EXE_PRE_000055_2_Visa MOE</v>
          </cell>
          <cell r="F432" t="str">
            <v>CFA</v>
          </cell>
        </row>
        <row r="433">
          <cell r="A433" t="str">
            <v>VISA_PN2122_17_EXE_NOT_000006_3_Visa MOE</v>
          </cell>
          <cell r="F433" t="str">
            <v>ARC</v>
          </cell>
        </row>
        <row r="434">
          <cell r="A434" t="str">
            <v>VISA_PN2122_17_EXE_FIC_000011_2_Visa MOE</v>
          </cell>
          <cell r="F434" t="str">
            <v>ARC</v>
          </cell>
        </row>
        <row r="435">
          <cell r="A435" t="str">
            <v>VISA_PN2122_17_EXE_NOT_000007_3_Visa MOE</v>
          </cell>
          <cell r="F435" t="str">
            <v>ARC</v>
          </cell>
        </row>
        <row r="436">
          <cell r="A436" t="str">
            <v>DAF_PN2068-2_17_EXE_DAF_000010_1_Visa MOE</v>
          </cell>
          <cell r="F436" t="str">
            <v>CVC</v>
          </cell>
        </row>
        <row r="437">
          <cell r="A437" t="str">
            <v>DAF_PN2068-2_17_EXE_DAF_000011_1_Visa MOE</v>
          </cell>
          <cell r="F437" t="str">
            <v>CVC</v>
          </cell>
        </row>
        <row r="438">
          <cell r="A438" t="str">
            <v>VISA_PN2068-2_17_EXE_SHE_000007_1_Visa MOE</v>
          </cell>
          <cell r="F438" t="str">
            <v>DSF</v>
          </cell>
        </row>
        <row r="439">
          <cell r="A439" t="str">
            <v>DAF_PN2068-2_17_EXE_DAF_000012_1_Visa MOE</v>
          </cell>
          <cell r="F439" t="str">
            <v>CVC</v>
          </cell>
        </row>
        <row r="440">
          <cell r="A440" t="str">
            <v>DAF_PN2068-2_17_EXE_DAF_000016_1_Visa MOE</v>
          </cell>
          <cell r="F440" t="str">
            <v>CVC</v>
          </cell>
        </row>
        <row r="441">
          <cell r="A441" t="str">
            <v>VISA_PN2068-2_17_EXE_NTE_000019_1_Visa MOE</v>
          </cell>
          <cell r="F441" t="str">
            <v>DSF</v>
          </cell>
        </row>
        <row r="442">
          <cell r="A442" t="str">
            <v>VISA_PN2068-2_17_EXE_SHE_000010_1_Visa MOE</v>
          </cell>
          <cell r="F442" t="str">
            <v>DSF</v>
          </cell>
        </row>
        <row r="443">
          <cell r="A443" t="str">
            <v>DAF_PN2068-2_17_EXE_DAF_000013_1_Visa MOE</v>
          </cell>
          <cell r="F443" t="str">
            <v>CVC</v>
          </cell>
        </row>
        <row r="444">
          <cell r="A444" t="str">
            <v>DAF_PN2068-2_17_EXE_DAF_000015_1_Visa MOE</v>
          </cell>
          <cell r="F444" t="str">
            <v>CVC</v>
          </cell>
        </row>
        <row r="445">
          <cell r="A445" t="str">
            <v>VISA_PN2068-2_17_EXE_NTE_000023_1_Visa MOE</v>
          </cell>
          <cell r="F445" t="str">
            <v>DSF</v>
          </cell>
        </row>
        <row r="446">
          <cell r="A446" t="str">
            <v>VISA_PN2068-2_17_EXE_SHE_000011_1_Visa MOE</v>
          </cell>
          <cell r="F446" t="str">
            <v>DSF</v>
          </cell>
        </row>
        <row r="447">
          <cell r="A447" t="str">
            <v>VISA_PN2068-2_17_EXE_NTE_000034_2_Visa MOE</v>
          </cell>
          <cell r="F447" t="str">
            <v>CVC</v>
          </cell>
        </row>
        <row r="448">
          <cell r="A448" t="str">
            <v>DAF_PN2068-2_17_EXE_DAF_000018_1_Visa MOE</v>
          </cell>
          <cell r="F448" t="str">
            <v>CVC</v>
          </cell>
        </row>
        <row r="449">
          <cell r="A449" t="str">
            <v>VISA_PN2122_17_EXE_FIC_000011_1_Visa MOE</v>
          </cell>
          <cell r="F449" t="str">
            <v>ARC</v>
          </cell>
        </row>
        <row r="450">
          <cell r="A450" t="str">
            <v>VISA_PN2122_17_EXE_FIC_000009_3_Visa MOE</v>
          </cell>
          <cell r="F450" t="str">
            <v>ARC</v>
          </cell>
        </row>
        <row r="451">
          <cell r="A451" t="str">
            <v>VISA_PN2122_17_EXE_FIC_000009_2_Visa MOE</v>
          </cell>
          <cell r="F451" t="str">
            <v>ARC</v>
          </cell>
        </row>
        <row r="452">
          <cell r="A452" t="str">
            <v>VISA_PN2122_17_EXE_NOT_000006_2_Visa MOE</v>
          </cell>
          <cell r="F452" t="str">
            <v>ARC</v>
          </cell>
        </row>
        <row r="453">
          <cell r="A453" t="str">
            <v>VISA_PN2122_17_EXE_NOT_000007_2_Visa MOE</v>
          </cell>
          <cell r="F453" t="str">
            <v>ARC</v>
          </cell>
        </row>
        <row r="454">
          <cell r="A454" t="str">
            <v>VISA_PN2122_17_EXE_NOT_000010_3_Visa MOE</v>
          </cell>
          <cell r="F454" t="str">
            <v>ARC</v>
          </cell>
        </row>
        <row r="455">
          <cell r="A455" t="str">
            <v>VISA_PN2122_17_EXE_NOT_000010_2_Visa MOE</v>
          </cell>
          <cell r="F455" t="str">
            <v>ARC</v>
          </cell>
        </row>
        <row r="456">
          <cell r="A456" t="str">
            <v>VISA_PN2068-2_17_EXE_NTE_000041_2_Visa MOE</v>
          </cell>
          <cell r="F456" t="str">
            <v>CVC</v>
          </cell>
        </row>
        <row r="457">
          <cell r="A457" t="str">
            <v>VISA_PN2068-2_17_EXE_NTE_000041_1_Visa MOE</v>
          </cell>
          <cell r="F457" t="str">
            <v>CVC</v>
          </cell>
        </row>
        <row r="458">
          <cell r="A458" t="str">
            <v>VISA_PN2122_17_EXE_NOT_000010_1_Visa MOE</v>
          </cell>
          <cell r="F458" t="str">
            <v>ARC</v>
          </cell>
        </row>
        <row r="459">
          <cell r="A459" t="str">
            <v>VISA_PN2068-2_17_EXE_BIM_000005_1_Visa MOE</v>
          </cell>
          <cell r="F459" t="str">
            <v>PLA</v>
          </cell>
        </row>
        <row r="460">
          <cell r="A460" t="str">
            <v>VISA_PN2122_17_EXE_NOT_000006_1_Visa MOE</v>
          </cell>
          <cell r="F460" t="str">
            <v>ARC</v>
          </cell>
        </row>
        <row r="461">
          <cell r="A461" t="str">
            <v>VISA_PN2122_17_EXE_NOT_000007_1_Visa MOE</v>
          </cell>
          <cell r="F461" t="str">
            <v>ARC</v>
          </cell>
        </row>
        <row r="462">
          <cell r="A462" t="str">
            <v>VISA_PN2122_17_EXE_FIC_000009_1_Visa MOE</v>
          </cell>
          <cell r="F462" t="str">
            <v>ARC</v>
          </cell>
        </row>
        <row r="463">
          <cell r="A463" t="str">
            <v>VISA_PN2068-2_17_EXE_PRE_000053_1_Visa MOE</v>
          </cell>
          <cell r="F463" t="str">
            <v>CFA</v>
          </cell>
        </row>
        <row r="464">
          <cell r="A464" t="str">
            <v>VISA_PSC2137_17_EXE_PIC_000005_1_Visa MOE</v>
          </cell>
          <cell r="F464" t="str">
            <v>PIC</v>
          </cell>
        </row>
        <row r="465">
          <cell r="A465" t="str">
            <v>VISA_PN2122_17_EXE_SPS_000003_1_Visa MOE</v>
          </cell>
          <cell r="F465" t="str">
            <v>FAC</v>
          </cell>
        </row>
        <row r="466">
          <cell r="A466" t="str">
            <v>DAF_PN2068-2_17_EXE_DAF_000014_1_Visa MOE</v>
          </cell>
          <cell r="F466" t="str">
            <v>CVC</v>
          </cell>
        </row>
        <row r="467">
          <cell r="A467" t="str">
            <v>DAF_PN2068-2_17_EXE_DAF_000010_3_Visa MOE</v>
          </cell>
          <cell r="F467" t="str">
            <v>CVC</v>
          </cell>
        </row>
        <row r="468">
          <cell r="A468" t="str">
            <v>DAF_PN2068-2_17_EXE_DAF_000010_2_Visa MOE</v>
          </cell>
          <cell r="F468" t="str">
            <v>CVC</v>
          </cell>
        </row>
        <row r="469">
          <cell r="A469" t="str">
            <v>DAF_PN2068-2_17_EXE_DAF_000011_2_Visa MOE</v>
          </cell>
          <cell r="F469" t="str">
            <v>CVC</v>
          </cell>
        </row>
        <row r="470">
          <cell r="A470" t="str">
            <v>DAF_PN2068-2_17_EXE_DAF_000011_3_Visa MOE</v>
          </cell>
          <cell r="F470" t="str">
            <v>CVC</v>
          </cell>
        </row>
        <row r="471">
          <cell r="A471" t="str">
            <v>DAF_PN2068-2_17_EXE_DAF_000011_4_Visa MOE</v>
          </cell>
          <cell r="F471" t="str">
            <v>CVC</v>
          </cell>
        </row>
        <row r="472">
          <cell r="A472" t="str">
            <v>DAF_PN2068-2_17_EXE_DAF_000012_2_Visa MOE</v>
          </cell>
          <cell r="F472" t="str">
            <v>CVC</v>
          </cell>
        </row>
        <row r="473">
          <cell r="A473" t="str">
            <v>DAF_PN2068-2_17_EXE_DAF_000014_2_Visa MOE</v>
          </cell>
          <cell r="F473" t="str">
            <v>CVC</v>
          </cell>
        </row>
        <row r="474">
          <cell r="A474" t="str">
            <v>DAF_PN2068-2_17_EXE_DAF_000015_2_Visa MOE</v>
          </cell>
          <cell r="F474" t="str">
            <v>CVC</v>
          </cell>
        </row>
        <row r="475">
          <cell r="A475" t="str">
            <v>DAF_PN2068-2_17_EXE_DAF_000016_2_Visa MOE</v>
          </cell>
          <cell r="F475" t="str">
            <v>CVC</v>
          </cell>
        </row>
        <row r="476">
          <cell r="A476" t="str">
            <v>DAF_PN2068-2_17_EXE_DAF_000017_1_Visa MOE</v>
          </cell>
          <cell r="F476" t="str">
            <v>CVC</v>
          </cell>
        </row>
        <row r="477">
          <cell r="A477" t="str">
            <v>DAF_PN2068-2_17_EXE_DAF_000017_2_Visa MOE</v>
          </cell>
          <cell r="F477" t="str">
            <v>CVC</v>
          </cell>
        </row>
        <row r="478">
          <cell r="A478" t="str">
            <v>DAF_PN2068-2_17_EXE_DAF_000018_2_Visa MOE</v>
          </cell>
          <cell r="F478" t="str">
            <v>CVC</v>
          </cell>
        </row>
        <row r="479">
          <cell r="A479" t="str">
            <v>DAF_PN2068-2_17_EXE_DAF_000018_3_Visa MOE</v>
          </cell>
          <cell r="F479" t="str">
            <v>CVC</v>
          </cell>
        </row>
        <row r="480">
          <cell r="A480" t="str">
            <v>VISA_PN2068-2_17_EXE_NTE_000002_1_Visa MOE</v>
          </cell>
          <cell r="F480" t="str">
            <v>ACO</v>
          </cell>
        </row>
        <row r="481">
          <cell r="A481" t="str">
            <v>DAF_PN2068-2_17_EXE_DAF_000013_2_Visa MOE</v>
          </cell>
          <cell r="F481" t="str">
            <v>CVC</v>
          </cell>
        </row>
        <row r="482">
          <cell r="A482" t="str">
            <v>DAF_PN2068-2_17_EXE_DAF_000026_1_Visa MOE</v>
          </cell>
          <cell r="F482" t="str">
            <v>CVC</v>
          </cell>
        </row>
        <row r="483">
          <cell r="A483" t="str">
            <v>VISA_PSC2137_17_EXE_SPS_000004_1_Visa MOE</v>
          </cell>
          <cell r="F483" t="str">
            <v>PLA</v>
          </cell>
        </row>
        <row r="484">
          <cell r="A484" t="str">
            <v>VISA_PN2068-2_17_EXE_PDT_000002_3_Visa MOE</v>
          </cell>
          <cell r="F484" t="str">
            <v>CFO</v>
          </cell>
        </row>
        <row r="485">
          <cell r="A485" t="str">
            <v>VISA_PSC2137_17_EXE_NOT_000012_1_Visa MOE</v>
          </cell>
          <cell r="F485" t="str">
            <v>PLA</v>
          </cell>
        </row>
        <row r="486">
          <cell r="A486" t="str">
            <v>VISA_PN2068-2_17_EXE_NTE_000021_1_Visa MOE</v>
          </cell>
          <cell r="F486" t="str">
            <v>DSF</v>
          </cell>
        </row>
        <row r="487">
          <cell r="A487" t="str">
            <v>VISA_PSC2137_17_EXE_PLG_000014_2_Visa MOE</v>
          </cell>
          <cell r="F487" t="str">
            <v>PLA</v>
          </cell>
        </row>
        <row r="488">
          <cell r="A488" t="str">
            <v>VISA_PSC2137_17_EXE_PLG_000014_1_Visa MOE</v>
          </cell>
          <cell r="F488" t="str">
            <v>PLA</v>
          </cell>
        </row>
        <row r="489">
          <cell r="A489" t="str">
            <v>VISA_PSC2137_17_EXE_NOT_000016_1_Visa MOE</v>
          </cell>
          <cell r="F489" t="str">
            <v>PIC</v>
          </cell>
        </row>
        <row r="490">
          <cell r="A490" t="str">
            <v>VISA_PN2068-2_17_EXE_NOT_000006_1_Visa MOE</v>
          </cell>
          <cell r="F490" t="str">
            <v>DSF</v>
          </cell>
        </row>
        <row r="491">
          <cell r="A491" t="str">
            <v>VISA_PN2068-2_17_EXE_PLG_000009_2_Visa MOE</v>
          </cell>
          <cell r="F491" t="str">
            <v>PLA</v>
          </cell>
        </row>
        <row r="492">
          <cell r="A492" t="str">
            <v>VISA_PSC2137_17_EXE_PRC_000003_1_Visa MOE</v>
          </cell>
          <cell r="F492" t="str">
            <v>PIC</v>
          </cell>
        </row>
        <row r="493">
          <cell r="A493" t="str">
            <v>VISA_PN2068-2_17_EXE_NOT_000004_1_Visa MOE</v>
          </cell>
          <cell r="F493" t="str">
            <v>PLA</v>
          </cell>
        </row>
        <row r="494">
          <cell r="A494" t="str">
            <v>VISA_PN2068-2_17_EXE_NTE_000003_2_Visa MOE</v>
          </cell>
          <cell r="F494" t="str">
            <v>DSF</v>
          </cell>
        </row>
        <row r="495">
          <cell r="A495" t="str">
            <v>VISA_PN2068-2_17_EXE_SPS_000005_1_Visa MOE</v>
          </cell>
          <cell r="F495" t="str">
            <v>PLA</v>
          </cell>
        </row>
        <row r="496">
          <cell r="A496" t="str">
            <v>VISA_PSC2137_17_EXE_LIS_000001_1_Visa MOE</v>
          </cell>
          <cell r="F496" t="str">
            <v>PLA</v>
          </cell>
        </row>
        <row r="497">
          <cell r="A497" t="str">
            <v>VISA_PN2068-2_17_EXE_NOT_000008_1_Visa MOE</v>
          </cell>
          <cell r="F497" t="str">
            <v>ARC</v>
          </cell>
        </row>
        <row r="498">
          <cell r="A498" t="str">
            <v>VISA_PN2068-2_17_EXE_PDT_000002_2_Visa MOE</v>
          </cell>
          <cell r="F498" t="str">
            <v>CFO</v>
          </cell>
        </row>
        <row r="499">
          <cell r="A499" t="str">
            <v>VISA_PSC2137_17_EXE_PRC_000002_1_Visa MOE</v>
          </cell>
          <cell r="F499" t="str">
            <v>PLA</v>
          </cell>
        </row>
        <row r="500">
          <cell r="A500" t="str">
            <v>VISA_PN2068-2_17_EXE_PDT_000002_1_Visa MOE</v>
          </cell>
          <cell r="F500" t="str">
            <v>CFO</v>
          </cell>
        </row>
        <row r="501">
          <cell r="A501" t="str">
            <v>VISA_PN2068-2_17_EXE_PLG_000009_1_Visa MOE</v>
          </cell>
          <cell r="F501" t="str">
            <v>PLA</v>
          </cell>
        </row>
        <row r="502">
          <cell r="A502" t="str">
            <v>VISA_PN2068-2_17_EXE_NOT_000007_2_Visa MOE</v>
          </cell>
          <cell r="F502" t="str">
            <v>FMD</v>
          </cell>
        </row>
        <row r="503">
          <cell r="A503" t="str">
            <v>VISA_PN2068-2_17_EXE_NTE_000003_1_Visa MOE</v>
          </cell>
          <cell r="F503" t="str">
            <v>DSF</v>
          </cell>
        </row>
        <row r="504">
          <cell r="A504" t="str">
            <v>VISA_PN2068-2_17_EXE_NOT_000007_1_Visa MOE</v>
          </cell>
          <cell r="F504" t="str">
            <v>FMD</v>
          </cell>
        </row>
      </sheetData>
      <sheetData sheetId="4">
        <row r="1">
          <cell r="O1" t="str">
            <v>MOE-I</v>
          </cell>
          <cell r="P1" t="str">
            <v>OPCG</v>
          </cell>
        </row>
        <row r="2">
          <cell r="O2" t="str">
            <v>V</v>
          </cell>
          <cell r="P2">
            <v>0</v>
          </cell>
        </row>
        <row r="3">
          <cell r="O3" t="str">
            <v>A</v>
          </cell>
          <cell r="P3">
            <v>0</v>
          </cell>
        </row>
        <row r="4">
          <cell r="O4" t="str">
            <v>V</v>
          </cell>
          <cell r="P4">
            <v>0</v>
          </cell>
        </row>
        <row r="5">
          <cell r="O5" t="str">
            <v>V</v>
          </cell>
          <cell r="P5">
            <v>0</v>
          </cell>
        </row>
        <row r="6">
          <cell r="O6" t="str">
            <v>V</v>
          </cell>
          <cell r="P6">
            <v>0</v>
          </cell>
        </row>
        <row r="7">
          <cell r="O7" t="str">
            <v>V</v>
          </cell>
          <cell r="P7">
            <v>0</v>
          </cell>
        </row>
        <row r="8">
          <cell r="O8" t="str">
            <v>V</v>
          </cell>
          <cell r="P8">
            <v>0</v>
          </cell>
        </row>
        <row r="9">
          <cell r="O9" t="str">
            <v>V</v>
          </cell>
          <cell r="P9">
            <v>0</v>
          </cell>
        </row>
        <row r="10">
          <cell r="O10" t="str">
            <v>V</v>
          </cell>
          <cell r="P10">
            <v>0</v>
          </cell>
        </row>
        <row r="11">
          <cell r="O11" t="str">
            <v>V</v>
          </cell>
          <cell r="P11">
            <v>0</v>
          </cell>
        </row>
        <row r="12">
          <cell r="O12" t="str">
            <v>A</v>
          </cell>
          <cell r="P12">
            <v>0</v>
          </cell>
        </row>
        <row r="13">
          <cell r="O13" t="str">
            <v>V</v>
          </cell>
          <cell r="P13">
            <v>0</v>
          </cell>
        </row>
        <row r="14">
          <cell r="O14" t="str">
            <v>V</v>
          </cell>
          <cell r="P14">
            <v>0</v>
          </cell>
        </row>
        <row r="15">
          <cell r="O15" t="str">
            <v>V</v>
          </cell>
          <cell r="P15">
            <v>0</v>
          </cell>
        </row>
        <row r="16">
          <cell r="O16" t="str">
            <v>V</v>
          </cell>
          <cell r="P16">
            <v>0</v>
          </cell>
        </row>
        <row r="17">
          <cell r="O17" t="str">
            <v>V</v>
          </cell>
          <cell r="P17">
            <v>0</v>
          </cell>
        </row>
        <row r="18">
          <cell r="O18" t="str">
            <v>V</v>
          </cell>
          <cell r="P18" t="str">
            <v>A</v>
          </cell>
        </row>
        <row r="19">
          <cell r="O19" t="str">
            <v>V</v>
          </cell>
          <cell r="P19">
            <v>0</v>
          </cell>
        </row>
        <row r="20">
          <cell r="O20" t="str">
            <v>V</v>
          </cell>
          <cell r="P20">
            <v>0</v>
          </cell>
        </row>
        <row r="21">
          <cell r="O21" t="str">
            <v>V</v>
          </cell>
          <cell r="P21">
            <v>0</v>
          </cell>
        </row>
        <row r="22">
          <cell r="O22" t="str">
            <v>V</v>
          </cell>
          <cell r="P22">
            <v>0</v>
          </cell>
        </row>
        <row r="23">
          <cell r="O23" t="str">
            <v>V</v>
          </cell>
          <cell r="P23">
            <v>0</v>
          </cell>
        </row>
        <row r="24">
          <cell r="O24" t="str">
            <v>V</v>
          </cell>
          <cell r="P24">
            <v>0</v>
          </cell>
        </row>
        <row r="25">
          <cell r="O25" t="str">
            <v>V</v>
          </cell>
          <cell r="P25">
            <v>0</v>
          </cell>
        </row>
        <row r="26">
          <cell r="O26" t="str">
            <v>V</v>
          </cell>
          <cell r="P26">
            <v>0</v>
          </cell>
        </row>
        <row r="27">
          <cell r="O27" t="str">
            <v>V</v>
          </cell>
          <cell r="P27">
            <v>0</v>
          </cell>
        </row>
        <row r="28">
          <cell r="O28" t="str">
            <v>V</v>
          </cell>
          <cell r="P28">
            <v>0</v>
          </cell>
        </row>
        <row r="29">
          <cell r="O29" t="str">
            <v>V</v>
          </cell>
          <cell r="P29">
            <v>0</v>
          </cell>
        </row>
        <row r="30">
          <cell r="O30" t="str">
            <v>V</v>
          </cell>
          <cell r="P30">
            <v>0</v>
          </cell>
        </row>
        <row r="31">
          <cell r="O31" t="str">
            <v>V</v>
          </cell>
          <cell r="P31" t="str">
            <v>A</v>
          </cell>
        </row>
        <row r="32">
          <cell r="O32" t="str">
            <v>V</v>
          </cell>
          <cell r="P32">
            <v>0</v>
          </cell>
        </row>
        <row r="33">
          <cell r="O33" t="str">
            <v>V</v>
          </cell>
          <cell r="P33">
            <v>0</v>
          </cell>
        </row>
        <row r="34">
          <cell r="O34" t="str">
            <v>V</v>
          </cell>
          <cell r="P34">
            <v>0</v>
          </cell>
        </row>
        <row r="35">
          <cell r="O35" t="str">
            <v>V</v>
          </cell>
          <cell r="P35">
            <v>0</v>
          </cell>
        </row>
        <row r="36">
          <cell r="O36" t="str">
            <v>V</v>
          </cell>
          <cell r="P36">
            <v>0</v>
          </cell>
        </row>
        <row r="37">
          <cell r="O37" t="str">
            <v>V</v>
          </cell>
          <cell r="P37">
            <v>0</v>
          </cell>
        </row>
        <row r="38">
          <cell r="O38" t="str">
            <v>V</v>
          </cell>
          <cell r="P38">
            <v>0</v>
          </cell>
        </row>
        <row r="39">
          <cell r="O39" t="str">
            <v>V</v>
          </cell>
          <cell r="P39">
            <v>0</v>
          </cell>
        </row>
        <row r="40">
          <cell r="O40" t="str">
            <v>V</v>
          </cell>
          <cell r="P40">
            <v>0</v>
          </cell>
        </row>
        <row r="41">
          <cell r="O41" t="str">
            <v>V</v>
          </cell>
          <cell r="P41">
            <v>0</v>
          </cell>
        </row>
        <row r="42">
          <cell r="O42" t="str">
            <v>V</v>
          </cell>
          <cell r="P42">
            <v>0</v>
          </cell>
        </row>
        <row r="43">
          <cell r="O43" t="str">
            <v>V</v>
          </cell>
          <cell r="P43">
            <v>0</v>
          </cell>
        </row>
        <row r="44">
          <cell r="O44" t="str">
            <v>V</v>
          </cell>
          <cell r="P44">
            <v>0</v>
          </cell>
        </row>
        <row r="45">
          <cell r="O45" t="str">
            <v>V</v>
          </cell>
          <cell r="P45">
            <v>0</v>
          </cell>
        </row>
        <row r="46">
          <cell r="O46" t="str">
            <v>V</v>
          </cell>
          <cell r="P46">
            <v>0</v>
          </cell>
        </row>
        <row r="47">
          <cell r="O47" t="str">
            <v>V</v>
          </cell>
          <cell r="P47">
            <v>0</v>
          </cell>
        </row>
        <row r="48">
          <cell r="O48" t="str">
            <v>V</v>
          </cell>
          <cell r="P48">
            <v>0</v>
          </cell>
        </row>
        <row r="49">
          <cell r="O49" t="str">
            <v>V</v>
          </cell>
          <cell r="P49">
            <v>0</v>
          </cell>
        </row>
        <row r="50">
          <cell r="O50" t="str">
            <v>V</v>
          </cell>
          <cell r="P50">
            <v>0</v>
          </cell>
        </row>
        <row r="51">
          <cell r="O51" t="str">
            <v>V</v>
          </cell>
          <cell r="P51">
            <v>0</v>
          </cell>
        </row>
        <row r="52">
          <cell r="O52" t="str">
            <v>V</v>
          </cell>
          <cell r="P52">
            <v>0</v>
          </cell>
        </row>
        <row r="53">
          <cell r="O53" t="str">
            <v>V</v>
          </cell>
          <cell r="P53">
            <v>0</v>
          </cell>
        </row>
        <row r="54">
          <cell r="O54" t="str">
            <v>V</v>
          </cell>
          <cell r="P54">
            <v>0</v>
          </cell>
        </row>
        <row r="55">
          <cell r="O55" t="str">
            <v>V</v>
          </cell>
          <cell r="P55">
            <v>0</v>
          </cell>
        </row>
        <row r="56">
          <cell r="O56" t="str">
            <v>V</v>
          </cell>
          <cell r="P56">
            <v>0</v>
          </cell>
        </row>
        <row r="57">
          <cell r="O57" t="str">
            <v>V</v>
          </cell>
          <cell r="P57">
            <v>0</v>
          </cell>
        </row>
        <row r="58">
          <cell r="O58" t="str">
            <v>V</v>
          </cell>
          <cell r="P58">
            <v>0</v>
          </cell>
        </row>
        <row r="59">
          <cell r="O59" t="str">
            <v>V</v>
          </cell>
          <cell r="P59">
            <v>0</v>
          </cell>
        </row>
        <row r="60">
          <cell r="O60" t="str">
            <v>V</v>
          </cell>
          <cell r="P60">
            <v>0</v>
          </cell>
        </row>
        <row r="61">
          <cell r="O61" t="str">
            <v>V</v>
          </cell>
          <cell r="P61">
            <v>0</v>
          </cell>
        </row>
        <row r="62">
          <cell r="O62" t="str">
            <v>V</v>
          </cell>
          <cell r="P62">
            <v>0</v>
          </cell>
        </row>
        <row r="63">
          <cell r="O63" t="str">
            <v>V</v>
          </cell>
          <cell r="P63">
            <v>0</v>
          </cell>
        </row>
        <row r="64">
          <cell r="O64" t="str">
            <v>V</v>
          </cell>
          <cell r="P64">
            <v>0</v>
          </cell>
        </row>
        <row r="65">
          <cell r="O65" t="str">
            <v>V</v>
          </cell>
          <cell r="P65">
            <v>0</v>
          </cell>
        </row>
        <row r="66">
          <cell r="O66" t="str">
            <v>V</v>
          </cell>
          <cell r="P66">
            <v>0</v>
          </cell>
        </row>
        <row r="67">
          <cell r="O67" t="str">
            <v>V</v>
          </cell>
          <cell r="P67">
            <v>0</v>
          </cell>
        </row>
        <row r="68">
          <cell r="O68" t="str">
            <v>V</v>
          </cell>
          <cell r="P68">
            <v>0</v>
          </cell>
        </row>
        <row r="69">
          <cell r="O69" t="str">
            <v>V</v>
          </cell>
          <cell r="P69">
            <v>0</v>
          </cell>
        </row>
        <row r="70">
          <cell r="O70" t="str">
            <v>V</v>
          </cell>
          <cell r="P70">
            <v>0</v>
          </cell>
        </row>
        <row r="71">
          <cell r="O71" t="str">
            <v>V</v>
          </cell>
          <cell r="P71">
            <v>0</v>
          </cell>
        </row>
        <row r="72">
          <cell r="O72" t="str">
            <v>V</v>
          </cell>
          <cell r="P72">
            <v>0</v>
          </cell>
        </row>
        <row r="73">
          <cell r="O73" t="str">
            <v>V</v>
          </cell>
          <cell r="P73">
            <v>0</v>
          </cell>
        </row>
        <row r="74">
          <cell r="O74" t="str">
            <v>V</v>
          </cell>
          <cell r="P74">
            <v>0</v>
          </cell>
        </row>
        <row r="75">
          <cell r="O75" t="str">
            <v>V</v>
          </cell>
          <cell r="P75">
            <v>0</v>
          </cell>
        </row>
        <row r="76">
          <cell r="O76" t="str">
            <v>V</v>
          </cell>
          <cell r="P76">
            <v>0</v>
          </cell>
        </row>
        <row r="77">
          <cell r="O77" t="str">
            <v>V</v>
          </cell>
          <cell r="P77">
            <v>0</v>
          </cell>
        </row>
        <row r="78">
          <cell r="O78" t="str">
            <v>V</v>
          </cell>
          <cell r="P78">
            <v>0</v>
          </cell>
        </row>
        <row r="79">
          <cell r="O79" t="str">
            <v>V</v>
          </cell>
          <cell r="P79">
            <v>0</v>
          </cell>
        </row>
        <row r="80">
          <cell r="O80" t="str">
            <v>V</v>
          </cell>
          <cell r="P80">
            <v>0</v>
          </cell>
        </row>
        <row r="81">
          <cell r="O81" t="str">
            <v>V</v>
          </cell>
          <cell r="P81">
            <v>0</v>
          </cell>
        </row>
        <row r="82">
          <cell r="O82" t="str">
            <v>V</v>
          </cell>
          <cell r="P82">
            <v>0</v>
          </cell>
        </row>
        <row r="83">
          <cell r="O83" t="str">
            <v>V</v>
          </cell>
          <cell r="P83">
            <v>0</v>
          </cell>
        </row>
        <row r="84">
          <cell r="O84" t="str">
            <v>V</v>
          </cell>
          <cell r="P84">
            <v>0</v>
          </cell>
        </row>
        <row r="85">
          <cell r="O85" t="str">
            <v>V</v>
          </cell>
          <cell r="P85">
            <v>0</v>
          </cell>
        </row>
        <row r="86">
          <cell r="O86" t="str">
            <v>V</v>
          </cell>
          <cell r="P86">
            <v>0</v>
          </cell>
        </row>
        <row r="87">
          <cell r="O87" t="str">
            <v>V</v>
          </cell>
          <cell r="P87">
            <v>0</v>
          </cell>
        </row>
        <row r="88">
          <cell r="O88" t="str">
            <v>V</v>
          </cell>
          <cell r="P88">
            <v>0</v>
          </cell>
        </row>
        <row r="89">
          <cell r="O89" t="str">
            <v>V</v>
          </cell>
          <cell r="P89">
            <v>0</v>
          </cell>
        </row>
        <row r="90">
          <cell r="O90" t="str">
            <v>V</v>
          </cell>
          <cell r="P90">
            <v>0</v>
          </cell>
        </row>
        <row r="91">
          <cell r="O91" t="str">
            <v>V</v>
          </cell>
          <cell r="P91">
            <v>0</v>
          </cell>
        </row>
        <row r="92">
          <cell r="O92" t="str">
            <v>V</v>
          </cell>
          <cell r="P92">
            <v>0</v>
          </cell>
        </row>
        <row r="93">
          <cell r="O93" t="str">
            <v>V</v>
          </cell>
          <cell r="P93">
            <v>0</v>
          </cell>
        </row>
        <row r="94">
          <cell r="O94" t="str">
            <v>V</v>
          </cell>
          <cell r="P94">
            <v>0</v>
          </cell>
        </row>
        <row r="95">
          <cell r="O95" t="str">
            <v>V</v>
          </cell>
          <cell r="P95">
            <v>0</v>
          </cell>
        </row>
        <row r="96">
          <cell r="O96" t="str">
            <v>V</v>
          </cell>
          <cell r="P96">
            <v>0</v>
          </cell>
        </row>
        <row r="97">
          <cell r="O97" t="str">
            <v>V</v>
          </cell>
          <cell r="P97">
            <v>0</v>
          </cell>
        </row>
        <row r="98">
          <cell r="O98" t="str">
            <v>V</v>
          </cell>
          <cell r="P98">
            <v>0</v>
          </cell>
        </row>
        <row r="99">
          <cell r="O99" t="str">
            <v>V</v>
          </cell>
          <cell r="P99">
            <v>0</v>
          </cell>
        </row>
        <row r="100">
          <cell r="O100" t="str">
            <v>V</v>
          </cell>
          <cell r="P100">
            <v>0</v>
          </cell>
        </row>
        <row r="101">
          <cell r="O101" t="str">
            <v>V</v>
          </cell>
          <cell r="P101">
            <v>0</v>
          </cell>
        </row>
        <row r="102">
          <cell r="O102" t="str">
            <v>V</v>
          </cell>
          <cell r="P102">
            <v>0</v>
          </cell>
        </row>
        <row r="103">
          <cell r="O103" t="str">
            <v>V</v>
          </cell>
          <cell r="P103">
            <v>0</v>
          </cell>
        </row>
        <row r="104">
          <cell r="O104" t="str">
            <v>V</v>
          </cell>
          <cell r="P104">
            <v>0</v>
          </cell>
        </row>
        <row r="105">
          <cell r="O105" t="str">
            <v>V</v>
          </cell>
          <cell r="P105" t="str">
            <v>A</v>
          </cell>
        </row>
        <row r="106">
          <cell r="O106" t="str">
            <v>V</v>
          </cell>
          <cell r="P106">
            <v>0</v>
          </cell>
        </row>
        <row r="107">
          <cell r="O107" t="str">
            <v>V</v>
          </cell>
          <cell r="P107">
            <v>0</v>
          </cell>
        </row>
        <row r="108">
          <cell r="O108" t="str">
            <v>V</v>
          </cell>
          <cell r="P108">
            <v>0</v>
          </cell>
        </row>
        <row r="109">
          <cell r="O109" t="str">
            <v>V</v>
          </cell>
          <cell r="P109">
            <v>0</v>
          </cell>
        </row>
        <row r="110">
          <cell r="O110" t="str">
            <v>V</v>
          </cell>
          <cell r="P110">
            <v>0</v>
          </cell>
        </row>
        <row r="111">
          <cell r="O111" t="str">
            <v>V</v>
          </cell>
          <cell r="P111">
            <v>0</v>
          </cell>
        </row>
        <row r="112">
          <cell r="O112" t="str">
            <v>V</v>
          </cell>
          <cell r="P112">
            <v>0</v>
          </cell>
        </row>
        <row r="113">
          <cell r="O113" t="str">
            <v>V</v>
          </cell>
          <cell r="P113">
            <v>0</v>
          </cell>
        </row>
        <row r="114">
          <cell r="O114" t="str">
            <v>V</v>
          </cell>
          <cell r="P114">
            <v>0</v>
          </cell>
        </row>
        <row r="115">
          <cell r="O115" t="str">
            <v>V</v>
          </cell>
          <cell r="P115">
            <v>0</v>
          </cell>
        </row>
        <row r="116">
          <cell r="O116" t="str">
            <v>V</v>
          </cell>
          <cell r="P116">
            <v>0</v>
          </cell>
        </row>
        <row r="117">
          <cell r="O117" t="str">
            <v>V</v>
          </cell>
          <cell r="P117">
            <v>0</v>
          </cell>
        </row>
        <row r="118">
          <cell r="O118" t="str">
            <v>V</v>
          </cell>
          <cell r="P118">
            <v>0</v>
          </cell>
        </row>
        <row r="119">
          <cell r="O119" t="str">
            <v>V</v>
          </cell>
          <cell r="P119">
            <v>0</v>
          </cell>
        </row>
        <row r="120">
          <cell r="O120" t="str">
            <v>V</v>
          </cell>
          <cell r="P120">
            <v>0</v>
          </cell>
        </row>
        <row r="121">
          <cell r="O121" t="str">
            <v>V</v>
          </cell>
          <cell r="P121">
            <v>0</v>
          </cell>
        </row>
        <row r="122">
          <cell r="O122" t="str">
            <v>V</v>
          </cell>
          <cell r="P122">
            <v>0</v>
          </cell>
        </row>
        <row r="123">
          <cell r="O123" t="str">
            <v>V</v>
          </cell>
          <cell r="P123">
            <v>0</v>
          </cell>
        </row>
        <row r="124">
          <cell r="O124" t="str">
            <v>V</v>
          </cell>
          <cell r="P124">
            <v>0</v>
          </cell>
        </row>
        <row r="125">
          <cell r="O125" t="str">
            <v>V</v>
          </cell>
          <cell r="P125">
            <v>0</v>
          </cell>
        </row>
        <row r="126">
          <cell r="O126" t="str">
            <v>V</v>
          </cell>
          <cell r="P126">
            <v>0</v>
          </cell>
        </row>
        <row r="127">
          <cell r="O127" t="str">
            <v>V</v>
          </cell>
          <cell r="P127">
            <v>0</v>
          </cell>
        </row>
        <row r="128">
          <cell r="O128" t="str">
            <v>V</v>
          </cell>
          <cell r="P128">
            <v>0</v>
          </cell>
        </row>
        <row r="129">
          <cell r="O129" t="str">
            <v>V</v>
          </cell>
          <cell r="P129">
            <v>0</v>
          </cell>
        </row>
        <row r="130">
          <cell r="O130" t="str">
            <v>V</v>
          </cell>
          <cell r="P130">
            <v>0</v>
          </cell>
        </row>
        <row r="131">
          <cell r="O131" t="str">
            <v>V</v>
          </cell>
          <cell r="P131">
            <v>0</v>
          </cell>
        </row>
        <row r="132">
          <cell r="O132" t="str">
            <v>V</v>
          </cell>
          <cell r="P132">
            <v>0</v>
          </cell>
        </row>
        <row r="133">
          <cell r="O133" t="str">
            <v>V</v>
          </cell>
          <cell r="P133">
            <v>0</v>
          </cell>
        </row>
        <row r="134">
          <cell r="O134" t="str">
            <v>V</v>
          </cell>
          <cell r="P134">
            <v>0</v>
          </cell>
        </row>
        <row r="135">
          <cell r="O135" t="str">
            <v>V</v>
          </cell>
          <cell r="P135">
            <v>0</v>
          </cell>
        </row>
        <row r="136">
          <cell r="O136" t="str">
            <v>V</v>
          </cell>
          <cell r="P136">
            <v>0</v>
          </cell>
        </row>
        <row r="137">
          <cell r="O137" t="str">
            <v>V</v>
          </cell>
          <cell r="P137">
            <v>0</v>
          </cell>
        </row>
        <row r="138">
          <cell r="O138" t="str">
            <v>V</v>
          </cell>
          <cell r="P138">
            <v>0</v>
          </cell>
        </row>
        <row r="139">
          <cell r="O139" t="str">
            <v>V</v>
          </cell>
          <cell r="P139">
            <v>0</v>
          </cell>
        </row>
        <row r="140">
          <cell r="O140" t="str">
            <v>V</v>
          </cell>
          <cell r="P140">
            <v>0</v>
          </cell>
        </row>
        <row r="141">
          <cell r="O141" t="str">
            <v>V</v>
          </cell>
          <cell r="P141">
            <v>0</v>
          </cell>
        </row>
        <row r="142">
          <cell r="O142" t="str">
            <v>V</v>
          </cell>
          <cell r="P142">
            <v>0</v>
          </cell>
        </row>
        <row r="143">
          <cell r="O143" t="str">
            <v>V</v>
          </cell>
          <cell r="P143">
            <v>0</v>
          </cell>
        </row>
        <row r="144">
          <cell r="O144" t="str">
            <v>V</v>
          </cell>
          <cell r="P144">
            <v>0</v>
          </cell>
        </row>
        <row r="145">
          <cell r="O145" t="str">
            <v>V</v>
          </cell>
          <cell r="P145">
            <v>0</v>
          </cell>
        </row>
        <row r="146">
          <cell r="O146" t="str">
            <v>V</v>
          </cell>
          <cell r="P146">
            <v>0</v>
          </cell>
        </row>
        <row r="147">
          <cell r="O147" t="str">
            <v>V</v>
          </cell>
          <cell r="P147">
            <v>0</v>
          </cell>
        </row>
        <row r="148">
          <cell r="O148" t="str">
            <v>V</v>
          </cell>
          <cell r="P148">
            <v>0</v>
          </cell>
        </row>
        <row r="149">
          <cell r="O149" t="str">
            <v>V</v>
          </cell>
          <cell r="P149">
            <v>0</v>
          </cell>
        </row>
        <row r="150">
          <cell r="O150" t="str">
            <v>V</v>
          </cell>
          <cell r="P150">
            <v>0</v>
          </cell>
        </row>
        <row r="151">
          <cell r="O151" t="str">
            <v>V</v>
          </cell>
          <cell r="P151">
            <v>0</v>
          </cell>
        </row>
        <row r="152">
          <cell r="O152" t="str">
            <v>V</v>
          </cell>
          <cell r="P152">
            <v>0</v>
          </cell>
        </row>
        <row r="153">
          <cell r="O153" t="str">
            <v>V</v>
          </cell>
          <cell r="P153">
            <v>0</v>
          </cell>
        </row>
        <row r="154">
          <cell r="O154" t="str">
            <v>V</v>
          </cell>
          <cell r="P154">
            <v>0</v>
          </cell>
        </row>
        <row r="155">
          <cell r="O155" t="str">
            <v>V</v>
          </cell>
          <cell r="P155">
            <v>0</v>
          </cell>
        </row>
        <row r="156">
          <cell r="O156" t="str">
            <v>V</v>
          </cell>
          <cell r="P156">
            <v>0</v>
          </cell>
        </row>
        <row r="157">
          <cell r="O157" t="str">
            <v>V</v>
          </cell>
          <cell r="P157">
            <v>0</v>
          </cell>
        </row>
        <row r="158">
          <cell r="O158" t="str">
            <v>V</v>
          </cell>
          <cell r="P158">
            <v>0</v>
          </cell>
        </row>
        <row r="159">
          <cell r="O159" t="str">
            <v>V</v>
          </cell>
          <cell r="P159">
            <v>0</v>
          </cell>
        </row>
        <row r="160">
          <cell r="O160" t="str">
            <v>V</v>
          </cell>
          <cell r="P160">
            <v>0</v>
          </cell>
        </row>
        <row r="161">
          <cell r="O161" t="str">
            <v>V</v>
          </cell>
          <cell r="P161">
            <v>0</v>
          </cell>
        </row>
        <row r="162">
          <cell r="O162" t="str">
            <v>V</v>
          </cell>
          <cell r="P162">
            <v>0</v>
          </cell>
        </row>
        <row r="163">
          <cell r="O163" t="str">
            <v>V</v>
          </cell>
          <cell r="P163">
            <v>0</v>
          </cell>
        </row>
        <row r="164">
          <cell r="O164" t="str">
            <v>V</v>
          </cell>
          <cell r="P164">
            <v>0</v>
          </cell>
        </row>
        <row r="165">
          <cell r="O165" t="str">
            <v>V</v>
          </cell>
          <cell r="P165">
            <v>0</v>
          </cell>
        </row>
        <row r="166">
          <cell r="O166" t="str">
            <v>V</v>
          </cell>
          <cell r="P166">
            <v>0</v>
          </cell>
        </row>
        <row r="167">
          <cell r="O167" t="str">
            <v>V</v>
          </cell>
          <cell r="P167">
            <v>0</v>
          </cell>
        </row>
        <row r="168">
          <cell r="O168" t="str">
            <v>V</v>
          </cell>
          <cell r="P168">
            <v>0</v>
          </cell>
        </row>
        <row r="169">
          <cell r="O169" t="str">
            <v>V</v>
          </cell>
          <cell r="P169">
            <v>0</v>
          </cell>
        </row>
        <row r="170">
          <cell r="O170" t="str">
            <v>V</v>
          </cell>
          <cell r="P170">
            <v>0</v>
          </cell>
        </row>
        <row r="171">
          <cell r="O171" t="str">
            <v>V</v>
          </cell>
          <cell r="P171">
            <v>0</v>
          </cell>
        </row>
        <row r="172">
          <cell r="O172" t="str">
            <v>V</v>
          </cell>
          <cell r="P172">
            <v>0</v>
          </cell>
        </row>
        <row r="173">
          <cell r="O173" t="str">
            <v>V</v>
          </cell>
          <cell r="P173">
            <v>0</v>
          </cell>
        </row>
        <row r="174">
          <cell r="O174" t="str">
            <v>V</v>
          </cell>
          <cell r="P174">
            <v>0</v>
          </cell>
        </row>
        <row r="175">
          <cell r="O175" t="str">
            <v>V</v>
          </cell>
          <cell r="P175">
            <v>0</v>
          </cell>
        </row>
        <row r="176">
          <cell r="O176" t="str">
            <v>V</v>
          </cell>
          <cell r="P176">
            <v>0</v>
          </cell>
        </row>
        <row r="177">
          <cell r="O177" t="str">
            <v>V</v>
          </cell>
          <cell r="P177">
            <v>0</v>
          </cell>
        </row>
        <row r="178">
          <cell r="O178" t="str">
            <v>V</v>
          </cell>
          <cell r="P178">
            <v>0</v>
          </cell>
        </row>
        <row r="179">
          <cell r="O179" t="str">
            <v>V</v>
          </cell>
          <cell r="P179">
            <v>0</v>
          </cell>
        </row>
        <row r="180">
          <cell r="O180" t="str">
            <v>V</v>
          </cell>
          <cell r="P180">
            <v>0</v>
          </cell>
        </row>
        <row r="181">
          <cell r="O181" t="str">
            <v>V</v>
          </cell>
          <cell r="P181">
            <v>0</v>
          </cell>
        </row>
        <row r="182">
          <cell r="O182">
            <v>0</v>
          </cell>
          <cell r="P182">
            <v>0</v>
          </cell>
        </row>
        <row r="183">
          <cell r="O183" t="str">
            <v>V</v>
          </cell>
          <cell r="P183">
            <v>0</v>
          </cell>
        </row>
        <row r="184">
          <cell r="O184" t="str">
            <v>V</v>
          </cell>
          <cell r="P184">
            <v>0</v>
          </cell>
        </row>
        <row r="185">
          <cell r="O185" t="str">
            <v>V</v>
          </cell>
          <cell r="P185">
            <v>0</v>
          </cell>
        </row>
        <row r="186">
          <cell r="O186" t="str">
            <v>V</v>
          </cell>
          <cell r="P186">
            <v>0</v>
          </cell>
        </row>
        <row r="187">
          <cell r="O187" t="str">
            <v>V</v>
          </cell>
          <cell r="P187">
            <v>0</v>
          </cell>
        </row>
        <row r="188">
          <cell r="O188" t="str">
            <v>V</v>
          </cell>
          <cell r="P188">
            <v>0</v>
          </cell>
        </row>
        <row r="189">
          <cell r="O189" t="str">
            <v>V</v>
          </cell>
          <cell r="P189">
            <v>0</v>
          </cell>
        </row>
        <row r="190">
          <cell r="O190" t="str">
            <v>V</v>
          </cell>
          <cell r="P190">
            <v>0</v>
          </cell>
        </row>
        <row r="191">
          <cell r="O191" t="str">
            <v>V</v>
          </cell>
          <cell r="P191">
            <v>0</v>
          </cell>
        </row>
        <row r="192">
          <cell r="O192" t="str">
            <v>V</v>
          </cell>
          <cell r="P192">
            <v>0</v>
          </cell>
        </row>
        <row r="193">
          <cell r="O193" t="str">
            <v>V</v>
          </cell>
          <cell r="P193">
            <v>0</v>
          </cell>
        </row>
        <row r="194">
          <cell r="O194" t="str">
            <v>V</v>
          </cell>
          <cell r="P194">
            <v>0</v>
          </cell>
        </row>
        <row r="195">
          <cell r="O195" t="str">
            <v>V</v>
          </cell>
          <cell r="P195">
            <v>0</v>
          </cell>
        </row>
        <row r="196">
          <cell r="O196" t="str">
            <v>V</v>
          </cell>
          <cell r="P196">
            <v>0</v>
          </cell>
        </row>
        <row r="197">
          <cell r="O197" t="str">
            <v>V</v>
          </cell>
          <cell r="P197">
            <v>0</v>
          </cell>
        </row>
        <row r="198">
          <cell r="O198" t="str">
            <v>V</v>
          </cell>
          <cell r="P198">
            <v>0</v>
          </cell>
        </row>
        <row r="199">
          <cell r="O199" t="str">
            <v>V</v>
          </cell>
          <cell r="P199">
            <v>0</v>
          </cell>
        </row>
        <row r="200">
          <cell r="O200" t="str">
            <v>V</v>
          </cell>
          <cell r="P200">
            <v>0</v>
          </cell>
        </row>
        <row r="201">
          <cell r="O201" t="str">
            <v>V</v>
          </cell>
          <cell r="P201">
            <v>0</v>
          </cell>
        </row>
        <row r="202">
          <cell r="O202" t="str">
            <v>V</v>
          </cell>
          <cell r="P202">
            <v>0</v>
          </cell>
        </row>
        <row r="203">
          <cell r="O203" t="str">
            <v>V</v>
          </cell>
          <cell r="P203">
            <v>0</v>
          </cell>
        </row>
        <row r="204">
          <cell r="O204" t="str">
            <v>V</v>
          </cell>
          <cell r="P204">
            <v>0</v>
          </cell>
        </row>
        <row r="205">
          <cell r="O205" t="str">
            <v>V</v>
          </cell>
          <cell r="P205">
            <v>0</v>
          </cell>
        </row>
        <row r="206">
          <cell r="O206" t="str">
            <v>V</v>
          </cell>
          <cell r="P206">
            <v>0</v>
          </cell>
        </row>
        <row r="207">
          <cell r="O207" t="str">
            <v>V</v>
          </cell>
          <cell r="P207">
            <v>0</v>
          </cell>
        </row>
        <row r="208">
          <cell r="O208" t="str">
            <v>V</v>
          </cell>
          <cell r="P208">
            <v>0</v>
          </cell>
        </row>
        <row r="209">
          <cell r="O209" t="str">
            <v>V</v>
          </cell>
          <cell r="P209">
            <v>0</v>
          </cell>
        </row>
        <row r="210">
          <cell r="O210" t="str">
            <v>V</v>
          </cell>
          <cell r="P210">
            <v>0</v>
          </cell>
        </row>
        <row r="211">
          <cell r="O211" t="str">
            <v>V</v>
          </cell>
          <cell r="P211">
            <v>0</v>
          </cell>
        </row>
        <row r="212">
          <cell r="O212" t="str">
            <v>V</v>
          </cell>
          <cell r="P212">
            <v>0</v>
          </cell>
        </row>
        <row r="213">
          <cell r="O213" t="str">
            <v>V</v>
          </cell>
          <cell r="P213">
            <v>0</v>
          </cell>
        </row>
        <row r="214">
          <cell r="O214" t="str">
            <v>V</v>
          </cell>
          <cell r="P214">
            <v>0</v>
          </cell>
        </row>
        <row r="215">
          <cell r="O215" t="str">
            <v>V</v>
          </cell>
          <cell r="P215">
            <v>0</v>
          </cell>
        </row>
        <row r="216">
          <cell r="O216" t="str">
            <v>V</v>
          </cell>
          <cell r="P216">
            <v>0</v>
          </cell>
        </row>
        <row r="217">
          <cell r="O217" t="str">
            <v>V</v>
          </cell>
          <cell r="P217">
            <v>0</v>
          </cell>
        </row>
        <row r="218">
          <cell r="O218" t="str">
            <v>V</v>
          </cell>
          <cell r="P218">
            <v>0</v>
          </cell>
        </row>
        <row r="219">
          <cell r="O219" t="str">
            <v>V</v>
          </cell>
          <cell r="P219">
            <v>0</v>
          </cell>
        </row>
        <row r="220">
          <cell r="O220" t="str">
            <v>V</v>
          </cell>
          <cell r="P220">
            <v>0</v>
          </cell>
        </row>
        <row r="221">
          <cell r="O221" t="str">
            <v>V</v>
          </cell>
          <cell r="P221">
            <v>0</v>
          </cell>
        </row>
        <row r="222">
          <cell r="O222" t="str">
            <v>V</v>
          </cell>
          <cell r="P222">
            <v>0</v>
          </cell>
        </row>
        <row r="223">
          <cell r="O223" t="str">
            <v>V</v>
          </cell>
          <cell r="P223">
            <v>0</v>
          </cell>
        </row>
        <row r="224">
          <cell r="O224" t="str">
            <v>V</v>
          </cell>
          <cell r="P224">
            <v>0</v>
          </cell>
        </row>
        <row r="225">
          <cell r="O225" t="str">
            <v>V</v>
          </cell>
          <cell r="P225">
            <v>0</v>
          </cell>
        </row>
        <row r="226">
          <cell r="O226" t="str">
            <v>V</v>
          </cell>
          <cell r="P226">
            <v>0</v>
          </cell>
        </row>
        <row r="227">
          <cell r="O227" t="str">
            <v>V</v>
          </cell>
          <cell r="P227">
            <v>0</v>
          </cell>
        </row>
        <row r="228">
          <cell r="O228" t="str">
            <v>V</v>
          </cell>
          <cell r="P228">
            <v>0</v>
          </cell>
        </row>
        <row r="229">
          <cell r="O229" t="str">
            <v>V</v>
          </cell>
          <cell r="P229">
            <v>0</v>
          </cell>
        </row>
        <row r="230">
          <cell r="O230" t="str">
            <v>V</v>
          </cell>
          <cell r="P230">
            <v>0</v>
          </cell>
        </row>
        <row r="231">
          <cell r="O231" t="str">
            <v>V</v>
          </cell>
          <cell r="P231">
            <v>0</v>
          </cell>
        </row>
        <row r="232">
          <cell r="O232" t="str">
            <v>V</v>
          </cell>
          <cell r="P232">
            <v>0</v>
          </cell>
        </row>
        <row r="233">
          <cell r="O233" t="str">
            <v>V</v>
          </cell>
          <cell r="P233">
            <v>0</v>
          </cell>
        </row>
        <row r="234">
          <cell r="O234" t="str">
            <v>V</v>
          </cell>
          <cell r="P234">
            <v>0</v>
          </cell>
        </row>
        <row r="235">
          <cell r="O235" t="str">
            <v>V</v>
          </cell>
          <cell r="P235">
            <v>0</v>
          </cell>
        </row>
        <row r="236">
          <cell r="O236" t="str">
            <v>V</v>
          </cell>
          <cell r="P236">
            <v>0</v>
          </cell>
        </row>
        <row r="237">
          <cell r="O237" t="str">
            <v>V</v>
          </cell>
          <cell r="P237">
            <v>0</v>
          </cell>
        </row>
        <row r="238">
          <cell r="O238" t="str">
            <v>V</v>
          </cell>
          <cell r="P238">
            <v>0</v>
          </cell>
        </row>
        <row r="239">
          <cell r="O239" t="str">
            <v>V</v>
          </cell>
          <cell r="P239">
            <v>0</v>
          </cell>
        </row>
        <row r="240">
          <cell r="O240" t="str">
            <v>V</v>
          </cell>
          <cell r="P240">
            <v>0</v>
          </cell>
        </row>
        <row r="241">
          <cell r="O241" t="str">
            <v>V</v>
          </cell>
          <cell r="P241">
            <v>0</v>
          </cell>
        </row>
        <row r="242">
          <cell r="O242" t="str">
            <v>V</v>
          </cell>
          <cell r="P242">
            <v>0</v>
          </cell>
        </row>
        <row r="243">
          <cell r="O243" t="str">
            <v>V</v>
          </cell>
          <cell r="P243">
            <v>0</v>
          </cell>
        </row>
        <row r="244">
          <cell r="O244" t="str">
            <v>V</v>
          </cell>
          <cell r="P244">
            <v>0</v>
          </cell>
        </row>
        <row r="245">
          <cell r="O245" t="str">
            <v>V</v>
          </cell>
          <cell r="P245">
            <v>0</v>
          </cell>
        </row>
        <row r="246">
          <cell r="O246" t="str">
            <v>V</v>
          </cell>
          <cell r="P246">
            <v>0</v>
          </cell>
        </row>
        <row r="247">
          <cell r="O247" t="str">
            <v>V</v>
          </cell>
          <cell r="P247">
            <v>0</v>
          </cell>
        </row>
        <row r="248">
          <cell r="O248" t="str">
            <v>V</v>
          </cell>
          <cell r="P248">
            <v>0</v>
          </cell>
        </row>
        <row r="249">
          <cell r="O249" t="str">
            <v>V</v>
          </cell>
          <cell r="P249">
            <v>0</v>
          </cell>
        </row>
        <row r="250">
          <cell r="O250" t="str">
            <v>V</v>
          </cell>
          <cell r="P250">
            <v>0</v>
          </cell>
        </row>
        <row r="251">
          <cell r="O251" t="str">
            <v>V</v>
          </cell>
          <cell r="P251">
            <v>0</v>
          </cell>
        </row>
        <row r="252">
          <cell r="O252" t="str">
            <v>V</v>
          </cell>
          <cell r="P252">
            <v>0</v>
          </cell>
        </row>
        <row r="253">
          <cell r="O253" t="str">
            <v>V</v>
          </cell>
          <cell r="P253">
            <v>0</v>
          </cell>
        </row>
        <row r="254">
          <cell r="O254" t="str">
            <v>V</v>
          </cell>
          <cell r="P254">
            <v>0</v>
          </cell>
        </row>
        <row r="255">
          <cell r="O255" t="str">
            <v>V</v>
          </cell>
          <cell r="P255">
            <v>0</v>
          </cell>
        </row>
        <row r="256">
          <cell r="O256" t="str">
            <v>V</v>
          </cell>
          <cell r="P256">
            <v>0</v>
          </cell>
        </row>
        <row r="257">
          <cell r="O257" t="str">
            <v>V</v>
          </cell>
          <cell r="P257">
            <v>0</v>
          </cell>
        </row>
        <row r="258">
          <cell r="O258" t="str">
            <v>V</v>
          </cell>
          <cell r="P258">
            <v>0</v>
          </cell>
        </row>
        <row r="259">
          <cell r="O259" t="str">
            <v>V</v>
          </cell>
          <cell r="P259">
            <v>0</v>
          </cell>
        </row>
        <row r="260">
          <cell r="O260" t="str">
            <v>V</v>
          </cell>
          <cell r="P260">
            <v>0</v>
          </cell>
        </row>
        <row r="261">
          <cell r="O261" t="str">
            <v>V</v>
          </cell>
          <cell r="P261">
            <v>0</v>
          </cell>
        </row>
        <row r="262">
          <cell r="O262" t="str">
            <v>V</v>
          </cell>
          <cell r="P262">
            <v>0</v>
          </cell>
        </row>
        <row r="263">
          <cell r="O263" t="str">
            <v>V</v>
          </cell>
          <cell r="P263">
            <v>0</v>
          </cell>
        </row>
        <row r="264">
          <cell r="O264" t="str">
            <v>V</v>
          </cell>
          <cell r="P264">
            <v>0</v>
          </cell>
        </row>
        <row r="265">
          <cell r="O265" t="str">
            <v>V</v>
          </cell>
          <cell r="P265">
            <v>0</v>
          </cell>
        </row>
        <row r="266">
          <cell r="O266" t="str">
            <v>V</v>
          </cell>
          <cell r="P266">
            <v>0</v>
          </cell>
        </row>
        <row r="267">
          <cell r="O267" t="str">
            <v>V</v>
          </cell>
          <cell r="P267">
            <v>0</v>
          </cell>
        </row>
        <row r="268">
          <cell r="O268" t="str">
            <v>V</v>
          </cell>
          <cell r="P268">
            <v>0</v>
          </cell>
        </row>
        <row r="269">
          <cell r="O269" t="str">
            <v>V</v>
          </cell>
          <cell r="P269">
            <v>0</v>
          </cell>
        </row>
        <row r="270">
          <cell r="O270" t="str">
            <v>V</v>
          </cell>
          <cell r="P270">
            <v>0</v>
          </cell>
        </row>
        <row r="271">
          <cell r="O271" t="str">
            <v>V</v>
          </cell>
          <cell r="P271">
            <v>0</v>
          </cell>
        </row>
        <row r="272">
          <cell r="O272" t="str">
            <v>V</v>
          </cell>
          <cell r="P272">
            <v>0</v>
          </cell>
        </row>
        <row r="273">
          <cell r="O273" t="str">
            <v>V</v>
          </cell>
          <cell r="P273">
            <v>0</v>
          </cell>
        </row>
        <row r="274">
          <cell r="O274">
            <v>0</v>
          </cell>
          <cell r="P274">
            <v>0</v>
          </cell>
        </row>
        <row r="275">
          <cell r="O275" t="str">
            <v>V</v>
          </cell>
          <cell r="P275">
            <v>0</v>
          </cell>
        </row>
        <row r="276">
          <cell r="O276" t="str">
            <v>V</v>
          </cell>
          <cell r="P276">
            <v>0</v>
          </cell>
        </row>
        <row r="277">
          <cell r="O277" t="str">
            <v>V</v>
          </cell>
          <cell r="P277">
            <v>0</v>
          </cell>
        </row>
        <row r="278">
          <cell r="O278" t="str">
            <v>V</v>
          </cell>
          <cell r="P278">
            <v>0</v>
          </cell>
        </row>
        <row r="279">
          <cell r="O279" t="str">
            <v>V</v>
          </cell>
          <cell r="P279">
            <v>0</v>
          </cell>
        </row>
        <row r="280">
          <cell r="O280" t="str">
            <v>V</v>
          </cell>
          <cell r="P280">
            <v>0</v>
          </cell>
        </row>
        <row r="281">
          <cell r="O281" t="str">
            <v>V</v>
          </cell>
          <cell r="P281">
            <v>0</v>
          </cell>
        </row>
        <row r="282">
          <cell r="O282" t="str">
            <v>V</v>
          </cell>
          <cell r="P282">
            <v>0</v>
          </cell>
        </row>
        <row r="283">
          <cell r="O283" t="str">
            <v>V</v>
          </cell>
          <cell r="P283">
            <v>0</v>
          </cell>
        </row>
        <row r="284">
          <cell r="O284" t="str">
            <v>V</v>
          </cell>
          <cell r="P284">
            <v>0</v>
          </cell>
        </row>
        <row r="285">
          <cell r="O285" t="str">
            <v>V</v>
          </cell>
          <cell r="P285">
            <v>0</v>
          </cell>
        </row>
        <row r="286">
          <cell r="O286" t="str">
            <v>V</v>
          </cell>
          <cell r="P286">
            <v>0</v>
          </cell>
        </row>
        <row r="287">
          <cell r="O287" t="str">
            <v>V</v>
          </cell>
          <cell r="P287">
            <v>0</v>
          </cell>
        </row>
        <row r="288">
          <cell r="O288" t="str">
            <v>V</v>
          </cell>
          <cell r="P288">
            <v>0</v>
          </cell>
        </row>
        <row r="289">
          <cell r="O289" t="str">
            <v>V</v>
          </cell>
          <cell r="P289">
            <v>0</v>
          </cell>
        </row>
        <row r="290">
          <cell r="O290" t="str">
            <v>V</v>
          </cell>
          <cell r="P290">
            <v>0</v>
          </cell>
        </row>
        <row r="291">
          <cell r="O291" t="str">
            <v>V</v>
          </cell>
          <cell r="P291">
            <v>0</v>
          </cell>
        </row>
        <row r="292">
          <cell r="O292" t="str">
            <v>V</v>
          </cell>
          <cell r="P292">
            <v>0</v>
          </cell>
        </row>
        <row r="293">
          <cell r="O293" t="str">
            <v>V</v>
          </cell>
          <cell r="P293">
            <v>0</v>
          </cell>
        </row>
        <row r="294">
          <cell r="O294" t="str">
            <v>V</v>
          </cell>
          <cell r="P294">
            <v>0</v>
          </cell>
        </row>
        <row r="295">
          <cell r="O295" t="str">
            <v>V</v>
          </cell>
          <cell r="P295">
            <v>0</v>
          </cell>
        </row>
        <row r="296">
          <cell r="O296" t="str">
            <v>V</v>
          </cell>
          <cell r="P296">
            <v>0</v>
          </cell>
        </row>
        <row r="297">
          <cell r="O297" t="str">
            <v>V</v>
          </cell>
          <cell r="P297">
            <v>0</v>
          </cell>
        </row>
        <row r="298">
          <cell r="O298" t="str">
            <v>V</v>
          </cell>
          <cell r="P298">
            <v>0</v>
          </cell>
        </row>
        <row r="299">
          <cell r="O299" t="str">
            <v>V</v>
          </cell>
          <cell r="P299">
            <v>0</v>
          </cell>
        </row>
        <row r="300">
          <cell r="O300" t="str">
            <v>V</v>
          </cell>
          <cell r="P300">
            <v>0</v>
          </cell>
        </row>
        <row r="301">
          <cell r="O301" t="str">
            <v>V</v>
          </cell>
          <cell r="P301">
            <v>0</v>
          </cell>
        </row>
        <row r="302">
          <cell r="O302" t="str">
            <v>V</v>
          </cell>
          <cell r="P302">
            <v>0</v>
          </cell>
        </row>
        <row r="303">
          <cell r="O303" t="str">
            <v>V</v>
          </cell>
          <cell r="P303">
            <v>0</v>
          </cell>
        </row>
        <row r="304">
          <cell r="O304" t="str">
            <v>V</v>
          </cell>
          <cell r="P304">
            <v>0</v>
          </cell>
        </row>
        <row r="305">
          <cell r="O305" t="str">
            <v>V</v>
          </cell>
          <cell r="P305">
            <v>0</v>
          </cell>
        </row>
        <row r="306">
          <cell r="O306" t="str">
            <v>V</v>
          </cell>
          <cell r="P306">
            <v>0</v>
          </cell>
        </row>
        <row r="307">
          <cell r="O307" t="str">
            <v>V</v>
          </cell>
          <cell r="P307">
            <v>0</v>
          </cell>
        </row>
        <row r="308">
          <cell r="O308" t="str">
            <v>V</v>
          </cell>
          <cell r="P308">
            <v>0</v>
          </cell>
        </row>
        <row r="309">
          <cell r="O309" t="str">
            <v>V</v>
          </cell>
          <cell r="P309">
            <v>0</v>
          </cell>
        </row>
        <row r="310">
          <cell r="O310" t="str">
            <v>V</v>
          </cell>
          <cell r="P310">
            <v>0</v>
          </cell>
        </row>
        <row r="311">
          <cell r="O311" t="str">
            <v>V</v>
          </cell>
          <cell r="P311">
            <v>0</v>
          </cell>
        </row>
        <row r="312">
          <cell r="O312" t="str">
            <v>V</v>
          </cell>
          <cell r="P312">
            <v>0</v>
          </cell>
        </row>
        <row r="313">
          <cell r="O313" t="str">
            <v>V</v>
          </cell>
          <cell r="P313">
            <v>0</v>
          </cell>
        </row>
        <row r="314">
          <cell r="O314" t="str">
            <v>V</v>
          </cell>
          <cell r="P314">
            <v>0</v>
          </cell>
        </row>
        <row r="315">
          <cell r="O315" t="str">
            <v>V</v>
          </cell>
          <cell r="P315">
            <v>0</v>
          </cell>
        </row>
        <row r="316">
          <cell r="O316" t="str">
            <v>V</v>
          </cell>
          <cell r="P316">
            <v>0</v>
          </cell>
        </row>
        <row r="317">
          <cell r="O317" t="str">
            <v>V</v>
          </cell>
          <cell r="P317">
            <v>0</v>
          </cell>
        </row>
        <row r="318">
          <cell r="O318" t="str">
            <v>V</v>
          </cell>
          <cell r="P318">
            <v>0</v>
          </cell>
        </row>
        <row r="319">
          <cell r="O319" t="str">
            <v>V</v>
          </cell>
          <cell r="P319">
            <v>0</v>
          </cell>
        </row>
        <row r="320">
          <cell r="O320" t="str">
            <v>V</v>
          </cell>
          <cell r="P320">
            <v>0</v>
          </cell>
        </row>
        <row r="321">
          <cell r="O321" t="str">
            <v>V</v>
          </cell>
          <cell r="P321">
            <v>0</v>
          </cell>
        </row>
        <row r="322">
          <cell r="O322" t="str">
            <v>V</v>
          </cell>
          <cell r="P322">
            <v>0</v>
          </cell>
        </row>
        <row r="323">
          <cell r="O323" t="str">
            <v>V</v>
          </cell>
          <cell r="P323">
            <v>0</v>
          </cell>
        </row>
        <row r="324">
          <cell r="O324" t="str">
            <v>V</v>
          </cell>
          <cell r="P324">
            <v>0</v>
          </cell>
        </row>
        <row r="325">
          <cell r="O325" t="str">
            <v>V</v>
          </cell>
          <cell r="P325">
            <v>0</v>
          </cell>
        </row>
        <row r="326">
          <cell r="O326" t="str">
            <v>V</v>
          </cell>
          <cell r="P326">
            <v>0</v>
          </cell>
        </row>
        <row r="327">
          <cell r="O327" t="str">
            <v>V</v>
          </cell>
          <cell r="P327">
            <v>0</v>
          </cell>
        </row>
        <row r="328">
          <cell r="O328" t="str">
            <v>V</v>
          </cell>
          <cell r="P328">
            <v>0</v>
          </cell>
        </row>
        <row r="329">
          <cell r="O329" t="str">
            <v>V</v>
          </cell>
          <cell r="P329">
            <v>0</v>
          </cell>
        </row>
        <row r="330">
          <cell r="O330" t="str">
            <v>V</v>
          </cell>
          <cell r="P330">
            <v>0</v>
          </cell>
        </row>
        <row r="331">
          <cell r="O331" t="str">
            <v>V</v>
          </cell>
          <cell r="P331">
            <v>0</v>
          </cell>
        </row>
        <row r="332">
          <cell r="O332" t="str">
            <v>V</v>
          </cell>
          <cell r="P332">
            <v>0</v>
          </cell>
        </row>
        <row r="333">
          <cell r="O333" t="str">
            <v>V</v>
          </cell>
          <cell r="P333">
            <v>0</v>
          </cell>
        </row>
        <row r="334">
          <cell r="O334" t="str">
            <v>V</v>
          </cell>
          <cell r="P334">
            <v>0</v>
          </cell>
        </row>
        <row r="335">
          <cell r="O335" t="str">
            <v>V</v>
          </cell>
          <cell r="P335">
            <v>0</v>
          </cell>
        </row>
        <row r="336">
          <cell r="O336" t="str">
            <v>V</v>
          </cell>
          <cell r="P336">
            <v>0</v>
          </cell>
        </row>
        <row r="337">
          <cell r="O337" t="str">
            <v>V</v>
          </cell>
          <cell r="P337">
            <v>0</v>
          </cell>
        </row>
        <row r="338">
          <cell r="O338" t="str">
            <v>V</v>
          </cell>
          <cell r="P338">
            <v>0</v>
          </cell>
        </row>
        <row r="339">
          <cell r="O339" t="str">
            <v>V</v>
          </cell>
          <cell r="P339">
            <v>0</v>
          </cell>
        </row>
        <row r="340">
          <cell r="O340" t="str">
            <v>V</v>
          </cell>
          <cell r="P340">
            <v>0</v>
          </cell>
        </row>
        <row r="341">
          <cell r="O341" t="str">
            <v>V</v>
          </cell>
          <cell r="P341">
            <v>0</v>
          </cell>
        </row>
        <row r="342">
          <cell r="O342" t="str">
            <v>V</v>
          </cell>
          <cell r="P342">
            <v>0</v>
          </cell>
        </row>
        <row r="343">
          <cell r="O343" t="str">
            <v>V</v>
          </cell>
          <cell r="P343">
            <v>0</v>
          </cell>
        </row>
        <row r="344">
          <cell r="O344" t="str">
            <v>V</v>
          </cell>
          <cell r="P344">
            <v>0</v>
          </cell>
        </row>
        <row r="345">
          <cell r="O345" t="str">
            <v>V</v>
          </cell>
          <cell r="P345">
            <v>0</v>
          </cell>
        </row>
        <row r="346">
          <cell r="O346" t="str">
            <v>V</v>
          </cell>
          <cell r="P346">
            <v>0</v>
          </cell>
        </row>
        <row r="347">
          <cell r="O347" t="str">
            <v>V</v>
          </cell>
          <cell r="P347">
            <v>0</v>
          </cell>
        </row>
        <row r="348">
          <cell r="O348" t="str">
            <v>V</v>
          </cell>
          <cell r="P348">
            <v>0</v>
          </cell>
        </row>
        <row r="349">
          <cell r="O349" t="str">
            <v>V</v>
          </cell>
          <cell r="P349">
            <v>0</v>
          </cell>
        </row>
        <row r="350">
          <cell r="O350" t="str">
            <v>V</v>
          </cell>
          <cell r="P350">
            <v>0</v>
          </cell>
        </row>
        <row r="351">
          <cell r="O351" t="str">
            <v>V</v>
          </cell>
          <cell r="P351">
            <v>0</v>
          </cell>
        </row>
        <row r="352">
          <cell r="O352" t="str">
            <v>V</v>
          </cell>
          <cell r="P352">
            <v>0</v>
          </cell>
        </row>
        <row r="353">
          <cell r="O353" t="str">
            <v>V</v>
          </cell>
          <cell r="P353">
            <v>0</v>
          </cell>
        </row>
        <row r="354">
          <cell r="O354" t="str">
            <v>V</v>
          </cell>
          <cell r="P354">
            <v>0</v>
          </cell>
        </row>
        <row r="355">
          <cell r="O355" t="str">
            <v>V</v>
          </cell>
          <cell r="P355">
            <v>0</v>
          </cell>
        </row>
        <row r="356">
          <cell r="O356" t="str">
            <v>V</v>
          </cell>
          <cell r="P356">
            <v>0</v>
          </cell>
        </row>
        <row r="357">
          <cell r="O357" t="str">
            <v>V</v>
          </cell>
          <cell r="P357">
            <v>0</v>
          </cell>
        </row>
        <row r="358">
          <cell r="O358" t="str">
            <v>V</v>
          </cell>
          <cell r="P358">
            <v>0</v>
          </cell>
        </row>
        <row r="359">
          <cell r="O359" t="str">
            <v>V</v>
          </cell>
          <cell r="P359">
            <v>0</v>
          </cell>
        </row>
        <row r="360">
          <cell r="O360" t="str">
            <v>V</v>
          </cell>
          <cell r="P360">
            <v>0</v>
          </cell>
        </row>
        <row r="361">
          <cell r="O361" t="str">
            <v>V</v>
          </cell>
          <cell r="P361">
            <v>0</v>
          </cell>
        </row>
        <row r="362">
          <cell r="O362" t="str">
            <v>V</v>
          </cell>
          <cell r="P362">
            <v>0</v>
          </cell>
        </row>
        <row r="363">
          <cell r="O363" t="str">
            <v>V</v>
          </cell>
          <cell r="P363">
            <v>0</v>
          </cell>
        </row>
        <row r="364">
          <cell r="O364" t="str">
            <v>V</v>
          </cell>
          <cell r="P364">
            <v>0</v>
          </cell>
        </row>
        <row r="365">
          <cell r="O365" t="str">
            <v>V</v>
          </cell>
          <cell r="P365">
            <v>0</v>
          </cell>
        </row>
        <row r="366">
          <cell r="O366" t="str">
            <v>V</v>
          </cell>
          <cell r="P366">
            <v>0</v>
          </cell>
        </row>
        <row r="367">
          <cell r="O367" t="str">
            <v>V</v>
          </cell>
          <cell r="P367">
            <v>0</v>
          </cell>
        </row>
        <row r="368">
          <cell r="O368" t="str">
            <v>V</v>
          </cell>
          <cell r="P368">
            <v>0</v>
          </cell>
        </row>
        <row r="369">
          <cell r="O369" t="str">
            <v>V</v>
          </cell>
          <cell r="P369">
            <v>0</v>
          </cell>
        </row>
        <row r="370">
          <cell r="O370" t="str">
            <v>V</v>
          </cell>
          <cell r="P370">
            <v>0</v>
          </cell>
        </row>
        <row r="371">
          <cell r="O371" t="str">
            <v>V</v>
          </cell>
          <cell r="P371">
            <v>0</v>
          </cell>
        </row>
        <row r="372">
          <cell r="O372" t="str">
            <v>V</v>
          </cell>
          <cell r="P372">
            <v>0</v>
          </cell>
        </row>
        <row r="373">
          <cell r="O373" t="str">
            <v>V</v>
          </cell>
          <cell r="P373">
            <v>0</v>
          </cell>
        </row>
        <row r="374">
          <cell r="O374" t="str">
            <v>V</v>
          </cell>
          <cell r="P374">
            <v>0</v>
          </cell>
        </row>
        <row r="375">
          <cell r="O375" t="str">
            <v>V</v>
          </cell>
          <cell r="P375">
            <v>0</v>
          </cell>
        </row>
        <row r="376">
          <cell r="O376" t="str">
            <v>V</v>
          </cell>
          <cell r="P376">
            <v>0</v>
          </cell>
        </row>
        <row r="377">
          <cell r="O377" t="str">
            <v>V</v>
          </cell>
          <cell r="P377">
            <v>0</v>
          </cell>
        </row>
        <row r="378">
          <cell r="O378" t="str">
            <v>V</v>
          </cell>
          <cell r="P378">
            <v>0</v>
          </cell>
        </row>
        <row r="379">
          <cell r="O379" t="str">
            <v>V</v>
          </cell>
          <cell r="P379">
            <v>0</v>
          </cell>
        </row>
        <row r="380">
          <cell r="O380" t="str">
            <v>V</v>
          </cell>
          <cell r="P380">
            <v>0</v>
          </cell>
        </row>
        <row r="381">
          <cell r="O381" t="str">
            <v>V</v>
          </cell>
          <cell r="P381">
            <v>0</v>
          </cell>
        </row>
        <row r="382">
          <cell r="O382" t="str">
            <v>V</v>
          </cell>
          <cell r="P382">
            <v>0</v>
          </cell>
        </row>
        <row r="383">
          <cell r="O383" t="str">
            <v>V</v>
          </cell>
          <cell r="P383">
            <v>0</v>
          </cell>
        </row>
        <row r="384">
          <cell r="O384" t="str">
            <v>V</v>
          </cell>
          <cell r="P384">
            <v>0</v>
          </cell>
        </row>
        <row r="385">
          <cell r="O385" t="str">
            <v>V</v>
          </cell>
          <cell r="P385">
            <v>0</v>
          </cell>
        </row>
        <row r="386">
          <cell r="O386" t="str">
            <v>V</v>
          </cell>
          <cell r="P386">
            <v>0</v>
          </cell>
        </row>
        <row r="387">
          <cell r="O387" t="str">
            <v>V</v>
          </cell>
          <cell r="P387">
            <v>0</v>
          </cell>
        </row>
        <row r="388">
          <cell r="O388" t="str">
            <v>V</v>
          </cell>
          <cell r="P388">
            <v>0</v>
          </cell>
        </row>
        <row r="389">
          <cell r="O389" t="str">
            <v>V</v>
          </cell>
          <cell r="P389">
            <v>0</v>
          </cell>
        </row>
        <row r="390">
          <cell r="O390" t="str">
            <v>V</v>
          </cell>
          <cell r="P390">
            <v>0</v>
          </cell>
        </row>
        <row r="391">
          <cell r="O391" t="str">
            <v>V</v>
          </cell>
          <cell r="P391">
            <v>0</v>
          </cell>
        </row>
        <row r="392">
          <cell r="O392" t="str">
            <v>V</v>
          </cell>
          <cell r="P392">
            <v>0</v>
          </cell>
        </row>
        <row r="393">
          <cell r="O393" t="str">
            <v>V</v>
          </cell>
          <cell r="P393">
            <v>0</v>
          </cell>
        </row>
        <row r="394">
          <cell r="O394" t="str">
            <v>V</v>
          </cell>
          <cell r="P394">
            <v>0</v>
          </cell>
        </row>
        <row r="395">
          <cell r="O395" t="str">
            <v>V</v>
          </cell>
          <cell r="P395">
            <v>0</v>
          </cell>
        </row>
        <row r="396">
          <cell r="O396" t="str">
            <v>V</v>
          </cell>
          <cell r="P396">
            <v>0</v>
          </cell>
        </row>
        <row r="397">
          <cell r="O397" t="str">
            <v>V</v>
          </cell>
          <cell r="P397">
            <v>0</v>
          </cell>
        </row>
        <row r="398">
          <cell r="O398" t="str">
            <v>V</v>
          </cell>
          <cell r="P398">
            <v>0</v>
          </cell>
        </row>
        <row r="399">
          <cell r="O399" t="str">
            <v>V</v>
          </cell>
          <cell r="P399">
            <v>0</v>
          </cell>
        </row>
        <row r="400">
          <cell r="O400" t="str">
            <v>V</v>
          </cell>
          <cell r="P400">
            <v>0</v>
          </cell>
        </row>
        <row r="401">
          <cell r="O401" t="str">
            <v>V</v>
          </cell>
          <cell r="P401">
            <v>0</v>
          </cell>
        </row>
        <row r="402">
          <cell r="O402" t="str">
            <v>V</v>
          </cell>
          <cell r="P402">
            <v>0</v>
          </cell>
        </row>
        <row r="403">
          <cell r="O403" t="str">
            <v>V</v>
          </cell>
          <cell r="P403">
            <v>0</v>
          </cell>
        </row>
        <row r="404">
          <cell r="O404" t="str">
            <v>V</v>
          </cell>
          <cell r="P404">
            <v>0</v>
          </cell>
        </row>
        <row r="405">
          <cell r="O405" t="str">
            <v>V</v>
          </cell>
          <cell r="P405">
            <v>0</v>
          </cell>
        </row>
        <row r="406">
          <cell r="O406" t="str">
            <v>V</v>
          </cell>
          <cell r="P406">
            <v>0</v>
          </cell>
        </row>
        <row r="407">
          <cell r="O407" t="str">
            <v>V</v>
          </cell>
          <cell r="P407">
            <v>0</v>
          </cell>
        </row>
        <row r="408">
          <cell r="O408" t="str">
            <v>V</v>
          </cell>
          <cell r="P408">
            <v>0</v>
          </cell>
        </row>
        <row r="409">
          <cell r="O409" t="str">
            <v>V</v>
          </cell>
          <cell r="P409">
            <v>0</v>
          </cell>
        </row>
        <row r="410">
          <cell r="O410" t="str">
            <v>V</v>
          </cell>
          <cell r="P410">
            <v>0</v>
          </cell>
        </row>
        <row r="411">
          <cell r="O411" t="str">
            <v>V</v>
          </cell>
          <cell r="P411">
            <v>0</v>
          </cell>
        </row>
        <row r="412">
          <cell r="O412" t="str">
            <v>V</v>
          </cell>
          <cell r="P412">
            <v>0</v>
          </cell>
        </row>
        <row r="413">
          <cell r="O413" t="str">
            <v>V</v>
          </cell>
          <cell r="P413">
            <v>0</v>
          </cell>
        </row>
        <row r="414">
          <cell r="O414" t="str">
            <v>V</v>
          </cell>
          <cell r="P414">
            <v>0</v>
          </cell>
        </row>
        <row r="415">
          <cell r="O415" t="str">
            <v>V</v>
          </cell>
          <cell r="P415">
            <v>0</v>
          </cell>
        </row>
        <row r="416">
          <cell r="O416" t="str">
            <v>V</v>
          </cell>
          <cell r="P416">
            <v>0</v>
          </cell>
        </row>
        <row r="417">
          <cell r="O417" t="str">
            <v>V</v>
          </cell>
          <cell r="P417">
            <v>0</v>
          </cell>
        </row>
        <row r="418">
          <cell r="O418" t="str">
            <v>V</v>
          </cell>
          <cell r="P418">
            <v>0</v>
          </cell>
        </row>
        <row r="419">
          <cell r="O419" t="str">
            <v>V</v>
          </cell>
          <cell r="P419">
            <v>0</v>
          </cell>
        </row>
        <row r="420">
          <cell r="O420" t="str">
            <v>V</v>
          </cell>
          <cell r="P420">
            <v>0</v>
          </cell>
        </row>
        <row r="421">
          <cell r="O421" t="str">
            <v>V</v>
          </cell>
          <cell r="P421">
            <v>0</v>
          </cell>
        </row>
        <row r="422">
          <cell r="O422" t="str">
            <v>V</v>
          </cell>
          <cell r="P422">
            <v>0</v>
          </cell>
        </row>
        <row r="423">
          <cell r="O423" t="str">
            <v>V</v>
          </cell>
          <cell r="P423">
            <v>0</v>
          </cell>
        </row>
        <row r="424">
          <cell r="O424" t="str">
            <v>V</v>
          </cell>
          <cell r="P424">
            <v>0</v>
          </cell>
        </row>
        <row r="425">
          <cell r="O425" t="str">
            <v>V</v>
          </cell>
          <cell r="P425">
            <v>0</v>
          </cell>
        </row>
        <row r="426">
          <cell r="O426" t="str">
            <v>V</v>
          </cell>
          <cell r="P426">
            <v>0</v>
          </cell>
        </row>
        <row r="427">
          <cell r="O427" t="str">
            <v>V</v>
          </cell>
          <cell r="P427">
            <v>0</v>
          </cell>
        </row>
        <row r="428">
          <cell r="O428" t="str">
            <v>V</v>
          </cell>
          <cell r="P428">
            <v>0</v>
          </cell>
        </row>
        <row r="429">
          <cell r="O429" t="str">
            <v>V</v>
          </cell>
          <cell r="P429">
            <v>0</v>
          </cell>
        </row>
        <row r="430">
          <cell r="O430" t="str">
            <v>V</v>
          </cell>
          <cell r="P430">
            <v>0</v>
          </cell>
        </row>
        <row r="431">
          <cell r="O431" t="str">
            <v>V</v>
          </cell>
          <cell r="P431">
            <v>0</v>
          </cell>
        </row>
        <row r="432">
          <cell r="O432" t="str">
            <v>V</v>
          </cell>
          <cell r="P432">
            <v>0</v>
          </cell>
        </row>
        <row r="433">
          <cell r="O433" t="str">
            <v>V</v>
          </cell>
          <cell r="P433">
            <v>0</v>
          </cell>
        </row>
        <row r="434">
          <cell r="O434" t="str">
            <v>V</v>
          </cell>
          <cell r="P434">
            <v>0</v>
          </cell>
        </row>
        <row r="435">
          <cell r="O435" t="str">
            <v>V</v>
          </cell>
          <cell r="P435">
            <v>0</v>
          </cell>
        </row>
        <row r="436">
          <cell r="O436" t="str">
            <v>V</v>
          </cell>
          <cell r="P436">
            <v>0</v>
          </cell>
        </row>
        <row r="437">
          <cell r="O437" t="str">
            <v>V</v>
          </cell>
          <cell r="P437">
            <v>0</v>
          </cell>
        </row>
        <row r="438">
          <cell r="O438" t="str">
            <v>V</v>
          </cell>
          <cell r="P438">
            <v>0</v>
          </cell>
        </row>
        <row r="439">
          <cell r="O439" t="str">
            <v>V</v>
          </cell>
          <cell r="P439">
            <v>0</v>
          </cell>
        </row>
        <row r="440">
          <cell r="O440" t="str">
            <v>V</v>
          </cell>
          <cell r="P440">
            <v>0</v>
          </cell>
        </row>
        <row r="441">
          <cell r="O441" t="str">
            <v>V</v>
          </cell>
          <cell r="P441">
            <v>0</v>
          </cell>
        </row>
        <row r="442">
          <cell r="O442" t="str">
            <v>V</v>
          </cell>
          <cell r="P442">
            <v>0</v>
          </cell>
        </row>
        <row r="443">
          <cell r="O443" t="str">
            <v>V</v>
          </cell>
          <cell r="P443">
            <v>0</v>
          </cell>
        </row>
        <row r="444">
          <cell r="O444" t="str">
            <v>V</v>
          </cell>
          <cell r="P444">
            <v>0</v>
          </cell>
        </row>
        <row r="445">
          <cell r="O445" t="str">
            <v>V</v>
          </cell>
          <cell r="P445">
            <v>0</v>
          </cell>
        </row>
        <row r="446">
          <cell r="O446" t="str">
            <v>V</v>
          </cell>
          <cell r="P446">
            <v>0</v>
          </cell>
        </row>
        <row r="447">
          <cell r="O447" t="str">
            <v>V</v>
          </cell>
          <cell r="P447">
            <v>0</v>
          </cell>
        </row>
        <row r="448">
          <cell r="O448" t="str">
            <v>V</v>
          </cell>
          <cell r="P448">
            <v>0</v>
          </cell>
        </row>
        <row r="449">
          <cell r="O449" t="str">
            <v>V</v>
          </cell>
          <cell r="P449">
            <v>0</v>
          </cell>
        </row>
        <row r="450">
          <cell r="O450" t="str">
            <v>V</v>
          </cell>
          <cell r="P450">
            <v>0</v>
          </cell>
        </row>
        <row r="451">
          <cell r="O451" t="str">
            <v>V</v>
          </cell>
          <cell r="P451">
            <v>0</v>
          </cell>
        </row>
        <row r="452">
          <cell r="O452" t="str">
            <v>V</v>
          </cell>
          <cell r="P452">
            <v>0</v>
          </cell>
        </row>
        <row r="453">
          <cell r="O453" t="str">
            <v>V</v>
          </cell>
          <cell r="P453">
            <v>0</v>
          </cell>
        </row>
        <row r="454">
          <cell r="O454" t="str">
            <v>V</v>
          </cell>
          <cell r="P454">
            <v>0</v>
          </cell>
        </row>
        <row r="455">
          <cell r="O455" t="str">
            <v>V</v>
          </cell>
          <cell r="P455">
            <v>0</v>
          </cell>
        </row>
        <row r="456">
          <cell r="O456" t="str">
            <v>V</v>
          </cell>
          <cell r="P456">
            <v>0</v>
          </cell>
        </row>
        <row r="457">
          <cell r="O457" t="str">
            <v>V</v>
          </cell>
          <cell r="P457">
            <v>0</v>
          </cell>
        </row>
        <row r="458">
          <cell r="O458" t="str">
            <v>V</v>
          </cell>
          <cell r="P458">
            <v>0</v>
          </cell>
        </row>
        <row r="459">
          <cell r="O459" t="str">
            <v>V</v>
          </cell>
          <cell r="P459">
            <v>0</v>
          </cell>
        </row>
        <row r="460">
          <cell r="O460" t="str">
            <v>V</v>
          </cell>
          <cell r="P460">
            <v>0</v>
          </cell>
        </row>
        <row r="461">
          <cell r="O461" t="str">
            <v>V</v>
          </cell>
          <cell r="P461">
            <v>0</v>
          </cell>
        </row>
        <row r="462">
          <cell r="O462" t="str">
            <v>V</v>
          </cell>
          <cell r="P462">
            <v>0</v>
          </cell>
        </row>
        <row r="463">
          <cell r="O463" t="str">
            <v>V</v>
          </cell>
          <cell r="P463">
            <v>0</v>
          </cell>
        </row>
        <row r="464">
          <cell r="O464" t="str">
            <v>V</v>
          </cell>
          <cell r="P464">
            <v>0</v>
          </cell>
        </row>
        <row r="465">
          <cell r="O465" t="str">
            <v>V</v>
          </cell>
          <cell r="P465">
            <v>0</v>
          </cell>
        </row>
        <row r="466">
          <cell r="O466" t="str">
            <v>V</v>
          </cell>
          <cell r="P466">
            <v>0</v>
          </cell>
        </row>
        <row r="467">
          <cell r="O467" t="str">
            <v>V</v>
          </cell>
          <cell r="P467">
            <v>0</v>
          </cell>
        </row>
        <row r="468">
          <cell r="O468" t="str">
            <v>V</v>
          </cell>
          <cell r="P468">
            <v>0</v>
          </cell>
        </row>
        <row r="469">
          <cell r="O469" t="str">
            <v>V</v>
          </cell>
          <cell r="P469">
            <v>0</v>
          </cell>
        </row>
        <row r="470">
          <cell r="O470" t="str">
            <v>V</v>
          </cell>
          <cell r="P470">
            <v>0</v>
          </cell>
        </row>
        <row r="471">
          <cell r="O471" t="str">
            <v>V</v>
          </cell>
          <cell r="P471">
            <v>0</v>
          </cell>
        </row>
        <row r="472">
          <cell r="O472" t="str">
            <v>V</v>
          </cell>
          <cell r="P472">
            <v>0</v>
          </cell>
        </row>
        <row r="473">
          <cell r="O473" t="str">
            <v>V</v>
          </cell>
          <cell r="P473">
            <v>0</v>
          </cell>
        </row>
        <row r="474">
          <cell r="O474" t="str">
            <v>V</v>
          </cell>
          <cell r="P474">
            <v>0</v>
          </cell>
        </row>
        <row r="475">
          <cell r="O475" t="str">
            <v>V</v>
          </cell>
          <cell r="P475">
            <v>0</v>
          </cell>
        </row>
        <row r="476">
          <cell r="O476" t="str">
            <v>V</v>
          </cell>
          <cell r="P476">
            <v>0</v>
          </cell>
        </row>
        <row r="477">
          <cell r="O477" t="str">
            <v>V</v>
          </cell>
          <cell r="P477">
            <v>0</v>
          </cell>
        </row>
        <row r="478">
          <cell r="O478" t="str">
            <v>V</v>
          </cell>
          <cell r="P478">
            <v>0</v>
          </cell>
        </row>
        <row r="479">
          <cell r="O479" t="str">
            <v>V</v>
          </cell>
          <cell r="P479">
            <v>0</v>
          </cell>
        </row>
        <row r="480">
          <cell r="O480" t="str">
            <v>V</v>
          </cell>
          <cell r="P480">
            <v>0</v>
          </cell>
        </row>
        <row r="481">
          <cell r="O481" t="str">
            <v>V</v>
          </cell>
          <cell r="P481">
            <v>0</v>
          </cell>
        </row>
        <row r="482">
          <cell r="O482" t="str">
            <v>V</v>
          </cell>
          <cell r="P482">
            <v>0</v>
          </cell>
        </row>
        <row r="483">
          <cell r="O483" t="str">
            <v>V</v>
          </cell>
          <cell r="P483">
            <v>0</v>
          </cell>
        </row>
        <row r="484">
          <cell r="O484" t="str">
            <v>V</v>
          </cell>
          <cell r="P484">
            <v>0</v>
          </cell>
        </row>
        <row r="485">
          <cell r="O485">
            <v>0</v>
          </cell>
          <cell r="P485">
            <v>0</v>
          </cell>
        </row>
        <row r="486">
          <cell r="O486" t="str">
            <v>V</v>
          </cell>
          <cell r="P486">
            <v>0</v>
          </cell>
        </row>
        <row r="487">
          <cell r="O487" t="str">
            <v>V</v>
          </cell>
          <cell r="P487">
            <v>0</v>
          </cell>
        </row>
        <row r="488">
          <cell r="O488" t="str">
            <v>V</v>
          </cell>
          <cell r="P488">
            <v>0</v>
          </cell>
        </row>
        <row r="489">
          <cell r="O489" t="str">
            <v>V</v>
          </cell>
          <cell r="P489">
            <v>0</v>
          </cell>
        </row>
        <row r="490">
          <cell r="O490" t="str">
            <v>V</v>
          </cell>
          <cell r="P490">
            <v>0</v>
          </cell>
        </row>
        <row r="491">
          <cell r="O491" t="str">
            <v>V</v>
          </cell>
          <cell r="P491">
            <v>0</v>
          </cell>
        </row>
        <row r="492">
          <cell r="O492" t="str">
            <v>V</v>
          </cell>
          <cell r="P492">
            <v>0</v>
          </cell>
        </row>
        <row r="493">
          <cell r="O493" t="str">
            <v>V</v>
          </cell>
          <cell r="P493">
            <v>0</v>
          </cell>
        </row>
        <row r="494">
          <cell r="O494" t="str">
            <v>V</v>
          </cell>
          <cell r="P494">
            <v>0</v>
          </cell>
        </row>
        <row r="495">
          <cell r="O495" t="str">
            <v>V</v>
          </cell>
          <cell r="P495">
            <v>0</v>
          </cell>
        </row>
        <row r="496">
          <cell r="O496" t="str">
            <v>V</v>
          </cell>
          <cell r="P496">
            <v>0</v>
          </cell>
        </row>
        <row r="497">
          <cell r="O497" t="str">
            <v>V</v>
          </cell>
          <cell r="P497">
            <v>0</v>
          </cell>
        </row>
        <row r="498">
          <cell r="O498" t="str">
            <v>V</v>
          </cell>
          <cell r="P498">
            <v>0</v>
          </cell>
        </row>
        <row r="499">
          <cell r="O499" t="str">
            <v>V</v>
          </cell>
          <cell r="P499">
            <v>0</v>
          </cell>
        </row>
        <row r="500">
          <cell r="O500" t="str">
            <v>V</v>
          </cell>
          <cell r="P500">
            <v>0</v>
          </cell>
        </row>
        <row r="501">
          <cell r="O501" t="str">
            <v>V</v>
          </cell>
          <cell r="P501">
            <v>0</v>
          </cell>
        </row>
        <row r="502">
          <cell r="O502" t="str">
            <v>V</v>
          </cell>
          <cell r="P502">
            <v>0</v>
          </cell>
        </row>
        <row r="503">
          <cell r="O503" t="str">
            <v>V</v>
          </cell>
          <cell r="P503">
            <v>0</v>
          </cell>
        </row>
        <row r="504">
          <cell r="O504" t="str">
            <v>V</v>
          </cell>
          <cell r="P504">
            <v>0</v>
          </cell>
        </row>
        <row r="505">
          <cell r="O505" t="str">
            <v>V</v>
          </cell>
          <cell r="P505">
            <v>0</v>
          </cell>
        </row>
        <row r="506">
          <cell r="O506" t="str">
            <v>V</v>
          </cell>
          <cell r="P506">
            <v>0</v>
          </cell>
        </row>
        <row r="507">
          <cell r="O507" t="str">
            <v>V</v>
          </cell>
          <cell r="P507">
            <v>0</v>
          </cell>
        </row>
        <row r="508">
          <cell r="O508" t="str">
            <v>V</v>
          </cell>
          <cell r="P508">
            <v>0</v>
          </cell>
        </row>
        <row r="509">
          <cell r="O509" t="str">
            <v>V</v>
          </cell>
          <cell r="P509">
            <v>0</v>
          </cell>
        </row>
        <row r="510">
          <cell r="O510" t="str">
            <v>V</v>
          </cell>
          <cell r="P510">
            <v>0</v>
          </cell>
        </row>
        <row r="511">
          <cell r="O511" t="str">
            <v>V</v>
          </cell>
          <cell r="P511">
            <v>0</v>
          </cell>
        </row>
        <row r="512">
          <cell r="O512" t="str">
            <v>V</v>
          </cell>
          <cell r="P512">
            <v>0</v>
          </cell>
        </row>
        <row r="513">
          <cell r="O513" t="str">
            <v>V</v>
          </cell>
          <cell r="P513">
            <v>0</v>
          </cell>
        </row>
        <row r="514">
          <cell r="O514" t="str">
            <v>V</v>
          </cell>
          <cell r="P514">
            <v>0</v>
          </cell>
        </row>
        <row r="515">
          <cell r="O515" t="str">
            <v>V</v>
          </cell>
          <cell r="P515">
            <v>0</v>
          </cell>
        </row>
        <row r="516">
          <cell r="O516" t="str">
            <v>V</v>
          </cell>
          <cell r="P516">
            <v>0</v>
          </cell>
        </row>
        <row r="517">
          <cell r="O517" t="str">
            <v>V</v>
          </cell>
          <cell r="P517">
            <v>0</v>
          </cell>
        </row>
        <row r="518">
          <cell r="O518" t="str">
            <v>V</v>
          </cell>
          <cell r="P518">
            <v>0</v>
          </cell>
        </row>
        <row r="519">
          <cell r="O519" t="str">
            <v>V</v>
          </cell>
          <cell r="P519">
            <v>0</v>
          </cell>
        </row>
        <row r="520">
          <cell r="O520" t="str">
            <v>V</v>
          </cell>
          <cell r="P520">
            <v>0</v>
          </cell>
        </row>
        <row r="521">
          <cell r="O521" t="str">
            <v>V</v>
          </cell>
          <cell r="P521">
            <v>0</v>
          </cell>
        </row>
        <row r="522">
          <cell r="O522" t="str">
            <v>V</v>
          </cell>
          <cell r="P522">
            <v>0</v>
          </cell>
        </row>
        <row r="523">
          <cell r="O523" t="str">
            <v>V</v>
          </cell>
          <cell r="P523">
            <v>0</v>
          </cell>
        </row>
        <row r="524">
          <cell r="O524" t="str">
            <v>V</v>
          </cell>
          <cell r="P524">
            <v>0</v>
          </cell>
        </row>
        <row r="525">
          <cell r="O525" t="str">
            <v>V</v>
          </cell>
          <cell r="P525">
            <v>0</v>
          </cell>
        </row>
        <row r="526">
          <cell r="O526" t="str">
            <v>V</v>
          </cell>
          <cell r="P526">
            <v>0</v>
          </cell>
        </row>
        <row r="527">
          <cell r="O527" t="str">
            <v>V</v>
          </cell>
          <cell r="P527">
            <v>0</v>
          </cell>
        </row>
        <row r="528">
          <cell r="O528" t="str">
            <v>V</v>
          </cell>
          <cell r="P528">
            <v>0</v>
          </cell>
        </row>
        <row r="529">
          <cell r="O529" t="str">
            <v>V</v>
          </cell>
          <cell r="P529">
            <v>0</v>
          </cell>
        </row>
        <row r="530">
          <cell r="O530" t="str">
            <v>V</v>
          </cell>
          <cell r="P530">
            <v>0</v>
          </cell>
        </row>
        <row r="531">
          <cell r="O531" t="str">
            <v>V</v>
          </cell>
          <cell r="P531">
            <v>0</v>
          </cell>
        </row>
        <row r="532">
          <cell r="O532" t="str">
            <v>V</v>
          </cell>
          <cell r="P532">
            <v>0</v>
          </cell>
        </row>
        <row r="533">
          <cell r="O533" t="str">
            <v>V</v>
          </cell>
          <cell r="P533">
            <v>0</v>
          </cell>
        </row>
        <row r="534">
          <cell r="O534" t="str">
            <v>V</v>
          </cell>
          <cell r="P534">
            <v>0</v>
          </cell>
        </row>
        <row r="535">
          <cell r="O535" t="str">
            <v>V</v>
          </cell>
          <cell r="P535">
            <v>0</v>
          </cell>
        </row>
      </sheetData>
      <sheetData sheetId="5">
        <row r="1">
          <cell r="N1" t="str">
            <v>Date de diffusion</v>
          </cell>
        </row>
      </sheetData>
      <sheetData sheetId="6"/>
      <sheetData sheetId="7">
        <row r="1">
          <cell r="B1">
            <v>0</v>
          </cell>
          <cell r="D1">
            <v>0</v>
          </cell>
          <cell r="E1">
            <v>0</v>
          </cell>
          <cell r="G1">
            <v>0</v>
          </cell>
          <cell r="I1">
            <v>0</v>
          </cell>
          <cell r="O1">
            <v>0</v>
          </cell>
          <cell r="P1">
            <v>0</v>
          </cell>
          <cell r="U1">
            <v>0</v>
          </cell>
        </row>
        <row r="2">
          <cell r="B2" t="str">
            <v>ID Objet RTGP</v>
          </cell>
          <cell r="D2" t="str">
            <v>Spécialité</v>
          </cell>
          <cell r="E2" t="str">
            <v>Emetteur</v>
          </cell>
          <cell r="G2" t="str">
            <v>Discipline</v>
          </cell>
          <cell r="I2" t="str">
            <v>Type de document</v>
          </cell>
          <cell r="O2" t="str">
            <v>Code GED concaténé</v>
          </cell>
          <cell r="P2" t="str">
            <v>Titre</v>
          </cell>
          <cell r="U2" t="str">
            <v>Date d'envoi en validation</v>
          </cell>
        </row>
        <row r="3">
          <cell r="B3" t="str">
            <v>22ISS</v>
          </cell>
          <cell r="D3" t="str">
            <v>G71</v>
          </cell>
          <cell r="E3" t="str">
            <v>PN2068-2</v>
          </cell>
          <cell r="G3">
            <v>17</v>
          </cell>
          <cell r="I3" t="str">
            <v>DAF</v>
          </cell>
          <cell r="O3" t="str">
            <v>PN2068-2_17_EXE_DAF_000010_1</v>
          </cell>
          <cell r="P3" t="str">
            <v>MODULE DE REGULATION A DEBIT D'AIR CONSTANT (MR)</v>
          </cell>
          <cell r="U3">
            <v>44930</v>
          </cell>
        </row>
        <row r="4">
          <cell r="B4" t="str">
            <v>22ISS</v>
          </cell>
          <cell r="D4" t="str">
            <v>G71</v>
          </cell>
          <cell r="E4" t="str">
            <v>PN2068-2</v>
          </cell>
          <cell r="G4">
            <v>17</v>
          </cell>
          <cell r="I4" t="str">
            <v>DAF</v>
          </cell>
          <cell r="O4" t="str">
            <v>PN2068-2_17_EXE_DAF_000010_2</v>
          </cell>
          <cell r="P4" t="str">
            <v>MR</v>
          </cell>
          <cell r="U4">
            <v>44937</v>
          </cell>
        </row>
        <row r="5">
          <cell r="B5" t="str">
            <v>22ISS</v>
          </cell>
          <cell r="D5" t="str">
            <v>G71</v>
          </cell>
          <cell r="E5" t="str">
            <v>PN2068-2</v>
          </cell>
          <cell r="G5">
            <v>17</v>
          </cell>
          <cell r="I5" t="str">
            <v>DAF</v>
          </cell>
          <cell r="O5" t="str">
            <v>PN2068-2_17_EXE_DAF_000010_3</v>
          </cell>
          <cell r="P5" t="str">
            <v>G71-TTT-TTZ-MODULE DE REGULATION</v>
          </cell>
          <cell r="U5">
            <v>44953</v>
          </cell>
        </row>
        <row r="6">
          <cell r="B6" t="str">
            <v>22ISS</v>
          </cell>
          <cell r="D6" t="str">
            <v>G71</v>
          </cell>
          <cell r="E6" t="str">
            <v>PN2068-2</v>
          </cell>
          <cell r="G6">
            <v>17</v>
          </cell>
          <cell r="I6" t="str">
            <v>DAF</v>
          </cell>
          <cell r="O6" t="str">
            <v>PN2068-2_17_EXE_DAF_000010_4</v>
          </cell>
          <cell r="P6" t="str">
            <v>G71_TTT_TTZ_MODULE DE REGULATION</v>
          </cell>
          <cell r="U6">
            <v>44956</v>
          </cell>
        </row>
        <row r="7">
          <cell r="B7" t="str">
            <v>22ISS</v>
          </cell>
          <cell r="D7" t="str">
            <v>G71</v>
          </cell>
          <cell r="E7" t="str">
            <v>PN2068-2</v>
          </cell>
          <cell r="G7">
            <v>17</v>
          </cell>
          <cell r="I7" t="str">
            <v>DAF</v>
          </cell>
          <cell r="O7" t="str">
            <v>PN2068-2_17_EXE_DAF_000011_1</v>
          </cell>
          <cell r="P7" t="str">
            <v>BOUCHES AUTO-REGLABLES (BAP)</v>
          </cell>
          <cell r="U7">
            <v>44930</v>
          </cell>
        </row>
        <row r="8">
          <cell r="B8" t="str">
            <v>22ISS</v>
          </cell>
          <cell r="D8" t="str">
            <v>G71</v>
          </cell>
          <cell r="E8" t="str">
            <v>PN2068-2</v>
          </cell>
          <cell r="G8">
            <v>17</v>
          </cell>
          <cell r="I8" t="str">
            <v>DAF</v>
          </cell>
          <cell r="O8" t="str">
            <v>PN2068-2_17_EXE_DAF_000011_2</v>
          </cell>
          <cell r="P8" t="str">
            <v>G71_TN_TTZ_BOUCHES AUTO-REGLABLES (BAP)</v>
          </cell>
          <cell r="U8">
            <v>44931</v>
          </cell>
        </row>
        <row r="9">
          <cell r="B9" t="str">
            <v>22ISS</v>
          </cell>
          <cell r="D9" t="str">
            <v>G71</v>
          </cell>
          <cell r="E9" t="str">
            <v>PN2068-2</v>
          </cell>
          <cell r="G9">
            <v>17</v>
          </cell>
          <cell r="I9" t="str">
            <v>DAF</v>
          </cell>
          <cell r="O9" t="str">
            <v>PN2068-2_17_EXE_DAF_000011_3</v>
          </cell>
          <cell r="P9" t="str">
            <v>G71_TTT_TTZ_BAP</v>
          </cell>
          <cell r="U9">
            <v>44937</v>
          </cell>
        </row>
        <row r="10">
          <cell r="B10" t="str">
            <v>22ISS</v>
          </cell>
          <cell r="D10" t="str">
            <v>G71</v>
          </cell>
          <cell r="E10" t="str">
            <v>PN2068-2</v>
          </cell>
          <cell r="G10">
            <v>17</v>
          </cell>
          <cell r="I10" t="str">
            <v>DAF</v>
          </cell>
          <cell r="O10" t="str">
            <v>PN2068-2_17_EXE_DAF_000011_4</v>
          </cell>
          <cell r="P10" t="str">
            <v>G71_TTT_TTZ_BOUCHE AUTOREGLABLE</v>
          </cell>
          <cell r="U10">
            <v>44953</v>
          </cell>
        </row>
        <row r="11">
          <cell r="B11" t="str">
            <v>22ISS</v>
          </cell>
          <cell r="D11" t="str">
            <v>G71</v>
          </cell>
          <cell r="E11" t="str">
            <v>PN2068-2</v>
          </cell>
          <cell r="G11">
            <v>17</v>
          </cell>
          <cell r="I11" t="str">
            <v>DAF</v>
          </cell>
          <cell r="O11" t="str">
            <v>PN2068-2_17_EXE_DAF_000011_5</v>
          </cell>
          <cell r="P11" t="str">
            <v>G71_TTT_TTZ_BOUCHE AUTOREGLABLE</v>
          </cell>
          <cell r="U11">
            <v>44957</v>
          </cell>
        </row>
        <row r="12">
          <cell r="B12" t="str">
            <v>22ISS</v>
          </cell>
          <cell r="D12" t="str">
            <v>G71</v>
          </cell>
          <cell r="E12" t="str">
            <v>PN2068-2</v>
          </cell>
          <cell r="G12">
            <v>17</v>
          </cell>
          <cell r="I12" t="str">
            <v>DAF</v>
          </cell>
          <cell r="O12" t="str">
            <v>PN2068-2_17_EXE_DAF_000012_1</v>
          </cell>
          <cell r="P12" t="str">
            <v>CLAPETS CF</v>
          </cell>
          <cell r="U12">
            <v>44930</v>
          </cell>
        </row>
        <row r="13">
          <cell r="B13" t="str">
            <v>22ISS</v>
          </cell>
          <cell r="D13" t="str">
            <v>G71</v>
          </cell>
          <cell r="E13" t="str">
            <v>PN2068-2</v>
          </cell>
          <cell r="G13">
            <v>17</v>
          </cell>
          <cell r="I13" t="str">
            <v>DAF</v>
          </cell>
          <cell r="O13" t="str">
            <v>PN2068-2_17_EXE_DAF_000012_2</v>
          </cell>
          <cell r="P13" t="str">
            <v>G71_TTT_TTZ_CLAPETS CF</v>
          </cell>
          <cell r="U13">
            <v>44937</v>
          </cell>
        </row>
        <row r="14">
          <cell r="B14" t="str">
            <v>22ISS</v>
          </cell>
          <cell r="D14" t="str">
            <v>G71</v>
          </cell>
          <cell r="E14" t="str">
            <v>PN2068-2</v>
          </cell>
          <cell r="G14">
            <v>17</v>
          </cell>
          <cell r="I14" t="str">
            <v>DAF</v>
          </cell>
          <cell r="O14" t="str">
            <v>PN2068-2_17_EXE_DAF_000012_3</v>
          </cell>
          <cell r="P14" t="str">
            <v>G71_TTT_TTZ_CLAPETS CF</v>
          </cell>
          <cell r="U14">
            <v>44957</v>
          </cell>
        </row>
        <row r="15">
          <cell r="B15" t="str">
            <v>22ISS</v>
          </cell>
          <cell r="D15" t="str">
            <v>G71</v>
          </cell>
          <cell r="E15" t="str">
            <v>PN2068-2</v>
          </cell>
          <cell r="G15">
            <v>17</v>
          </cell>
          <cell r="I15" t="str">
            <v>DAF</v>
          </cell>
          <cell r="O15" t="str">
            <v>PN2068-2_17_EXE_DAF_000013_1</v>
          </cell>
          <cell r="P15" t="str">
            <v>VOLETS DE DESENFUMAGE</v>
          </cell>
          <cell r="U15">
            <v>44930</v>
          </cell>
        </row>
        <row r="16">
          <cell r="B16" t="str">
            <v>22ISS</v>
          </cell>
          <cell r="D16" t="str">
            <v>G71</v>
          </cell>
          <cell r="E16" t="str">
            <v>PN2068-2</v>
          </cell>
          <cell r="G16">
            <v>17</v>
          </cell>
          <cell r="I16" t="str">
            <v>DAF</v>
          </cell>
          <cell r="O16" t="str">
            <v>PN2068-2_17_EXE_DAF_000013_2</v>
          </cell>
          <cell r="P16" t="str">
            <v>G71_TTT_TTZ_VOLETS DESENFUMAGE</v>
          </cell>
          <cell r="U16">
            <v>44937</v>
          </cell>
        </row>
        <row r="17">
          <cell r="B17" t="str">
            <v>22ISS</v>
          </cell>
          <cell r="D17" t="str">
            <v>G71</v>
          </cell>
          <cell r="E17" t="str">
            <v>PN2068-2</v>
          </cell>
          <cell r="G17">
            <v>17</v>
          </cell>
          <cell r="I17" t="str">
            <v>DAF</v>
          </cell>
          <cell r="O17" t="str">
            <v>PN2068-2_17_EXE_DAF_000013_3</v>
          </cell>
          <cell r="P17" t="str">
            <v>G71_TTT_TTZ_VOLETS DESENFUMAGE</v>
          </cell>
          <cell r="U17">
            <v>44958</v>
          </cell>
        </row>
        <row r="18">
          <cell r="B18" t="str">
            <v>22ISS</v>
          </cell>
          <cell r="D18" t="str">
            <v>G71</v>
          </cell>
          <cell r="E18" t="str">
            <v>PN2068-2</v>
          </cell>
          <cell r="G18">
            <v>17</v>
          </cell>
          <cell r="I18" t="str">
            <v>DAF</v>
          </cell>
          <cell r="O18" t="str">
            <v>PN2068-2_17_EXE_DAF_000014_1</v>
          </cell>
          <cell r="P18" t="str">
            <v>TUYAUTERIES ACIER NOIR</v>
          </cell>
          <cell r="U18">
            <v>44930</v>
          </cell>
        </row>
        <row r="19">
          <cell r="B19" t="str">
            <v>22ISS</v>
          </cell>
          <cell r="D19" t="str">
            <v>G71</v>
          </cell>
          <cell r="E19" t="str">
            <v>PN2068-2</v>
          </cell>
          <cell r="G19">
            <v>17</v>
          </cell>
          <cell r="I19" t="str">
            <v>DAF</v>
          </cell>
          <cell r="O19" t="str">
            <v>PN2068-2_17_EXE_DAF_000014_2</v>
          </cell>
          <cell r="P19" t="str">
            <v>G71_TTT_TTZ_TUYAUTERIES</v>
          </cell>
          <cell r="U19">
            <v>44937</v>
          </cell>
        </row>
        <row r="20">
          <cell r="B20" t="str">
            <v>22ISS</v>
          </cell>
          <cell r="D20" t="str">
            <v>G71</v>
          </cell>
          <cell r="E20" t="str">
            <v>PN2068-2</v>
          </cell>
          <cell r="G20">
            <v>17</v>
          </cell>
          <cell r="I20" t="str">
            <v>DAF</v>
          </cell>
          <cell r="O20" t="str">
            <v>PN2068-2_17_EXE_DAF_000014_3</v>
          </cell>
          <cell r="P20" t="str">
            <v>G71_TTT_TTZ_TUYAUTERIES</v>
          </cell>
          <cell r="U20">
            <v>44957</v>
          </cell>
        </row>
        <row r="21">
          <cell r="B21" t="str">
            <v>22ISS</v>
          </cell>
          <cell r="D21" t="str">
            <v>G71</v>
          </cell>
          <cell r="E21" t="str">
            <v>PN2068-2</v>
          </cell>
          <cell r="G21">
            <v>17</v>
          </cell>
          <cell r="I21" t="str">
            <v>DAF</v>
          </cell>
          <cell r="O21" t="str">
            <v>PN2068-2_17_EXE_DAF_000015_1</v>
          </cell>
          <cell r="P21" t="str">
            <v>TUBES PLASTIQUE</v>
          </cell>
          <cell r="U21">
            <v>44930</v>
          </cell>
        </row>
        <row r="22">
          <cell r="B22" t="str">
            <v>22ISS</v>
          </cell>
          <cell r="D22" t="str">
            <v>G71</v>
          </cell>
          <cell r="E22" t="str">
            <v>PN2068-2</v>
          </cell>
          <cell r="G22">
            <v>17</v>
          </cell>
          <cell r="I22" t="str">
            <v>DAF</v>
          </cell>
          <cell r="O22" t="str">
            <v>PN2068-2_17_EXE_DAF_000015_2</v>
          </cell>
          <cell r="P22" t="str">
            <v>G71_TTT_TTZ_TUBES PLASTIQUE</v>
          </cell>
          <cell r="U22">
            <v>44937</v>
          </cell>
        </row>
        <row r="23">
          <cell r="B23" t="str">
            <v>22ISS</v>
          </cell>
          <cell r="D23" t="str">
            <v>G71</v>
          </cell>
          <cell r="E23" t="str">
            <v>PN2068-2</v>
          </cell>
          <cell r="G23">
            <v>17</v>
          </cell>
          <cell r="I23" t="str">
            <v>DAF</v>
          </cell>
          <cell r="O23" t="str">
            <v>PN2068-2_17_EXE_DAF_000015_3</v>
          </cell>
          <cell r="P23" t="str">
            <v>G71_TTT_TTZ_TUBES PLASTIQUE</v>
          </cell>
          <cell r="U23">
            <v>44957</v>
          </cell>
        </row>
        <row r="24">
          <cell r="B24" t="str">
            <v>22ISS</v>
          </cell>
          <cell r="D24" t="str">
            <v>G71</v>
          </cell>
          <cell r="E24" t="str">
            <v>PN2068-2</v>
          </cell>
          <cell r="G24">
            <v>17</v>
          </cell>
          <cell r="I24" t="str">
            <v>DAF</v>
          </cell>
          <cell r="O24" t="str">
            <v>PN2068-2_17_EXE_DAF_000016_1</v>
          </cell>
          <cell r="P24" t="str">
            <v>CONDUITS AERAULIQUE EN ACIER</v>
          </cell>
          <cell r="U24">
            <v>44930</v>
          </cell>
        </row>
        <row r="25">
          <cell r="B25" t="str">
            <v>22ISS</v>
          </cell>
          <cell r="D25" t="str">
            <v>G71</v>
          </cell>
          <cell r="E25" t="str">
            <v>PN2068-2</v>
          </cell>
          <cell r="G25">
            <v>17</v>
          </cell>
          <cell r="I25" t="str">
            <v>DAF</v>
          </cell>
          <cell r="O25" t="str">
            <v>PN2068-2_17_EXE_DAF_000016_2</v>
          </cell>
          <cell r="P25" t="str">
            <v>G71_TTT_TTZ_CONDUITS AERAULIQUE</v>
          </cell>
          <cell r="U25">
            <v>44937</v>
          </cell>
        </row>
        <row r="26">
          <cell r="B26" t="str">
            <v>22ISS</v>
          </cell>
          <cell r="D26" t="str">
            <v>G71</v>
          </cell>
          <cell r="E26" t="str">
            <v>PN2068-2</v>
          </cell>
          <cell r="G26">
            <v>17</v>
          </cell>
          <cell r="I26" t="str">
            <v>DAF</v>
          </cell>
          <cell r="O26" t="str">
            <v>PN2068-2_17_EXE_DAF_000016_3</v>
          </cell>
          <cell r="P26" t="str">
            <v>G71_TTT_TTZ_CONDUITS AERAULIQUE</v>
          </cell>
          <cell r="U26">
            <v>44957</v>
          </cell>
        </row>
        <row r="27">
          <cell r="B27" t="str">
            <v>22ISS</v>
          </cell>
          <cell r="D27" t="str">
            <v>G71</v>
          </cell>
          <cell r="E27" t="str">
            <v>PN2068-2</v>
          </cell>
          <cell r="G27">
            <v>17</v>
          </cell>
          <cell r="I27" t="str">
            <v>DAF</v>
          </cell>
          <cell r="O27" t="str">
            <v>PN2068-2_17_EXE_DAF_000017_1</v>
          </cell>
          <cell r="P27" t="str">
            <v>G71_TTT_TTZ_CALORIFUGE</v>
          </cell>
          <cell r="U27">
            <v>44950</v>
          </cell>
        </row>
        <row r="28">
          <cell r="B28" t="str">
            <v>22ISS</v>
          </cell>
          <cell r="D28" t="str">
            <v>G71</v>
          </cell>
          <cell r="E28" t="str">
            <v>PN2068-2</v>
          </cell>
          <cell r="G28">
            <v>17</v>
          </cell>
          <cell r="I28" t="str">
            <v>DAF</v>
          </cell>
          <cell r="O28" t="str">
            <v>PN2068-2_17_EXE_DAF_000017_2</v>
          </cell>
          <cell r="P28" t="str">
            <v>G71_TTT_TTZ_CALORIFUGE</v>
          </cell>
          <cell r="U28">
            <v>44953</v>
          </cell>
        </row>
        <row r="29">
          <cell r="B29" t="str">
            <v>22ISS</v>
          </cell>
          <cell r="D29" t="str">
            <v>G71</v>
          </cell>
          <cell r="E29" t="str">
            <v>PN2068-2</v>
          </cell>
          <cell r="G29">
            <v>17</v>
          </cell>
          <cell r="I29" t="str">
            <v>DAF</v>
          </cell>
          <cell r="O29" t="str">
            <v>PN2068-2_17_EXE_DAF_000017_3</v>
          </cell>
          <cell r="P29" t="str">
            <v>G71_TTT_TTZ_CALORIFUGE</v>
          </cell>
          <cell r="U29">
            <v>44957</v>
          </cell>
        </row>
        <row r="30">
          <cell r="B30" t="str">
            <v>22ISS</v>
          </cell>
          <cell r="D30" t="str">
            <v>G71</v>
          </cell>
          <cell r="E30" t="str">
            <v>PN2068-2</v>
          </cell>
          <cell r="G30">
            <v>17</v>
          </cell>
          <cell r="I30" t="str">
            <v>DAF</v>
          </cell>
          <cell r="O30" t="str">
            <v>PN2068-2_17_EXE_DAF_000018_2</v>
          </cell>
          <cell r="P30" t="str">
            <v>G71_TTT_TTZ_FLOCAGE CF</v>
          </cell>
          <cell r="U30">
            <v>44937</v>
          </cell>
        </row>
        <row r="31">
          <cell r="B31" t="str">
            <v>22ISS</v>
          </cell>
          <cell r="D31" t="str">
            <v>G71</v>
          </cell>
          <cell r="E31" t="str">
            <v>PN2068-2</v>
          </cell>
          <cell r="G31">
            <v>17</v>
          </cell>
          <cell r="I31" t="str">
            <v>DAF</v>
          </cell>
          <cell r="O31" t="str">
            <v>PN2068-2_17_EXE_DAF_000018_3</v>
          </cell>
          <cell r="P31" t="str">
            <v>G71_TTT_TTZ_FLOCAGE CF</v>
          </cell>
          <cell r="U31">
            <v>44953</v>
          </cell>
        </row>
        <row r="32">
          <cell r="B32" t="str">
            <v>22ISS</v>
          </cell>
          <cell r="D32" t="str">
            <v>G71</v>
          </cell>
          <cell r="E32" t="str">
            <v>PN2068-2</v>
          </cell>
          <cell r="G32">
            <v>17</v>
          </cell>
          <cell r="I32" t="str">
            <v>DAF</v>
          </cell>
          <cell r="O32" t="str">
            <v>PN2068-2_17_EXE_DAF_000018_4</v>
          </cell>
          <cell r="P32" t="str">
            <v>G71_TTT_TTZ_FLOCAGE CF</v>
          </cell>
          <cell r="U32">
            <v>44957</v>
          </cell>
        </row>
        <row r="33">
          <cell r="B33" t="str">
            <v>22ISS</v>
          </cell>
          <cell r="D33" t="str">
            <v>G71</v>
          </cell>
          <cell r="E33" t="str">
            <v>PN2068-2</v>
          </cell>
          <cell r="G33">
            <v>17</v>
          </cell>
          <cell r="I33" t="str">
            <v>DAF</v>
          </cell>
          <cell r="O33" t="str">
            <v>PN2068-2_17_EXE_DAF_000026_1</v>
          </cell>
          <cell r="P33" t="str">
            <v>G71_TTT_TTZ_GESTION CLAPET CF</v>
          </cell>
          <cell r="U33">
            <v>44942</v>
          </cell>
        </row>
        <row r="34">
          <cell r="B34" t="str">
            <v>22ISS</v>
          </cell>
          <cell r="D34" t="str">
            <v>G71</v>
          </cell>
          <cell r="E34" t="str">
            <v>PN2068-2</v>
          </cell>
          <cell r="G34">
            <v>17</v>
          </cell>
          <cell r="I34" t="str">
            <v>DAF</v>
          </cell>
          <cell r="O34" t="str">
            <v>PN2068-2_17_EXE_DAF_000026_2</v>
          </cell>
          <cell r="P34" t="str">
            <v>G71_TTT_TTZ_GESTION CLAPET CF</v>
          </cell>
          <cell r="U34">
            <v>44958</v>
          </cell>
        </row>
        <row r="35">
          <cell r="B35" t="str">
            <v>22ISS</v>
          </cell>
          <cell r="D35" t="str">
            <v>G71</v>
          </cell>
          <cell r="E35" t="str">
            <v>PN2068-2</v>
          </cell>
          <cell r="G35">
            <v>17</v>
          </cell>
          <cell r="I35" t="str">
            <v>DAF</v>
          </cell>
          <cell r="O35" t="str">
            <v>PN2068-2_17_EXE_DAF_000028_1</v>
          </cell>
          <cell r="P35" t="str">
            <v>G71_TTT_TTZ_CONDUIT DESENFUMAGE</v>
          </cell>
          <cell r="U35">
            <v>44958</v>
          </cell>
        </row>
        <row r="36">
          <cell r="B36" t="str">
            <v>22ISS</v>
          </cell>
          <cell r="D36" t="str">
            <v>G71</v>
          </cell>
          <cell r="E36" t="str">
            <v>PN2068-2</v>
          </cell>
          <cell r="G36">
            <v>17</v>
          </cell>
          <cell r="I36" t="str">
            <v>DAF</v>
          </cell>
          <cell r="O36" t="str">
            <v>PN2068-2_17_EXE_DAF_000035_1</v>
          </cell>
          <cell r="P36" t="str">
            <v>G71_TTT_TTZ_ROBINETTERIES</v>
          </cell>
          <cell r="U36">
            <v>44971</v>
          </cell>
        </row>
        <row r="37">
          <cell r="B37" t="str">
            <v>22ISS</v>
          </cell>
          <cell r="D37" t="str">
            <v>G71</v>
          </cell>
          <cell r="E37" t="str">
            <v>PN2068-2</v>
          </cell>
          <cell r="G37">
            <v>17</v>
          </cell>
          <cell r="I37" t="str">
            <v>DAF</v>
          </cell>
          <cell r="O37" t="str">
            <v>PN2068-2_17_EXE_DAF_000040_1</v>
          </cell>
          <cell r="P37" t="str">
            <v>G71_TTT_TTZ_ETIQUETTE REPERAGE</v>
          </cell>
          <cell r="U37">
            <v>44972</v>
          </cell>
        </row>
        <row r="38">
          <cell r="B38" t="str">
            <v>22ISS</v>
          </cell>
          <cell r="D38" t="str">
            <v>G71</v>
          </cell>
          <cell r="E38" t="str">
            <v>PN2068-2</v>
          </cell>
          <cell r="G38">
            <v>17</v>
          </cell>
          <cell r="I38" t="str">
            <v>DAF</v>
          </cell>
          <cell r="O38" t="str">
            <v>PN2068-2_17_EXE_DAF_000042_1</v>
          </cell>
          <cell r="P38" t="str">
            <v>G71_TTT_TTZ_THERMO-FRIGOPOMPES</v>
          </cell>
          <cell r="U38">
            <v>45069</v>
          </cell>
        </row>
        <row r="39">
          <cell r="B39" t="str">
            <v>22ISS</v>
          </cell>
          <cell r="D39" t="str">
            <v>G71</v>
          </cell>
          <cell r="E39" t="str">
            <v>PN2068-2</v>
          </cell>
          <cell r="G39">
            <v>17</v>
          </cell>
          <cell r="I39" t="str">
            <v>DAF</v>
          </cell>
          <cell r="O39" t="str">
            <v>PN2068-2_17_EXE_DAF_000043_2</v>
          </cell>
          <cell r="P39" t="str">
            <v>G71_TTT_TTZ_GROUPE FROID</v>
          </cell>
          <cell r="U39">
            <v>45071</v>
          </cell>
        </row>
        <row r="40">
          <cell r="B40" t="str">
            <v>22ISS</v>
          </cell>
          <cell r="D40" t="str">
            <v>G71</v>
          </cell>
          <cell r="E40" t="str">
            <v>PN2068-2</v>
          </cell>
          <cell r="G40">
            <v>17</v>
          </cell>
          <cell r="I40" t="str">
            <v>DAF</v>
          </cell>
          <cell r="O40" t="str">
            <v>PN2068-2_17_EXE_DAF_000044_1</v>
          </cell>
          <cell r="P40" t="str">
            <v>G71_TTT_TTZ_CENTRALE TRAITEMENT AIR</v>
          </cell>
          <cell r="U40">
            <v>45028</v>
          </cell>
        </row>
        <row r="41">
          <cell r="B41" t="str">
            <v>22ISS</v>
          </cell>
          <cell r="D41" t="str">
            <v>G71</v>
          </cell>
          <cell r="E41" t="str">
            <v>PN2068-2</v>
          </cell>
          <cell r="G41">
            <v>17</v>
          </cell>
          <cell r="I41" t="str">
            <v>DAF</v>
          </cell>
          <cell r="O41" t="str">
            <v>PN2068-2_17_EXE_DAF_000045_1</v>
          </cell>
          <cell r="P41" t="str">
            <v>G71_TTT_TTZ_VENTILATEUR CONFORT</v>
          </cell>
          <cell r="U41">
            <v>45062</v>
          </cell>
        </row>
        <row r="42">
          <cell r="B42" t="str">
            <v>22ISS</v>
          </cell>
          <cell r="D42" t="str">
            <v>G71</v>
          </cell>
          <cell r="E42" t="str">
            <v>PN2068-2</v>
          </cell>
          <cell r="G42">
            <v>17</v>
          </cell>
          <cell r="I42" t="str">
            <v>DAF</v>
          </cell>
          <cell r="O42" t="str">
            <v>PN2068-2_17_EXE_DAF_000048_1</v>
          </cell>
          <cell r="P42" t="str">
            <v>G71_TTT_TTZ_ARMOIRE CLIMATISATION</v>
          </cell>
          <cell r="U42">
            <v>45015</v>
          </cell>
        </row>
        <row r="43">
          <cell r="B43" t="str">
            <v>22ISS</v>
          </cell>
          <cell r="D43" t="str">
            <v>G71</v>
          </cell>
          <cell r="E43" t="str">
            <v>PN2068-2</v>
          </cell>
          <cell r="G43">
            <v>17</v>
          </cell>
          <cell r="I43" t="str">
            <v>DAF</v>
          </cell>
          <cell r="O43" t="str">
            <v>PN2068-2_17_EXE_DAF_000048_2</v>
          </cell>
          <cell r="P43" t="str">
            <v>G71_TTT_TTZ_ARMOIRE CLIMATISATION</v>
          </cell>
          <cell r="U43">
            <v>45077</v>
          </cell>
        </row>
        <row r="44">
          <cell r="B44" t="str">
            <v>22ISS</v>
          </cell>
          <cell r="D44" t="str">
            <v>G72</v>
          </cell>
          <cell r="E44" t="str">
            <v>PN2068-2</v>
          </cell>
          <cell r="G44">
            <v>17</v>
          </cell>
          <cell r="I44" t="str">
            <v>DAF</v>
          </cell>
          <cell r="O44" t="str">
            <v>PN2068-2_17_EXE_DAF_000058_1</v>
          </cell>
          <cell r="P44" t="str">
            <v>G72-TTT-TTB-WC suspendu PMR</v>
          </cell>
          <cell r="U44">
            <v>45020</v>
          </cell>
        </row>
        <row r="45">
          <cell r="B45" t="str">
            <v>22ISS</v>
          </cell>
          <cell r="D45" t="str">
            <v>G72</v>
          </cell>
          <cell r="E45" t="str">
            <v>PN2068-2</v>
          </cell>
          <cell r="G45">
            <v>17</v>
          </cell>
          <cell r="I45" t="str">
            <v>DAF</v>
          </cell>
          <cell r="O45" t="str">
            <v>PN2068-2_17_EXE_DAF_000058_2</v>
          </cell>
          <cell r="P45" t="str">
            <v>G72-TTT-TTZ-WC suspendu PMR</v>
          </cell>
          <cell r="U45">
            <v>45027</v>
          </cell>
        </row>
        <row r="46">
          <cell r="B46" t="str">
            <v>22ISS</v>
          </cell>
          <cell r="D46" t="str">
            <v>PLO</v>
          </cell>
          <cell r="E46" t="str">
            <v>PN2068-2</v>
          </cell>
          <cell r="G46">
            <v>17</v>
          </cell>
          <cell r="I46" t="str">
            <v>DAF</v>
          </cell>
          <cell r="O46" t="str">
            <v>PN2068-2_17_EXE_DAF_000058_3</v>
          </cell>
          <cell r="P46" t="str">
            <v>G72-TTT-TTZ-WC suspendu PMR</v>
          </cell>
          <cell r="U46">
            <v>45040</v>
          </cell>
        </row>
        <row r="47">
          <cell r="B47" t="str">
            <v>22ISS</v>
          </cell>
          <cell r="D47" t="str">
            <v>G72</v>
          </cell>
          <cell r="E47" t="str">
            <v>PN2068-2</v>
          </cell>
          <cell r="G47">
            <v>17</v>
          </cell>
          <cell r="I47" t="str">
            <v>DAF</v>
          </cell>
          <cell r="O47" t="str">
            <v>PN2068-2_17_EXE_DAF_000059_1</v>
          </cell>
          <cell r="P47" t="str">
            <v>G72-TTT-TTB-WC suspendu</v>
          </cell>
          <cell r="U47">
            <v>45020</v>
          </cell>
        </row>
        <row r="48">
          <cell r="B48" t="str">
            <v>22ISS</v>
          </cell>
          <cell r="D48" t="str">
            <v>G72</v>
          </cell>
          <cell r="E48" t="str">
            <v>PN2068-2</v>
          </cell>
          <cell r="G48">
            <v>17</v>
          </cell>
          <cell r="I48" t="str">
            <v>DAF</v>
          </cell>
          <cell r="O48" t="str">
            <v>PN2068-2_17_EXE_DAF_000059_2</v>
          </cell>
          <cell r="P48" t="str">
            <v>G72-TTT-TTZ-WC suspendu</v>
          </cell>
          <cell r="U48">
            <v>45029</v>
          </cell>
        </row>
        <row r="49">
          <cell r="B49" t="str">
            <v>22ISS</v>
          </cell>
          <cell r="D49" t="str">
            <v>PLO</v>
          </cell>
          <cell r="E49" t="str">
            <v>PN2068-2</v>
          </cell>
          <cell r="G49">
            <v>17</v>
          </cell>
          <cell r="I49" t="str">
            <v>DAF</v>
          </cell>
          <cell r="O49" t="str">
            <v>PN2068-2_17_EXE_DAF_000059_3</v>
          </cell>
          <cell r="P49" t="str">
            <v>G72-TTT-TTZ-WC suspendu</v>
          </cell>
          <cell r="U49">
            <v>45040</v>
          </cell>
        </row>
        <row r="50">
          <cell r="B50" t="str">
            <v>22ISS</v>
          </cell>
          <cell r="D50" t="str">
            <v>G72</v>
          </cell>
          <cell r="E50" t="str">
            <v>PN2068-2</v>
          </cell>
          <cell r="G50">
            <v>17</v>
          </cell>
          <cell r="I50" t="str">
            <v>DAF</v>
          </cell>
          <cell r="O50" t="str">
            <v>PN2068-2_17_EXE_DAF_000060_1</v>
          </cell>
          <cell r="P50" t="str">
            <v>G72-TTT-TTB-Porte-papier toilette à rouleau</v>
          </cell>
          <cell r="U50">
            <v>45020</v>
          </cell>
        </row>
        <row r="51">
          <cell r="B51" t="str">
            <v>22ISS</v>
          </cell>
          <cell r="D51" t="str">
            <v>G72</v>
          </cell>
          <cell r="E51" t="str">
            <v>PN2068-2</v>
          </cell>
          <cell r="G51">
            <v>17</v>
          </cell>
          <cell r="I51" t="str">
            <v>DAF</v>
          </cell>
          <cell r="O51" t="str">
            <v>PN2068-2_17_EXE_DAF_000060_2</v>
          </cell>
          <cell r="P51" t="str">
            <v>G72-TTT-TTZ-Porte-papier toilette à rouleau</v>
          </cell>
          <cell r="U51">
            <v>45029</v>
          </cell>
        </row>
        <row r="52">
          <cell r="B52" t="str">
            <v>22ISS</v>
          </cell>
          <cell r="D52" t="str">
            <v>PLO</v>
          </cell>
          <cell r="E52" t="str">
            <v>PN2068-2</v>
          </cell>
          <cell r="G52">
            <v>17</v>
          </cell>
          <cell r="I52" t="str">
            <v>DAF</v>
          </cell>
          <cell r="O52" t="str">
            <v>PN2068-2_17_EXE_DAF_000060_3</v>
          </cell>
          <cell r="P52" t="str">
            <v>G72-TTT-TTZ-Porte-papier toilette à rouleau</v>
          </cell>
          <cell r="U52">
            <v>45041</v>
          </cell>
        </row>
        <row r="53">
          <cell r="B53" t="str">
            <v>22ISS</v>
          </cell>
          <cell r="D53" t="str">
            <v>G72</v>
          </cell>
          <cell r="E53" t="str">
            <v>PN2068-2</v>
          </cell>
          <cell r="G53">
            <v>17</v>
          </cell>
          <cell r="I53" t="str">
            <v>DAF</v>
          </cell>
          <cell r="O53" t="str">
            <v>PN2068-2_17_EXE_DAF_000061_1</v>
          </cell>
          <cell r="P53" t="str">
            <v>G72-TTT-TTB-Pot à balai</v>
          </cell>
          <cell r="U53">
            <v>45020</v>
          </cell>
        </row>
        <row r="54">
          <cell r="B54" t="str">
            <v>22ISS</v>
          </cell>
          <cell r="D54" t="str">
            <v>G72</v>
          </cell>
          <cell r="E54" t="str">
            <v>PN2068-2</v>
          </cell>
          <cell r="G54">
            <v>17</v>
          </cell>
          <cell r="I54" t="str">
            <v>DAF</v>
          </cell>
          <cell r="O54" t="str">
            <v>PN2068-2_17_EXE_DAF_000061_2</v>
          </cell>
          <cell r="P54" t="str">
            <v>G72-TTT-TTZ-Pot à balai</v>
          </cell>
          <cell r="U54">
            <v>45029</v>
          </cell>
        </row>
        <row r="55">
          <cell r="B55" t="str">
            <v>22ISS</v>
          </cell>
          <cell r="D55" t="str">
            <v>G72</v>
          </cell>
          <cell r="E55" t="str">
            <v>PN2068-2</v>
          </cell>
          <cell r="G55">
            <v>17</v>
          </cell>
          <cell r="I55" t="str">
            <v>DAF</v>
          </cell>
          <cell r="O55" t="str">
            <v>PN2068-2_17_EXE_DAF_000061_3</v>
          </cell>
          <cell r="P55" t="str">
            <v>G72-TTT-TTZ-Pot à balai</v>
          </cell>
          <cell r="U55">
            <v>45040</v>
          </cell>
        </row>
        <row r="56">
          <cell r="B56" t="str">
            <v>22ISS</v>
          </cell>
          <cell r="D56" t="str">
            <v>G72</v>
          </cell>
          <cell r="E56" t="str">
            <v>PN2068-2</v>
          </cell>
          <cell r="G56">
            <v>17</v>
          </cell>
          <cell r="I56" t="str">
            <v>DAF</v>
          </cell>
          <cell r="O56" t="str">
            <v>PN2068-2_17_EXE_DAF_000062_1</v>
          </cell>
          <cell r="P56" t="str">
            <v>G72-TTT-TTB-Barre de relevage fixe coudée</v>
          </cell>
          <cell r="U56">
            <v>45020</v>
          </cell>
        </row>
        <row r="57">
          <cell r="B57" t="str">
            <v>22ISS</v>
          </cell>
          <cell r="D57" t="str">
            <v>G72</v>
          </cell>
          <cell r="E57" t="str">
            <v>PN2068-2</v>
          </cell>
          <cell r="G57">
            <v>17</v>
          </cell>
          <cell r="I57" t="str">
            <v>DAF</v>
          </cell>
          <cell r="O57" t="str">
            <v>PN2068-2_17_EXE_DAF_000062_2</v>
          </cell>
          <cell r="P57" t="str">
            <v>G72-TTT-TTZ-Barre de relevage fixe coudée</v>
          </cell>
          <cell r="U57">
            <v>45029</v>
          </cell>
        </row>
        <row r="58">
          <cell r="B58" t="str">
            <v>22ISS</v>
          </cell>
          <cell r="D58" t="str">
            <v>PLO</v>
          </cell>
          <cell r="E58" t="str">
            <v>PN2068-2</v>
          </cell>
          <cell r="G58">
            <v>17</v>
          </cell>
          <cell r="I58" t="str">
            <v>DAF</v>
          </cell>
          <cell r="O58" t="str">
            <v>PN2068-2_17_EXE_DAF_000062_3</v>
          </cell>
          <cell r="P58" t="str">
            <v>PLO-TTT-TTZ-Barre de relevage fixe coudée</v>
          </cell>
          <cell r="U58">
            <v>45040</v>
          </cell>
        </row>
        <row r="59">
          <cell r="B59" t="str">
            <v>22ISS</v>
          </cell>
          <cell r="D59" t="str">
            <v>G72</v>
          </cell>
          <cell r="E59" t="str">
            <v>PN2068-2</v>
          </cell>
          <cell r="G59">
            <v>17</v>
          </cell>
          <cell r="I59" t="str">
            <v>DAF</v>
          </cell>
          <cell r="O59" t="str">
            <v>PN2068-2_17_EXE_DAF_000063_1</v>
          </cell>
          <cell r="P59" t="str">
            <v>G72-TTT-TTB-Barre de tirage ou rappel sur la porte</v>
          </cell>
          <cell r="U59">
            <v>45020</v>
          </cell>
        </row>
        <row r="60">
          <cell r="B60" t="str">
            <v>22ISS</v>
          </cell>
          <cell r="D60" t="str">
            <v>G72</v>
          </cell>
          <cell r="E60" t="str">
            <v>PN2068-2</v>
          </cell>
          <cell r="G60">
            <v>17</v>
          </cell>
          <cell r="I60" t="str">
            <v>DAF</v>
          </cell>
          <cell r="O60" t="str">
            <v>PN2068-2_17_EXE_DAF_000063_2</v>
          </cell>
          <cell r="P60" t="str">
            <v>G72-TTT-TTZ-Barre de tirage ou rappel sur la porte</v>
          </cell>
          <cell r="U60">
            <v>45029</v>
          </cell>
        </row>
        <row r="61">
          <cell r="B61" t="str">
            <v>22ISS</v>
          </cell>
          <cell r="D61" t="str">
            <v>PLO</v>
          </cell>
          <cell r="E61" t="str">
            <v>PN2068-2</v>
          </cell>
          <cell r="G61">
            <v>17</v>
          </cell>
          <cell r="I61" t="str">
            <v>DAF</v>
          </cell>
          <cell r="O61" t="str">
            <v>PN2068-2_17_EXE_DAF_000063_3</v>
          </cell>
          <cell r="P61" t="str">
            <v>PLO-TTT-TTZ-Barre de tirage ou rappel sur la porte</v>
          </cell>
          <cell r="U61">
            <v>45040</v>
          </cell>
        </row>
        <row r="62">
          <cell r="B62" t="str">
            <v>22ISS</v>
          </cell>
          <cell r="D62" t="str">
            <v>G72</v>
          </cell>
          <cell r="E62" t="str">
            <v>PN2068-2</v>
          </cell>
          <cell r="G62">
            <v>17</v>
          </cell>
          <cell r="I62" t="str">
            <v>DAF</v>
          </cell>
          <cell r="O62" t="str">
            <v>PN2068-2_17_EXE_DAF_000064_1</v>
          </cell>
          <cell r="P62" t="str">
            <v>G72-TTT-TTB-Miroir inclinable</v>
          </cell>
          <cell r="U62">
            <v>45020</v>
          </cell>
        </row>
        <row r="63">
          <cell r="B63" t="str">
            <v>22ISS</v>
          </cell>
          <cell r="D63" t="str">
            <v>G72</v>
          </cell>
          <cell r="E63" t="str">
            <v>PN2068-2</v>
          </cell>
          <cell r="G63">
            <v>17</v>
          </cell>
          <cell r="I63" t="str">
            <v>DAF</v>
          </cell>
          <cell r="O63" t="str">
            <v>PN2068-2_17_EXE_DAF_000064_2</v>
          </cell>
          <cell r="P63" t="str">
            <v>G72-TTT-TTZ-Miroir inclinable</v>
          </cell>
          <cell r="U63">
            <v>45029</v>
          </cell>
        </row>
        <row r="64">
          <cell r="B64" t="str">
            <v>22ISS</v>
          </cell>
          <cell r="D64" t="str">
            <v>PLO</v>
          </cell>
          <cell r="E64" t="str">
            <v>PN2068-2</v>
          </cell>
          <cell r="G64">
            <v>17</v>
          </cell>
          <cell r="I64" t="str">
            <v>DAF</v>
          </cell>
          <cell r="O64" t="str">
            <v>PN2068-2_17_EXE_DAF_000064_3</v>
          </cell>
          <cell r="P64" t="str">
            <v>PLO-TTT-TTZ-Miroir inclinable</v>
          </cell>
          <cell r="U64">
            <v>45040</v>
          </cell>
        </row>
        <row r="65">
          <cell r="B65" t="str">
            <v>22ISS</v>
          </cell>
          <cell r="D65" t="str">
            <v>PLO</v>
          </cell>
          <cell r="E65" t="str">
            <v>PN2068-2</v>
          </cell>
          <cell r="G65">
            <v>17</v>
          </cell>
          <cell r="I65" t="str">
            <v>DAF</v>
          </cell>
          <cell r="O65" t="str">
            <v>PN2068-2_17_EXE_DAF_000064_4</v>
          </cell>
          <cell r="P65" t="str">
            <v>PLO-TTT-TTZ-Miroir inclinable</v>
          </cell>
          <cell r="U65">
            <v>45063</v>
          </cell>
        </row>
        <row r="66">
          <cell r="B66" t="str">
            <v>22ISS</v>
          </cell>
          <cell r="D66" t="str">
            <v>G72</v>
          </cell>
          <cell r="E66" t="str">
            <v>PN2068-2</v>
          </cell>
          <cell r="G66">
            <v>17</v>
          </cell>
          <cell r="I66" t="str">
            <v>DAF</v>
          </cell>
          <cell r="O66" t="str">
            <v>PN2068-2_17_EXE_DAF_000065_1</v>
          </cell>
          <cell r="P66" t="str">
            <v>G72-TTT-TTB-Patère</v>
          </cell>
          <cell r="U66">
            <v>45020</v>
          </cell>
        </row>
        <row r="67">
          <cell r="B67" t="str">
            <v>22ISS</v>
          </cell>
          <cell r="D67" t="str">
            <v>G72</v>
          </cell>
          <cell r="E67" t="str">
            <v>PN2068-2</v>
          </cell>
          <cell r="G67">
            <v>17</v>
          </cell>
          <cell r="I67" t="str">
            <v>DAF</v>
          </cell>
          <cell r="O67" t="str">
            <v>PN2068-2_17_EXE_DAF_000065_2</v>
          </cell>
          <cell r="P67" t="str">
            <v>G72-TTT-TTZ-Patère</v>
          </cell>
          <cell r="U67">
            <v>45029</v>
          </cell>
        </row>
        <row r="68">
          <cell r="B68" t="str">
            <v>22ISS</v>
          </cell>
          <cell r="D68" t="str">
            <v>PLO</v>
          </cell>
          <cell r="E68" t="str">
            <v>PN2068-2</v>
          </cell>
          <cell r="G68">
            <v>17</v>
          </cell>
          <cell r="I68" t="str">
            <v>DAF</v>
          </cell>
          <cell r="O68" t="str">
            <v>PN2068-2_17_EXE_DAF_000065_3</v>
          </cell>
          <cell r="P68" t="str">
            <v>PLO-TTT-TTZ-Patère</v>
          </cell>
          <cell r="U68">
            <v>45040</v>
          </cell>
        </row>
        <row r="69">
          <cell r="B69" t="str">
            <v>22ISS</v>
          </cell>
          <cell r="D69" t="str">
            <v>G12</v>
          </cell>
          <cell r="E69" t="str">
            <v>PN2068-2</v>
          </cell>
          <cell r="G69">
            <v>17</v>
          </cell>
          <cell r="I69" t="str">
            <v>DAF</v>
          </cell>
          <cell r="O69" t="str">
            <v>PN2068-2_17_EXE_DAF_000067_1</v>
          </cell>
          <cell r="P69" t="str">
            <v>G12-TTT-TTZ-ISS_LU.01-P1:Luminaire - Suspension / Plafonnier linéaire LED</v>
          </cell>
          <cell r="U69">
            <v>45043</v>
          </cell>
        </row>
        <row r="70">
          <cell r="B70" t="str">
            <v>22ISS</v>
          </cell>
          <cell r="D70" t="str">
            <v>G12</v>
          </cell>
          <cell r="E70" t="str">
            <v>PN2068-2</v>
          </cell>
          <cell r="G70">
            <v>17</v>
          </cell>
          <cell r="I70" t="str">
            <v>DAF</v>
          </cell>
          <cell r="O70" t="str">
            <v>PN2068-2_17_EXE_DAF_000068_1</v>
          </cell>
          <cell r="P70" t="str">
            <v>G12-TTT-TTZ-ISS_LU.01-P2:Luminaire - Suspension / Plafonnier linéaire LED</v>
          </cell>
          <cell r="U70">
            <v>45043</v>
          </cell>
        </row>
        <row r="71">
          <cell r="B71" t="str">
            <v>22ISS</v>
          </cell>
          <cell r="D71" t="str">
            <v>G12</v>
          </cell>
          <cell r="E71" t="str">
            <v>PN2068-2</v>
          </cell>
          <cell r="G71">
            <v>17</v>
          </cell>
          <cell r="I71" t="str">
            <v>DAF</v>
          </cell>
          <cell r="O71" t="str">
            <v>PN2068-2_17_EXE_DAF_000069_1</v>
          </cell>
          <cell r="P71" t="str">
            <v>G12-TTT-TTZ-ISS_LU.01-P3:Luminaire - Suspension / Plafonnier linéaire LED</v>
          </cell>
          <cell r="U71">
            <v>45043</v>
          </cell>
        </row>
        <row r="72">
          <cell r="B72" t="str">
            <v>22ISS</v>
          </cell>
          <cell r="D72" t="str">
            <v>G12</v>
          </cell>
          <cell r="E72" t="str">
            <v>PN2068-2</v>
          </cell>
          <cell r="G72">
            <v>17</v>
          </cell>
          <cell r="I72" t="str">
            <v>DAF</v>
          </cell>
          <cell r="O72" t="str">
            <v>PN2068-2_17_EXE_DAF_000070_1</v>
          </cell>
          <cell r="P72" t="str">
            <v>G12-TTT-TTZ-ISS_LU.01-P4:Luminaire - Plafonnier linéaire LED</v>
          </cell>
          <cell r="U72">
            <v>45043</v>
          </cell>
        </row>
        <row r="73">
          <cell r="B73" t="str">
            <v>22ISS</v>
          </cell>
          <cell r="D73" t="str">
            <v>G12</v>
          </cell>
          <cell r="E73" t="str">
            <v>PN2068-2</v>
          </cell>
          <cell r="G73">
            <v>17</v>
          </cell>
          <cell r="I73" t="str">
            <v>DAF</v>
          </cell>
          <cell r="O73" t="str">
            <v>PN2068-2_17_EXE_DAF_000071_1</v>
          </cell>
          <cell r="P73" t="str">
            <v>G12-TTT-TTZ-ISS_LU.02:Luminaire - Profilé lumineux LED RVB</v>
          </cell>
          <cell r="U73">
            <v>45048</v>
          </cell>
        </row>
        <row r="74">
          <cell r="B74" t="str">
            <v>22ISS</v>
          </cell>
          <cell r="D74" t="str">
            <v>G12</v>
          </cell>
          <cell r="E74" t="str">
            <v>PN2068-2</v>
          </cell>
          <cell r="G74">
            <v>17</v>
          </cell>
          <cell r="I74" t="str">
            <v>DAF</v>
          </cell>
          <cell r="O74" t="str">
            <v>PN2068-2_17_EXE_DAF_000072_1</v>
          </cell>
          <cell r="P74" t="str">
            <v>G12-TTT-TTZ-ISS_LU.03:Luminaire - Applique uplight LED RVB à optique wall grazing</v>
          </cell>
          <cell r="U74">
            <v>45048</v>
          </cell>
        </row>
        <row r="75">
          <cell r="B75" t="str">
            <v>22ISS</v>
          </cell>
          <cell r="D75" t="str">
            <v>G12</v>
          </cell>
          <cell r="E75" t="str">
            <v>PN2068-2</v>
          </cell>
          <cell r="G75">
            <v>17</v>
          </cell>
          <cell r="I75" t="str">
            <v>DAF</v>
          </cell>
          <cell r="O75" t="str">
            <v>PN2068-2_17_EXE_DAF_000073_1</v>
          </cell>
          <cell r="P75" t="str">
            <v>G12-TTT-TTZ-ISS_LU.04:Luminaire - Plafonnier LED très basse luminance</v>
          </cell>
          <cell r="U75">
            <v>45048</v>
          </cell>
        </row>
        <row r="76">
          <cell r="B76" t="str">
            <v>22ISS</v>
          </cell>
          <cell r="D76" t="str">
            <v>G12</v>
          </cell>
          <cell r="E76" t="str">
            <v>PN2068-2</v>
          </cell>
          <cell r="G76">
            <v>17</v>
          </cell>
          <cell r="I76" t="str">
            <v>DAF</v>
          </cell>
          <cell r="O76" t="str">
            <v>PN2068-2_17_EXE_DAF_000074_1</v>
          </cell>
          <cell r="P76" t="str">
            <v>G12-TTT-TTZ-ISS_LU.06:Luminaire - Profilé lumineux linéaire LED TW</v>
          </cell>
          <cell r="U76">
            <v>45048</v>
          </cell>
        </row>
        <row r="77">
          <cell r="B77" t="str">
            <v>22ISS</v>
          </cell>
          <cell r="D77" t="str">
            <v>G12</v>
          </cell>
          <cell r="E77" t="str">
            <v>PN2068-2</v>
          </cell>
          <cell r="G77">
            <v>17</v>
          </cell>
          <cell r="I77" t="str">
            <v>DAF</v>
          </cell>
          <cell r="O77" t="str">
            <v>PN2068-2_17_EXE_DAF_000075_1</v>
          </cell>
          <cell r="P77" t="str">
            <v>G12-TTT-TTZ-ISS_LU.07:Luminaire - Plafonnier linéaire LED</v>
          </cell>
          <cell r="U77">
            <v>45044</v>
          </cell>
        </row>
        <row r="78">
          <cell r="B78" t="str">
            <v>22ISS</v>
          </cell>
          <cell r="D78" t="str">
            <v>G12</v>
          </cell>
          <cell r="E78" t="str">
            <v>PN2068-2</v>
          </cell>
          <cell r="G78">
            <v>17</v>
          </cell>
          <cell r="I78" t="str">
            <v>DAF</v>
          </cell>
          <cell r="O78" t="str">
            <v>PN2068-2_17_EXE_DAF_000076_1</v>
          </cell>
          <cell r="P78" t="str">
            <v>G12-TTT-TTZ-ISS_LU.08:Luminaire - Encastré LED très basse luminance</v>
          </cell>
          <cell r="U78">
            <v>45048</v>
          </cell>
        </row>
        <row r="79">
          <cell r="B79" t="str">
            <v>22ISS</v>
          </cell>
          <cell r="D79" t="str">
            <v>G12</v>
          </cell>
          <cell r="E79" t="str">
            <v>PN2068-2</v>
          </cell>
          <cell r="G79">
            <v>17</v>
          </cell>
          <cell r="I79" t="str">
            <v>DAF</v>
          </cell>
          <cell r="O79" t="str">
            <v>PN2068-2_17_EXE_DAF_000077_1</v>
          </cell>
          <cell r="P79" t="str">
            <v>G12-TTT-TTZ-ISS_LU.09:Luminaire - Projecteur LED encastré dans les mains courantes</v>
          </cell>
          <cell r="U79">
            <v>45048</v>
          </cell>
        </row>
        <row r="80">
          <cell r="B80" t="str">
            <v>22ISS</v>
          </cell>
          <cell r="D80" t="str">
            <v>G12</v>
          </cell>
          <cell r="E80" t="str">
            <v>PN2068-2</v>
          </cell>
          <cell r="G80">
            <v>17</v>
          </cell>
          <cell r="I80" t="str">
            <v>DAF</v>
          </cell>
          <cell r="O80" t="str">
            <v>PN2068-2_17_EXE_DAF_000078_1</v>
          </cell>
          <cell r="P80" t="str">
            <v>G12-TTT-TTZ-ISS_LU.10:Luminaire - Encastré mural linéaire LED</v>
          </cell>
          <cell r="U80">
            <v>45048</v>
          </cell>
        </row>
        <row r="81">
          <cell r="B81" t="str">
            <v>22ISS</v>
          </cell>
          <cell r="D81" t="str">
            <v>G12</v>
          </cell>
          <cell r="E81" t="str">
            <v>PN2068-2</v>
          </cell>
          <cell r="G81">
            <v>17</v>
          </cell>
          <cell r="I81" t="str">
            <v>DAF</v>
          </cell>
          <cell r="O81" t="str">
            <v>PN2068-2_17_EXE_DAF_000079_1</v>
          </cell>
          <cell r="P81" t="str">
            <v>G12-TTT-TTZ-ISS_LU.11:Luminaire - Applique LED asymétrique</v>
          </cell>
          <cell r="U81">
            <v>45048</v>
          </cell>
        </row>
        <row r="82">
          <cell r="B82" t="str">
            <v>22ISS</v>
          </cell>
          <cell r="D82" t="str">
            <v>G12</v>
          </cell>
          <cell r="E82" t="str">
            <v>PN2068-2</v>
          </cell>
          <cell r="G82">
            <v>17</v>
          </cell>
          <cell r="I82" t="str">
            <v>DAF</v>
          </cell>
          <cell r="O82" t="str">
            <v>PN2068-2_17_EXE_DAF_000080_1</v>
          </cell>
          <cell r="P82" t="str">
            <v>G12-TTT-TTZ-ISS_LU.12:Luminaire - Encastré au plafond</v>
          </cell>
          <cell r="U82">
            <v>45048</v>
          </cell>
        </row>
        <row r="83">
          <cell r="B83" t="str">
            <v>22ISS</v>
          </cell>
          <cell r="D83" t="str">
            <v>G12</v>
          </cell>
          <cell r="E83" t="str">
            <v>PN2068-2</v>
          </cell>
          <cell r="G83">
            <v>17</v>
          </cell>
          <cell r="I83" t="str">
            <v>DAF</v>
          </cell>
          <cell r="O83" t="str">
            <v>PN2068-2_17_EXE_DAF_000081_1</v>
          </cell>
          <cell r="P83" t="str">
            <v>G12-TTT-TTZ-Type 1:Luminaire - LED IP55 IK08</v>
          </cell>
          <cell r="U83">
            <v>45035</v>
          </cell>
        </row>
        <row r="84">
          <cell r="B84" t="str">
            <v>22ISS</v>
          </cell>
          <cell r="D84" t="str">
            <v>G12</v>
          </cell>
          <cell r="E84" t="str">
            <v>PN2068-2</v>
          </cell>
          <cell r="G84">
            <v>17</v>
          </cell>
          <cell r="I84" t="str">
            <v>DAF</v>
          </cell>
          <cell r="O84" t="str">
            <v>PN2068-2_17_EXE_DAF_000081_2</v>
          </cell>
          <cell r="P84" t="str">
            <v>G12-TTT-TTZ-Type 1:Luminaire - LED IP55 IK08</v>
          </cell>
          <cell r="U84">
            <v>45043</v>
          </cell>
        </row>
        <row r="85">
          <cell r="B85" t="str">
            <v>22ISS</v>
          </cell>
          <cell r="D85" t="str">
            <v>G12</v>
          </cell>
          <cell r="E85" t="str">
            <v>PN2068-2</v>
          </cell>
          <cell r="G85">
            <v>17</v>
          </cell>
          <cell r="I85" t="str">
            <v>DAF</v>
          </cell>
          <cell r="O85" t="str">
            <v>PN2068-2_17_EXE_DAF_000081_3</v>
          </cell>
          <cell r="P85" t="str">
            <v>G12-TTT-TTZ-Type 1:Luminaire - LED IP55 IK08</v>
          </cell>
          <cell r="U85">
            <v>45069</v>
          </cell>
        </row>
        <row r="86">
          <cell r="B86" t="str">
            <v>22ISS</v>
          </cell>
          <cell r="D86" t="str">
            <v>G12</v>
          </cell>
          <cell r="E86" t="str">
            <v>PN2068-2</v>
          </cell>
          <cell r="G86">
            <v>17</v>
          </cell>
          <cell r="I86" t="str">
            <v>DAF</v>
          </cell>
          <cell r="O86" t="str">
            <v>PN2068-2_17_EXE_DAF_000082_1</v>
          </cell>
          <cell r="P86" t="str">
            <v>G12-TTT-TTZ-Type 2:Luminaire - Encastré 600x600</v>
          </cell>
          <cell r="U86">
            <v>45035</v>
          </cell>
        </row>
        <row r="87">
          <cell r="B87" t="str">
            <v>22ISS</v>
          </cell>
          <cell r="D87" t="str">
            <v>G12</v>
          </cell>
          <cell r="E87" t="str">
            <v>PN2068-2</v>
          </cell>
          <cell r="G87">
            <v>17</v>
          </cell>
          <cell r="I87" t="str">
            <v>DAF</v>
          </cell>
          <cell r="O87" t="str">
            <v>PN2068-2_17_EXE_DAF_000083_1</v>
          </cell>
          <cell r="P87" t="str">
            <v>G12-TTT-TTZ-Type 3:Spot LED encastré</v>
          </cell>
          <cell r="U87">
            <v>45072</v>
          </cell>
        </row>
        <row r="88">
          <cell r="B88" t="str">
            <v>22ISS</v>
          </cell>
          <cell r="D88" t="str">
            <v>G72</v>
          </cell>
          <cell r="E88" t="str">
            <v>PN2068-2</v>
          </cell>
          <cell r="G88">
            <v>17</v>
          </cell>
          <cell r="I88" t="str">
            <v>DAF</v>
          </cell>
          <cell r="O88" t="str">
            <v>PN2068-2_17_EXE_DAF_000085_1</v>
          </cell>
          <cell r="P88" t="str">
            <v>G72-TTT-TTZ - Lave-mains d'angle + robinetterie, bonde et siphon</v>
          </cell>
          <cell r="U88">
            <v>45029</v>
          </cell>
        </row>
        <row r="89">
          <cell r="B89" t="str">
            <v>22ISS</v>
          </cell>
          <cell r="D89" t="str">
            <v>PLO</v>
          </cell>
          <cell r="E89" t="str">
            <v>PN2068-2</v>
          </cell>
          <cell r="G89">
            <v>17</v>
          </cell>
          <cell r="I89" t="str">
            <v>DAF</v>
          </cell>
          <cell r="O89" t="str">
            <v>PN2068-2_17_EXE_DAF_000085_2</v>
          </cell>
          <cell r="P89" t="str">
            <v>PLO-TTT-TTZ - Lave-mains d'angle + robinetterie, bonde et siphon</v>
          </cell>
          <cell r="U89">
            <v>45040</v>
          </cell>
        </row>
        <row r="90">
          <cell r="B90" t="str">
            <v>22ISS</v>
          </cell>
          <cell r="D90" t="str">
            <v>G72</v>
          </cell>
          <cell r="E90" t="str">
            <v>PN2068-2</v>
          </cell>
          <cell r="G90">
            <v>17</v>
          </cell>
          <cell r="I90" t="str">
            <v>DAF</v>
          </cell>
          <cell r="O90" t="str">
            <v>PN2068-2_17_EXE_DAF_000086_1</v>
          </cell>
          <cell r="P90" t="str">
            <v>G72-TTT-TTZ - Lavabo + robinetterie, bonde et siphon</v>
          </cell>
          <cell r="U90">
            <v>45029</v>
          </cell>
        </row>
        <row r="91">
          <cell r="B91" t="str">
            <v>22ISS</v>
          </cell>
          <cell r="D91" t="str">
            <v>PLO</v>
          </cell>
          <cell r="E91" t="str">
            <v>PN2068-2</v>
          </cell>
          <cell r="G91">
            <v>17</v>
          </cell>
          <cell r="I91" t="str">
            <v>DAF</v>
          </cell>
          <cell r="O91" t="str">
            <v>PN2068-2_17_EXE_DAF_000086_2</v>
          </cell>
          <cell r="P91" t="str">
            <v>PLO-TTT-TTZ - Lavabo + robinetterie, bonde et siphon</v>
          </cell>
          <cell r="U91">
            <v>45040</v>
          </cell>
        </row>
        <row r="92">
          <cell r="B92" t="str">
            <v>22ISS</v>
          </cell>
          <cell r="D92" t="str">
            <v>G72</v>
          </cell>
          <cell r="E92" t="str">
            <v>PN2068-2</v>
          </cell>
          <cell r="G92">
            <v>17</v>
          </cell>
          <cell r="I92" t="str">
            <v>DAF</v>
          </cell>
          <cell r="O92" t="str">
            <v>PN2068-2_17_EXE_DAF_000087_1</v>
          </cell>
          <cell r="P92" t="str">
            <v>G72-TTT-TTZ - Miroir</v>
          </cell>
          <cell r="U92">
            <v>45029</v>
          </cell>
        </row>
        <row r="93">
          <cell r="B93" t="str">
            <v>22ISS</v>
          </cell>
          <cell r="D93" t="str">
            <v>PLO</v>
          </cell>
          <cell r="E93" t="str">
            <v>PN2068-2</v>
          </cell>
          <cell r="G93">
            <v>17</v>
          </cell>
          <cell r="I93" t="str">
            <v>DAF</v>
          </cell>
          <cell r="O93" t="str">
            <v>PN2068-2_17_EXE_DAF_000087_2</v>
          </cell>
          <cell r="P93" t="str">
            <v>PLO-TTT-TTZ - Miroir</v>
          </cell>
          <cell r="U93">
            <v>45040</v>
          </cell>
        </row>
        <row r="94">
          <cell r="B94" t="str">
            <v>22ISS</v>
          </cell>
          <cell r="D94" t="str">
            <v>G72</v>
          </cell>
          <cell r="E94" t="str">
            <v>PN2068-2</v>
          </cell>
          <cell r="G94">
            <v>17</v>
          </cell>
          <cell r="I94" t="str">
            <v>DAF</v>
          </cell>
          <cell r="O94" t="str">
            <v>PN2068-2_17_EXE_DAF_000088_1</v>
          </cell>
          <cell r="P94" t="str">
            <v>G72-TTT-TTZ - Distributeur de savon liquide mural</v>
          </cell>
          <cell r="U94">
            <v>45029</v>
          </cell>
        </row>
        <row r="95">
          <cell r="B95" t="str">
            <v>22ISS</v>
          </cell>
          <cell r="D95" t="str">
            <v>PLO</v>
          </cell>
          <cell r="E95" t="str">
            <v>PN2068-2</v>
          </cell>
          <cell r="G95">
            <v>17</v>
          </cell>
          <cell r="I95" t="str">
            <v>DAF</v>
          </cell>
          <cell r="O95" t="str">
            <v>PN2068-2_17_EXE_DAF_000088_2</v>
          </cell>
          <cell r="P95" t="str">
            <v>PLO-TTT-TTZ - Distributeur de savon liquide mural</v>
          </cell>
          <cell r="U95">
            <v>45040</v>
          </cell>
        </row>
        <row r="96">
          <cell r="B96" t="str">
            <v>22ISS</v>
          </cell>
          <cell r="D96" t="str">
            <v>G72</v>
          </cell>
          <cell r="E96" t="str">
            <v>PN2068-2</v>
          </cell>
          <cell r="G96">
            <v>17</v>
          </cell>
          <cell r="I96" t="str">
            <v>DAF</v>
          </cell>
          <cell r="O96" t="str">
            <v>PN2068-2_17_EXE_DAF_000089_1</v>
          </cell>
          <cell r="P96" t="str">
            <v>G72-TTT-TTZ - Sèche-mains électrique</v>
          </cell>
          <cell r="U96">
            <v>45029</v>
          </cell>
        </row>
        <row r="97">
          <cell r="B97" t="str">
            <v>22ISS</v>
          </cell>
          <cell r="D97" t="str">
            <v>PLO</v>
          </cell>
          <cell r="E97" t="str">
            <v>PN2068-2</v>
          </cell>
          <cell r="G97">
            <v>17</v>
          </cell>
          <cell r="I97" t="str">
            <v>DAF</v>
          </cell>
          <cell r="O97" t="str">
            <v>PN2068-2_17_EXE_DAF_000089_2</v>
          </cell>
          <cell r="P97" t="str">
            <v>PLO-TTT-TTZ - Sèche-mains électrique</v>
          </cell>
          <cell r="U97">
            <v>45040</v>
          </cell>
        </row>
        <row r="98">
          <cell r="B98" t="str">
            <v>22ISS</v>
          </cell>
          <cell r="D98" t="str">
            <v>G72</v>
          </cell>
          <cell r="E98" t="str">
            <v>PN2068-2</v>
          </cell>
          <cell r="G98">
            <v>17</v>
          </cell>
          <cell r="I98" t="str">
            <v>DAF</v>
          </cell>
          <cell r="O98" t="str">
            <v>PN2068-2_17_EXE_DAF_000090_1</v>
          </cell>
          <cell r="P98" t="str">
            <v>G72-TTT-TTZ - Vidoir + robinetterie, bonde et siphon</v>
          </cell>
          <cell r="U98">
            <v>45029</v>
          </cell>
        </row>
        <row r="99">
          <cell r="B99" t="str">
            <v>22ISS</v>
          </cell>
          <cell r="D99" t="str">
            <v>PLO</v>
          </cell>
          <cell r="E99" t="str">
            <v>PN2068-2</v>
          </cell>
          <cell r="G99">
            <v>17</v>
          </cell>
          <cell r="I99" t="str">
            <v>DAF</v>
          </cell>
          <cell r="O99" t="str">
            <v>PN2068-2_17_EXE_DAF_000090_2</v>
          </cell>
          <cell r="P99" t="str">
            <v>PLO-TTT-TTZ - Vidoir + robinetterie, bonde et siphon</v>
          </cell>
          <cell r="U99">
            <v>45041</v>
          </cell>
        </row>
        <row r="100">
          <cell r="B100" t="str">
            <v>22ISS</v>
          </cell>
          <cell r="D100" t="str">
            <v>G72</v>
          </cell>
          <cell r="E100" t="str">
            <v>PN2068-2</v>
          </cell>
          <cell r="G100">
            <v>17</v>
          </cell>
          <cell r="I100" t="str">
            <v>DAF</v>
          </cell>
          <cell r="O100" t="str">
            <v>PN2068-2_17_EXE_DAF_000091_1</v>
          </cell>
          <cell r="P100" t="str">
            <v>G72-TTT-TTZ - Evier 2 bacs</v>
          </cell>
          <cell r="U100">
            <v>45029</v>
          </cell>
        </row>
        <row r="101">
          <cell r="B101" t="str">
            <v>22ISS</v>
          </cell>
          <cell r="D101" t="str">
            <v>PLO</v>
          </cell>
          <cell r="E101" t="str">
            <v>PN2068-2</v>
          </cell>
          <cell r="G101">
            <v>17</v>
          </cell>
          <cell r="I101" t="str">
            <v>DAF</v>
          </cell>
          <cell r="O101" t="str">
            <v>PN2068-2_17_EXE_DAF_000091_2</v>
          </cell>
          <cell r="P101" t="str">
            <v>PLO-TTT-TTZ - Evier 2 bacs</v>
          </cell>
          <cell r="U101">
            <v>45041</v>
          </cell>
        </row>
        <row r="102">
          <cell r="B102" t="str">
            <v>22ISS</v>
          </cell>
          <cell r="D102" t="str">
            <v>G72</v>
          </cell>
          <cell r="E102" t="str">
            <v>PN2068-2</v>
          </cell>
          <cell r="G102">
            <v>17</v>
          </cell>
          <cell r="I102" t="str">
            <v>DAF</v>
          </cell>
          <cell r="O102" t="str">
            <v>PN2068-2_17_EXE_DAF_000092_1</v>
          </cell>
          <cell r="P102" t="str">
            <v>G72-TTT-TTZ - Cabine sanitaire publique à lavage automatique</v>
          </cell>
          <cell r="U102">
            <v>45029</v>
          </cell>
        </row>
        <row r="103">
          <cell r="B103" t="str">
            <v>22ISS</v>
          </cell>
          <cell r="D103" t="str">
            <v>PLO</v>
          </cell>
          <cell r="E103" t="str">
            <v>PN2068-2</v>
          </cell>
          <cell r="G103">
            <v>17</v>
          </cell>
          <cell r="I103" t="str">
            <v>DAF</v>
          </cell>
          <cell r="O103" t="str">
            <v>PN2068-2_17_EXE_DAF_000092_2</v>
          </cell>
          <cell r="P103" t="str">
            <v>PLO-TTT-TTZ - Cabine sanitaire publique à lavage automatique</v>
          </cell>
          <cell r="U103">
            <v>45041</v>
          </cell>
        </row>
        <row r="104">
          <cell r="B104" t="str">
            <v>22ISS</v>
          </cell>
          <cell r="D104" t="str">
            <v>G72</v>
          </cell>
          <cell r="E104" t="str">
            <v>PN2068-2</v>
          </cell>
          <cell r="G104">
            <v>17</v>
          </cell>
          <cell r="I104" t="str">
            <v>DAF</v>
          </cell>
          <cell r="O104" t="str">
            <v>PN2068-2_17_EXE_DAF_000093_1</v>
          </cell>
          <cell r="P104" t="str">
            <v>G72-TTT-TTZ - Chauffe-eau électrique</v>
          </cell>
          <cell r="U104">
            <v>45029</v>
          </cell>
        </row>
        <row r="105">
          <cell r="B105" t="str">
            <v>22ISS</v>
          </cell>
          <cell r="D105" t="str">
            <v>PLO</v>
          </cell>
          <cell r="E105" t="str">
            <v>PN2068-2</v>
          </cell>
          <cell r="G105">
            <v>17</v>
          </cell>
          <cell r="I105" t="str">
            <v>DAF</v>
          </cell>
          <cell r="O105" t="str">
            <v>PN2068-2_17_EXE_DAF_000093_2</v>
          </cell>
          <cell r="P105" t="str">
            <v>PLO-TTT-TTZ - Chauffe-eau électrique</v>
          </cell>
          <cell r="U105">
            <v>45041</v>
          </cell>
        </row>
        <row r="106">
          <cell r="B106" t="str">
            <v>22ISS</v>
          </cell>
          <cell r="D106" t="str">
            <v>G72</v>
          </cell>
          <cell r="E106" t="str">
            <v>PN2068-2</v>
          </cell>
          <cell r="G106">
            <v>17</v>
          </cell>
          <cell r="I106" t="str">
            <v>DAF</v>
          </cell>
          <cell r="O106" t="str">
            <v>PN2068-2_17_EXE_DAF_000094_1</v>
          </cell>
          <cell r="P106" t="str">
            <v>G72-TTT-TTZ - Douche sans receveur</v>
          </cell>
          <cell r="U106">
            <v>45029</v>
          </cell>
        </row>
        <row r="107">
          <cell r="B107" t="str">
            <v>22ISS</v>
          </cell>
          <cell r="D107" t="str">
            <v>PLO</v>
          </cell>
          <cell r="E107" t="str">
            <v>PN2068-2</v>
          </cell>
          <cell r="G107">
            <v>17</v>
          </cell>
          <cell r="I107" t="str">
            <v>DAF</v>
          </cell>
          <cell r="O107" t="str">
            <v>PN2068-2_17_EXE_DAF_000094_2</v>
          </cell>
          <cell r="P107" t="str">
            <v>PLO-TTT-TTZ - Douche sans receveur</v>
          </cell>
          <cell r="U107">
            <v>45041</v>
          </cell>
        </row>
        <row r="108">
          <cell r="B108" t="str">
            <v>22ISS</v>
          </cell>
          <cell r="D108" t="str">
            <v>G72</v>
          </cell>
          <cell r="E108" t="str">
            <v>PN2068-2</v>
          </cell>
          <cell r="G108">
            <v>17</v>
          </cell>
          <cell r="I108" t="str">
            <v>DAF</v>
          </cell>
          <cell r="O108" t="str">
            <v>PN2068-2_17_EXE_DAF_000095_1</v>
          </cell>
          <cell r="P108" t="str">
            <v>G72-TTT-TTZ - Siège de douche PMR</v>
          </cell>
          <cell r="U108">
            <v>45029</v>
          </cell>
        </row>
        <row r="109">
          <cell r="B109" t="str">
            <v>22ISS</v>
          </cell>
          <cell r="D109" t="str">
            <v>PLO</v>
          </cell>
          <cell r="E109" t="str">
            <v>PN2068-2</v>
          </cell>
          <cell r="G109">
            <v>17</v>
          </cell>
          <cell r="I109" t="str">
            <v>DAF</v>
          </cell>
          <cell r="O109" t="str">
            <v>PN2068-2_17_EXE_DAF_000095_2</v>
          </cell>
          <cell r="P109" t="str">
            <v>PLO-TTT-TTZ - Siège de douche PMR</v>
          </cell>
          <cell r="U109">
            <v>45041</v>
          </cell>
        </row>
        <row r="110">
          <cell r="B110" t="str">
            <v>22ISS</v>
          </cell>
          <cell r="D110" t="str">
            <v>G72</v>
          </cell>
          <cell r="E110" t="str">
            <v>PN2068-2</v>
          </cell>
          <cell r="G110">
            <v>17</v>
          </cell>
          <cell r="I110" t="str">
            <v>DAF</v>
          </cell>
          <cell r="O110" t="str">
            <v>PN2068-2_17_EXE_DAF_000096_1</v>
          </cell>
          <cell r="P110" t="str">
            <v>G72-TTT-TTZ - Poignée et barre verticale et horizontale pour douche PMR</v>
          </cell>
          <cell r="U110">
            <v>45029</v>
          </cell>
        </row>
        <row r="111">
          <cell r="B111" t="str">
            <v>22ISS</v>
          </cell>
          <cell r="D111" t="str">
            <v>PLO</v>
          </cell>
          <cell r="E111" t="str">
            <v>PN2068-2</v>
          </cell>
          <cell r="G111">
            <v>17</v>
          </cell>
          <cell r="I111" t="str">
            <v>DAF</v>
          </cell>
          <cell r="O111" t="str">
            <v>PN2068-2_17_EXE_DAF_000096_2</v>
          </cell>
          <cell r="P111" t="str">
            <v>PLO-TTT-TTZ - Poignée et barre verticale et horizontale pour douche PMR</v>
          </cell>
          <cell r="U111">
            <v>45042</v>
          </cell>
        </row>
        <row r="112">
          <cell r="B112" t="str">
            <v>22ISS</v>
          </cell>
          <cell r="D112" t="str">
            <v>PLO</v>
          </cell>
          <cell r="E112" t="str">
            <v>PN2068-2</v>
          </cell>
          <cell r="G112">
            <v>17</v>
          </cell>
          <cell r="I112" t="str">
            <v>DAF</v>
          </cell>
          <cell r="O112" t="str">
            <v>PN2068-2_17_EXE_DAF_000097_1</v>
          </cell>
          <cell r="P112" t="str">
            <v>PLO-TTT-TTZ - Réseaux d'alimentation distribution  eau froide : PVC Pression</v>
          </cell>
          <cell r="U112">
            <v>45041</v>
          </cell>
        </row>
        <row r="113">
          <cell r="B113" t="str">
            <v>22ISS</v>
          </cell>
          <cell r="D113" t="str">
            <v>PLO</v>
          </cell>
          <cell r="E113" t="str">
            <v>PN2068-2</v>
          </cell>
          <cell r="G113">
            <v>17</v>
          </cell>
          <cell r="I113" t="str">
            <v>DAF</v>
          </cell>
          <cell r="O113" t="str">
            <v>PN2068-2_17_EXE_DAF_000098_1</v>
          </cell>
          <cell r="P113" t="str">
            <v>PLO-TTT-TTZ - Réseaux d'alimentation terminale eau froide / eau chaude : Cuivre</v>
          </cell>
          <cell r="U113">
            <v>45042</v>
          </cell>
        </row>
        <row r="114">
          <cell r="B114" t="str">
            <v>22ISS</v>
          </cell>
          <cell r="D114" t="str">
            <v>PLO</v>
          </cell>
          <cell r="E114" t="str">
            <v>PN2068-2</v>
          </cell>
          <cell r="G114">
            <v>17</v>
          </cell>
          <cell r="I114" t="str">
            <v>DAF</v>
          </cell>
          <cell r="O114" t="str">
            <v>PN2068-2_17_EXE_DAF_000099_1</v>
          </cell>
          <cell r="P114" t="str">
            <v>PLO-TTT-TTZ - Réseaux d'évacuation : PVC Me</v>
          </cell>
          <cell r="U114">
            <v>45042</v>
          </cell>
        </row>
        <row r="115">
          <cell r="B115" t="str">
            <v>22ISS</v>
          </cell>
          <cell r="D115" t="str">
            <v>PLO</v>
          </cell>
          <cell r="E115" t="str">
            <v>PN2068-2</v>
          </cell>
          <cell r="G115">
            <v>17</v>
          </cell>
          <cell r="I115" t="str">
            <v>DAF</v>
          </cell>
          <cell r="O115" t="str">
            <v>PN2068-2_17_EXE_DAF_000100_1</v>
          </cell>
          <cell r="P115" t="str">
            <v>PLO-TTT-TTZ - Réseaux assainissement des escaliers mécaniques et des ascenseurs:  Fonte SMU Plus</v>
          </cell>
          <cell r="U115">
            <v>45042</v>
          </cell>
        </row>
        <row r="116">
          <cell r="B116" t="str">
            <v>22ISS</v>
          </cell>
          <cell r="D116" t="str">
            <v>PLO</v>
          </cell>
          <cell r="E116" t="str">
            <v>PN2068-2</v>
          </cell>
          <cell r="G116">
            <v>17</v>
          </cell>
          <cell r="I116" t="str">
            <v>DAF</v>
          </cell>
          <cell r="O116" t="str">
            <v>PN2068-2_17_EXE_DAF_000103_1</v>
          </cell>
          <cell r="P116" t="str">
            <v>PLO-TTT-TTZ - Extincteurs avec plan de repérage</v>
          </cell>
          <cell r="U116">
            <v>45042</v>
          </cell>
        </row>
        <row r="117">
          <cell r="B117" t="str">
            <v>22ISS</v>
          </cell>
          <cell r="D117" t="str">
            <v>PLO</v>
          </cell>
          <cell r="E117" t="str">
            <v>PN2068-2</v>
          </cell>
          <cell r="G117">
            <v>17</v>
          </cell>
          <cell r="I117" t="str">
            <v>DAF</v>
          </cell>
          <cell r="O117" t="str">
            <v>PN2068-2_17_EXE_DAF_000113_1</v>
          </cell>
          <cell r="P117" t="str">
            <v>PLO-TTT-TTZ - Séparateurs à hydrocarbure</v>
          </cell>
          <cell r="U117">
            <v>45042</v>
          </cell>
        </row>
        <row r="118">
          <cell r="B118" t="str">
            <v>22ISS</v>
          </cell>
          <cell r="D118" t="str">
            <v>PLO</v>
          </cell>
          <cell r="E118" t="str">
            <v>PN2068-2</v>
          </cell>
          <cell r="G118">
            <v>17</v>
          </cell>
          <cell r="I118" t="str">
            <v>DAF</v>
          </cell>
          <cell r="O118" t="str">
            <v>PN2068-2_17_EXE_DAF_000115_1</v>
          </cell>
          <cell r="P118" t="str">
            <v>PLO-TTT-TTZ - Compteurs d'eau</v>
          </cell>
          <cell r="U118">
            <v>45042</v>
          </cell>
        </row>
        <row r="119">
          <cell r="B119" t="str">
            <v>22ISS</v>
          </cell>
          <cell r="D119" t="str">
            <v>PLO</v>
          </cell>
          <cell r="E119" t="str">
            <v>PN2068-2</v>
          </cell>
          <cell r="G119">
            <v>17</v>
          </cell>
          <cell r="I119" t="str">
            <v>DAF</v>
          </cell>
          <cell r="O119" t="str">
            <v>PN2068-2_17_EXE_DAF_000115_2</v>
          </cell>
          <cell r="P119" t="str">
            <v>PLO-TTT-TTZ - Compteurs d'eau</v>
          </cell>
          <cell r="U119">
            <v>45063</v>
          </cell>
        </row>
        <row r="120">
          <cell r="B120" t="str">
            <v>22ISS</v>
          </cell>
          <cell r="D120" t="str">
            <v>PLO</v>
          </cell>
          <cell r="E120" t="str">
            <v>PN2068-2</v>
          </cell>
          <cell r="G120">
            <v>17</v>
          </cell>
          <cell r="I120" t="str">
            <v>DAF</v>
          </cell>
          <cell r="O120" t="str">
            <v>PN2068-2_17_EXE_DAF_000116_1</v>
          </cell>
          <cell r="P120" t="str">
            <v>PLO-TTT-TTZ - Robinet de puisage</v>
          </cell>
          <cell r="U120">
            <v>45042</v>
          </cell>
        </row>
        <row r="121">
          <cell r="B121" t="str">
            <v>22ISS</v>
          </cell>
          <cell r="D121" t="str">
            <v>PLO</v>
          </cell>
          <cell r="E121" t="str">
            <v>PN2068-2</v>
          </cell>
          <cell r="G121">
            <v>17</v>
          </cell>
          <cell r="I121" t="str">
            <v>DAF</v>
          </cell>
          <cell r="O121" t="str">
            <v>PN2068-2_17_EXE_DAF_000118_1</v>
          </cell>
          <cell r="P121" t="str">
            <v>PLO-TTT-TTZ - Supportages &amp; fixations</v>
          </cell>
          <cell r="U121">
            <v>45042</v>
          </cell>
        </row>
        <row r="122">
          <cell r="B122" t="str">
            <v>22ISS</v>
          </cell>
          <cell r="D122" t="str">
            <v>PLO</v>
          </cell>
          <cell r="E122" t="str">
            <v>PN2068-2</v>
          </cell>
          <cell r="G122">
            <v>17</v>
          </cell>
          <cell r="I122" t="str">
            <v>DAF</v>
          </cell>
          <cell r="O122" t="str">
            <v>PN2068-2_17_EXE_DAF_000120_1</v>
          </cell>
          <cell r="P122" t="str">
            <v>PLO-TTT-TTZ - Etiquettage</v>
          </cell>
          <cell r="U122">
            <v>45042</v>
          </cell>
        </row>
        <row r="123">
          <cell r="B123" t="str">
            <v>22ISS</v>
          </cell>
          <cell r="D123" t="str">
            <v>G12</v>
          </cell>
          <cell r="E123" t="str">
            <v>PN2068-2</v>
          </cell>
          <cell r="G123">
            <v>17</v>
          </cell>
          <cell r="I123" t="str">
            <v>DAF</v>
          </cell>
          <cell r="O123" t="str">
            <v>PN2068-2_17_EXE_DAF_000121_1</v>
          </cell>
          <cell r="P123" t="str">
            <v>G12-TTT-TTZ-Chemin de câbles CFA</v>
          </cell>
          <cell r="U123">
            <v>45049</v>
          </cell>
        </row>
        <row r="124">
          <cell r="B124" t="str">
            <v>22ISS</v>
          </cell>
          <cell r="D124" t="str">
            <v>G12</v>
          </cell>
          <cell r="E124" t="str">
            <v>PN2068-2</v>
          </cell>
          <cell r="G124">
            <v>17</v>
          </cell>
          <cell r="I124" t="str">
            <v>DAF</v>
          </cell>
          <cell r="O124" t="str">
            <v>PN2068-2_17_EXE_DAF_000122_1</v>
          </cell>
          <cell r="P124" t="str">
            <v>Chemin de câbles CFO</v>
          </cell>
          <cell r="U124">
            <v>45049</v>
          </cell>
        </row>
        <row r="125">
          <cell r="B125" t="str">
            <v>22ISS</v>
          </cell>
          <cell r="D125" t="str">
            <v>G12</v>
          </cell>
          <cell r="E125" t="str">
            <v>PN2068-2</v>
          </cell>
          <cell r="G125">
            <v>17</v>
          </cell>
          <cell r="I125" t="str">
            <v>DAF</v>
          </cell>
          <cell r="O125" t="str">
            <v>PN2068-2_17_EXE_DAF_000123_1</v>
          </cell>
          <cell r="P125" t="str">
            <v>Échelles à câbles</v>
          </cell>
          <cell r="U125">
            <v>45049</v>
          </cell>
        </row>
        <row r="126">
          <cell r="B126" t="str">
            <v>22ISS</v>
          </cell>
          <cell r="D126" t="str">
            <v>G71</v>
          </cell>
          <cell r="E126" t="str">
            <v>PN2068-2</v>
          </cell>
          <cell r="G126">
            <v>17</v>
          </cell>
          <cell r="I126" t="str">
            <v>DAF</v>
          </cell>
          <cell r="O126" t="str">
            <v>PN2068-2_17_EXE_DAF_000236_1</v>
          </cell>
          <cell r="P126" t="str">
            <v>G71_TTT_TTZ_VENTILATEURS DE PRESSURISATION</v>
          </cell>
          <cell r="U126">
            <v>45062</v>
          </cell>
        </row>
        <row r="127">
          <cell r="B127" t="str">
            <v>22ISS</v>
          </cell>
          <cell r="D127" t="str">
            <v>FMD</v>
          </cell>
          <cell r="E127" t="str">
            <v>PN2068-2</v>
          </cell>
          <cell r="G127">
            <v>17</v>
          </cell>
          <cell r="I127" t="str">
            <v>FMD</v>
          </cell>
          <cell r="O127" t="str">
            <v>PN2068-2_17_EXE_FMD_000066_1</v>
          </cell>
          <cell r="P127" t="str">
            <v>FMD - TTT - TTZ - DOSSIER FMD</v>
          </cell>
          <cell r="U127">
            <v>45022</v>
          </cell>
        </row>
        <row r="128">
          <cell r="B128" t="str">
            <v>22ISS</v>
          </cell>
          <cell r="D128" t="str">
            <v>G72</v>
          </cell>
          <cell r="E128" t="str">
            <v>PN2068-2</v>
          </cell>
          <cell r="G128">
            <v>17</v>
          </cell>
          <cell r="I128" t="str">
            <v>FQR</v>
          </cell>
          <cell r="O128" t="str">
            <v>PN2068-2_17_EXE_FQR_000104_1</v>
          </cell>
          <cell r="P128" t="str">
            <v>G72-TTT-TTZ - FQR PLB 01 Attente EUH sans indication et Siphon de sol pas sur la maquette ARCHI</v>
          </cell>
          <cell r="U128">
            <v>45030</v>
          </cell>
        </row>
        <row r="129">
          <cell r="B129" t="str">
            <v>22ISS</v>
          </cell>
          <cell r="D129" t="str">
            <v>PLO</v>
          </cell>
          <cell r="E129" t="str">
            <v>PN2068-2</v>
          </cell>
          <cell r="G129">
            <v>17</v>
          </cell>
          <cell r="I129" t="str">
            <v>FQR</v>
          </cell>
          <cell r="O129" t="str">
            <v>PN2068-2_17_EXE_FQR_000104_2</v>
          </cell>
          <cell r="P129" t="str">
            <v>PLO-TTT-TTZ - FQR 23 Attente EUH sans indication et Siphon de sol pas sur la maquette ARCHI</v>
          </cell>
          <cell r="U129">
            <v>45041</v>
          </cell>
        </row>
        <row r="130">
          <cell r="B130" t="str">
            <v>22ISS</v>
          </cell>
          <cell r="D130" t="str">
            <v>G72</v>
          </cell>
          <cell r="E130" t="str">
            <v>PN2068-2</v>
          </cell>
          <cell r="G130">
            <v>17</v>
          </cell>
          <cell r="I130" t="str">
            <v>FQR</v>
          </cell>
          <cell r="O130" t="str">
            <v>PN2068-2_17_EXE_FQR_000105_1</v>
          </cell>
          <cell r="P130" t="str">
            <v>G72-TTT-TTZ - FQR PLB 02 Absence de caniveau et évacuation de la fosse ascenseur.</v>
          </cell>
          <cell r="U130">
            <v>45030</v>
          </cell>
        </row>
        <row r="131">
          <cell r="B131" t="str">
            <v>22ISS</v>
          </cell>
          <cell r="D131" t="str">
            <v>PLO</v>
          </cell>
          <cell r="E131" t="str">
            <v>PN2068-2</v>
          </cell>
          <cell r="G131">
            <v>17</v>
          </cell>
          <cell r="I131" t="str">
            <v>FQR</v>
          </cell>
          <cell r="O131" t="str">
            <v>PN2068-2_17_EXE_FQR_000105_2</v>
          </cell>
          <cell r="P131" t="str">
            <v>PLO-TTT-TTZ - FQR 24 Absence de caniveau et évacuation de la fosse ascenseur.</v>
          </cell>
          <cell r="U131">
            <v>45041</v>
          </cell>
        </row>
        <row r="132">
          <cell r="B132" t="str">
            <v>22ISS</v>
          </cell>
          <cell r="D132" t="str">
            <v>G72</v>
          </cell>
          <cell r="E132" t="str">
            <v>PN2068-2</v>
          </cell>
          <cell r="G132">
            <v>17</v>
          </cell>
          <cell r="I132" t="str">
            <v>FQR</v>
          </cell>
          <cell r="O132" t="str">
            <v>PN2068-2_17_EXE_FQR_000106_1</v>
          </cell>
          <cell r="P132" t="str">
            <v>G72-TTT-TTZ - FQR PLB 03 Colonnes sèches</v>
          </cell>
          <cell r="U132">
            <v>45030</v>
          </cell>
        </row>
        <row r="133">
          <cell r="B133" t="str">
            <v>22ISS</v>
          </cell>
          <cell r="D133" t="str">
            <v>PLO</v>
          </cell>
          <cell r="E133" t="str">
            <v>PN2068-2</v>
          </cell>
          <cell r="G133">
            <v>17</v>
          </cell>
          <cell r="I133" t="str">
            <v>FQR</v>
          </cell>
          <cell r="O133" t="str">
            <v>PN2068-2_17_EXE_FQR_000106_2</v>
          </cell>
          <cell r="P133" t="str">
            <v>PLO-TTT-TTZ - FQR 25 Colonnes sèches</v>
          </cell>
          <cell r="U133">
            <v>45041</v>
          </cell>
        </row>
        <row r="134">
          <cell r="B134" t="str">
            <v>22ISS</v>
          </cell>
          <cell r="D134" t="str">
            <v>G71</v>
          </cell>
          <cell r="E134" t="str">
            <v>PN2068-2</v>
          </cell>
          <cell r="G134">
            <v>17</v>
          </cell>
          <cell r="I134" t="str">
            <v>FQR</v>
          </cell>
          <cell r="O134" t="str">
            <v>PN2068-2_17_EXE_FQR_000108_1</v>
          </cell>
          <cell r="P134" t="str">
            <v>G71_TTT_TTZ_NATURE CONDUIT DESENFUMAGE</v>
          </cell>
          <cell r="U134">
            <v>45041</v>
          </cell>
        </row>
        <row r="135">
          <cell r="B135" t="str">
            <v>22ISS</v>
          </cell>
          <cell r="D135" t="str">
            <v>G71</v>
          </cell>
          <cell r="E135" t="str">
            <v>PN2068-2</v>
          </cell>
          <cell r="G135">
            <v>17</v>
          </cell>
          <cell r="I135" t="str">
            <v>FQR</v>
          </cell>
          <cell r="O135" t="str">
            <v>PN2068-2_17_EXE_FQR_000109_1</v>
          </cell>
          <cell r="P135" t="str">
            <v>G71_TTT_TTZ_PORTE EVACUATION LOCAL TECHNIQUE</v>
          </cell>
          <cell r="U135">
            <v>45041</v>
          </cell>
        </row>
        <row r="136">
          <cell r="B136" t="str">
            <v>22ISS</v>
          </cell>
          <cell r="D136" t="str">
            <v>G71</v>
          </cell>
          <cell r="E136" t="str">
            <v>PN2068-2</v>
          </cell>
          <cell r="G136">
            <v>17</v>
          </cell>
          <cell r="I136" t="str">
            <v>FQR</v>
          </cell>
          <cell r="O136" t="str">
            <v>PN2068-2_17_EXE_FQR_000136_1</v>
          </cell>
          <cell r="P136" t="str">
            <v>G71_TTT_TTZ_CARACTERISTIQUES DES CHEMINS DE CABLE</v>
          </cell>
          <cell r="U136">
            <v>45055</v>
          </cell>
        </row>
        <row r="137">
          <cell r="B137" t="str">
            <v>22ISS</v>
          </cell>
          <cell r="D137" t="str">
            <v>G71</v>
          </cell>
          <cell r="E137" t="str">
            <v>PN2068-2</v>
          </cell>
          <cell r="G137">
            <v>17</v>
          </cell>
          <cell r="I137" t="str">
            <v>FQR</v>
          </cell>
          <cell r="O137" t="str">
            <v>PN2068-2_17_EXE_FQR_000155_1</v>
          </cell>
          <cell r="P137" t="str">
            <v>G71_TTT_TTZ_RESTITUTION COUPE-FEU DES VIDES DE CONSTRUCTION</v>
          </cell>
          <cell r="U137">
            <v>45056</v>
          </cell>
        </row>
        <row r="138">
          <cell r="B138" t="str">
            <v>22ISS</v>
          </cell>
          <cell r="D138" t="str">
            <v>G71</v>
          </cell>
          <cell r="E138" t="str">
            <v>PN2068-2</v>
          </cell>
          <cell r="G138">
            <v>17</v>
          </cell>
          <cell r="I138" t="str">
            <v>FQR</v>
          </cell>
          <cell r="O138" t="str">
            <v>PN2068-2_17_EXE_FQR_000235_1</v>
          </cell>
          <cell r="P138" t="str">
            <v>G71_TTT_TTZ_PASSAGE CONDUIT DESENFUMAGE (REFUGE 02)</v>
          </cell>
          <cell r="U138">
            <v>45062</v>
          </cell>
        </row>
        <row r="139">
          <cell r="B139" t="str">
            <v>22ISS</v>
          </cell>
          <cell r="D139" t="str">
            <v>G12</v>
          </cell>
          <cell r="E139" t="str">
            <v>PN2068-2</v>
          </cell>
          <cell r="G139">
            <v>17</v>
          </cell>
          <cell r="I139" t="str">
            <v>FQR</v>
          </cell>
          <cell r="O139" t="str">
            <v>PN2068-2_17_EXE_FQR_000237_1</v>
          </cell>
          <cell r="P139" t="str">
            <v>G12-FICHE QUESTION – REPONSE N° 004-Positions des TD tunnels</v>
          </cell>
          <cell r="U139">
            <v>0</v>
          </cell>
        </row>
        <row r="140">
          <cell r="B140" t="str">
            <v>22ISS</v>
          </cell>
          <cell r="D140" t="str">
            <v>G12</v>
          </cell>
          <cell r="E140" t="str">
            <v>PN2068-2</v>
          </cell>
          <cell r="G140">
            <v>17</v>
          </cell>
          <cell r="I140" t="str">
            <v>FQR</v>
          </cell>
          <cell r="O140" t="str">
            <v>PN2068-2_17_EXE_FQR_000238_1</v>
          </cell>
          <cell r="P140" t="str">
            <v>G12-FICHE QUESTION – REPONSE N° 17-Positions des TD tunnels</v>
          </cell>
          <cell r="U140">
            <v>45072</v>
          </cell>
        </row>
        <row r="141">
          <cell r="B141" t="str">
            <v>22ISS</v>
          </cell>
          <cell r="D141" t="str">
            <v>G12</v>
          </cell>
          <cell r="E141" t="str">
            <v>PN2068-2</v>
          </cell>
          <cell r="G141">
            <v>17</v>
          </cell>
          <cell r="I141" t="str">
            <v>FQR</v>
          </cell>
          <cell r="O141" t="str">
            <v>PN2068-2_17_EXE_FQR_000239_1</v>
          </cell>
          <cell r="P141" t="str">
            <v>G12-FICHE QUESTION – REPONSE N° 005-Cheminement de réseau tunnel émergence</v>
          </cell>
          <cell r="U141">
            <v>45072</v>
          </cell>
        </row>
        <row r="142">
          <cell r="B142" t="str">
            <v>22ISS</v>
          </cell>
          <cell r="D142" t="str">
            <v>G12</v>
          </cell>
          <cell r="E142" t="str">
            <v>PN2068-2</v>
          </cell>
          <cell r="G142">
            <v>17</v>
          </cell>
          <cell r="I142" t="str">
            <v>FQR</v>
          </cell>
          <cell r="O142" t="str">
            <v>PN2068-2_17_EXE_FQR_000240_1</v>
          </cell>
          <cell r="P142" t="str">
            <v>G12-FICHE QUESTION – REPONSE N° 019-Cheminement de réseau entre les deux quais</v>
          </cell>
          <cell r="U142">
            <v>0</v>
          </cell>
        </row>
        <row r="143">
          <cell r="B143" t="str">
            <v>22ISS</v>
          </cell>
          <cell r="D143" t="str">
            <v>G12</v>
          </cell>
          <cell r="E143" t="str">
            <v>PN2068-2</v>
          </cell>
          <cell r="G143">
            <v>17</v>
          </cell>
          <cell r="I143" t="str">
            <v>FQR</v>
          </cell>
          <cell r="O143" t="str">
            <v>PN2068-2_17_EXE_FQR_000241_1</v>
          </cell>
          <cell r="P143" t="str">
            <v>G12-FICHE QUESTION – REPONSE N° 019-Cheminement de réseau entre les deux quais</v>
          </cell>
          <cell r="U143">
            <v>45072</v>
          </cell>
        </row>
        <row r="144">
          <cell r="B144" t="str">
            <v>22ISS</v>
          </cell>
          <cell r="D144" t="str">
            <v>G12</v>
          </cell>
          <cell r="E144" t="str">
            <v>PN2068-2</v>
          </cell>
          <cell r="G144">
            <v>17</v>
          </cell>
          <cell r="I144" t="str">
            <v>FQR</v>
          </cell>
          <cell r="O144" t="str">
            <v>PN2068-2_17_EXE_FQR_000242_1</v>
          </cell>
          <cell r="P144" t="str">
            <v>G12-FICHE QUESTION – REPONSE N° 020-Passage des CDC dans les locaux onduleurs</v>
          </cell>
          <cell r="U144">
            <v>45072</v>
          </cell>
        </row>
        <row r="145">
          <cell r="B145" t="str">
            <v>22ISS</v>
          </cell>
          <cell r="D145" t="str">
            <v>G12</v>
          </cell>
          <cell r="E145" t="str">
            <v>PN2068-2</v>
          </cell>
          <cell r="G145">
            <v>17</v>
          </cell>
          <cell r="I145" t="str">
            <v>FQR</v>
          </cell>
          <cell r="O145" t="str">
            <v>PN2068-2_17_EXE_FQR_000243_1</v>
          </cell>
          <cell r="P145" t="str">
            <v>G12-FICHE QUESTION – REPONSE N° 021-Alimentations</v>
          </cell>
          <cell r="U145">
            <v>45072</v>
          </cell>
        </row>
        <row r="146">
          <cell r="B146" t="str">
            <v>22ISS</v>
          </cell>
          <cell r="D146" t="str">
            <v>G12</v>
          </cell>
          <cell r="E146" t="str">
            <v>PN2068-2</v>
          </cell>
          <cell r="G146">
            <v>17</v>
          </cell>
          <cell r="I146" t="str">
            <v>FQR</v>
          </cell>
          <cell r="O146" t="str">
            <v>PN2068-2_17_EXE_FQR_000244_1</v>
          </cell>
          <cell r="P146" t="str">
            <v>G12-FICHE QUESTION – REPONSE N° 022-Alimentations</v>
          </cell>
          <cell r="U146">
            <v>45072</v>
          </cell>
        </row>
        <row r="147">
          <cell r="B147" t="str">
            <v>22ISS</v>
          </cell>
          <cell r="D147" t="str">
            <v>G12</v>
          </cell>
          <cell r="E147" t="str">
            <v>PN2068-2</v>
          </cell>
          <cell r="G147">
            <v>17</v>
          </cell>
          <cell r="I147" t="str">
            <v>FQR</v>
          </cell>
          <cell r="O147" t="str">
            <v>PN2068-2_17_EXE_FQR_000245_1</v>
          </cell>
          <cell r="P147" t="str">
            <v>G12-FICHE QUESTION – REPONSE N° 024-Vidéo-Surveillance</v>
          </cell>
          <cell r="U147">
            <v>45072</v>
          </cell>
        </row>
        <row r="148">
          <cell r="B148" t="str">
            <v>22ISS</v>
          </cell>
          <cell r="D148" t="str">
            <v>G12</v>
          </cell>
          <cell r="E148" t="str">
            <v>PN2068-2</v>
          </cell>
          <cell r="G148">
            <v>17</v>
          </cell>
          <cell r="I148" t="str">
            <v>FQR</v>
          </cell>
          <cell r="O148" t="str">
            <v>PN2068-2_17_EXE_FQR_000246_1</v>
          </cell>
          <cell r="P148" t="str">
            <v>G12-FICHE QUESTION – REPONSE N° 023-Alimentations</v>
          </cell>
          <cell r="U148">
            <v>45072</v>
          </cell>
        </row>
        <row r="149">
          <cell r="B149" t="str">
            <v>22ISS</v>
          </cell>
          <cell r="D149" t="str">
            <v>G12</v>
          </cell>
          <cell r="E149" t="str">
            <v>PN2068-2</v>
          </cell>
          <cell r="G149">
            <v>17</v>
          </cell>
          <cell r="I149" t="str">
            <v>FQR</v>
          </cell>
          <cell r="O149" t="str">
            <v>PN2068-2_17_EXE_FQR_000247_1</v>
          </cell>
          <cell r="P149" t="str">
            <v>G12-FICHE QUESTION – REPONSE N° 01</v>
          </cell>
          <cell r="U149">
            <v>45072</v>
          </cell>
        </row>
        <row r="150">
          <cell r="B150" t="str">
            <v>22ISS</v>
          </cell>
          <cell r="D150" t="str">
            <v>G12</v>
          </cell>
          <cell r="E150" t="str">
            <v>PN2068-2</v>
          </cell>
          <cell r="G150">
            <v>17</v>
          </cell>
          <cell r="I150" t="str">
            <v>FQR</v>
          </cell>
          <cell r="O150" t="str">
            <v>PN2068-2_17_EXE_FQR_000248_1</v>
          </cell>
          <cell r="P150" t="str">
            <v>G12-FICHE QUESTION – REPONSE N° 02</v>
          </cell>
          <cell r="U150">
            <v>45072</v>
          </cell>
        </row>
        <row r="151">
          <cell r="B151" t="str">
            <v>22ISS</v>
          </cell>
          <cell r="D151" t="str">
            <v>G12</v>
          </cell>
          <cell r="E151" t="str">
            <v>PN2068-2</v>
          </cell>
          <cell r="G151">
            <v>17</v>
          </cell>
          <cell r="I151" t="str">
            <v>FQR</v>
          </cell>
          <cell r="O151" t="str">
            <v>PN2068-2_17_EXE_FQR_000249_1</v>
          </cell>
          <cell r="P151" t="str">
            <v>G12-FICHE QUESTION – REPONSE N° 03-Besoins en plages d'insertion - lots CFO-CFA</v>
          </cell>
          <cell r="U151">
            <v>0</v>
          </cell>
        </row>
        <row r="152">
          <cell r="B152" t="str">
            <v>22ISS</v>
          </cell>
          <cell r="D152" t="str">
            <v>G12</v>
          </cell>
          <cell r="E152" t="str">
            <v>PN2068-2</v>
          </cell>
          <cell r="G152">
            <v>17</v>
          </cell>
          <cell r="I152" t="str">
            <v>FQR</v>
          </cell>
          <cell r="O152" t="str">
            <v>PN2068-2_17_EXE_FQR_000250_1</v>
          </cell>
          <cell r="P152" t="str">
            <v>G12-FICHE QUESTION – REPONSE N° 003-Besoins en plages d'insertion - lots CFO-CFA</v>
          </cell>
          <cell r="U152">
            <v>45072</v>
          </cell>
        </row>
        <row r="153">
          <cell r="B153" t="str">
            <v>22ISS</v>
          </cell>
          <cell r="D153" t="str">
            <v>G12</v>
          </cell>
          <cell r="E153" t="str">
            <v>PN2068-2</v>
          </cell>
          <cell r="G153">
            <v>17</v>
          </cell>
          <cell r="I153" t="str">
            <v>FQR</v>
          </cell>
          <cell r="O153" t="str">
            <v>PN2068-2_17_EXE_FQR_000251_1</v>
          </cell>
          <cell r="P153" t="str">
            <v>G12-FICHE QUESTION – REPONSE N° 019-Cheminement de réseau entre les deux quais</v>
          </cell>
          <cell r="U153">
            <v>45072</v>
          </cell>
        </row>
        <row r="154">
          <cell r="B154" t="str">
            <v>22ISS</v>
          </cell>
          <cell r="D154" t="str">
            <v>GEN</v>
          </cell>
          <cell r="E154" t="str">
            <v>PN2068-2</v>
          </cell>
          <cell r="G154">
            <v>17</v>
          </cell>
          <cell r="I154" t="str">
            <v>LIS</v>
          </cell>
          <cell r="O154" t="str">
            <v>PN2068-2_17_EXE_LIS_000084_1</v>
          </cell>
          <cell r="P154" t="str">
            <v>GEN - TTT - TTZ - LISTE DES DOCUMENTS CPRD ML2</v>
          </cell>
          <cell r="U154">
            <v>45034</v>
          </cell>
        </row>
        <row r="155">
          <cell r="B155" t="str">
            <v>22ISS</v>
          </cell>
          <cell r="D155" t="str">
            <v>MQP</v>
          </cell>
          <cell r="E155" t="str">
            <v>PN2068-2</v>
          </cell>
          <cell r="G155">
            <v>17</v>
          </cell>
          <cell r="I155" t="str">
            <v>NOT</v>
          </cell>
          <cell r="O155" t="str">
            <v>PN2068-2_17_EXE_NOT_000004_1</v>
          </cell>
          <cell r="P155" t="str">
            <v>MQP - TTT - TTZ - PLAN ASSURANCE QUALITÉ</v>
          </cell>
          <cell r="U155">
            <v>44915</v>
          </cell>
        </row>
        <row r="156">
          <cell r="B156" t="str">
            <v>22ISS</v>
          </cell>
          <cell r="D156" t="str">
            <v>MQP</v>
          </cell>
          <cell r="E156" t="str">
            <v>PN2068-2</v>
          </cell>
          <cell r="G156">
            <v>17</v>
          </cell>
          <cell r="I156" t="str">
            <v>NOT</v>
          </cell>
          <cell r="O156" t="str">
            <v>PN2068-2_17_EXE_NOT_000004_2</v>
          </cell>
          <cell r="P156" t="str">
            <v>MQP - TTT - TTZ - PLAN ASSURANCE QUALITÉ</v>
          </cell>
          <cell r="U156">
            <v>44944</v>
          </cell>
        </row>
        <row r="157">
          <cell r="B157" t="str">
            <v>22ISS</v>
          </cell>
          <cell r="D157" t="str">
            <v>G71</v>
          </cell>
          <cell r="E157" t="str">
            <v>PN2068-2</v>
          </cell>
          <cell r="G157">
            <v>17</v>
          </cell>
          <cell r="I157" t="str">
            <v>NOT</v>
          </cell>
          <cell r="O157" t="str">
            <v>PN2068-2_17_EXE_NOT_000006_1</v>
          </cell>
          <cell r="P157" t="str">
            <v>G71 - TTT - TTZ - Sous Détail des Prix Unitaires</v>
          </cell>
          <cell r="U157">
            <v>44915</v>
          </cell>
        </row>
        <row r="158">
          <cell r="B158" t="str">
            <v>22ISS</v>
          </cell>
          <cell r="D158" t="str">
            <v>FMD</v>
          </cell>
          <cell r="E158" t="str">
            <v>PN2068-2</v>
          </cell>
          <cell r="G158">
            <v>17</v>
          </cell>
          <cell r="I158" t="str">
            <v>NOT</v>
          </cell>
          <cell r="O158" t="str">
            <v>PN2068-2_17_EXE_NOT_000007_1</v>
          </cell>
          <cell r="P158" t="str">
            <v>FMD - TTT - TTZ - PLAN ASSURANCE FMD</v>
          </cell>
          <cell r="U158">
            <v>44915</v>
          </cell>
        </row>
        <row r="159">
          <cell r="B159" t="str">
            <v>22ISS</v>
          </cell>
          <cell r="D159" t="str">
            <v>FMD</v>
          </cell>
          <cell r="E159" t="str">
            <v>PN2068-2</v>
          </cell>
          <cell r="G159">
            <v>17</v>
          </cell>
          <cell r="I159" t="str">
            <v>NOT</v>
          </cell>
          <cell r="O159" t="str">
            <v>PN2068-2_17_EXE_NOT_000007_2</v>
          </cell>
          <cell r="P159" t="str">
            <v>FMD - TTT - TTZ - PLAN ASSURANCE FMD</v>
          </cell>
          <cell r="U159">
            <v>44917</v>
          </cell>
        </row>
        <row r="160">
          <cell r="B160" t="str">
            <v>22ISS</v>
          </cell>
          <cell r="D160" t="str">
            <v>FMD</v>
          </cell>
          <cell r="E160" t="str">
            <v>PN2068-2</v>
          </cell>
          <cell r="G160">
            <v>17</v>
          </cell>
          <cell r="I160" t="str">
            <v>NOT</v>
          </cell>
          <cell r="O160" t="str">
            <v>PN2068-2_17_EXE_NOT_000007_4</v>
          </cell>
          <cell r="P160" t="str">
            <v>FMD - TTT - TTZ - PLAN ASSURANCE FMD</v>
          </cell>
          <cell r="U160">
            <v>45008</v>
          </cell>
        </row>
        <row r="161">
          <cell r="B161" t="str">
            <v>22ISS</v>
          </cell>
          <cell r="D161" t="str">
            <v>MIN</v>
          </cell>
          <cell r="E161" t="str">
            <v>PN2068-2</v>
          </cell>
          <cell r="G161">
            <v>17</v>
          </cell>
          <cell r="I161" t="str">
            <v>NOT</v>
          </cell>
          <cell r="O161" t="str">
            <v>PN2068-2_17_EXE_NOT_000008_1</v>
          </cell>
          <cell r="P161" t="str">
            <v>MIN - TTT - TTZ - PLAN DE GESTION DES INTERFACES</v>
          </cell>
          <cell r="U161">
            <v>44916</v>
          </cell>
        </row>
        <row r="162">
          <cell r="B162" t="str">
            <v>22ISS</v>
          </cell>
          <cell r="D162" t="str">
            <v>G71</v>
          </cell>
          <cell r="E162" t="str">
            <v>PN2068-2</v>
          </cell>
          <cell r="G162">
            <v>17</v>
          </cell>
          <cell r="I162" t="str">
            <v>NOT</v>
          </cell>
          <cell r="O162" t="str">
            <v>PN2068-2_17_EXE_NOT_000029_1</v>
          </cell>
          <cell r="P162" t="str">
            <v>ESS - TTT - TTZ - PLAN ESSAIS ET INTEGRATION CVCD PLB</v>
          </cell>
          <cell r="U162">
            <v>44957</v>
          </cell>
        </row>
        <row r="163">
          <cell r="B163" t="str">
            <v>22ISS</v>
          </cell>
          <cell r="D163" t="str">
            <v>ENV</v>
          </cell>
          <cell r="E163" t="str">
            <v>PN2068-2</v>
          </cell>
          <cell r="G163">
            <v>17</v>
          </cell>
          <cell r="I163" t="str">
            <v>NOT</v>
          </cell>
          <cell r="O163" t="str">
            <v>PN2068-2_17_EXE_NOT_000039_1</v>
          </cell>
          <cell r="P163" t="str">
            <v>ENV - TTT - TTZ - PLAN ASSURANCE ENVIRONNEMENT SOGED POI ML2</v>
          </cell>
          <cell r="U163">
            <v>44972</v>
          </cell>
        </row>
        <row r="164">
          <cell r="B164" t="str">
            <v>22ISS</v>
          </cell>
          <cell r="D164" t="str">
            <v>G71</v>
          </cell>
          <cell r="E164" t="str">
            <v>PN2068-2</v>
          </cell>
          <cell r="G164">
            <v>17</v>
          </cell>
          <cell r="I164" t="str">
            <v>NTE</v>
          </cell>
          <cell r="O164" t="str">
            <v>PN2068-2_17_EXE_NTE_000002_1</v>
          </cell>
          <cell r="P164" t="str">
            <v>G71 - TTT - TTZ - NOTE ANALYSE BIM ML2</v>
          </cell>
          <cell r="U164">
            <v>44915</v>
          </cell>
        </row>
        <row r="165">
          <cell r="B165" t="str">
            <v>22ISS</v>
          </cell>
          <cell r="D165" t="str">
            <v>G71</v>
          </cell>
          <cell r="E165" t="str">
            <v>PN2068-2</v>
          </cell>
          <cell r="G165">
            <v>17</v>
          </cell>
          <cell r="I165" t="str">
            <v>NTE</v>
          </cell>
          <cell r="O165" t="str">
            <v>PN2068-2_17_EXE_NTE_000003_1</v>
          </cell>
          <cell r="P165" t="str">
            <v>PLF - TTT - TTZ - PLAN INSTAL CHANTIER ML2</v>
          </cell>
          <cell r="U165">
            <v>44915</v>
          </cell>
        </row>
        <row r="166">
          <cell r="B166" t="str">
            <v>22ISS</v>
          </cell>
          <cell r="D166" t="str">
            <v>G71</v>
          </cell>
          <cell r="E166" t="str">
            <v>PN2068-2</v>
          </cell>
          <cell r="G166">
            <v>17</v>
          </cell>
          <cell r="I166" t="str">
            <v>NTE</v>
          </cell>
          <cell r="O166" t="str">
            <v>PN2068-2_17_EXE_NTE_000003_2</v>
          </cell>
          <cell r="P166" t="str">
            <v>G71 - TTT - TTZ - PLAN INSTAL CHANTIER ML2</v>
          </cell>
          <cell r="U166">
            <v>44917</v>
          </cell>
        </row>
        <row r="167">
          <cell r="B167" t="str">
            <v>22ISS</v>
          </cell>
          <cell r="D167" t="str">
            <v>G71</v>
          </cell>
          <cell r="E167" t="str">
            <v>PN2068-2</v>
          </cell>
          <cell r="G167">
            <v>17</v>
          </cell>
          <cell r="I167" t="str">
            <v>NTE</v>
          </cell>
          <cell r="O167" t="str">
            <v>PN2068-2_17_EXE_NTE_000019_3</v>
          </cell>
          <cell r="P167" t="str">
            <v>G71_TTT_TTZ_HYPOTHESES CALCULS</v>
          </cell>
          <cell r="U167">
            <v>45048</v>
          </cell>
        </row>
        <row r="168">
          <cell r="B168" t="str">
            <v>22ISS</v>
          </cell>
          <cell r="D168" t="str">
            <v>G71</v>
          </cell>
          <cell r="E168" t="str">
            <v>PN2068-2</v>
          </cell>
          <cell r="G168">
            <v>17</v>
          </cell>
          <cell r="I168" t="str">
            <v>NTE</v>
          </cell>
          <cell r="O168" t="str">
            <v>PN2068-2_17_EXE_NTE_000020_1</v>
          </cell>
          <cell r="P168" t="str">
            <v>G71_TTT_TTZ_BILAN THERMIQUE</v>
          </cell>
          <cell r="U168">
            <v>44946</v>
          </cell>
        </row>
        <row r="169">
          <cell r="B169" t="str">
            <v>22ISS</v>
          </cell>
          <cell r="D169" t="str">
            <v>G71</v>
          </cell>
          <cell r="E169" t="str">
            <v>PN2068-2</v>
          </cell>
          <cell r="G169">
            <v>17</v>
          </cell>
          <cell r="I169" t="str">
            <v>NTE</v>
          </cell>
          <cell r="O169" t="str">
            <v>PN2068-2_17_EXE_NTE_000020_2</v>
          </cell>
          <cell r="P169" t="str">
            <v>G71_TTT_TTZ_BILAN THERMIQUE</v>
          </cell>
          <cell r="U169">
            <v>44949</v>
          </cell>
        </row>
        <row r="170">
          <cell r="B170" t="str">
            <v>22ISS</v>
          </cell>
          <cell r="D170" t="str">
            <v>G71</v>
          </cell>
          <cell r="E170" t="str">
            <v>PN2068-2</v>
          </cell>
          <cell r="G170">
            <v>17</v>
          </cell>
          <cell r="I170" t="str">
            <v>NTE</v>
          </cell>
          <cell r="O170" t="str">
            <v>PN2068-2_17_EXE_NTE_000020_3</v>
          </cell>
          <cell r="P170" t="str">
            <v>G71_TTT_TTZ_BILAN THERMIQUE</v>
          </cell>
          <cell r="U170">
            <v>45027</v>
          </cell>
        </row>
        <row r="171">
          <cell r="B171" t="str">
            <v>22ISS</v>
          </cell>
          <cell r="D171" t="str">
            <v>G71</v>
          </cell>
          <cell r="E171" t="str">
            <v>PN2068-2</v>
          </cell>
          <cell r="G171">
            <v>17</v>
          </cell>
          <cell r="I171" t="str">
            <v>NTE</v>
          </cell>
          <cell r="O171" t="str">
            <v>PN2068-2_17_EXE_NTE_000020_4</v>
          </cell>
          <cell r="P171" t="str">
            <v>G71_TTT_TTZ_BILAN THERMIQUE</v>
          </cell>
          <cell r="U171">
            <v>45062</v>
          </cell>
        </row>
        <row r="172">
          <cell r="B172" t="str">
            <v>22ISS</v>
          </cell>
          <cell r="D172" t="str">
            <v>G71</v>
          </cell>
          <cell r="E172" t="str">
            <v>PN2068-2</v>
          </cell>
          <cell r="G172">
            <v>17</v>
          </cell>
          <cell r="I172" t="str">
            <v>NTE</v>
          </cell>
          <cell r="O172" t="str">
            <v>PN2068-2_17_EXE_NTE_000021_1</v>
          </cell>
          <cell r="P172" t="str">
            <v>G71_TN_TTZ_BILAN THERMO-AERAU</v>
          </cell>
          <cell r="U172">
            <v>44946</v>
          </cell>
        </row>
        <row r="173">
          <cell r="B173" t="str">
            <v>22ISS</v>
          </cell>
          <cell r="D173" t="str">
            <v>G71</v>
          </cell>
          <cell r="E173" t="str">
            <v>PN2068-2</v>
          </cell>
          <cell r="G173">
            <v>17</v>
          </cell>
          <cell r="I173" t="str">
            <v>NTE</v>
          </cell>
          <cell r="O173" t="str">
            <v>PN2068-2_17_EXE_NTE_000021_4</v>
          </cell>
          <cell r="P173" t="str">
            <v>G71_TTT_TTZ_BILAN THERMO-AERAU</v>
          </cell>
          <cell r="U173">
            <v>45048</v>
          </cell>
        </row>
        <row r="174">
          <cell r="B174" t="str">
            <v>22ISS</v>
          </cell>
          <cell r="D174" t="str">
            <v>G71</v>
          </cell>
          <cell r="E174" t="str">
            <v>PN2068-2</v>
          </cell>
          <cell r="G174">
            <v>17</v>
          </cell>
          <cell r="I174" t="str">
            <v>NTE</v>
          </cell>
          <cell r="O174" t="str">
            <v>PN2068-2_17_EXE_NTE_000022_1</v>
          </cell>
          <cell r="P174" t="str">
            <v>G71_TN_TTZ_BILAN PRODUCTIONS</v>
          </cell>
          <cell r="U174">
            <v>44946</v>
          </cell>
        </row>
        <row r="175">
          <cell r="B175" t="str">
            <v>22ISS</v>
          </cell>
          <cell r="D175" t="str">
            <v>G71</v>
          </cell>
          <cell r="E175" t="str">
            <v>PN2068-2</v>
          </cell>
          <cell r="G175">
            <v>17</v>
          </cell>
          <cell r="I175" t="str">
            <v>NTE</v>
          </cell>
          <cell r="O175" t="str">
            <v>PN2068-2_17_EXE_NTE_000022_2</v>
          </cell>
          <cell r="P175" t="str">
            <v>G71_TTT_TTZ_BILAN PRODUCTIONS</v>
          </cell>
          <cell r="U175">
            <v>44949</v>
          </cell>
        </row>
        <row r="176">
          <cell r="B176" t="str">
            <v>22ISS</v>
          </cell>
          <cell r="D176" t="str">
            <v>G71</v>
          </cell>
          <cell r="E176" t="str">
            <v>PN2068-2</v>
          </cell>
          <cell r="G176">
            <v>17</v>
          </cell>
          <cell r="I176" t="str">
            <v>NTE</v>
          </cell>
          <cell r="O176" t="str">
            <v>PN2068-2_17_EXE_NTE_000022_3</v>
          </cell>
          <cell r="P176" t="str">
            <v>G71_TTT_TTZ_BILAN PRODUCTIONS</v>
          </cell>
          <cell r="U176">
            <v>45027</v>
          </cell>
        </row>
        <row r="177">
          <cell r="B177" t="str">
            <v>22ISS</v>
          </cell>
          <cell r="D177" t="str">
            <v>G71</v>
          </cell>
          <cell r="E177" t="str">
            <v>PN2068-2</v>
          </cell>
          <cell r="G177">
            <v>17</v>
          </cell>
          <cell r="I177" t="str">
            <v>NTE</v>
          </cell>
          <cell r="O177" t="str">
            <v>PN2068-2_17_EXE_NTE_000022_4</v>
          </cell>
          <cell r="P177" t="str">
            <v>G71_TTT_TTZ_BILAN PRODUCTIONS</v>
          </cell>
          <cell r="U177">
            <v>45048</v>
          </cell>
        </row>
        <row r="178">
          <cell r="B178" t="str">
            <v>22ISS</v>
          </cell>
          <cell r="D178" t="str">
            <v>G71</v>
          </cell>
          <cell r="E178" t="str">
            <v>PN2068-2</v>
          </cell>
          <cell r="G178">
            <v>17</v>
          </cell>
          <cell r="I178" t="str">
            <v>NTE</v>
          </cell>
          <cell r="O178" t="str">
            <v>PN2068-2_17_EXE_NTE_000022_5</v>
          </cell>
          <cell r="P178" t="str">
            <v>G71_TTT_TTZ_BILAN PRODUCTIONS</v>
          </cell>
          <cell r="U178">
            <v>45049</v>
          </cell>
        </row>
        <row r="179">
          <cell r="B179" t="str">
            <v>22ISS</v>
          </cell>
          <cell r="D179" t="str">
            <v>G71</v>
          </cell>
          <cell r="E179" t="str">
            <v>PN2068-2</v>
          </cell>
          <cell r="G179">
            <v>17</v>
          </cell>
          <cell r="I179" t="str">
            <v>NTE</v>
          </cell>
          <cell r="O179" t="str">
            <v>PN2068-2_17_EXE_NTE_000023_2</v>
          </cell>
          <cell r="P179" t="str">
            <v>G71_TTT_TTZ_DESCRIPTIF FONCTIONNEL</v>
          </cell>
          <cell r="U179">
            <v>45022</v>
          </cell>
        </row>
        <row r="180">
          <cell r="B180" t="str">
            <v>22ISS</v>
          </cell>
          <cell r="D180" t="str">
            <v>G71</v>
          </cell>
          <cell r="E180" t="str">
            <v>PN2068-2</v>
          </cell>
          <cell r="G180">
            <v>17</v>
          </cell>
          <cell r="I180" t="str">
            <v>NTE</v>
          </cell>
          <cell r="O180" t="str">
            <v>PN2068-2_17_EXE_NTE_000024_1</v>
          </cell>
          <cell r="P180" t="str">
            <v>G71_TTT_TTZ_NOTE DESENFUMAGE</v>
          </cell>
          <cell r="U180">
            <v>44946</v>
          </cell>
        </row>
        <row r="181">
          <cell r="B181" t="str">
            <v>22ISS</v>
          </cell>
          <cell r="D181" t="str">
            <v>G71</v>
          </cell>
          <cell r="E181" t="str">
            <v>PN2068-2</v>
          </cell>
          <cell r="G181">
            <v>17</v>
          </cell>
          <cell r="I181" t="str">
            <v>NTE</v>
          </cell>
          <cell r="O181" t="str">
            <v>PN2068-2_17_EXE_NTE_000024_2</v>
          </cell>
          <cell r="P181" t="str">
            <v>G71_TTT_TTZ_NOTE DESENFUMAGE</v>
          </cell>
          <cell r="U181">
            <v>45027</v>
          </cell>
        </row>
        <row r="182">
          <cell r="B182" t="str">
            <v>22ISS</v>
          </cell>
          <cell r="D182" t="str">
            <v>G71</v>
          </cell>
          <cell r="E182" t="str">
            <v>PN2068-2</v>
          </cell>
          <cell r="G182">
            <v>17</v>
          </cell>
          <cell r="I182" t="str">
            <v>NTE</v>
          </cell>
          <cell r="O182" t="str">
            <v>PN2068-2_17_EXE_NTE_000024_3</v>
          </cell>
          <cell r="P182" t="str">
            <v>G71_TTT_TTZ_NOTE DESENFUMAGE</v>
          </cell>
          <cell r="U182">
            <v>45028</v>
          </cell>
        </row>
        <row r="183">
          <cell r="B183" t="str">
            <v>22ISS</v>
          </cell>
          <cell r="D183" t="str">
            <v>G71</v>
          </cell>
          <cell r="E183" t="str">
            <v>PN2068-2</v>
          </cell>
          <cell r="G183">
            <v>17</v>
          </cell>
          <cell r="I183" t="str">
            <v>NTE</v>
          </cell>
          <cell r="O183" t="str">
            <v>PN2068-2_17_EXE_NTE_000024_4</v>
          </cell>
          <cell r="P183" t="str">
            <v>G71_TTT_TTZ_NOTE DESENFUMAGE</v>
          </cell>
          <cell r="U183">
            <v>45063</v>
          </cell>
        </row>
        <row r="184">
          <cell r="B184" t="str">
            <v>22ISS</v>
          </cell>
          <cell r="D184" t="str">
            <v>G71</v>
          </cell>
          <cell r="E184" t="str">
            <v>PN2068-2</v>
          </cell>
          <cell r="G184">
            <v>17</v>
          </cell>
          <cell r="I184" t="str">
            <v>NTE</v>
          </cell>
          <cell r="O184" t="str">
            <v>PN2068-2_17_EXE_NTE_000030_1</v>
          </cell>
          <cell r="P184" t="str">
            <v>G71_TTT_TTZ_PERTE DE CHARGE CONFORT</v>
          </cell>
          <cell r="U184">
            <v>44985</v>
          </cell>
        </row>
        <row r="185">
          <cell r="B185" t="str">
            <v>22ISS</v>
          </cell>
          <cell r="D185" t="str">
            <v>G71</v>
          </cell>
          <cell r="E185" t="str">
            <v>PN2068-2</v>
          </cell>
          <cell r="G185">
            <v>17</v>
          </cell>
          <cell r="I185" t="str">
            <v>NTE</v>
          </cell>
          <cell r="O185" t="str">
            <v>PN2068-2_17_EXE_NTE_000031_1</v>
          </cell>
          <cell r="P185" t="str">
            <v>G71_TTT_TTZ_PERTE DE CHARGE DESENFUMAGE</v>
          </cell>
          <cell r="U185">
            <v>45015</v>
          </cell>
        </row>
        <row r="186">
          <cell r="B186" t="str">
            <v>22ISS</v>
          </cell>
          <cell r="D186" t="str">
            <v>G71</v>
          </cell>
          <cell r="E186" t="str">
            <v>PN2068-2</v>
          </cell>
          <cell r="G186">
            <v>17</v>
          </cell>
          <cell r="I186" t="str">
            <v>NTE</v>
          </cell>
          <cell r="O186" t="str">
            <v>PN2068-2_17_EXE_NTE_000031_2</v>
          </cell>
          <cell r="P186" t="str">
            <v>G71_TTT_TTZ_PERTE DE CHARGE DESENFUMAGE</v>
          </cell>
          <cell r="U186">
            <v>45076</v>
          </cell>
        </row>
        <row r="187">
          <cell r="B187" t="str">
            <v>22ISS</v>
          </cell>
          <cell r="D187" t="str">
            <v>G71</v>
          </cell>
          <cell r="E187" t="str">
            <v>PN2068-2</v>
          </cell>
          <cell r="G187">
            <v>17</v>
          </cell>
          <cell r="I187" t="str">
            <v>NTE</v>
          </cell>
          <cell r="O187" t="str">
            <v>PN2068-2_17_EXE_NTE_000031_3</v>
          </cell>
          <cell r="P187" t="str">
            <v>G71_TTT_TTZ_PERTE DE CHARGE DESENFUMAGE</v>
          </cell>
          <cell r="U187">
            <v>45076</v>
          </cell>
        </row>
        <row r="188">
          <cell r="B188" t="str">
            <v>22ISS</v>
          </cell>
          <cell r="D188" t="str">
            <v>G71</v>
          </cell>
          <cell r="E188" t="str">
            <v>PN2068-2</v>
          </cell>
          <cell r="G188">
            <v>17</v>
          </cell>
          <cell r="I188" t="str">
            <v>NTE</v>
          </cell>
          <cell r="O188" t="str">
            <v>PN2068-2_17_EXE_NTE_000032_1</v>
          </cell>
          <cell r="P188" t="str">
            <v>G71_TTT_TTZ_PERTE DE CHARGE HYDRAULIQUE</v>
          </cell>
          <cell r="U188">
            <v>44988</v>
          </cell>
        </row>
        <row r="189">
          <cell r="B189" t="str">
            <v>22ISS</v>
          </cell>
          <cell r="D189" t="str">
            <v>G71</v>
          </cell>
          <cell r="E189" t="str">
            <v>PN2068-2</v>
          </cell>
          <cell r="G189">
            <v>17</v>
          </cell>
          <cell r="I189" t="str">
            <v>NTE</v>
          </cell>
          <cell r="O189" t="str">
            <v>PN2068-2_17_EXE_NTE_000034_1</v>
          </cell>
          <cell r="P189" t="str">
            <v>G71 - TTT - TTZ - STD DESENFUMAGE</v>
          </cell>
          <cell r="U189">
            <v>44970</v>
          </cell>
        </row>
        <row r="190">
          <cell r="B190" t="str">
            <v>22ISS</v>
          </cell>
          <cell r="D190" t="str">
            <v>G71</v>
          </cell>
          <cell r="E190" t="str">
            <v>PN2068-2</v>
          </cell>
          <cell r="G190">
            <v>17</v>
          </cell>
          <cell r="I190" t="str">
            <v>NTE</v>
          </cell>
          <cell r="O190" t="str">
            <v>PN2068-2_17_EXE_NTE_000034_2</v>
          </cell>
          <cell r="P190" t="str">
            <v>G71 - TTT - TTZ - STD DESENFUMAGE</v>
          </cell>
          <cell r="U190">
            <v>44970</v>
          </cell>
        </row>
        <row r="191">
          <cell r="B191" t="str">
            <v>22ISS</v>
          </cell>
          <cell r="D191" t="str">
            <v>G71</v>
          </cell>
          <cell r="E191" t="str">
            <v>PN2068-2</v>
          </cell>
          <cell r="G191">
            <v>17</v>
          </cell>
          <cell r="I191" t="str">
            <v>NTE</v>
          </cell>
          <cell r="O191" t="str">
            <v>PN2068-2_17_EXE_NTE_000041_1</v>
          </cell>
          <cell r="P191" t="str">
            <v>G71 - TTT - TTZ - BILAN PUISSANCE ELEC</v>
          </cell>
          <cell r="U191">
            <v>44977</v>
          </cell>
        </row>
        <row r="192">
          <cell r="B192" t="str">
            <v>22ISS</v>
          </cell>
          <cell r="D192" t="str">
            <v>G71</v>
          </cell>
          <cell r="E192" t="str">
            <v>PN2068-2</v>
          </cell>
          <cell r="G192">
            <v>17</v>
          </cell>
          <cell r="I192" t="str">
            <v>NTE</v>
          </cell>
          <cell r="O192" t="str">
            <v>PN2068-2_17_EXE_NTE_000041_2</v>
          </cell>
          <cell r="P192" t="str">
            <v>G71 - TTT - TTZ - BILAN PUISSANCE ELEC</v>
          </cell>
          <cell r="U192">
            <v>44977</v>
          </cell>
        </row>
        <row r="193">
          <cell r="B193" t="str">
            <v>22ISS</v>
          </cell>
          <cell r="D193" t="str">
            <v>G71</v>
          </cell>
          <cell r="E193" t="str">
            <v>PN2068-2</v>
          </cell>
          <cell r="G193">
            <v>17</v>
          </cell>
          <cell r="I193" t="str">
            <v>NTE</v>
          </cell>
          <cell r="O193" t="str">
            <v>PN2068-2_17_EXE_NTE_000041_3</v>
          </cell>
          <cell r="P193" t="str">
            <v>G71 - TTT - TTZ - BILAN PUISSANCE ELEC</v>
          </cell>
          <cell r="U193">
            <v>44978</v>
          </cell>
        </row>
        <row r="194">
          <cell r="B194" t="str">
            <v>22ISS</v>
          </cell>
          <cell r="D194" t="str">
            <v>G12</v>
          </cell>
          <cell r="E194" t="str">
            <v>PN2068-2</v>
          </cell>
          <cell r="G194">
            <v>17</v>
          </cell>
          <cell r="I194" t="str">
            <v>NTE</v>
          </cell>
          <cell r="O194" t="str">
            <v>PN2068-2_17_EXE_NTE_000050_1</v>
          </cell>
          <cell r="P194" t="str">
            <v>G12-TN-TTZ-bilan de puissance elec</v>
          </cell>
          <cell r="U194">
            <v>45012</v>
          </cell>
        </row>
        <row r="195">
          <cell r="B195" t="str">
            <v>22ISS</v>
          </cell>
          <cell r="D195" t="str">
            <v>G12</v>
          </cell>
          <cell r="E195" t="str">
            <v>PN2068-2</v>
          </cell>
          <cell r="G195">
            <v>17</v>
          </cell>
          <cell r="I195" t="str">
            <v>NTE</v>
          </cell>
          <cell r="O195" t="str">
            <v>PN2068-2_17_EXE_NTE_000050_2</v>
          </cell>
          <cell r="P195" t="str">
            <v>G12-TN-TTZ-bilan de puissance elec</v>
          </cell>
          <cell r="U195">
            <v>45013</v>
          </cell>
        </row>
        <row r="196">
          <cell r="B196" t="str">
            <v>22ISS</v>
          </cell>
          <cell r="D196" t="str">
            <v>G12</v>
          </cell>
          <cell r="E196" t="str">
            <v>PN2068-2</v>
          </cell>
          <cell r="G196">
            <v>17</v>
          </cell>
          <cell r="I196" t="str">
            <v>NTE</v>
          </cell>
          <cell r="O196" t="str">
            <v>PN2068-2_17_EXE_NTE_000050_3</v>
          </cell>
          <cell r="P196" t="str">
            <v>G12-TTT-TTZ- Recueil des paramètres bilan de puissances</v>
          </cell>
          <cell r="U196">
            <v>45013</v>
          </cell>
        </row>
        <row r="197">
          <cell r="B197" t="str">
            <v>22ISS</v>
          </cell>
          <cell r="D197" t="str">
            <v>G12</v>
          </cell>
          <cell r="E197" t="str">
            <v>PN2068-2</v>
          </cell>
          <cell r="G197">
            <v>17</v>
          </cell>
          <cell r="I197" t="str">
            <v>NTE</v>
          </cell>
          <cell r="O197" t="str">
            <v>PN2068-2_17_EXE_NTE_000050_4</v>
          </cell>
          <cell r="P197" t="str">
            <v>G12-TTT-TTZ- Recueil des paramètres bilan de puissances</v>
          </cell>
          <cell r="U197">
            <v>45019</v>
          </cell>
        </row>
        <row r="198">
          <cell r="B198" t="str">
            <v>22ISS</v>
          </cell>
          <cell r="D198" t="str">
            <v>G12</v>
          </cell>
          <cell r="E198" t="str">
            <v>PN2068-2</v>
          </cell>
          <cell r="G198">
            <v>17</v>
          </cell>
          <cell r="I198" t="str">
            <v>NTE</v>
          </cell>
          <cell r="O198" t="str">
            <v>PN2068-2_17_EXE_NTE_000050_6</v>
          </cell>
          <cell r="P198" t="str">
            <v>G12-TTT-TTZ- Recueil des paramètres bilan de puissances</v>
          </cell>
          <cell r="U198">
            <v>45042</v>
          </cell>
        </row>
        <row r="199">
          <cell r="B199" t="str">
            <v>22ISS</v>
          </cell>
          <cell r="D199" t="str">
            <v>G71</v>
          </cell>
          <cell r="E199" t="str">
            <v>PN2068-2</v>
          </cell>
          <cell r="G199">
            <v>17</v>
          </cell>
          <cell r="I199" t="str">
            <v>NTE</v>
          </cell>
          <cell r="O199" t="str">
            <v>PN2068-2_17_EXE_NTE_000057_2</v>
          </cell>
          <cell r="P199" t="str">
            <v>G71_TTT_TTZ_DIMENSIONNEMENT GRILLES EXTERIEURES</v>
          </cell>
          <cell r="U199">
            <v>45016</v>
          </cell>
        </row>
        <row r="200">
          <cell r="B200" t="str">
            <v>22ISS</v>
          </cell>
          <cell r="D200" t="str">
            <v>G71</v>
          </cell>
          <cell r="E200" t="str">
            <v>PN2068-2</v>
          </cell>
          <cell r="G200">
            <v>17</v>
          </cell>
          <cell r="I200" t="str">
            <v>NTE</v>
          </cell>
          <cell r="O200" t="str">
            <v>PN2068-2_17_EXE_NTE_000057_4</v>
          </cell>
          <cell r="P200" t="str">
            <v>G71_TTT_TTZ_DIMENSION GRILLES EXTERIEURES</v>
          </cell>
          <cell r="U200">
            <v>45021</v>
          </cell>
        </row>
        <row r="201">
          <cell r="B201" t="str">
            <v>22ISS</v>
          </cell>
          <cell r="D201" t="str">
            <v>PLF</v>
          </cell>
          <cell r="E201" t="str">
            <v>PN2068-2</v>
          </cell>
          <cell r="G201">
            <v>17</v>
          </cell>
          <cell r="I201" t="str">
            <v>PLG</v>
          </cell>
          <cell r="O201" t="str">
            <v>PN2068-2_17_EXE_PLG_000009_1</v>
          </cell>
          <cell r="P201" t="str">
            <v>PLF - TTT - TTZ - PROGRAMME PREVISIONNEL D'EXECUTION</v>
          </cell>
          <cell r="U201">
            <v>44917</v>
          </cell>
        </row>
        <row r="202">
          <cell r="B202" t="str">
            <v>22ISS</v>
          </cell>
          <cell r="D202" t="str">
            <v>PLF</v>
          </cell>
          <cell r="E202" t="str">
            <v>PN2068-2</v>
          </cell>
          <cell r="G202">
            <v>17</v>
          </cell>
          <cell r="I202" t="str">
            <v>PLG</v>
          </cell>
          <cell r="O202" t="str">
            <v>PN2068-2_17_EXE_PLG_000009_3</v>
          </cell>
          <cell r="P202" t="str">
            <v>PLF - TTT - TTZ - PROGRAMME PREVISIONNEL D'EXECUTION</v>
          </cell>
          <cell r="U202">
            <v>44973</v>
          </cell>
        </row>
        <row r="203">
          <cell r="B203" t="str">
            <v>22ISS</v>
          </cell>
          <cell r="D203" t="str">
            <v>GEN</v>
          </cell>
          <cell r="E203" t="str">
            <v>PN2068-2</v>
          </cell>
          <cell r="G203">
            <v>17</v>
          </cell>
          <cell r="I203" t="str">
            <v>PRC</v>
          </cell>
          <cell r="O203" t="str">
            <v>PN2068-2_17_EXE_PRC_000107_1</v>
          </cell>
          <cell r="P203" t="str">
            <v>GEN - TTT - TTZ - PLAN EXECUTION BIM</v>
          </cell>
          <cell r="U203">
            <v>45034</v>
          </cell>
        </row>
        <row r="204">
          <cell r="B204" t="str">
            <v>22ISS</v>
          </cell>
          <cell r="D204" t="str">
            <v>HYS</v>
          </cell>
          <cell r="E204" t="str">
            <v>PN2068-2</v>
          </cell>
          <cell r="G204">
            <v>17</v>
          </cell>
          <cell r="I204" t="str">
            <v>SPS</v>
          </cell>
          <cell r="O204" t="str">
            <v>PN2068-2_17_EXE_SPS_000005_1</v>
          </cell>
          <cell r="P204" t="str">
            <v>HYS - TTT - TTZ - PPSPS AXIMA</v>
          </cell>
          <cell r="U204">
            <v>44917</v>
          </cell>
        </row>
        <row r="205">
          <cell r="B205" t="str">
            <v>22ISS</v>
          </cell>
          <cell r="D205" t="str">
            <v>FAC</v>
          </cell>
          <cell r="E205" t="str">
            <v>PN2122</v>
          </cell>
          <cell r="G205">
            <v>17</v>
          </cell>
          <cell r="I205" t="str">
            <v>ADM</v>
          </cell>
          <cell r="O205" t="str">
            <v>PN2122_17_EXE_ADM_000021_1</v>
          </cell>
          <cell r="P205" t="str">
            <v>FAC-TTT-EMR-Programme financier</v>
          </cell>
          <cell r="U205">
            <v>45058</v>
          </cell>
        </row>
        <row r="206">
          <cell r="B206" t="str">
            <v>22ISS</v>
          </cell>
          <cell r="D206" t="str">
            <v>FAC</v>
          </cell>
          <cell r="E206" t="str">
            <v>PN2122</v>
          </cell>
          <cell r="G206">
            <v>17</v>
          </cell>
          <cell r="I206" t="str">
            <v>FIC</v>
          </cell>
          <cell r="O206" t="str">
            <v>PN2122_17_EXE_FIC_000009_1</v>
          </cell>
          <cell r="P206" t="str">
            <v>FAC-TTT-EMR-POI</v>
          </cell>
          <cell r="U206">
            <v>44974</v>
          </cell>
        </row>
        <row r="207">
          <cell r="B207" t="str">
            <v>22ISS</v>
          </cell>
          <cell r="D207" t="str">
            <v>FAC</v>
          </cell>
          <cell r="E207" t="str">
            <v>PN2122</v>
          </cell>
          <cell r="G207">
            <v>17</v>
          </cell>
          <cell r="I207" t="str">
            <v>FIC</v>
          </cell>
          <cell r="O207" t="str">
            <v>PN2122_17_EXE_FIC_000009_2</v>
          </cell>
          <cell r="P207" t="str">
            <v>FAC-TTT-EMR-POI</v>
          </cell>
          <cell r="U207">
            <v>0</v>
          </cell>
        </row>
        <row r="208">
          <cell r="B208" t="str">
            <v>22ISS</v>
          </cell>
          <cell r="D208" t="str">
            <v>FAC</v>
          </cell>
          <cell r="E208" t="str">
            <v>PN2122</v>
          </cell>
          <cell r="G208">
            <v>17</v>
          </cell>
          <cell r="I208" t="str">
            <v>FIC</v>
          </cell>
          <cell r="O208" t="str">
            <v>PN2122_17_EXE_FIC_000009_3</v>
          </cell>
          <cell r="P208" t="str">
            <v>FAC-TTT-EMR-POI</v>
          </cell>
          <cell r="U208">
            <v>44977</v>
          </cell>
        </row>
        <row r="209">
          <cell r="B209" t="str">
            <v>22ISS</v>
          </cell>
          <cell r="D209" t="str">
            <v>FAC</v>
          </cell>
          <cell r="E209" t="str">
            <v>PN2122</v>
          </cell>
          <cell r="G209">
            <v>17</v>
          </cell>
          <cell r="I209" t="str">
            <v>FIC</v>
          </cell>
          <cell r="O209" t="str">
            <v>PN2122_17_EXE_FIC_000009_4</v>
          </cell>
          <cell r="P209" t="str">
            <v>FAC-TTT-EMR-POI</v>
          </cell>
          <cell r="U209">
            <v>44978</v>
          </cell>
        </row>
        <row r="210">
          <cell r="B210" t="str">
            <v>22ISS</v>
          </cell>
          <cell r="D210" t="str">
            <v>FAC</v>
          </cell>
          <cell r="E210" t="str">
            <v>PN2122</v>
          </cell>
          <cell r="G210">
            <v>17</v>
          </cell>
          <cell r="I210" t="str">
            <v>FIC</v>
          </cell>
          <cell r="O210" t="str">
            <v>PN2122_17_EXE_FIC_000009_5</v>
          </cell>
          <cell r="P210" t="str">
            <v>FAC-TTT-EMR-POI</v>
          </cell>
          <cell r="U210">
            <v>44991</v>
          </cell>
        </row>
        <row r="211">
          <cell r="B211" t="str">
            <v>22ISS</v>
          </cell>
          <cell r="D211" t="str">
            <v>FAC</v>
          </cell>
          <cell r="E211" t="str">
            <v>PN2122</v>
          </cell>
          <cell r="G211">
            <v>17</v>
          </cell>
          <cell r="I211" t="str">
            <v>FIC</v>
          </cell>
          <cell r="O211" t="str">
            <v>PN2122_17_EXE_FIC_000011_1</v>
          </cell>
          <cell r="P211" t="str">
            <v>FAC-TTT-EMR-Plan d'exécution BIM</v>
          </cell>
          <cell r="U211">
            <v>44977</v>
          </cell>
        </row>
        <row r="212">
          <cell r="B212" t="str">
            <v>22ISS</v>
          </cell>
          <cell r="D212" t="str">
            <v>FAC</v>
          </cell>
          <cell r="E212" t="str">
            <v>PN2122</v>
          </cell>
          <cell r="G212">
            <v>17</v>
          </cell>
          <cell r="I212" t="str">
            <v>FIC</v>
          </cell>
          <cell r="O212" t="str">
            <v>PN2122_17_EXE_FIC_000011_2</v>
          </cell>
          <cell r="P212" t="str">
            <v>FAC-TTT-EMR-Plan d'exécution BIM</v>
          </cell>
          <cell r="U212">
            <v>44978</v>
          </cell>
        </row>
        <row r="213">
          <cell r="B213" t="str">
            <v>22ISS</v>
          </cell>
          <cell r="D213" t="str">
            <v>FAC</v>
          </cell>
          <cell r="E213" t="str">
            <v>PN2122</v>
          </cell>
          <cell r="G213">
            <v>17</v>
          </cell>
          <cell r="I213" t="str">
            <v>FIC</v>
          </cell>
          <cell r="O213" t="str">
            <v>PN2122_17_EXE_FIC_000011_3</v>
          </cell>
          <cell r="P213" t="str">
            <v>FAC-TTT-EMR-Plan d'exécution BIM</v>
          </cell>
          <cell r="U213">
            <v>44991</v>
          </cell>
        </row>
        <row r="214">
          <cell r="B214" t="str">
            <v>22ISS</v>
          </cell>
          <cell r="D214" t="str">
            <v>FAC</v>
          </cell>
          <cell r="E214" t="str">
            <v>PN2122</v>
          </cell>
          <cell r="G214">
            <v>17</v>
          </cell>
          <cell r="I214" t="str">
            <v>FIC</v>
          </cell>
          <cell r="O214" t="str">
            <v>PN2122_17_EXE_FIC_000011_4</v>
          </cell>
          <cell r="P214" t="str">
            <v>FAC-TTT-EMR-Plan d'exécution BIM</v>
          </cell>
          <cell r="U214">
            <v>44992</v>
          </cell>
        </row>
        <row r="215">
          <cell r="B215" t="str">
            <v>22ISS</v>
          </cell>
          <cell r="D215" t="str">
            <v>FAC</v>
          </cell>
          <cell r="E215" t="str">
            <v>PN2122</v>
          </cell>
          <cell r="G215">
            <v>17</v>
          </cell>
          <cell r="I215" t="str">
            <v>FIC</v>
          </cell>
          <cell r="O215" t="str">
            <v>PN2122_17_EXE_FIC_000013_1</v>
          </cell>
          <cell r="P215" t="str">
            <v>EXE-FAC-TTT-Echantillons et prototype</v>
          </cell>
          <cell r="U215">
            <v>45002</v>
          </cell>
        </row>
        <row r="216">
          <cell r="B216" t="str">
            <v>22ISS</v>
          </cell>
          <cell r="D216" t="str">
            <v>FAC</v>
          </cell>
          <cell r="E216" t="str">
            <v>PN2122</v>
          </cell>
          <cell r="G216">
            <v>17</v>
          </cell>
          <cell r="I216" t="str">
            <v>FIC</v>
          </cell>
          <cell r="O216" t="str">
            <v>PN2122_17_EXE_FIC_000013_2</v>
          </cell>
          <cell r="P216" t="str">
            <v>FAC-TTT-EMR-PIC Echantillons et prototype</v>
          </cell>
          <cell r="U216">
            <v>45005</v>
          </cell>
        </row>
        <row r="217">
          <cell r="B217" t="str">
            <v>22ISS</v>
          </cell>
          <cell r="D217" t="str">
            <v>FAC</v>
          </cell>
          <cell r="E217" t="str">
            <v>PN2122</v>
          </cell>
          <cell r="G217">
            <v>17</v>
          </cell>
          <cell r="I217" t="str">
            <v>FIC</v>
          </cell>
          <cell r="O217" t="str">
            <v>PN2122_17_EXE_FIC_000013_3</v>
          </cell>
          <cell r="P217" t="str">
            <v>FAC-TTT-EMR-Echantillons et prototype</v>
          </cell>
          <cell r="U217">
            <v>45005</v>
          </cell>
        </row>
        <row r="218">
          <cell r="B218" t="str">
            <v>22ISS</v>
          </cell>
          <cell r="D218" t="str">
            <v>FAC</v>
          </cell>
          <cell r="E218" t="str">
            <v>PN2122</v>
          </cell>
          <cell r="G218">
            <v>17</v>
          </cell>
          <cell r="I218" t="str">
            <v>FIC</v>
          </cell>
          <cell r="O218" t="str">
            <v>PN2122_17_EXE_FIC_000013_4</v>
          </cell>
          <cell r="P218" t="str">
            <v>FAC-TTT-EMR-Echantillons et prototype</v>
          </cell>
          <cell r="U218">
            <v>45056</v>
          </cell>
        </row>
        <row r="219">
          <cell r="B219" t="str">
            <v>22ISS</v>
          </cell>
          <cell r="D219" t="str">
            <v>FAC</v>
          </cell>
          <cell r="E219" t="str">
            <v>PN2122</v>
          </cell>
          <cell r="G219">
            <v>17</v>
          </cell>
          <cell r="I219" t="str">
            <v>FQR</v>
          </cell>
          <cell r="O219" t="str">
            <v>PN2122_17_EXE_FQR_000012_1</v>
          </cell>
          <cell r="P219" t="str">
            <v>FAC-TTT-EMR-FQR N°4</v>
          </cell>
          <cell r="U219">
            <v>44978</v>
          </cell>
        </row>
        <row r="220">
          <cell r="B220" t="str">
            <v>22ISS</v>
          </cell>
          <cell r="D220" t="str">
            <v>FAC</v>
          </cell>
          <cell r="E220" t="str">
            <v>PN2122</v>
          </cell>
          <cell r="G220">
            <v>17</v>
          </cell>
          <cell r="I220" t="str">
            <v>FQR</v>
          </cell>
          <cell r="O220" t="str">
            <v>PN2122_17_EXE_FQR_000016_1</v>
          </cell>
          <cell r="P220" t="str">
            <v>FAC-TTT-EMR-FQR N°5</v>
          </cell>
          <cell r="U220">
            <v>45013</v>
          </cell>
        </row>
        <row r="221">
          <cell r="B221" t="str">
            <v>22ISS</v>
          </cell>
          <cell r="D221" t="str">
            <v>FAC</v>
          </cell>
          <cell r="E221" t="str">
            <v>PN2122</v>
          </cell>
          <cell r="G221">
            <v>17</v>
          </cell>
          <cell r="I221" t="str">
            <v>FQR</v>
          </cell>
          <cell r="O221" t="str">
            <v>PN2122_17_EXE_FQR_000017_1</v>
          </cell>
          <cell r="P221" t="str">
            <v>FAC-TTT-EMR-FQR N°6</v>
          </cell>
          <cell r="U221">
            <v>45013</v>
          </cell>
        </row>
        <row r="222">
          <cell r="B222" t="str">
            <v>22ISS</v>
          </cell>
          <cell r="D222" t="str">
            <v>FAC</v>
          </cell>
          <cell r="E222" t="str">
            <v>PN2122</v>
          </cell>
          <cell r="G222">
            <v>17</v>
          </cell>
          <cell r="I222" t="str">
            <v>FQR</v>
          </cell>
          <cell r="O222" t="str">
            <v>PN2122_17_EXE_FQR_000042_1</v>
          </cell>
          <cell r="P222" t="str">
            <v>FAC-N00-EMR-FQR N°8</v>
          </cell>
          <cell r="U222">
            <v>45055</v>
          </cell>
        </row>
        <row r="223">
          <cell r="B223" t="str">
            <v>22ISS</v>
          </cell>
          <cell r="D223" t="str">
            <v>FAC</v>
          </cell>
          <cell r="E223" t="str">
            <v>PN2122</v>
          </cell>
          <cell r="G223">
            <v>17</v>
          </cell>
          <cell r="I223" t="str">
            <v>NOT</v>
          </cell>
          <cell r="O223" t="str">
            <v>PN2122_17_EXE_NOT_000005_1</v>
          </cell>
          <cell r="P223" t="str">
            <v>FAC-TTT-EMR-Note d'analyse BIM</v>
          </cell>
          <cell r="U223">
            <v>44979</v>
          </cell>
        </row>
        <row r="224">
          <cell r="B224" t="str">
            <v>22ISS</v>
          </cell>
          <cell r="D224" t="str">
            <v>FAC</v>
          </cell>
          <cell r="E224" t="str">
            <v>PN2122</v>
          </cell>
          <cell r="G224">
            <v>17</v>
          </cell>
          <cell r="I224" t="str">
            <v>NOT</v>
          </cell>
          <cell r="O224" t="str">
            <v>PN2122_17_EXE_NOT_000005_2</v>
          </cell>
          <cell r="P224" t="str">
            <v>FAC-TTT-EMR-Note d'analyse BIM</v>
          </cell>
          <cell r="U224">
            <v>45013</v>
          </cell>
        </row>
        <row r="225">
          <cell r="B225" t="str">
            <v>22ISS</v>
          </cell>
          <cell r="D225" t="str">
            <v>FAC</v>
          </cell>
          <cell r="E225" t="str">
            <v>PN2122</v>
          </cell>
          <cell r="G225">
            <v>17</v>
          </cell>
          <cell r="I225" t="str">
            <v>NOT</v>
          </cell>
          <cell r="O225" t="str">
            <v>PN2122_17_EXE_NOT_000006_1</v>
          </cell>
          <cell r="P225" t="str">
            <v>FAC-TTT-EMR-Dossier bruit de chantier</v>
          </cell>
          <cell r="U225">
            <v>44973</v>
          </cell>
        </row>
        <row r="226">
          <cell r="B226" t="str">
            <v>22ISS</v>
          </cell>
          <cell r="D226" t="str">
            <v>FAC</v>
          </cell>
          <cell r="E226" t="str">
            <v>PN2122</v>
          </cell>
          <cell r="G226">
            <v>17</v>
          </cell>
          <cell r="I226" t="str">
            <v>NOT</v>
          </cell>
          <cell r="O226" t="str">
            <v>PN2122_17_EXE_NOT_000006_2</v>
          </cell>
          <cell r="P226" t="str">
            <v>FAC-TTT-EMR-Dossier bruit de chantier</v>
          </cell>
          <cell r="U226">
            <v>44977</v>
          </cell>
        </row>
        <row r="227">
          <cell r="B227" t="str">
            <v>22ISS</v>
          </cell>
          <cell r="D227" t="str">
            <v>FAC</v>
          </cell>
          <cell r="E227" t="str">
            <v>PN2122</v>
          </cell>
          <cell r="G227">
            <v>17</v>
          </cell>
          <cell r="I227" t="str">
            <v>NOT</v>
          </cell>
          <cell r="O227" t="str">
            <v>PN2122_17_EXE_NOT_000006_3</v>
          </cell>
          <cell r="P227" t="str">
            <v>FAC-TTT-EMR-Dossier bruit de chantier</v>
          </cell>
          <cell r="U227">
            <v>44978</v>
          </cell>
        </row>
        <row r="228">
          <cell r="B228" t="str">
            <v>22ISS</v>
          </cell>
          <cell r="D228" t="str">
            <v>FAC</v>
          </cell>
          <cell r="E228" t="str">
            <v>PN2122</v>
          </cell>
          <cell r="G228">
            <v>17</v>
          </cell>
          <cell r="I228" t="str">
            <v>NOT</v>
          </cell>
          <cell r="O228" t="str">
            <v>PN2122_17_EXE_NOT_000006_4</v>
          </cell>
          <cell r="P228" t="str">
            <v>FAC-TTT-EMR-Dossier bruit de chantier</v>
          </cell>
          <cell r="U228">
            <v>44992</v>
          </cell>
        </row>
        <row r="229">
          <cell r="B229" t="str">
            <v>22ISS</v>
          </cell>
          <cell r="D229" t="str">
            <v>FAC</v>
          </cell>
          <cell r="E229" t="str">
            <v>PN2122</v>
          </cell>
          <cell r="G229">
            <v>17</v>
          </cell>
          <cell r="I229" t="str">
            <v>NOT</v>
          </cell>
          <cell r="O229" t="str">
            <v>PN2122_17_EXE_NOT_000007_1</v>
          </cell>
          <cell r="P229" t="str">
            <v>FAC-TTT-EMR-SOPRE</v>
          </cell>
          <cell r="U229">
            <v>44973</v>
          </cell>
        </row>
        <row r="230">
          <cell r="B230" t="str">
            <v>22ISS</v>
          </cell>
          <cell r="D230" t="str">
            <v>FAC</v>
          </cell>
          <cell r="E230" t="str">
            <v>PN2122</v>
          </cell>
          <cell r="G230">
            <v>17</v>
          </cell>
          <cell r="I230" t="str">
            <v>NOT</v>
          </cell>
          <cell r="O230" t="str">
            <v>PN2122_17_EXE_NOT_000007_2</v>
          </cell>
          <cell r="P230" t="str">
            <v>FAC-TTT-EMR-SOPRE</v>
          </cell>
          <cell r="U230">
            <v>44977</v>
          </cell>
        </row>
        <row r="231">
          <cell r="B231" t="str">
            <v>22ISS</v>
          </cell>
          <cell r="D231" t="str">
            <v>FAC</v>
          </cell>
          <cell r="E231" t="str">
            <v>PN2122</v>
          </cell>
          <cell r="G231">
            <v>17</v>
          </cell>
          <cell r="I231" t="str">
            <v>NOT</v>
          </cell>
          <cell r="O231" t="str">
            <v>PN2122_17_EXE_NOT_000007_3</v>
          </cell>
          <cell r="P231" t="str">
            <v>FAC-TTT-EMR-SOPRE</v>
          </cell>
          <cell r="U231">
            <v>44978</v>
          </cell>
        </row>
        <row r="232">
          <cell r="B232" t="str">
            <v>22ISS</v>
          </cell>
          <cell r="D232" t="str">
            <v>FAC</v>
          </cell>
          <cell r="E232" t="str">
            <v>PN2122</v>
          </cell>
          <cell r="G232">
            <v>17</v>
          </cell>
          <cell r="I232" t="str">
            <v>NOT</v>
          </cell>
          <cell r="O232" t="str">
            <v>PN2122_17_EXE_NOT_000007_4</v>
          </cell>
          <cell r="P232" t="str">
            <v>FAC-TTT-EMR-SOPRE</v>
          </cell>
          <cell r="U232">
            <v>44991</v>
          </cell>
        </row>
        <row r="233">
          <cell r="B233" t="str">
            <v>22ISS</v>
          </cell>
          <cell r="D233" t="str">
            <v>FAC</v>
          </cell>
          <cell r="E233" t="str">
            <v>PN2122</v>
          </cell>
          <cell r="G233">
            <v>17</v>
          </cell>
          <cell r="I233" t="str">
            <v>NOT</v>
          </cell>
          <cell r="O233" t="str">
            <v>PN2122_17_EXE_NOT_000008_1</v>
          </cell>
          <cell r="P233" t="str">
            <v>FAC-TTT-EMR-SOGED</v>
          </cell>
          <cell r="U233">
            <v>44979</v>
          </cell>
        </row>
        <row r="234">
          <cell r="B234" t="str">
            <v>22ISS</v>
          </cell>
          <cell r="D234" t="str">
            <v>FAC</v>
          </cell>
          <cell r="E234" t="str">
            <v>PN2122</v>
          </cell>
          <cell r="G234">
            <v>17</v>
          </cell>
          <cell r="I234" t="str">
            <v>NOT</v>
          </cell>
          <cell r="O234" t="str">
            <v>PN2122_17_EXE_NOT_000008_2</v>
          </cell>
          <cell r="P234" t="str">
            <v>FAC-TTT-EMR-SOGED</v>
          </cell>
          <cell r="U234">
            <v>44991</v>
          </cell>
        </row>
        <row r="235">
          <cell r="B235" t="str">
            <v>22ISS</v>
          </cell>
          <cell r="D235" t="str">
            <v>FAC</v>
          </cell>
          <cell r="E235" t="str">
            <v>PN2122</v>
          </cell>
          <cell r="G235">
            <v>17</v>
          </cell>
          <cell r="I235" t="str">
            <v>NOT</v>
          </cell>
          <cell r="O235" t="str">
            <v>PN2122_17_EXE_NOT_000010_1</v>
          </cell>
          <cell r="P235" t="str">
            <v>FAC-TTT-EMR-Phasage d'exécution</v>
          </cell>
          <cell r="U235">
            <v>44977</v>
          </cell>
        </row>
        <row r="236">
          <cell r="B236" t="str">
            <v>22ISS</v>
          </cell>
          <cell r="D236" t="str">
            <v>FAC</v>
          </cell>
          <cell r="E236" t="str">
            <v>PN2122</v>
          </cell>
          <cell r="G236">
            <v>17</v>
          </cell>
          <cell r="I236" t="str">
            <v>NOT</v>
          </cell>
          <cell r="O236" t="str">
            <v>PN2122_17_EXE_NOT_000010_2</v>
          </cell>
          <cell r="P236" t="str">
            <v>FAC-TTT-EMR-Phasage d'exécution</v>
          </cell>
          <cell r="U236">
            <v>0</v>
          </cell>
        </row>
        <row r="237">
          <cell r="B237" t="str">
            <v>22ISS</v>
          </cell>
          <cell r="D237" t="str">
            <v>FAC</v>
          </cell>
          <cell r="E237" t="str">
            <v>PN2122</v>
          </cell>
          <cell r="G237">
            <v>17</v>
          </cell>
          <cell r="I237" t="str">
            <v>NOT</v>
          </cell>
          <cell r="O237" t="str">
            <v>PN2122_17_EXE_NOT_000010_3</v>
          </cell>
          <cell r="P237" t="str">
            <v>FAC-TTT-EMR-Phasage d'exécution</v>
          </cell>
          <cell r="U237">
            <v>44977</v>
          </cell>
        </row>
        <row r="238">
          <cell r="B238" t="str">
            <v>22ISS</v>
          </cell>
          <cell r="D238" t="str">
            <v>FAC</v>
          </cell>
          <cell r="E238" t="str">
            <v>PN2122</v>
          </cell>
          <cell r="G238">
            <v>17</v>
          </cell>
          <cell r="I238" t="str">
            <v>NOT</v>
          </cell>
          <cell r="O238" t="str">
            <v>PN2122_17_EXE_NOT_000010_4</v>
          </cell>
          <cell r="P238" t="str">
            <v>FAC-TTT-EMR-Phasage d'exécution</v>
          </cell>
          <cell r="U238">
            <v>44978</v>
          </cell>
        </row>
        <row r="239">
          <cell r="B239" t="str">
            <v>22ISS</v>
          </cell>
          <cell r="D239" t="str">
            <v>FAC</v>
          </cell>
          <cell r="E239" t="str">
            <v>PN2122</v>
          </cell>
          <cell r="G239">
            <v>17</v>
          </cell>
          <cell r="I239" t="str">
            <v>NOT</v>
          </cell>
          <cell r="O239" t="str">
            <v>PN2122_17_EXE_NOT_000010_5</v>
          </cell>
          <cell r="P239" t="str">
            <v>FAC-TTT-EMR-Phasage d'exécution</v>
          </cell>
          <cell r="U239">
            <v>44991</v>
          </cell>
        </row>
        <row r="240">
          <cell r="B240" t="str">
            <v>22ISS</v>
          </cell>
          <cell r="D240" t="str">
            <v>FAC</v>
          </cell>
          <cell r="E240" t="str">
            <v>PN2122</v>
          </cell>
          <cell r="G240">
            <v>17</v>
          </cell>
          <cell r="I240" t="str">
            <v>NTE</v>
          </cell>
          <cell r="O240" t="str">
            <v>PN2122_17_EXE_NTE_000018_1</v>
          </cell>
          <cell r="P240" t="str">
            <v>FAC-TTT-EMR-Note d'hypothèses</v>
          </cell>
          <cell r="U240">
            <v>45033</v>
          </cell>
        </row>
        <row r="241">
          <cell r="B241" t="str">
            <v>22ISS</v>
          </cell>
          <cell r="D241" t="str">
            <v>FAC</v>
          </cell>
          <cell r="E241" t="str">
            <v>PN2122</v>
          </cell>
          <cell r="G241">
            <v>17</v>
          </cell>
          <cell r="I241" t="str">
            <v>NTE</v>
          </cell>
          <cell r="O241" t="str">
            <v>PN2122_17_EXE_NTE_000022_1</v>
          </cell>
          <cell r="P241" t="str">
            <v>FAC-N00-EMR-Note de calcul Murs rideaux acier RDC</v>
          </cell>
          <cell r="U241">
            <v>45040</v>
          </cell>
        </row>
        <row r="242">
          <cell r="B242" t="str">
            <v>22ISS</v>
          </cell>
          <cell r="D242" t="str">
            <v>FAC</v>
          </cell>
          <cell r="E242" t="str">
            <v>PN2122</v>
          </cell>
          <cell r="G242">
            <v>17</v>
          </cell>
          <cell r="I242" t="str">
            <v>NTE</v>
          </cell>
          <cell r="O242" t="str">
            <v>PN2122_17_EXE_NTE_000022_2</v>
          </cell>
          <cell r="P242" t="str">
            <v>FAC-N00-EMR-Note de calcul Murs rideaux acier RDC</v>
          </cell>
          <cell r="U242">
            <v>45041</v>
          </cell>
        </row>
        <row r="243">
          <cell r="B243" t="str">
            <v>22ISS</v>
          </cell>
          <cell r="D243" t="str">
            <v>FAC</v>
          </cell>
          <cell r="E243" t="str">
            <v>PN2122</v>
          </cell>
          <cell r="G243">
            <v>17</v>
          </cell>
          <cell r="I243" t="str">
            <v>PGR</v>
          </cell>
          <cell r="O243" t="str">
            <v>PN2122_17_EXE_PGR_000004_1</v>
          </cell>
          <cell r="P243" t="str">
            <v>FAC-TTT-EMR-PAQSE</v>
          </cell>
          <cell r="U243">
            <v>44979</v>
          </cell>
        </row>
        <row r="244">
          <cell r="B244" t="str">
            <v>22ISS</v>
          </cell>
          <cell r="D244" t="str">
            <v>FAC</v>
          </cell>
          <cell r="E244" t="str">
            <v>PN2122</v>
          </cell>
          <cell r="G244">
            <v>17</v>
          </cell>
          <cell r="I244" t="str">
            <v>PGR</v>
          </cell>
          <cell r="O244" t="str">
            <v>PN2122_17_EXE_PGR_000004_2</v>
          </cell>
          <cell r="P244" t="str">
            <v>FAC-TTT-EMR-PAQSE</v>
          </cell>
          <cell r="U244">
            <v>45005</v>
          </cell>
        </row>
        <row r="245">
          <cell r="B245" t="str">
            <v>22ISS</v>
          </cell>
          <cell r="D245" t="str">
            <v>FAC</v>
          </cell>
          <cell r="E245" t="str">
            <v>PN2122</v>
          </cell>
          <cell r="G245">
            <v>17</v>
          </cell>
          <cell r="I245" t="str">
            <v>PLG</v>
          </cell>
          <cell r="O245" t="str">
            <v>PN2122_17_EXE_PLG_000014_1</v>
          </cell>
          <cell r="P245" t="str">
            <v>FAC-TTT-EMR-CPRD</v>
          </cell>
          <cell r="U245">
            <v>45005</v>
          </cell>
        </row>
        <row r="246">
          <cell r="B246" t="str">
            <v>22ISS</v>
          </cell>
          <cell r="D246" t="str">
            <v>FAC</v>
          </cell>
          <cell r="E246" t="str">
            <v>PN2122</v>
          </cell>
          <cell r="G246">
            <v>17</v>
          </cell>
          <cell r="I246" t="str">
            <v>PLG</v>
          </cell>
          <cell r="O246" t="str">
            <v>PN2122_17_EXE_PLG_000014_3</v>
          </cell>
          <cell r="P246" t="str">
            <v>FAC-TTT-EMR-CPRD</v>
          </cell>
          <cell r="U246">
            <v>45036</v>
          </cell>
        </row>
        <row r="247">
          <cell r="B247" t="str">
            <v>22ISS</v>
          </cell>
          <cell r="D247" t="str">
            <v>FAC</v>
          </cell>
          <cell r="E247" t="str">
            <v>PN2122</v>
          </cell>
          <cell r="G247">
            <v>17</v>
          </cell>
          <cell r="I247" t="str">
            <v>PLG</v>
          </cell>
          <cell r="O247" t="str">
            <v>PN2122_17_EXE_PLG_000015_1</v>
          </cell>
          <cell r="P247" t="str">
            <v>FAC-TTT-EMR-Planning previsionnel de travaux T0+30</v>
          </cell>
          <cell r="U247">
            <v>45005</v>
          </cell>
        </row>
        <row r="248">
          <cell r="B248" t="str">
            <v>22ISS</v>
          </cell>
          <cell r="D248" t="str">
            <v>FAC</v>
          </cell>
          <cell r="E248" t="str">
            <v>PN2122</v>
          </cell>
          <cell r="G248">
            <v>17</v>
          </cell>
          <cell r="I248" t="str">
            <v>PLG</v>
          </cell>
          <cell r="O248" t="str">
            <v>PN2122_17_EXE_PLG_000015_2</v>
          </cell>
          <cell r="P248" t="str">
            <v>FAC-TTT-EMR-Planning previsionnel de travaux T0+30</v>
          </cell>
          <cell r="U248">
            <v>45005</v>
          </cell>
        </row>
        <row r="249">
          <cell r="B249" t="str">
            <v>22ISS</v>
          </cell>
          <cell r="D249" t="str">
            <v>FAC</v>
          </cell>
          <cell r="E249" t="str">
            <v>PN2122</v>
          </cell>
          <cell r="G249">
            <v>17</v>
          </cell>
          <cell r="I249" t="str">
            <v>SPS</v>
          </cell>
          <cell r="O249" t="str">
            <v>PN2122_17_EXE_SPS_000003_1</v>
          </cell>
          <cell r="P249" t="str">
            <v>FAC-TTT-EMR-PPSPS</v>
          </cell>
          <cell r="U249">
            <v>44952</v>
          </cell>
        </row>
        <row r="250">
          <cell r="B250" t="str">
            <v>22ISS</v>
          </cell>
          <cell r="D250" t="str">
            <v>FAC</v>
          </cell>
          <cell r="E250" t="str">
            <v>PN2122</v>
          </cell>
          <cell r="G250">
            <v>17</v>
          </cell>
          <cell r="I250" t="str">
            <v>SPS</v>
          </cell>
          <cell r="O250" t="str">
            <v>PN2122_17_EXE_SPS_000003_2</v>
          </cell>
          <cell r="P250" t="str">
            <v>FAC-TTT-EMR-PPSPS</v>
          </cell>
          <cell r="U250">
            <v>44992</v>
          </cell>
        </row>
        <row r="251">
          <cell r="B251" t="str">
            <v>22ISS</v>
          </cell>
          <cell r="D251" t="str">
            <v>FAC</v>
          </cell>
          <cell r="E251" t="str">
            <v>PN2122</v>
          </cell>
          <cell r="G251">
            <v>17</v>
          </cell>
          <cell r="I251" t="str">
            <v>FQR</v>
          </cell>
          <cell r="O251" t="str">
            <v>PN2122_17_PRO_FQR_000001_1</v>
          </cell>
          <cell r="P251" t="str">
            <v>Fiche questions n°01</v>
          </cell>
          <cell r="U251">
            <v>44901</v>
          </cell>
        </row>
        <row r="252">
          <cell r="B252" t="str">
            <v>22ISS</v>
          </cell>
          <cell r="D252" t="str">
            <v>ETA</v>
          </cell>
          <cell r="E252" t="str">
            <v>PSC2137</v>
          </cell>
          <cell r="G252">
            <v>17</v>
          </cell>
          <cell r="I252" t="str">
            <v>DAF</v>
          </cell>
          <cell r="O252" t="str">
            <v>PSC2137_17_EXE_DAF_000122_1</v>
          </cell>
          <cell r="P252" t="str">
            <v>ETA-TTT-TTZ-DAF Isolant thermique</v>
          </cell>
          <cell r="U252">
            <v>45058</v>
          </cell>
        </row>
        <row r="253">
          <cell r="B253" t="str">
            <v>22ISS</v>
          </cell>
          <cell r="D253" t="str">
            <v>ETA</v>
          </cell>
          <cell r="E253" t="str">
            <v>PSC2137</v>
          </cell>
          <cell r="G253">
            <v>17</v>
          </cell>
          <cell r="I253" t="str">
            <v>DAF</v>
          </cell>
          <cell r="O253" t="str">
            <v>PSC2137_17_EXE_DAF_000123_1</v>
          </cell>
          <cell r="P253" t="str">
            <v>ETA-N01-EMR-DAF Complexe étanchéité terrasse inaccessible</v>
          </cell>
          <cell r="U253">
            <v>45058</v>
          </cell>
        </row>
        <row r="254">
          <cell r="B254" t="str">
            <v>22ISS</v>
          </cell>
          <cell r="D254" t="str">
            <v>ETA</v>
          </cell>
          <cell r="E254" t="str">
            <v>PSC2137</v>
          </cell>
          <cell r="G254">
            <v>17</v>
          </cell>
          <cell r="I254" t="str">
            <v>DAF</v>
          </cell>
          <cell r="O254" t="str">
            <v>PSC2137_17_EXE_DAF_000124_1</v>
          </cell>
          <cell r="P254" t="str">
            <v>ETA-TTT-TTZ-DAF bac acier conforme à la norme (DTU 43.3)</v>
          </cell>
          <cell r="U254">
            <v>45050</v>
          </cell>
        </row>
        <row r="255">
          <cell r="B255" t="str">
            <v>22ISS</v>
          </cell>
          <cell r="D255" t="str">
            <v>ETA</v>
          </cell>
          <cell r="E255" t="str">
            <v>PSC2137</v>
          </cell>
          <cell r="G255">
            <v>17</v>
          </cell>
          <cell r="I255" t="str">
            <v>DAF</v>
          </cell>
          <cell r="O255" t="str">
            <v>PSC2137_17_EXE_DAF_000125_1</v>
          </cell>
          <cell r="P255" t="str">
            <v>ETA-TTT-TTZ-DAF Reprise Complexe étanchéité ouvrage GC</v>
          </cell>
          <cell r="U255">
            <v>45058</v>
          </cell>
        </row>
        <row r="256">
          <cell r="B256" t="str">
            <v>22ISS</v>
          </cell>
          <cell r="D256" t="str">
            <v>ETA</v>
          </cell>
          <cell r="E256" t="str">
            <v>PSC2137</v>
          </cell>
          <cell r="G256">
            <v>17</v>
          </cell>
          <cell r="I256" t="str">
            <v>DAF</v>
          </cell>
          <cell r="O256" t="str">
            <v>PSC2137_17_EXE_DAF_000126_1</v>
          </cell>
          <cell r="P256" t="str">
            <v>ETA-TTT-TTZ-DAF Cuvelage</v>
          </cell>
          <cell r="U256">
            <v>45058</v>
          </cell>
        </row>
        <row r="257">
          <cell r="B257" t="str">
            <v>22ISS</v>
          </cell>
          <cell r="D257" t="str">
            <v>ETA</v>
          </cell>
          <cell r="E257" t="str">
            <v>PSC2137</v>
          </cell>
          <cell r="G257">
            <v>17</v>
          </cell>
          <cell r="I257" t="str">
            <v>DAF</v>
          </cell>
          <cell r="O257" t="str">
            <v>PSC2137_17_EXE_DAF_000127_1</v>
          </cell>
          <cell r="P257" t="str">
            <v>ETA-TTT-TTZ-DAF Couverture en zinc à tasseaux</v>
          </cell>
          <cell r="U257">
            <v>45058</v>
          </cell>
        </row>
        <row r="258">
          <cell r="B258" t="str">
            <v>22ISS</v>
          </cell>
          <cell r="D258" t="str">
            <v>ETA</v>
          </cell>
          <cell r="E258" t="str">
            <v>PSC2137</v>
          </cell>
          <cell r="G258">
            <v>17</v>
          </cell>
          <cell r="I258" t="str">
            <v>DAF</v>
          </cell>
          <cell r="O258" t="str">
            <v>PSC2137_17_EXE_DAF_000129_1</v>
          </cell>
          <cell r="P258" t="str">
            <v>ETA-TTT-TTZ-DAF Bandes de rive et Bandes d’égout</v>
          </cell>
          <cell r="U258">
            <v>45058</v>
          </cell>
        </row>
        <row r="259">
          <cell r="B259" t="str">
            <v>22ISS</v>
          </cell>
          <cell r="D259" t="str">
            <v>ETA</v>
          </cell>
          <cell r="E259" t="str">
            <v>PSC2137</v>
          </cell>
          <cell r="G259">
            <v>17</v>
          </cell>
          <cell r="I259" t="str">
            <v>DAF</v>
          </cell>
          <cell r="O259" t="str">
            <v>PSC2137_17_EXE_DAF_000130_1</v>
          </cell>
          <cell r="P259" t="str">
            <v>ETA-TTT-TTZ-DAF Chéneau en zinc</v>
          </cell>
          <cell r="U259">
            <v>45058</v>
          </cell>
        </row>
        <row r="260">
          <cell r="B260" t="str">
            <v>22ISS</v>
          </cell>
          <cell r="D260" t="str">
            <v>ETA</v>
          </cell>
          <cell r="E260" t="str">
            <v>PSC2137</v>
          </cell>
          <cell r="G260">
            <v>17</v>
          </cell>
          <cell r="I260" t="str">
            <v>DAF</v>
          </cell>
          <cell r="O260" t="str">
            <v>PSC2137_17_EXE_DAF_000131_1</v>
          </cell>
          <cell r="P260" t="str">
            <v>ETA-TTT-TTZ-DAF Captation des eaux pluviales</v>
          </cell>
          <cell r="U260">
            <v>45058</v>
          </cell>
        </row>
        <row r="261">
          <cell r="B261" t="str">
            <v>22ISS</v>
          </cell>
          <cell r="D261" t="str">
            <v>MAC</v>
          </cell>
          <cell r="E261" t="str">
            <v>PSC2137</v>
          </cell>
          <cell r="G261">
            <v>17</v>
          </cell>
          <cell r="I261" t="str">
            <v>DAF</v>
          </cell>
          <cell r="O261" t="str">
            <v>PSC2137_17_EXE_DAF_000137_1</v>
          </cell>
          <cell r="P261" t="str">
            <v>MAC-TTT-TTZ-DAF Parpaing plein</v>
          </cell>
          <cell r="U261">
            <v>45050</v>
          </cell>
        </row>
        <row r="262">
          <cell r="B262" t="str">
            <v>22ISS</v>
          </cell>
          <cell r="D262" t="str">
            <v>MAC</v>
          </cell>
          <cell r="E262" t="str">
            <v>PSC2137</v>
          </cell>
          <cell r="G262">
            <v>17</v>
          </cell>
          <cell r="I262" t="str">
            <v>DAF</v>
          </cell>
          <cell r="O262" t="str">
            <v>PSC2137_17_EXE_DAF_000138_1</v>
          </cell>
          <cell r="P262" t="str">
            <v>MAC-TTT-TTZ-DAF Parpaing creux</v>
          </cell>
          <cell r="U262">
            <v>45050</v>
          </cell>
        </row>
        <row r="263">
          <cell r="B263" t="str">
            <v>22ISS</v>
          </cell>
          <cell r="D263" t="str">
            <v>MAC</v>
          </cell>
          <cell r="E263" t="str">
            <v>PSC2137</v>
          </cell>
          <cell r="G263">
            <v>17</v>
          </cell>
          <cell r="I263" t="str">
            <v>DAF</v>
          </cell>
          <cell r="O263" t="str">
            <v>PSC2137_17_EXE_DAF_000140_1</v>
          </cell>
          <cell r="P263" t="str">
            <v>MAC-TTT-TTZ-DAF Enduit lisse sur maçonneries</v>
          </cell>
          <cell r="U263">
            <v>45050</v>
          </cell>
        </row>
        <row r="264">
          <cell r="B264" t="str">
            <v>22ISS</v>
          </cell>
          <cell r="D264" t="str">
            <v>MAC</v>
          </cell>
          <cell r="E264" t="str">
            <v>PSC2137</v>
          </cell>
          <cell r="G264">
            <v>17</v>
          </cell>
          <cell r="I264" t="str">
            <v>DAF</v>
          </cell>
          <cell r="O264" t="str">
            <v>PSC2137_17_EXE_DAF_000142_1</v>
          </cell>
          <cell r="P264" t="str">
            <v>MAC-TTT-TTZ-DAF Fourreaux &amp; TPC</v>
          </cell>
          <cell r="U264">
            <v>45050</v>
          </cell>
        </row>
        <row r="265">
          <cell r="B265" t="str">
            <v>22ISS</v>
          </cell>
          <cell r="D265" t="str">
            <v>MAC</v>
          </cell>
          <cell r="E265" t="str">
            <v>PSC2137</v>
          </cell>
          <cell r="G265">
            <v>17</v>
          </cell>
          <cell r="I265" t="str">
            <v>DAF</v>
          </cell>
          <cell r="O265" t="str">
            <v>PSC2137_17_EXE_DAF_000143_1</v>
          </cell>
          <cell r="P265" t="str">
            <v>MAC-TTT-TTZ-DAF Cunette moulée</v>
          </cell>
          <cell r="U265">
            <v>45050</v>
          </cell>
        </row>
        <row r="266">
          <cell r="B266" t="str">
            <v>22ISS</v>
          </cell>
          <cell r="D266" t="str">
            <v>MAC</v>
          </cell>
          <cell r="E266" t="str">
            <v>PSC2137</v>
          </cell>
          <cell r="G266">
            <v>17</v>
          </cell>
          <cell r="I266" t="str">
            <v>DAF</v>
          </cell>
          <cell r="O266" t="str">
            <v>PSC2137_17_EXE_DAF_000144_1</v>
          </cell>
          <cell r="P266" t="str">
            <v>MAC-TTT-TTZ-DAF Résine de scellement</v>
          </cell>
          <cell r="U266">
            <v>45050</v>
          </cell>
        </row>
        <row r="267">
          <cell r="B267" t="str">
            <v>22ISS</v>
          </cell>
          <cell r="D267" t="str">
            <v>MAC</v>
          </cell>
          <cell r="E267" t="str">
            <v>PSC2137</v>
          </cell>
          <cell r="G267">
            <v>17</v>
          </cell>
          <cell r="I267" t="str">
            <v>DAF</v>
          </cell>
          <cell r="O267" t="str">
            <v>PSC2137_17_EXE_DAF_000145_1</v>
          </cell>
          <cell r="P267" t="str">
            <v>MAC-TTT-TTZ-DAF Cunette en rigole</v>
          </cell>
          <cell r="U267">
            <v>45050</v>
          </cell>
        </row>
        <row r="268">
          <cell r="B268" t="str">
            <v>22ISS</v>
          </cell>
          <cell r="D268" t="str">
            <v>MAC</v>
          </cell>
          <cell r="E268" t="str">
            <v>PSC2137</v>
          </cell>
          <cell r="G268">
            <v>17</v>
          </cell>
          <cell r="I268" t="str">
            <v>DAF</v>
          </cell>
          <cell r="O268" t="str">
            <v>PSC2137_17_EXE_DAF_000146_1</v>
          </cell>
          <cell r="P268" t="str">
            <v>MAC-TTT-TTZ-DAF - Joint CF</v>
          </cell>
          <cell r="U268">
            <v>45050</v>
          </cell>
        </row>
        <row r="269">
          <cell r="B269" t="str">
            <v>22ISS</v>
          </cell>
          <cell r="D269" t="str">
            <v>MAC</v>
          </cell>
          <cell r="E269" t="str">
            <v>PSC2137</v>
          </cell>
          <cell r="G269">
            <v>17</v>
          </cell>
          <cell r="I269" t="str">
            <v>DAF</v>
          </cell>
          <cell r="O269" t="str">
            <v>PSC2137_17_EXE_DAF_000147_1</v>
          </cell>
          <cell r="P269" t="str">
            <v>MAC-TTT-TTZ-DAF Armatures ouvrages BA</v>
          </cell>
          <cell r="U269">
            <v>45050</v>
          </cell>
        </row>
        <row r="270">
          <cell r="B270" t="str">
            <v>22ISS</v>
          </cell>
          <cell r="D270" t="str">
            <v>MAC</v>
          </cell>
          <cell r="E270" t="str">
            <v>PSC2137</v>
          </cell>
          <cell r="G270">
            <v>17</v>
          </cell>
          <cell r="I270" t="str">
            <v>DAF</v>
          </cell>
          <cell r="O270" t="str">
            <v>PSC2137_17_EXE_DAF_000147_2</v>
          </cell>
          <cell r="P270" t="str">
            <v>MAC-TTT-TTZ-DAF Armatures ouvrages BA</v>
          </cell>
          <cell r="U270">
            <v>45062</v>
          </cell>
        </row>
        <row r="271">
          <cell r="B271" t="str">
            <v>22ISS</v>
          </cell>
          <cell r="D271" t="str">
            <v>MAC</v>
          </cell>
          <cell r="E271" t="str">
            <v>PSC2137</v>
          </cell>
          <cell r="G271">
            <v>17</v>
          </cell>
          <cell r="I271" t="str">
            <v>DAF</v>
          </cell>
          <cell r="O271" t="str">
            <v>PSC2137_17_EXE_DAF_000148_1</v>
          </cell>
          <cell r="P271" t="str">
            <v>MAC-TTT-TTZ-DAF - Mortier</v>
          </cell>
          <cell r="U271">
            <v>45050</v>
          </cell>
        </row>
        <row r="272">
          <cell r="B272" t="str">
            <v>22ISS</v>
          </cell>
          <cell r="D272" t="str">
            <v>MAC</v>
          </cell>
          <cell r="E272" t="str">
            <v>PSC2137</v>
          </cell>
          <cell r="G272">
            <v>17</v>
          </cell>
          <cell r="I272" t="str">
            <v>DAF</v>
          </cell>
          <cell r="O272" t="str">
            <v>PSC2137_17_EXE_DAF_000149_1</v>
          </cell>
          <cell r="P272" t="str">
            <v>MAC-TTT-TTZ-Tampon en inox</v>
          </cell>
          <cell r="U272">
            <v>45050</v>
          </cell>
        </row>
        <row r="273">
          <cell r="B273" t="str">
            <v>22ISS</v>
          </cell>
          <cell r="D273" t="str">
            <v>MMS</v>
          </cell>
          <cell r="E273" t="str">
            <v>PSC2137</v>
          </cell>
          <cell r="G273">
            <v>17</v>
          </cell>
          <cell r="I273" t="str">
            <v>DAF</v>
          </cell>
          <cell r="O273" t="str">
            <v>PSC2137_17_EXE_DAF_000173_1</v>
          </cell>
          <cell r="P273" t="str">
            <v>MMS-TTT-BOI-Tableau de Portes S1 Boite Gare</v>
          </cell>
          <cell r="U273">
            <v>45068</v>
          </cell>
        </row>
        <row r="274">
          <cell r="B274" t="str">
            <v>22ISS</v>
          </cell>
          <cell r="D274" t="str">
            <v>MMS</v>
          </cell>
          <cell r="E274" t="str">
            <v>PSC2137</v>
          </cell>
          <cell r="G274">
            <v>17</v>
          </cell>
          <cell r="I274" t="str">
            <v>DAF</v>
          </cell>
          <cell r="O274" t="str">
            <v>PSC2137_17_EXE_DAF_000174_1</v>
          </cell>
          <cell r="P274" t="str">
            <v>MMS-TTT-BOI-Tableau de Portes  S2 Boite Gare</v>
          </cell>
          <cell r="U274">
            <v>45068</v>
          </cell>
        </row>
        <row r="275">
          <cell r="B275" t="str">
            <v>22ISS</v>
          </cell>
          <cell r="D275" t="str">
            <v>MMS</v>
          </cell>
          <cell r="E275" t="str">
            <v>PSC2137</v>
          </cell>
          <cell r="G275">
            <v>17</v>
          </cell>
          <cell r="I275" t="str">
            <v>DAF</v>
          </cell>
          <cell r="O275" t="str">
            <v>PSC2137_17_EXE_DAF_000175_1</v>
          </cell>
          <cell r="P275" t="str">
            <v>MMS-TTT-BOI-Tableau de Portes S3 Boite Gare</v>
          </cell>
          <cell r="U275">
            <v>45068</v>
          </cell>
        </row>
        <row r="276">
          <cell r="B276" t="str">
            <v>22ISS</v>
          </cell>
          <cell r="D276" t="str">
            <v>MMS</v>
          </cell>
          <cell r="E276" t="str">
            <v>PSC2137</v>
          </cell>
          <cell r="G276">
            <v>17</v>
          </cell>
          <cell r="I276" t="str">
            <v>DAF</v>
          </cell>
          <cell r="O276" t="str">
            <v>PSC2137_17_EXE_DAF_000176_1</v>
          </cell>
          <cell r="P276" t="str">
            <v>MMS-TTT-BOI-Tableau de Portes S4 Boite Gare</v>
          </cell>
          <cell r="U276">
            <v>45068</v>
          </cell>
        </row>
        <row r="277">
          <cell r="B277" t="str">
            <v>22ISS</v>
          </cell>
          <cell r="D277" t="str">
            <v>MMS</v>
          </cell>
          <cell r="E277" t="str">
            <v>PSC2137</v>
          </cell>
          <cell r="G277">
            <v>17</v>
          </cell>
          <cell r="I277" t="str">
            <v>DAF</v>
          </cell>
          <cell r="O277" t="str">
            <v>PSC2137_17_EXE_DAF_000177_1</v>
          </cell>
          <cell r="P277" t="str">
            <v>MMS-TTT-BOI-Tableau de Portes N00 Émergence</v>
          </cell>
          <cell r="U277">
            <v>45068</v>
          </cell>
        </row>
        <row r="278">
          <cell r="B278" t="str">
            <v>22ISS</v>
          </cell>
          <cell r="D278" t="str">
            <v>MMS</v>
          </cell>
          <cell r="E278" t="str">
            <v>PSC2137</v>
          </cell>
          <cell r="G278">
            <v>17</v>
          </cell>
          <cell r="I278" t="str">
            <v>DAF</v>
          </cell>
          <cell r="O278" t="str">
            <v>PSC2137_17_EXE_DAF_000178_1</v>
          </cell>
          <cell r="P278" t="str">
            <v>MMS-TTT-EMR-Tableau de Portes  S1 Émergence</v>
          </cell>
          <cell r="U278">
            <v>45068</v>
          </cell>
        </row>
        <row r="279">
          <cell r="B279" t="str">
            <v>22ISS</v>
          </cell>
          <cell r="D279" t="str">
            <v>MMS</v>
          </cell>
          <cell r="E279" t="str">
            <v>PSC2137</v>
          </cell>
          <cell r="G279">
            <v>17</v>
          </cell>
          <cell r="I279" t="str">
            <v>DAF</v>
          </cell>
          <cell r="O279" t="str">
            <v>PSC2137_17_EXE_DAF_000179_1</v>
          </cell>
          <cell r="P279" t="str">
            <v>MMS-TTT-EMR-Tableau de Portes S2 Émergence</v>
          </cell>
          <cell r="U279">
            <v>45068</v>
          </cell>
        </row>
        <row r="280">
          <cell r="B280" t="str">
            <v>22ISS</v>
          </cell>
          <cell r="D280" t="str">
            <v>MMS</v>
          </cell>
          <cell r="E280" t="str">
            <v>PSC2137</v>
          </cell>
          <cell r="G280">
            <v>17</v>
          </cell>
          <cell r="I280" t="str">
            <v>DAF</v>
          </cell>
          <cell r="O280" t="str">
            <v>PSC2137_17_EXE_DAF_000180_1</v>
          </cell>
          <cell r="P280" t="str">
            <v>MMS-TTT-COR-Tableau de Portes  S1 Correspondance</v>
          </cell>
          <cell r="U280">
            <v>45068</v>
          </cell>
        </row>
        <row r="281">
          <cell r="B281" t="str">
            <v>22ISS</v>
          </cell>
          <cell r="D281" t="str">
            <v>MMS</v>
          </cell>
          <cell r="E281" t="str">
            <v>PSC2137</v>
          </cell>
          <cell r="G281">
            <v>17</v>
          </cell>
          <cell r="I281" t="str">
            <v>DAF</v>
          </cell>
          <cell r="O281" t="str">
            <v>PSC2137_17_EXE_DAF_000181_1</v>
          </cell>
          <cell r="P281" t="str">
            <v>MMS-TTT-COR-Tableau de Portes  S2 Correspondance</v>
          </cell>
          <cell r="U281">
            <v>45068</v>
          </cell>
        </row>
        <row r="282">
          <cell r="B282" t="str">
            <v>22ISS</v>
          </cell>
          <cell r="D282" t="str">
            <v>RVT</v>
          </cell>
          <cell r="E282" t="str">
            <v>PSC2137</v>
          </cell>
          <cell r="G282">
            <v>17</v>
          </cell>
          <cell r="I282" t="str">
            <v>DAF</v>
          </cell>
          <cell r="O282" t="str">
            <v>PSC2137_17_EXE_DAF_000236_1</v>
          </cell>
          <cell r="P282" t="str">
            <v>RVT-TTT-TTZ-DAF Revêtement de sol souple en PVC en lés</v>
          </cell>
          <cell r="U282">
            <v>45062</v>
          </cell>
        </row>
        <row r="283">
          <cell r="B283" t="str">
            <v>22ISS</v>
          </cell>
          <cell r="D283" t="str">
            <v>RVT</v>
          </cell>
          <cell r="E283" t="str">
            <v>PSC2137</v>
          </cell>
          <cell r="G283">
            <v>17</v>
          </cell>
          <cell r="I283" t="str">
            <v>DAF</v>
          </cell>
          <cell r="O283" t="str">
            <v>PSC2137_17_EXE_DAF_000237_1</v>
          </cell>
          <cell r="P283" t="str">
            <v>RVT-TTT-TTZ-DAF Barre de seuil – Profils de raccordement</v>
          </cell>
          <cell r="U283">
            <v>45062</v>
          </cell>
        </row>
        <row r="284">
          <cell r="B284" t="str">
            <v>22ISS</v>
          </cell>
          <cell r="D284" t="str">
            <v>RVT</v>
          </cell>
          <cell r="E284" t="str">
            <v>PSC2137</v>
          </cell>
          <cell r="G284">
            <v>17</v>
          </cell>
          <cell r="I284" t="str">
            <v>DAF</v>
          </cell>
          <cell r="O284" t="str">
            <v>PSC2137_17_EXE_DAF_000238_1</v>
          </cell>
          <cell r="P284" t="str">
            <v>RVT-TTT-TTZ-DAF Plinthes et angles PVC</v>
          </cell>
          <cell r="U284">
            <v>45062</v>
          </cell>
        </row>
        <row r="285">
          <cell r="B285" t="str">
            <v>22ISS</v>
          </cell>
          <cell r="D285" t="str">
            <v>RVT</v>
          </cell>
          <cell r="E285" t="str">
            <v>PSC2137</v>
          </cell>
          <cell r="G285">
            <v>17</v>
          </cell>
          <cell r="I285" t="str">
            <v>DAF</v>
          </cell>
          <cell r="O285" t="str">
            <v>PSC2137_17_EXE_DAF_000239_1</v>
          </cell>
          <cell r="P285" t="str">
            <v>RVT-TTT-TTZ-DAF Couvre-joints de dilatation</v>
          </cell>
          <cell r="U285">
            <v>45062</v>
          </cell>
        </row>
        <row r="286">
          <cell r="B286" t="str">
            <v>22ISS</v>
          </cell>
          <cell r="D286" t="str">
            <v>RVT</v>
          </cell>
          <cell r="E286" t="str">
            <v>PSC2137</v>
          </cell>
          <cell r="G286">
            <v>17</v>
          </cell>
          <cell r="I286" t="str">
            <v>DAF</v>
          </cell>
          <cell r="O286" t="str">
            <v>PSC2137_17_EXE_DAF_000240_1</v>
          </cell>
          <cell r="P286" t="str">
            <v>RVT-TTT-TTZ-DAF Protection mural PVC</v>
          </cell>
          <cell r="U286">
            <v>45062</v>
          </cell>
        </row>
        <row r="287">
          <cell r="B287" t="str">
            <v>22ISS</v>
          </cell>
          <cell r="D287" t="str">
            <v>RVT</v>
          </cell>
          <cell r="E287" t="str">
            <v>PSC2137</v>
          </cell>
          <cell r="G287">
            <v>17</v>
          </cell>
          <cell r="I287" t="str">
            <v>DAF</v>
          </cell>
          <cell r="O287" t="str">
            <v>PSC2137_17_EXE_DAF_000241_1</v>
          </cell>
          <cell r="P287" t="str">
            <v>RVT-TTT-TTZ-DAF Habillage en résine acrylique</v>
          </cell>
          <cell r="U287">
            <v>45062</v>
          </cell>
        </row>
        <row r="288">
          <cell r="B288" t="str">
            <v>22ISS</v>
          </cell>
          <cell r="D288" t="str">
            <v>RVT</v>
          </cell>
          <cell r="E288" t="str">
            <v>PSC2137</v>
          </cell>
          <cell r="G288">
            <v>17</v>
          </cell>
          <cell r="I288" t="str">
            <v>DAF</v>
          </cell>
          <cell r="O288" t="str">
            <v>PSC2137_17_EXE_DAF_000242_1</v>
          </cell>
          <cell r="P288" t="str">
            <v>RVT-TTT-TTZ-DAF Habillage en panneau composite</v>
          </cell>
          <cell r="U288">
            <v>45062</v>
          </cell>
        </row>
        <row r="289">
          <cell r="B289" t="str">
            <v>22ISS</v>
          </cell>
          <cell r="D289" t="str">
            <v>RVT</v>
          </cell>
          <cell r="E289" t="str">
            <v>PSC2137</v>
          </cell>
          <cell r="G289">
            <v>17</v>
          </cell>
          <cell r="I289" t="str">
            <v>DAF</v>
          </cell>
          <cell r="O289" t="str">
            <v>PSC2137_17_EXE_DAF_000243_1</v>
          </cell>
          <cell r="P289" t="str">
            <v>RVT-TTT-TTZ-DAF Habillage verrier</v>
          </cell>
          <cell r="U289">
            <v>45062</v>
          </cell>
        </row>
        <row r="290">
          <cell r="B290" t="str">
            <v>22ISS</v>
          </cell>
          <cell r="D290" t="str">
            <v>RVT</v>
          </cell>
          <cell r="E290" t="str">
            <v>PSC2137</v>
          </cell>
          <cell r="G290">
            <v>17</v>
          </cell>
          <cell r="I290" t="str">
            <v>DAF</v>
          </cell>
          <cell r="O290" t="str">
            <v>PSC2137_17_EXE_DAF_000244_1</v>
          </cell>
          <cell r="P290" t="str">
            <v>RVT-TTT-TTZ-DAF Panneau métallique double parement aluminium sur nid d'abeille</v>
          </cell>
          <cell r="U290">
            <v>45062</v>
          </cell>
        </row>
        <row r="291">
          <cell r="B291" t="str">
            <v>22ISS</v>
          </cell>
          <cell r="D291" t="str">
            <v>RVT</v>
          </cell>
          <cell r="E291" t="str">
            <v>PSC2137</v>
          </cell>
          <cell r="G291">
            <v>17</v>
          </cell>
          <cell r="I291" t="str">
            <v>DAF</v>
          </cell>
          <cell r="O291" t="str">
            <v>PSC2137_17_EXE_DAF_000247_1</v>
          </cell>
          <cell r="P291" t="str">
            <v>RVT-TTT-TTZ-DAF Plinthes en aluminium</v>
          </cell>
          <cell r="U291">
            <v>45062</v>
          </cell>
        </row>
        <row r="292">
          <cell r="B292" t="str">
            <v>22ISS</v>
          </cell>
          <cell r="D292" t="str">
            <v>MAC</v>
          </cell>
          <cell r="E292" t="str">
            <v>PSC2137</v>
          </cell>
          <cell r="G292">
            <v>17</v>
          </cell>
          <cell r="I292" t="str">
            <v>DAF</v>
          </cell>
          <cell r="O292" t="str">
            <v>PSC2137_17_EXE_DAF_000292_1</v>
          </cell>
          <cell r="P292" t="str">
            <v>MAC-TTT-TTZ-DAF Parpaing plein allégé</v>
          </cell>
          <cell r="U292">
            <v>45050</v>
          </cell>
        </row>
        <row r="293">
          <cell r="B293" t="str">
            <v>22ISS</v>
          </cell>
          <cell r="D293" t="str">
            <v>MAC</v>
          </cell>
          <cell r="E293" t="str">
            <v>PSC2137</v>
          </cell>
          <cell r="G293">
            <v>17</v>
          </cell>
          <cell r="I293" t="str">
            <v>DAF</v>
          </cell>
          <cell r="O293" t="str">
            <v>PSC2137_17_EXE_DAF_000292_2</v>
          </cell>
          <cell r="P293" t="str">
            <v>MAC-TTT-TTZ-DAF Parpaing plein allégé</v>
          </cell>
          <cell r="U293">
            <v>45062</v>
          </cell>
        </row>
        <row r="294">
          <cell r="B294" t="str">
            <v>22ISS</v>
          </cell>
          <cell r="D294" t="str">
            <v>CHA</v>
          </cell>
          <cell r="E294" t="str">
            <v>PSC2137</v>
          </cell>
          <cell r="G294">
            <v>17</v>
          </cell>
          <cell r="I294" t="str">
            <v>DAF</v>
          </cell>
          <cell r="O294" t="str">
            <v>PSC2137_17_EXE_DAF_000322_1</v>
          </cell>
          <cell r="P294" t="str">
            <v>CHA-TTT-EME-Fiche technique chevillage</v>
          </cell>
          <cell r="U294">
            <v>45036</v>
          </cell>
        </row>
        <row r="295">
          <cell r="B295" t="str">
            <v>22ISS</v>
          </cell>
          <cell r="D295" t="str">
            <v>MAC</v>
          </cell>
          <cell r="E295" t="str">
            <v>PSC2137</v>
          </cell>
          <cell r="G295">
            <v>17</v>
          </cell>
          <cell r="I295" t="str">
            <v>DAF</v>
          </cell>
          <cell r="O295" t="str">
            <v>PSC2137_17_EXE_DAF_000324_1</v>
          </cell>
          <cell r="P295" t="str">
            <v>MAC-TTT-TTZ-Tampon à carreler</v>
          </cell>
          <cell r="U295">
            <v>45058</v>
          </cell>
        </row>
        <row r="296">
          <cell r="B296" t="str">
            <v>22ISS</v>
          </cell>
          <cell r="D296" t="str">
            <v>ETA</v>
          </cell>
          <cell r="E296" t="str">
            <v>PSC2137</v>
          </cell>
          <cell r="G296">
            <v>17</v>
          </cell>
          <cell r="I296" t="str">
            <v>DAF</v>
          </cell>
          <cell r="O296" t="str">
            <v>PSC2137_17_EXE_DAF_000325_1</v>
          </cell>
          <cell r="P296" t="str">
            <v>ETA-TTT-TTZ-Bande solin</v>
          </cell>
          <cell r="U296">
            <v>45058</v>
          </cell>
        </row>
        <row r="297">
          <cell r="B297" t="str">
            <v>22ISS</v>
          </cell>
          <cell r="D297" t="str">
            <v>ETA</v>
          </cell>
          <cell r="E297" t="str">
            <v>PSC2137</v>
          </cell>
          <cell r="G297">
            <v>17</v>
          </cell>
          <cell r="I297" t="str">
            <v>DAF</v>
          </cell>
          <cell r="O297" t="str">
            <v>PSC2137_17_EXE_DAF_000326_1</v>
          </cell>
          <cell r="P297" t="str">
            <v>ETA-TTT-TTZ-Etanchéité pied de façade</v>
          </cell>
          <cell r="U297">
            <v>45058</v>
          </cell>
        </row>
        <row r="298">
          <cell r="B298" t="str">
            <v>22ISS</v>
          </cell>
          <cell r="D298" t="str">
            <v>GEN</v>
          </cell>
          <cell r="E298" t="str">
            <v>PSC2137</v>
          </cell>
          <cell r="G298">
            <v>17</v>
          </cell>
          <cell r="I298" t="str">
            <v>LIS</v>
          </cell>
          <cell r="O298" t="str">
            <v>PSC2137_17_EXE_LIS_000001_1</v>
          </cell>
          <cell r="P298" t="str">
            <v>Calendrier Prévisionnel de Remise des Documents (CPRD)</v>
          </cell>
          <cell r="U298">
            <v>44922</v>
          </cell>
        </row>
        <row r="299">
          <cell r="B299" t="str">
            <v>22ISS</v>
          </cell>
          <cell r="D299" t="str">
            <v>GEN</v>
          </cell>
          <cell r="E299" t="str">
            <v>PSC2137</v>
          </cell>
          <cell r="G299">
            <v>17</v>
          </cell>
          <cell r="I299" t="str">
            <v>LIS</v>
          </cell>
          <cell r="O299" t="str">
            <v>PSC2137_17_EXE_LIS_000018_1</v>
          </cell>
          <cell r="P299" t="str">
            <v>GEN-TTT-TTZ-Liste des visas SNCF</v>
          </cell>
          <cell r="U299">
            <v>44946</v>
          </cell>
        </row>
        <row r="300">
          <cell r="B300" t="str">
            <v>22ISS</v>
          </cell>
          <cell r="D300" t="str">
            <v>GEN</v>
          </cell>
          <cell r="E300" t="str">
            <v>PSC2137</v>
          </cell>
          <cell r="G300">
            <v>17</v>
          </cell>
          <cell r="I300" t="str">
            <v>NOT</v>
          </cell>
          <cell r="O300" t="str">
            <v>PSC2137_17_EXE_NOT_000011_1</v>
          </cell>
          <cell r="P300" t="str">
            <v>GEN-TTT-TTZ-Sous-détail de tous les prix unitaires et les décompositions de prix forfaitaires (SDPU)</v>
          </cell>
          <cell r="U300">
            <v>44946</v>
          </cell>
        </row>
        <row r="301">
          <cell r="B301" t="str">
            <v>22ISS</v>
          </cell>
          <cell r="D301" t="str">
            <v>POP</v>
          </cell>
          <cell r="E301" t="str">
            <v>PSC2137</v>
          </cell>
          <cell r="G301">
            <v>17</v>
          </cell>
          <cell r="I301" t="str">
            <v>NOT</v>
          </cell>
          <cell r="O301" t="str">
            <v>PSC2137_17_EXE_NOT_000012_1</v>
          </cell>
          <cell r="P301" t="str">
            <v>POP-TTT-TTZ-Projet des ouvrages provisoires</v>
          </cell>
          <cell r="U301">
            <v>44946</v>
          </cell>
        </row>
        <row r="302">
          <cell r="B302" t="str">
            <v>22ISS</v>
          </cell>
          <cell r="D302" t="str">
            <v>POP</v>
          </cell>
          <cell r="E302" t="str">
            <v>PSC2137</v>
          </cell>
          <cell r="G302">
            <v>17</v>
          </cell>
          <cell r="I302" t="str">
            <v>NOT</v>
          </cell>
          <cell r="O302" t="str">
            <v>PSC2137_17_EXE_NOT_000012_2</v>
          </cell>
          <cell r="P302" t="str">
            <v>POP-TTT-TTZ-Projet des ouvrages provisoires</v>
          </cell>
          <cell r="U302">
            <v>44952</v>
          </cell>
        </row>
        <row r="303">
          <cell r="B303" t="str">
            <v>22ISS</v>
          </cell>
          <cell r="D303" t="str">
            <v>INS</v>
          </cell>
          <cell r="E303" t="str">
            <v>PSC2137</v>
          </cell>
          <cell r="G303">
            <v>17</v>
          </cell>
          <cell r="I303" t="str">
            <v>NOT</v>
          </cell>
          <cell r="O303" t="str">
            <v>PSC2137_17_EXE_NOT_000016_1</v>
          </cell>
          <cell r="P303" t="str">
            <v>INS-TTT-TTZ-Projet phasé des installations de chantier</v>
          </cell>
          <cell r="U303">
            <v>44946</v>
          </cell>
        </row>
        <row r="304">
          <cell r="B304" t="str">
            <v>22ISS</v>
          </cell>
          <cell r="D304" t="str">
            <v>INS</v>
          </cell>
          <cell r="E304" t="str">
            <v>PSC2137</v>
          </cell>
          <cell r="G304">
            <v>17</v>
          </cell>
          <cell r="I304" t="str">
            <v>NOT</v>
          </cell>
          <cell r="O304" t="str">
            <v>PSC2137_17_EXE_NOT_000016_2</v>
          </cell>
          <cell r="P304" t="str">
            <v>INS-TTT-TTZ-Projet phasé des installations de chantier</v>
          </cell>
          <cell r="U304">
            <v>44952</v>
          </cell>
        </row>
        <row r="305">
          <cell r="B305" t="str">
            <v>22ISS</v>
          </cell>
          <cell r="D305" t="str">
            <v>PLF</v>
          </cell>
          <cell r="E305" t="str">
            <v>PSC2137</v>
          </cell>
          <cell r="G305">
            <v>17</v>
          </cell>
          <cell r="I305" t="str">
            <v>NOT</v>
          </cell>
          <cell r="O305" t="str">
            <v>PSC2137_17_EXE_NOT_000017_1</v>
          </cell>
          <cell r="P305" t="str">
            <v>PLF-TTT-TTZ-Registre de chantier du jour J</v>
          </cell>
          <cell r="U305">
            <v>44946</v>
          </cell>
        </row>
        <row r="306">
          <cell r="B306" t="str">
            <v>22ISS</v>
          </cell>
          <cell r="D306" t="str">
            <v>GEN</v>
          </cell>
          <cell r="E306" t="str">
            <v>PSC2137</v>
          </cell>
          <cell r="G306">
            <v>17</v>
          </cell>
          <cell r="I306" t="str">
            <v>NOT</v>
          </cell>
          <cell r="O306" t="str">
            <v>PSC2137_17_EXE_NOT_000019_1</v>
          </cell>
          <cell r="P306" t="str">
            <v>GEN-TTT-TTZ-Echéancier financier</v>
          </cell>
          <cell r="U306">
            <v>44946</v>
          </cell>
        </row>
        <row r="307">
          <cell r="B307" t="str">
            <v>22ISS</v>
          </cell>
          <cell r="D307" t="str">
            <v>MAC</v>
          </cell>
          <cell r="E307" t="str">
            <v>PSC2137</v>
          </cell>
          <cell r="G307">
            <v>17</v>
          </cell>
          <cell r="I307" t="str">
            <v>NTE</v>
          </cell>
          <cell r="O307" t="str">
            <v>PSC2137_17_EXE_NTE_000295_1</v>
          </cell>
          <cell r="P307" t="str">
            <v>MAC-TTT-TTZ-Note d’hypothèse générale Ouvrages béton Armé</v>
          </cell>
          <cell r="U307">
            <v>44994</v>
          </cell>
        </row>
        <row r="308">
          <cell r="B308" t="str">
            <v>22ISS</v>
          </cell>
          <cell r="D308" t="str">
            <v>MAC</v>
          </cell>
          <cell r="E308" t="str">
            <v>PSC2137</v>
          </cell>
          <cell r="G308">
            <v>17</v>
          </cell>
          <cell r="I308" t="str">
            <v>NTE</v>
          </cell>
          <cell r="O308" t="str">
            <v>PSC2137_17_EXE_NTE_000296_1</v>
          </cell>
          <cell r="P308" t="str">
            <v>MAC-TTT-TTZ-Note d'hypothèse Maçonnerie</v>
          </cell>
          <cell r="U308">
            <v>44994</v>
          </cell>
        </row>
        <row r="309">
          <cell r="B309" t="str">
            <v>22ISS</v>
          </cell>
          <cell r="D309" t="str">
            <v>MAC</v>
          </cell>
          <cell r="E309" t="str">
            <v>PSC2137</v>
          </cell>
          <cell r="G309">
            <v>17</v>
          </cell>
          <cell r="I309" t="str">
            <v>NTE</v>
          </cell>
          <cell r="O309" t="str">
            <v>PSC2137_17_EXE_NTE_000297_1</v>
          </cell>
          <cell r="P309" t="str">
            <v>MAC-TTT-TTZ-Note d'hypothèse Rechargement</v>
          </cell>
          <cell r="U309">
            <v>44994</v>
          </cell>
        </row>
        <row r="310">
          <cell r="B310" t="str">
            <v>22ISS</v>
          </cell>
          <cell r="D310" t="str">
            <v>SGO</v>
          </cell>
          <cell r="E310" t="str">
            <v>PSC2137</v>
          </cell>
          <cell r="G310">
            <v>17</v>
          </cell>
          <cell r="I310" t="str">
            <v>NTE</v>
          </cell>
          <cell r="O310" t="str">
            <v>PSC2137_17_EXE_NTE_000300_1</v>
          </cell>
          <cell r="P310" t="str">
            <v>SGO-TTT-TTZ-Note d’hypothèse et calculs ESCALIERS BETON</v>
          </cell>
          <cell r="U310">
            <v>45036</v>
          </cell>
        </row>
        <row r="311">
          <cell r="B311" t="str">
            <v>22ISS</v>
          </cell>
          <cell r="D311" t="str">
            <v>CHA</v>
          </cell>
          <cell r="E311" t="str">
            <v>PSC2137</v>
          </cell>
          <cell r="G311">
            <v>17</v>
          </cell>
          <cell r="I311" t="str">
            <v>NTE</v>
          </cell>
          <cell r="O311" t="str">
            <v>PSC2137_17_EXE_NTE_000320_1</v>
          </cell>
          <cell r="P311" t="str">
            <v>CHA-TTT-EME-Descente de charges charpente métallique Supports bungalows base vie en toiture</v>
          </cell>
          <cell r="U311">
            <v>45036</v>
          </cell>
        </row>
        <row r="312">
          <cell r="B312" t="str">
            <v>22ISS</v>
          </cell>
          <cell r="D312" t="str">
            <v>CHA</v>
          </cell>
          <cell r="E312" t="str">
            <v>PSC2137</v>
          </cell>
          <cell r="G312">
            <v>17</v>
          </cell>
          <cell r="I312" t="str">
            <v>NTE</v>
          </cell>
          <cell r="O312" t="str">
            <v>PSC2137_17_EXE_NTE_000321_1</v>
          </cell>
          <cell r="P312" t="str">
            <v>CHA-TTZ-EME-Note de calcul charpente métallique Supports bungalows base vie en toiture</v>
          </cell>
          <cell r="U312">
            <v>45071</v>
          </cell>
        </row>
        <row r="313">
          <cell r="B313" t="str">
            <v>22ISS</v>
          </cell>
          <cell r="D313" t="str">
            <v>PLF</v>
          </cell>
          <cell r="E313" t="str">
            <v>PSC2137</v>
          </cell>
          <cell r="G313">
            <v>17</v>
          </cell>
          <cell r="I313" t="str">
            <v>PLG</v>
          </cell>
          <cell r="O313" t="str">
            <v>PSC2137_17_EXE_PLG_000014_2</v>
          </cell>
          <cell r="P313" t="str">
            <v>PLF-TTT-TTZ-Planning prévisionnel des études et travaux</v>
          </cell>
          <cell r="U313">
            <v>44946</v>
          </cell>
        </row>
        <row r="314">
          <cell r="B314" t="str">
            <v>22ISS</v>
          </cell>
          <cell r="D314" t="str">
            <v>PLF</v>
          </cell>
          <cell r="E314" t="str">
            <v>PSC2137</v>
          </cell>
          <cell r="G314">
            <v>17</v>
          </cell>
          <cell r="I314" t="str">
            <v>PLG</v>
          </cell>
          <cell r="O314" t="str">
            <v>PSC2137_17_EXE_PLG_000014_3</v>
          </cell>
          <cell r="P314" t="str">
            <v>PLF-TTT-TTZ-Planning prévisionnel des études et travaux</v>
          </cell>
          <cell r="U314">
            <v>44952</v>
          </cell>
        </row>
        <row r="315">
          <cell r="B315" t="str">
            <v>22ISS</v>
          </cell>
          <cell r="D315" t="str">
            <v>MQP</v>
          </cell>
          <cell r="E315" t="str">
            <v>PSC2137</v>
          </cell>
          <cell r="G315">
            <v>17</v>
          </cell>
          <cell r="I315" t="str">
            <v>PRC</v>
          </cell>
          <cell r="O315" t="str">
            <v>PSC2137_17_EXE_PRC_000002_1</v>
          </cell>
          <cell r="P315" t="str">
            <v>PLAN ASSURANCE QUALITE SECURITE  ENVIRONNEMENT (PAQSE)</v>
          </cell>
          <cell r="U315">
            <v>44922</v>
          </cell>
        </row>
        <row r="316">
          <cell r="B316" t="str">
            <v>22ISS</v>
          </cell>
          <cell r="D316" t="str">
            <v>MQP</v>
          </cell>
          <cell r="E316" t="str">
            <v>PSC2137</v>
          </cell>
          <cell r="G316">
            <v>17</v>
          </cell>
          <cell r="I316" t="str">
            <v>PRC</v>
          </cell>
          <cell r="O316" t="str">
            <v>PSC2137_17_EXE_PRC_000002_2</v>
          </cell>
          <cell r="P316" t="str">
            <v>MQP-TTT-TTZ-Plan d’Assurance Qualité Sécurité et Environnement (PAQSE) DB</v>
          </cell>
          <cell r="U316">
            <v>44946</v>
          </cell>
        </row>
        <row r="317">
          <cell r="B317" t="str">
            <v>22ISS</v>
          </cell>
          <cell r="D317" t="str">
            <v>ENV</v>
          </cell>
          <cell r="E317" t="str">
            <v>PSC2137</v>
          </cell>
          <cell r="G317">
            <v>17</v>
          </cell>
          <cell r="I317" t="str">
            <v>PRC</v>
          </cell>
          <cell r="O317" t="str">
            <v>PSC2137_17_EXE_PRC_000003_1</v>
          </cell>
          <cell r="P317" t="str">
            <v>PLAN DE RESPECT DE L’ENVIRONNEMENT (PRE)</v>
          </cell>
          <cell r="U317">
            <v>44922</v>
          </cell>
        </row>
        <row r="318">
          <cell r="B318" t="str">
            <v>22ISS</v>
          </cell>
          <cell r="D318" t="str">
            <v>ENV</v>
          </cell>
          <cell r="E318" t="str">
            <v>PSC2137</v>
          </cell>
          <cell r="G318">
            <v>17</v>
          </cell>
          <cell r="I318" t="str">
            <v>PRC</v>
          </cell>
          <cell r="O318" t="str">
            <v>PSC2137_17_EXE_PRC_000003_2</v>
          </cell>
          <cell r="P318" t="str">
            <v>ENV-TTT-TTZ-Plan de respect Environnement (PRE)</v>
          </cell>
          <cell r="U318">
            <v>44946</v>
          </cell>
        </row>
        <row r="319">
          <cell r="B319" t="str">
            <v>22ISS</v>
          </cell>
          <cell r="D319" t="str">
            <v>MSE</v>
          </cell>
          <cell r="E319" t="str">
            <v>PSC2137</v>
          </cell>
          <cell r="G319">
            <v>17</v>
          </cell>
          <cell r="I319" t="str">
            <v>SPS</v>
          </cell>
          <cell r="O319" t="str">
            <v>PSC2137_17_EXE_SPS_000004_1</v>
          </cell>
          <cell r="P319" t="str">
            <v>MSE-TTT-TTZ-PPSPS Demathieu Bard</v>
          </cell>
          <cell r="U319">
            <v>44946</v>
          </cell>
        </row>
        <row r="320">
          <cell r="B320" t="str">
            <v>22ISS</v>
          </cell>
          <cell r="D320" t="str">
            <v>G71</v>
          </cell>
          <cell r="E320" t="str">
            <v>PN2068-2</v>
          </cell>
          <cell r="G320">
            <v>17</v>
          </cell>
          <cell r="I320" t="str">
            <v>BIM</v>
          </cell>
          <cell r="O320" t="str">
            <v>PN2068-2_17_EXE_BIM_000004_1</v>
          </cell>
          <cell r="P320" t="str">
            <v>G71_TTT_TTZ_MAQUETTE CVC</v>
          </cell>
          <cell r="U320">
            <v>44974</v>
          </cell>
        </row>
        <row r="321">
          <cell r="B321" t="str">
            <v>22ISS</v>
          </cell>
          <cell r="D321" t="str">
            <v>GEN</v>
          </cell>
          <cell r="E321" t="str">
            <v>PN2068-2</v>
          </cell>
          <cell r="G321">
            <v>17</v>
          </cell>
          <cell r="I321" t="str">
            <v>BIM</v>
          </cell>
          <cell r="O321" t="str">
            <v>PN2068-2_17_EXE_BIM_000005_1</v>
          </cell>
          <cell r="P321" t="str">
            <v>GEN_TTT_TTZ_MAQUETTE FEDEREE ML02</v>
          </cell>
          <cell r="U321">
            <v>44974</v>
          </cell>
        </row>
        <row r="322">
          <cell r="B322" t="str">
            <v>22ISS</v>
          </cell>
          <cell r="D322" t="str">
            <v>G72</v>
          </cell>
          <cell r="E322" t="str">
            <v>PN2068-2</v>
          </cell>
          <cell r="G322">
            <v>17</v>
          </cell>
          <cell r="I322" t="str">
            <v>BIM</v>
          </cell>
          <cell r="O322" t="str">
            <v>PN2068-2_17_EXE_BIM_000019_1</v>
          </cell>
          <cell r="P322" t="str">
            <v>Maquette PLB avec réseaux Plomberie &amp; Protection incendie + Réservations</v>
          </cell>
          <cell r="U322">
            <v>44967</v>
          </cell>
        </row>
        <row r="323">
          <cell r="B323" t="str">
            <v>22ISS</v>
          </cell>
          <cell r="D323" t="str">
            <v>G12</v>
          </cell>
          <cell r="E323" t="str">
            <v>PN2068-2</v>
          </cell>
          <cell r="G323">
            <v>17</v>
          </cell>
          <cell r="I323" t="str">
            <v>BIM</v>
          </cell>
          <cell r="O323" t="str">
            <v>PN2068-2_17_EXE_BIM_000054_1</v>
          </cell>
          <cell r="P323" t="str">
            <v>Maquette numerique gare ISSY</v>
          </cell>
          <cell r="U323">
            <v>44967</v>
          </cell>
        </row>
        <row r="324">
          <cell r="B324" t="str">
            <v>22ISS</v>
          </cell>
          <cell r="D324" t="str">
            <v>G12</v>
          </cell>
          <cell r="E324" t="str">
            <v>PN2068-2</v>
          </cell>
          <cell r="G324">
            <v>17</v>
          </cell>
          <cell r="I324" t="str">
            <v>BIM</v>
          </cell>
          <cell r="O324" t="str">
            <v>PN2068-2_17_EXE_BIM_000054_2</v>
          </cell>
          <cell r="P324" t="str">
            <v>Maquette numerique gare ISSY</v>
          </cell>
          <cell r="U324">
            <v>45044</v>
          </cell>
        </row>
        <row r="325">
          <cell r="B325" t="str">
            <v>22ISS</v>
          </cell>
          <cell r="D325" t="str">
            <v>G71</v>
          </cell>
          <cell r="E325" t="str">
            <v>PN2068-2</v>
          </cell>
          <cell r="G325">
            <v>17</v>
          </cell>
          <cell r="I325" t="str">
            <v>MOD</v>
          </cell>
          <cell r="O325" t="str">
            <v>PN2068-2_17_EXE_MOD_000063_1</v>
          </cell>
          <cell r="P325" t="str">
            <v>G71_TTT_TTZ_FICHE MAQUETTE CVC</v>
          </cell>
          <cell r="U325">
            <v>44978</v>
          </cell>
        </row>
        <row r="326">
          <cell r="B326" t="str">
            <v>22ISS</v>
          </cell>
          <cell r="D326" t="str">
            <v>G71</v>
          </cell>
          <cell r="E326" t="str">
            <v>PN2068-2</v>
          </cell>
          <cell r="G326">
            <v>17</v>
          </cell>
          <cell r="I326" t="str">
            <v>MOD</v>
          </cell>
          <cell r="O326" t="str">
            <v>PN2068-2_17_EXE_MOD_000063_2</v>
          </cell>
          <cell r="P326" t="str">
            <v>G71_TTT_TTZ_FICHE MAQUETTE CVC</v>
          </cell>
          <cell r="U326">
            <v>0</v>
          </cell>
        </row>
        <row r="327">
          <cell r="B327" t="str">
            <v>22ISS</v>
          </cell>
          <cell r="D327" t="str">
            <v>G71</v>
          </cell>
          <cell r="E327" t="str">
            <v>PN2068-2</v>
          </cell>
          <cell r="G327">
            <v>17</v>
          </cell>
          <cell r="I327" t="str">
            <v>MOD</v>
          </cell>
          <cell r="O327" t="str">
            <v>PN2068-2_17_EXE_MOD_000063_3</v>
          </cell>
          <cell r="P327" t="str">
            <v>G71_TTT_TTZ_FICHE MAQUETTE CVC</v>
          </cell>
          <cell r="U327">
            <v>44999</v>
          </cell>
        </row>
        <row r="328">
          <cell r="B328" t="str">
            <v>22ISS</v>
          </cell>
          <cell r="D328" t="str">
            <v>GEN</v>
          </cell>
          <cell r="E328" t="str">
            <v>PN2068-2</v>
          </cell>
          <cell r="G328">
            <v>17</v>
          </cell>
          <cell r="I328" t="str">
            <v>MOD</v>
          </cell>
          <cell r="O328" t="str">
            <v>PN2068-2_17_EXE_MOD_000064_1</v>
          </cell>
          <cell r="P328" t="str">
            <v>GEN_TTT_TTZ_FICHE MAQUETTE FEDEREE ML02</v>
          </cell>
          <cell r="U328">
            <v>44978</v>
          </cell>
        </row>
        <row r="329">
          <cell r="B329" t="str">
            <v>22ISS</v>
          </cell>
          <cell r="D329" t="str">
            <v>G12</v>
          </cell>
          <cell r="E329" t="str">
            <v>PN2068-2</v>
          </cell>
          <cell r="G329">
            <v>17</v>
          </cell>
          <cell r="I329" t="str">
            <v>PDT</v>
          </cell>
          <cell r="O329" t="str">
            <v>PN2068-2_17_EXE_PDT_000002_1</v>
          </cell>
          <cell r="P329" t="str">
            <v>zoning d'influence des armoires électriques</v>
          </cell>
          <cell r="U329">
            <v>44907</v>
          </cell>
        </row>
        <row r="330">
          <cell r="B330" t="str">
            <v>22ISS</v>
          </cell>
          <cell r="D330" t="str">
            <v>G12</v>
          </cell>
          <cell r="E330" t="str">
            <v>PN2068-2</v>
          </cell>
          <cell r="G330">
            <v>17</v>
          </cell>
          <cell r="I330" t="str">
            <v>PDT</v>
          </cell>
          <cell r="O330" t="str">
            <v>PN2068-2_17_EXE_PDT_000002_2</v>
          </cell>
          <cell r="P330" t="str">
            <v>zoning d'influence des armoires électriques</v>
          </cell>
          <cell r="U330">
            <v>44907</v>
          </cell>
        </row>
        <row r="331">
          <cell r="B331" t="str">
            <v>22ISS</v>
          </cell>
          <cell r="D331" t="str">
            <v>G12</v>
          </cell>
          <cell r="E331" t="str">
            <v>PN2068-2</v>
          </cell>
          <cell r="G331">
            <v>17</v>
          </cell>
          <cell r="I331" t="str">
            <v>PDT</v>
          </cell>
          <cell r="O331" t="str">
            <v>PN2068-2_17_EXE_PDT_000002_6</v>
          </cell>
          <cell r="P331" t="str">
            <v>G12-TTT-Zone TTZ-Zoning d'influence des armoires électriques</v>
          </cell>
          <cell r="U331">
            <v>45063</v>
          </cell>
        </row>
        <row r="332">
          <cell r="B332" t="str">
            <v>22ISS</v>
          </cell>
          <cell r="D332" t="str">
            <v>G12</v>
          </cell>
          <cell r="E332" t="str">
            <v>PN2068-2</v>
          </cell>
          <cell r="G332">
            <v>17</v>
          </cell>
          <cell r="I332" t="str">
            <v>PIM</v>
          </cell>
          <cell r="O332" t="str">
            <v>PN2068-2_17_EXE_PIM_000107_1</v>
          </cell>
          <cell r="P332" t="str">
            <v>G12-S02-BOI-PLAN D'INCORPORATION CFO-CFA NIVEAU S02</v>
          </cell>
          <cell r="U332">
            <v>45044</v>
          </cell>
        </row>
        <row r="333">
          <cell r="B333" t="str">
            <v>22ISS</v>
          </cell>
          <cell r="D333" t="str">
            <v>G12</v>
          </cell>
          <cell r="E333" t="str">
            <v>PN2068-2</v>
          </cell>
          <cell r="G333">
            <v>17</v>
          </cell>
          <cell r="I333" t="str">
            <v>PIM</v>
          </cell>
          <cell r="O333" t="str">
            <v>PN2068-2_17_EXE_PIM_000108_1</v>
          </cell>
          <cell r="P333" t="str">
            <v>G12-S03-BOI-PLAN D'INCORPORATION CFO-CFA NIVEAU S03</v>
          </cell>
          <cell r="U333">
            <v>45044</v>
          </cell>
        </row>
        <row r="334">
          <cell r="B334" t="str">
            <v>22ISS</v>
          </cell>
          <cell r="D334" t="str">
            <v>G12</v>
          </cell>
          <cell r="E334" t="str">
            <v>PN2068-2</v>
          </cell>
          <cell r="G334">
            <v>17</v>
          </cell>
          <cell r="I334" t="str">
            <v>PIM</v>
          </cell>
          <cell r="O334" t="str">
            <v>PN2068-2_17_EXE_PIM_000109_1</v>
          </cell>
          <cell r="P334" t="str">
            <v>G12-N00-EMR-PLAN D'INCORPORATION CFO-CFA NIVEAU N00</v>
          </cell>
          <cell r="U334">
            <v>45044</v>
          </cell>
        </row>
        <row r="335">
          <cell r="B335" t="str">
            <v>22ISS</v>
          </cell>
          <cell r="D335" t="str">
            <v>G12</v>
          </cell>
          <cell r="E335" t="str">
            <v>PN2068-2</v>
          </cell>
          <cell r="G335">
            <v>17</v>
          </cell>
          <cell r="I335" t="str">
            <v>PIM</v>
          </cell>
          <cell r="O335" t="str">
            <v>PN2068-2_17_EXE_PIM_000110_1</v>
          </cell>
          <cell r="P335" t="str">
            <v>G12-S02-EMR-PLAN D'INCORPORATION CFO-CFA NIVEAU S02</v>
          </cell>
          <cell r="U335">
            <v>45044</v>
          </cell>
        </row>
        <row r="336">
          <cell r="B336" t="str">
            <v>22ISS</v>
          </cell>
          <cell r="D336" t="str">
            <v>G12</v>
          </cell>
          <cell r="E336" t="str">
            <v>PN2068-2</v>
          </cell>
          <cell r="G336">
            <v>17</v>
          </cell>
          <cell r="I336" t="str">
            <v>PIM</v>
          </cell>
          <cell r="O336" t="str">
            <v>PN2068-2_17_EXE_PIM_000112_1</v>
          </cell>
          <cell r="P336" t="str">
            <v>G12-S1H-COR-PLAN D'INCORPORATION CFO-CFA NIVEAU S1H</v>
          </cell>
          <cell r="U336">
            <v>45044</v>
          </cell>
        </row>
        <row r="337">
          <cell r="B337" t="str">
            <v>22ISS</v>
          </cell>
          <cell r="D337" t="str">
            <v>G12</v>
          </cell>
          <cell r="E337" t="str">
            <v>PN2068-2</v>
          </cell>
          <cell r="G337">
            <v>17</v>
          </cell>
          <cell r="I337" t="str">
            <v>PIM</v>
          </cell>
          <cell r="O337" t="str">
            <v>PN2068-2_17_EXE_PIM_000113_1</v>
          </cell>
          <cell r="P337" t="str">
            <v>G12-S02-COR-PLAN D'INCORPORATION CFO-CFA NIVEAU S02</v>
          </cell>
          <cell r="U337">
            <v>45044</v>
          </cell>
        </row>
        <row r="338">
          <cell r="B338" t="str">
            <v>22ISS</v>
          </cell>
          <cell r="D338" t="str">
            <v>G12</v>
          </cell>
          <cell r="E338" t="str">
            <v>PN2068-2</v>
          </cell>
          <cell r="G338">
            <v>17</v>
          </cell>
          <cell r="I338" t="str">
            <v>PIM</v>
          </cell>
          <cell r="O338" t="str">
            <v>PN2068-2_17_EXE_PIM_000117_1</v>
          </cell>
          <cell r="P338" t="str">
            <v>G12-S03-BOI-PLANS RESERVATION  CFO-CFA</v>
          </cell>
          <cell r="U338">
            <v>45043</v>
          </cell>
        </row>
        <row r="339">
          <cell r="B339" t="str">
            <v>22ISS</v>
          </cell>
          <cell r="D339" t="str">
            <v>G12</v>
          </cell>
          <cell r="E339" t="str">
            <v>PN2068-2</v>
          </cell>
          <cell r="G339">
            <v>17</v>
          </cell>
          <cell r="I339" t="str">
            <v>PIM</v>
          </cell>
          <cell r="O339" t="str">
            <v>PN2068-2_17_EXE_PIM_000118_1</v>
          </cell>
          <cell r="P339" t="str">
            <v>G12-S04-BOI-PLANS RESERVATION CFO-CFA</v>
          </cell>
          <cell r="U339">
            <v>45043</v>
          </cell>
        </row>
        <row r="340">
          <cell r="B340" t="str">
            <v>22ISS</v>
          </cell>
          <cell r="D340" t="str">
            <v>G71</v>
          </cell>
          <cell r="E340" t="str">
            <v>PN2068-2</v>
          </cell>
          <cell r="G340">
            <v>17</v>
          </cell>
          <cell r="I340" t="str">
            <v>PIM</v>
          </cell>
          <cell r="O340" t="str">
            <v>PN2068-2_17_EXE_PIM_000232_1</v>
          </cell>
          <cell r="P340" t="str">
            <v>G71 - TTT - TTZ - PLANS ATTENTES ELEC</v>
          </cell>
          <cell r="U340">
            <v>45077</v>
          </cell>
        </row>
        <row r="341">
          <cell r="B341" t="str">
            <v>22ISS</v>
          </cell>
          <cell r="D341" t="str">
            <v>G71</v>
          </cell>
          <cell r="E341" t="str">
            <v>PN2068-2</v>
          </cell>
          <cell r="G341">
            <v>17</v>
          </cell>
          <cell r="I341" t="str">
            <v>PLA</v>
          </cell>
          <cell r="O341" t="str">
            <v>PN2068-2_17_EXE_PLA_000012_1</v>
          </cell>
          <cell r="P341" t="str">
            <v>G71_S04_BOI_RESEAUX CVCD ZONE OUEST</v>
          </cell>
          <cell r="U341">
            <v>44967</v>
          </cell>
        </row>
        <row r="342">
          <cell r="B342" t="str">
            <v>22ISS</v>
          </cell>
          <cell r="D342" t="str">
            <v>G71</v>
          </cell>
          <cell r="E342" t="str">
            <v>PN2068-2</v>
          </cell>
          <cell r="G342">
            <v>17</v>
          </cell>
          <cell r="I342" t="str">
            <v>PLA</v>
          </cell>
          <cell r="O342" t="str">
            <v>PN2068-2_17_EXE_PLA_000012_2</v>
          </cell>
          <cell r="P342" t="str">
            <v>G71_S04_BOI_RESEAUX CVCD ZONE OUEST</v>
          </cell>
          <cell r="U342">
            <v>44999</v>
          </cell>
        </row>
        <row r="343">
          <cell r="B343" t="str">
            <v>22ISS</v>
          </cell>
          <cell r="D343" t="str">
            <v>G71</v>
          </cell>
          <cell r="E343" t="str">
            <v>PN2068-2</v>
          </cell>
          <cell r="G343">
            <v>17</v>
          </cell>
          <cell r="I343" t="str">
            <v>PLA</v>
          </cell>
          <cell r="O343" t="str">
            <v>PN2068-2_17_EXE_PLA_000012_3</v>
          </cell>
          <cell r="P343" t="str">
            <v>G71_S04_BOI_RESEAUX CVCD ZONE OUEST</v>
          </cell>
          <cell r="U343">
            <v>45062</v>
          </cell>
        </row>
        <row r="344">
          <cell r="B344" t="str">
            <v>22ISS</v>
          </cell>
          <cell r="D344" t="str">
            <v>G71</v>
          </cell>
          <cell r="E344" t="str">
            <v>PN2068-2</v>
          </cell>
          <cell r="G344">
            <v>17</v>
          </cell>
          <cell r="I344" t="str">
            <v>PLA</v>
          </cell>
          <cell r="O344" t="str">
            <v>PN2068-2_17_EXE_PLA_000013_1</v>
          </cell>
          <cell r="P344" t="str">
            <v>G71_S04_BOI_RESEAUX CVCD ZONE EST</v>
          </cell>
          <cell r="U344">
            <v>44967</v>
          </cell>
        </row>
        <row r="345">
          <cell r="B345" t="str">
            <v>22ISS</v>
          </cell>
          <cell r="D345" t="str">
            <v>G71</v>
          </cell>
          <cell r="E345" t="str">
            <v>PN2068-2</v>
          </cell>
          <cell r="G345">
            <v>17</v>
          </cell>
          <cell r="I345" t="str">
            <v>PLA</v>
          </cell>
          <cell r="O345" t="str">
            <v>PN2068-2_17_EXE_PLA_000013_2</v>
          </cell>
          <cell r="P345" t="str">
            <v>G71_S04_BOI_RESEAUX CVCD ZONE EST</v>
          </cell>
          <cell r="U345">
            <v>44999</v>
          </cell>
        </row>
        <row r="346">
          <cell r="B346" t="str">
            <v>22ISS</v>
          </cell>
          <cell r="D346" t="str">
            <v>G71</v>
          </cell>
          <cell r="E346" t="str">
            <v>PN2068-2</v>
          </cell>
          <cell r="G346">
            <v>17</v>
          </cell>
          <cell r="I346" t="str">
            <v>PLA</v>
          </cell>
          <cell r="O346" t="str">
            <v>PN2068-2_17_EXE_PLA_000013_3</v>
          </cell>
          <cell r="P346" t="str">
            <v>G71_S04_BOI_RESEAUX CVCD ZONE EST</v>
          </cell>
          <cell r="U346">
            <v>45062</v>
          </cell>
        </row>
        <row r="347">
          <cell r="B347" t="str">
            <v>22ISS</v>
          </cell>
          <cell r="D347" t="str">
            <v>G71</v>
          </cell>
          <cell r="E347" t="str">
            <v>PN2068-2</v>
          </cell>
          <cell r="G347">
            <v>17</v>
          </cell>
          <cell r="I347" t="str">
            <v>PLA</v>
          </cell>
          <cell r="O347" t="str">
            <v>PN2068-2_17_EXE_PLA_000014_1</v>
          </cell>
          <cell r="P347" t="str">
            <v>G71_S03_BOI_RESEAUX CVCD ZONE OUEST</v>
          </cell>
          <cell r="U347">
            <v>44974</v>
          </cell>
        </row>
        <row r="348">
          <cell r="B348" t="str">
            <v>22ISS</v>
          </cell>
          <cell r="D348" t="str">
            <v>G71</v>
          </cell>
          <cell r="E348" t="str">
            <v>PN2068-2</v>
          </cell>
          <cell r="G348">
            <v>17</v>
          </cell>
          <cell r="I348" t="str">
            <v>PLA</v>
          </cell>
          <cell r="O348" t="str">
            <v>PN2068-2_17_EXE_PLA_000014_2</v>
          </cell>
          <cell r="P348" t="str">
            <v>G71_S03_BOI_RESEAUX CVCD ZONE OUEST</v>
          </cell>
          <cell r="U348">
            <v>44999</v>
          </cell>
        </row>
        <row r="349">
          <cell r="B349" t="str">
            <v>22ISS</v>
          </cell>
          <cell r="D349" t="str">
            <v>G71</v>
          </cell>
          <cell r="E349" t="str">
            <v>PN2068-2</v>
          </cell>
          <cell r="G349">
            <v>17</v>
          </cell>
          <cell r="I349" t="str">
            <v>PLA</v>
          </cell>
          <cell r="O349" t="str">
            <v>PN2068-2_17_EXE_PLA_000014_4</v>
          </cell>
          <cell r="P349" t="str">
            <v>G71_S03_BOI_RESEAUX CVCD ZONE OUEST</v>
          </cell>
          <cell r="U349">
            <v>45062</v>
          </cell>
        </row>
        <row r="350">
          <cell r="B350" t="str">
            <v>22ISS</v>
          </cell>
          <cell r="D350" t="str">
            <v>G71</v>
          </cell>
          <cell r="E350" t="str">
            <v>PN2068-2</v>
          </cell>
          <cell r="G350">
            <v>17</v>
          </cell>
          <cell r="I350" t="str">
            <v>PLA</v>
          </cell>
          <cell r="O350" t="str">
            <v>PN2068-2_17_EXE_PLA_000015_1</v>
          </cell>
          <cell r="P350" t="str">
            <v>G71_S03_BOI_RESEAUX CVCD ZONE EST</v>
          </cell>
          <cell r="U350">
            <v>44974</v>
          </cell>
        </row>
        <row r="351">
          <cell r="B351" t="str">
            <v>22ISS</v>
          </cell>
          <cell r="D351" t="str">
            <v>G71</v>
          </cell>
          <cell r="E351" t="str">
            <v>PN2068-2</v>
          </cell>
          <cell r="G351">
            <v>17</v>
          </cell>
          <cell r="I351" t="str">
            <v>PLA</v>
          </cell>
          <cell r="O351" t="str">
            <v>PN2068-2_17_EXE_PLA_000015_2</v>
          </cell>
          <cell r="P351" t="str">
            <v>G71_S03_BOI_RESEAUX CVCD ZONE EST</v>
          </cell>
          <cell r="U351">
            <v>44999</v>
          </cell>
        </row>
        <row r="352">
          <cell r="B352" t="str">
            <v>22ISS</v>
          </cell>
          <cell r="D352" t="str">
            <v>G71</v>
          </cell>
          <cell r="E352" t="str">
            <v>PN2068-2</v>
          </cell>
          <cell r="G352">
            <v>17</v>
          </cell>
          <cell r="I352" t="str">
            <v>PLA</v>
          </cell>
          <cell r="O352" t="str">
            <v>PN2068-2_17_EXE_PLA_000015_4</v>
          </cell>
          <cell r="P352" t="str">
            <v>G71_S03_BOI_RESEAUX CVCD ZONE EST</v>
          </cell>
          <cell r="U352">
            <v>45062</v>
          </cell>
        </row>
        <row r="353">
          <cell r="B353" t="str">
            <v>22ISS</v>
          </cell>
          <cell r="D353" t="str">
            <v>G71</v>
          </cell>
          <cell r="E353" t="str">
            <v>PN2068-2</v>
          </cell>
          <cell r="G353">
            <v>17</v>
          </cell>
          <cell r="I353" t="str">
            <v>PLA</v>
          </cell>
          <cell r="O353" t="str">
            <v>PN2068-2_17_EXE_PLA_000016_1</v>
          </cell>
          <cell r="P353" t="str">
            <v>G71_S04_BOI_RESERVATIONS CVCD TOUTES ZONES</v>
          </cell>
          <cell r="U353">
            <v>45009</v>
          </cell>
        </row>
        <row r="354">
          <cell r="B354" t="str">
            <v>22ISS</v>
          </cell>
          <cell r="D354" t="str">
            <v>G71</v>
          </cell>
          <cell r="E354" t="str">
            <v>PN2068-2</v>
          </cell>
          <cell r="G354">
            <v>17</v>
          </cell>
          <cell r="I354" t="str">
            <v>PLA</v>
          </cell>
          <cell r="O354" t="str">
            <v>PN2068-2_17_EXE_PLA_000017_2</v>
          </cell>
          <cell r="P354" t="str">
            <v>G71_S03_BOI_RESERVATIONS CVCD TOUTES ZONES</v>
          </cell>
          <cell r="U354">
            <v>45068</v>
          </cell>
        </row>
        <row r="355">
          <cell r="B355" t="str">
            <v>22ISS</v>
          </cell>
          <cell r="D355" t="str">
            <v>G72</v>
          </cell>
          <cell r="E355" t="str">
            <v>PN2068-2</v>
          </cell>
          <cell r="G355">
            <v>17</v>
          </cell>
          <cell r="I355" t="str">
            <v>PLA</v>
          </cell>
          <cell r="O355" t="str">
            <v>PN2068-2_17_EXE_PLA_000020_1</v>
          </cell>
          <cell r="P355" t="str">
            <v>PLAN DES RESEAUX - PLB - NIVEAU S04 - ZONE OUEST - BOITE</v>
          </cell>
          <cell r="U355">
            <v>44967</v>
          </cell>
        </row>
        <row r="356">
          <cell r="B356" t="str">
            <v>22ISS</v>
          </cell>
          <cell r="D356" t="str">
            <v>PLO</v>
          </cell>
          <cell r="E356" t="str">
            <v>PN2068-2</v>
          </cell>
          <cell r="G356">
            <v>17</v>
          </cell>
          <cell r="I356" t="str">
            <v>PLA</v>
          </cell>
          <cell r="O356" t="str">
            <v>PN2068-2_17_EXE_PLA_000020_3</v>
          </cell>
          <cell r="P356" t="str">
            <v>PLO-S04-BOI-RSX-ZO_PLAN DES RESEAUX - PLB - NIVEAU S04 - ZONE OUEST - BOITE</v>
          </cell>
          <cell r="U356">
            <v>0</v>
          </cell>
        </row>
        <row r="357">
          <cell r="B357" t="str">
            <v>22ISS</v>
          </cell>
          <cell r="D357" t="str">
            <v>PLO</v>
          </cell>
          <cell r="E357" t="str">
            <v>PN2068-2</v>
          </cell>
          <cell r="G357">
            <v>17</v>
          </cell>
          <cell r="I357" t="str">
            <v>PLA</v>
          </cell>
          <cell r="O357" t="str">
            <v>PN2068-2_17_EXE_PLA_000020_4</v>
          </cell>
          <cell r="P357" t="str">
            <v>PLO-S04-BOI-RSX-ZO_PLAN DES RESEAUX - PLB - NIVEAU S04 - ZONE OUEST - BOITE</v>
          </cell>
          <cell r="U357">
            <v>45070</v>
          </cell>
        </row>
        <row r="358">
          <cell r="B358" t="str">
            <v>22ISS</v>
          </cell>
          <cell r="D358" t="str">
            <v>G72</v>
          </cell>
          <cell r="E358" t="str">
            <v>PN2068-2</v>
          </cell>
          <cell r="G358">
            <v>17</v>
          </cell>
          <cell r="I358" t="str">
            <v>PLA</v>
          </cell>
          <cell r="O358" t="str">
            <v>PN2068-2_17_EXE_PLA_000021_1</v>
          </cell>
          <cell r="P358" t="str">
            <v>PLAN DES RESEAUX - PLB - NIVEAU S04 - ZONE EST - BOITE</v>
          </cell>
          <cell r="U358">
            <v>44967</v>
          </cell>
        </row>
        <row r="359">
          <cell r="B359" t="str">
            <v>22ISS</v>
          </cell>
          <cell r="D359" t="str">
            <v>PLO</v>
          </cell>
          <cell r="E359" t="str">
            <v>PN2068-2</v>
          </cell>
          <cell r="G359">
            <v>17</v>
          </cell>
          <cell r="I359" t="str">
            <v>PLA</v>
          </cell>
          <cell r="O359" t="str">
            <v>PN2068-2_17_EXE_PLA_000021_3</v>
          </cell>
          <cell r="P359" t="str">
            <v>PLO-S04-BOI-RSX-ZE_PLAN DES RESEAUX - PLB - NIVEAU S04 - ZONE EST - BOITE</v>
          </cell>
          <cell r="U359">
            <v>0</v>
          </cell>
        </row>
        <row r="360">
          <cell r="B360" t="str">
            <v>22ISS</v>
          </cell>
          <cell r="D360" t="str">
            <v>PLO</v>
          </cell>
          <cell r="E360" t="str">
            <v>PN2068-2</v>
          </cell>
          <cell r="G360">
            <v>17</v>
          </cell>
          <cell r="I360" t="str">
            <v>PLA</v>
          </cell>
          <cell r="O360" t="str">
            <v>PN2068-2_17_EXE_PLA_000021_4</v>
          </cell>
          <cell r="P360" t="str">
            <v>PLO-S04-BOI-RSX-ZE_PLAN DES RESEAUX - PLB - NIVEAU S04 - ZONE EST - BOITE</v>
          </cell>
          <cell r="U360">
            <v>45070</v>
          </cell>
        </row>
        <row r="361">
          <cell r="B361" t="str">
            <v>22ISS</v>
          </cell>
          <cell r="D361" t="str">
            <v>G72</v>
          </cell>
          <cell r="E361" t="str">
            <v>PN2068-2</v>
          </cell>
          <cell r="G361">
            <v>17</v>
          </cell>
          <cell r="I361" t="str">
            <v>PLA</v>
          </cell>
          <cell r="O361" t="str">
            <v>PN2068-2_17_EXE_PLA_000022_1</v>
          </cell>
          <cell r="P361" t="str">
            <v>PLAN DES RESEAUX - PLB - NIVEAU S03 -  ZONE OUEST  - BOITE</v>
          </cell>
          <cell r="U361">
            <v>44974</v>
          </cell>
        </row>
        <row r="362">
          <cell r="B362" t="str">
            <v>22ISS</v>
          </cell>
          <cell r="D362" t="str">
            <v>G72</v>
          </cell>
          <cell r="E362" t="str">
            <v>PN2068-2</v>
          </cell>
          <cell r="G362">
            <v>17</v>
          </cell>
          <cell r="I362" t="str">
            <v>PLA</v>
          </cell>
          <cell r="O362" t="str">
            <v>PN2068-2_17_EXE_PLA_000022_2</v>
          </cell>
          <cell r="P362" t="str">
            <v>G72-S03-BOI-RSX-ZO_PLAN DES RESEAUX - PLB - NIVEAU S03 -  ZONE OUEST  - BOITE</v>
          </cell>
          <cell r="U362">
            <v>45029</v>
          </cell>
        </row>
        <row r="363">
          <cell r="B363" t="str">
            <v>22ISS</v>
          </cell>
          <cell r="D363" t="str">
            <v>PLO</v>
          </cell>
          <cell r="E363" t="str">
            <v>PN2068-2</v>
          </cell>
          <cell r="G363">
            <v>17</v>
          </cell>
          <cell r="I363" t="str">
            <v>PLA</v>
          </cell>
          <cell r="O363" t="str">
            <v>PN2068-2_17_EXE_PLA_000022_3</v>
          </cell>
          <cell r="P363" t="str">
            <v>PLO-S03-BOI-RSX-ZO_PLAN DES RESEAUX - PLB - NIVEAU S03 -  ZONE OUEST  - BOITE</v>
          </cell>
          <cell r="U363">
            <v>0</v>
          </cell>
        </row>
        <row r="364">
          <cell r="B364" t="str">
            <v>22ISS</v>
          </cell>
          <cell r="D364" t="str">
            <v>PLO</v>
          </cell>
          <cell r="E364" t="str">
            <v>PN2068-2</v>
          </cell>
          <cell r="G364">
            <v>17</v>
          </cell>
          <cell r="I364" t="str">
            <v>PLA</v>
          </cell>
          <cell r="O364" t="str">
            <v>PN2068-2_17_EXE_PLA_000022_4</v>
          </cell>
          <cell r="P364" t="str">
            <v>PLO-S03-BOI-RSX-ZO_PLAN DES RESEAUX - PLB - NIVEAU S03 -  ZONE OUEST  - BOITE</v>
          </cell>
          <cell r="U364">
            <v>45071</v>
          </cell>
        </row>
        <row r="365">
          <cell r="B365" t="str">
            <v>22ISS</v>
          </cell>
          <cell r="D365" t="str">
            <v>PLO</v>
          </cell>
          <cell r="E365" t="str">
            <v>PN2068-2</v>
          </cell>
          <cell r="G365">
            <v>17</v>
          </cell>
          <cell r="I365" t="str">
            <v>PLA</v>
          </cell>
          <cell r="O365" t="str">
            <v>PN2068-2_17_EXE_PLA_000022_5</v>
          </cell>
          <cell r="P365" t="str">
            <v>PLO-S03-BOI-RSX-ZO_PLAN DES RESEAUX - PLB - NIVEAU S03 -  ZONE OUEST  - BOITE</v>
          </cell>
          <cell r="U365">
            <v>45071</v>
          </cell>
        </row>
        <row r="366">
          <cell r="B366" t="str">
            <v>22ISS</v>
          </cell>
          <cell r="D366" t="str">
            <v>PLO</v>
          </cell>
          <cell r="E366" t="str">
            <v>PN2068-2</v>
          </cell>
          <cell r="G366">
            <v>17</v>
          </cell>
          <cell r="I366" t="str">
            <v>PLA</v>
          </cell>
          <cell r="O366" t="str">
            <v>PN2068-2_17_EXE_PLA_000022_6</v>
          </cell>
          <cell r="P366" t="str">
            <v>PLO-S03-BOI-RSX-ZO_PLAN DES RESEAUX - PLB - NIVEAU S03 -  ZONE OUEST  - BOITE</v>
          </cell>
          <cell r="U366">
            <v>45071</v>
          </cell>
        </row>
        <row r="367">
          <cell r="B367" t="str">
            <v>22ISS</v>
          </cell>
          <cell r="D367" t="str">
            <v>G72</v>
          </cell>
          <cell r="E367" t="str">
            <v>PN2068-2</v>
          </cell>
          <cell r="G367">
            <v>17</v>
          </cell>
          <cell r="I367" t="str">
            <v>PLA</v>
          </cell>
          <cell r="O367" t="str">
            <v>PN2068-2_17_EXE_PLA_000023_1</v>
          </cell>
          <cell r="P367" t="str">
            <v>PLAN DES RESEAUX - PLB - NIVEAU S03 -  ZONE EST  - BOITE</v>
          </cell>
          <cell r="U367">
            <v>44974</v>
          </cell>
        </row>
        <row r="368">
          <cell r="B368" t="str">
            <v>22ISS</v>
          </cell>
          <cell r="D368" t="str">
            <v>G72</v>
          </cell>
          <cell r="E368" t="str">
            <v>PN2068-2</v>
          </cell>
          <cell r="G368">
            <v>17</v>
          </cell>
          <cell r="I368" t="str">
            <v>PLA</v>
          </cell>
          <cell r="O368" t="str">
            <v>PN2068-2_17_EXE_PLA_000023_2</v>
          </cell>
          <cell r="P368" t="str">
            <v>G72-S03-BOI-RSX-ZE_PLAN DES RESEAUX - PLB - NIVEAU S03 -  ZONE EST  - BOITE</v>
          </cell>
          <cell r="U368">
            <v>45029</v>
          </cell>
        </row>
        <row r="369">
          <cell r="B369" t="str">
            <v>22ISS</v>
          </cell>
          <cell r="D369" t="str">
            <v>G72</v>
          </cell>
          <cell r="E369" t="str">
            <v>PN2068-2</v>
          </cell>
          <cell r="G369">
            <v>17</v>
          </cell>
          <cell r="I369" t="str">
            <v>PLA</v>
          </cell>
          <cell r="O369" t="str">
            <v>PN2068-2_17_EXE_PLA_000023_3</v>
          </cell>
          <cell r="P369" t="str">
            <v>G72-S03-BOI-RSX-ZE_PLAN DES RESEAUX - PLB - NIVEAU S03 -  ZONE EST  - BOITE</v>
          </cell>
          <cell r="U369">
            <v>0</v>
          </cell>
        </row>
        <row r="370">
          <cell r="B370" t="str">
            <v>22ISS</v>
          </cell>
          <cell r="D370" t="str">
            <v>PLO</v>
          </cell>
          <cell r="E370" t="str">
            <v>PN2068-2</v>
          </cell>
          <cell r="G370">
            <v>17</v>
          </cell>
          <cell r="I370" t="str">
            <v>PLA</v>
          </cell>
          <cell r="O370" t="str">
            <v>PN2068-2_17_EXE_PLA_000023_4</v>
          </cell>
          <cell r="P370" t="str">
            <v>PLO-S03-BOI-RSX-ZE_PLAN DES RESEAUX - PLB - NIVEAU S03 -  ZONE EST  - BOITE</v>
          </cell>
          <cell r="U370">
            <v>45071</v>
          </cell>
        </row>
        <row r="371">
          <cell r="B371" t="str">
            <v>22ISS</v>
          </cell>
          <cell r="D371" t="str">
            <v>PLO</v>
          </cell>
          <cell r="E371" t="str">
            <v>PN2068-2</v>
          </cell>
          <cell r="G371">
            <v>17</v>
          </cell>
          <cell r="I371" t="str">
            <v>PLA</v>
          </cell>
          <cell r="O371" t="str">
            <v>PN2068-2_17_EXE_PLA_000023_5</v>
          </cell>
          <cell r="P371" t="str">
            <v>PLO-S03-BOI-RSX-ZE_PLAN DES RESEAUX - PLB - NIVEAU S03 -  ZONE EST  - BOITE</v>
          </cell>
          <cell r="U371">
            <v>45071</v>
          </cell>
        </row>
        <row r="372">
          <cell r="B372" t="str">
            <v>22ISS</v>
          </cell>
          <cell r="D372" t="str">
            <v>G72</v>
          </cell>
          <cell r="E372" t="str">
            <v>PN2068-2</v>
          </cell>
          <cell r="G372">
            <v>17</v>
          </cell>
          <cell r="I372" t="str">
            <v>PLA</v>
          </cell>
          <cell r="O372" t="str">
            <v>PN2068-2_17_EXE_PLA_000024_1</v>
          </cell>
          <cell r="P372" t="str">
            <v>G72_S02_BOI_PLAN  DES RESEAUX - PLB - NIVEAU S02 - ZONE OUEST - BOITE</v>
          </cell>
          <cell r="U372">
            <v>44994</v>
          </cell>
        </row>
        <row r="373">
          <cell r="B373" t="str">
            <v>22ISS</v>
          </cell>
          <cell r="D373" t="str">
            <v>G72</v>
          </cell>
          <cell r="E373" t="str">
            <v>PN2068-2</v>
          </cell>
          <cell r="G373">
            <v>17</v>
          </cell>
          <cell r="I373" t="str">
            <v>PLA</v>
          </cell>
          <cell r="O373" t="str">
            <v>PN2068-2_17_EXE_PLA_000024_2</v>
          </cell>
          <cell r="P373" t="str">
            <v>G72_S02_BOI_PLAN  DES RESEAUX - PLB - NIVEAU S02 - ZONE OUEST - BOITE</v>
          </cell>
          <cell r="U373">
            <v>45029</v>
          </cell>
        </row>
        <row r="374">
          <cell r="B374" t="str">
            <v>22ISS</v>
          </cell>
          <cell r="D374" t="str">
            <v>PLO</v>
          </cell>
          <cell r="E374" t="str">
            <v>PN2068-2</v>
          </cell>
          <cell r="G374">
            <v>17</v>
          </cell>
          <cell r="I374" t="str">
            <v>PLA</v>
          </cell>
          <cell r="O374" t="str">
            <v>PN2068-2_17_EXE_PLA_000024_3</v>
          </cell>
          <cell r="P374" t="str">
            <v>PLO_S02_BOI_PLAN  DES RESEAUX - PLB - NIVEAU S02 - ZONE OUEST - BOITE</v>
          </cell>
          <cell r="U374">
            <v>0</v>
          </cell>
        </row>
        <row r="375">
          <cell r="B375" t="str">
            <v>22ISS</v>
          </cell>
          <cell r="D375" t="str">
            <v>PLO</v>
          </cell>
          <cell r="E375" t="str">
            <v>PN2068-2</v>
          </cell>
          <cell r="G375">
            <v>17</v>
          </cell>
          <cell r="I375" t="str">
            <v>PLA</v>
          </cell>
          <cell r="O375" t="str">
            <v>PN2068-2_17_EXE_PLA_000024_4</v>
          </cell>
          <cell r="P375" t="str">
            <v>PLO_S02_BOI_PLAN  DES RESEAUX - PLB - NIVEAU S02 - ZONE OUEST - BOITE</v>
          </cell>
          <cell r="U375">
            <v>45071</v>
          </cell>
        </row>
        <row r="376">
          <cell r="B376" t="str">
            <v>22ISS</v>
          </cell>
          <cell r="D376" t="str">
            <v>PLO</v>
          </cell>
          <cell r="E376" t="str">
            <v>PN2068-2</v>
          </cell>
          <cell r="G376">
            <v>17</v>
          </cell>
          <cell r="I376" t="str">
            <v>PLA</v>
          </cell>
          <cell r="O376" t="str">
            <v>PN2068-2_17_EXE_PLA_000024_5</v>
          </cell>
          <cell r="P376" t="str">
            <v>PLO_S02_BOI_PLAN  DES RESEAUX - PLB - NIVEAU S02 - ZONE OUEST - BOITE</v>
          </cell>
          <cell r="U376">
            <v>45071</v>
          </cell>
        </row>
        <row r="377">
          <cell r="B377" t="str">
            <v>22ISS</v>
          </cell>
          <cell r="D377" t="str">
            <v>G72</v>
          </cell>
          <cell r="E377" t="str">
            <v>PN2068-2</v>
          </cell>
          <cell r="G377">
            <v>17</v>
          </cell>
          <cell r="I377" t="str">
            <v>PLA</v>
          </cell>
          <cell r="O377" t="str">
            <v>PN2068-2_17_EXE_PLA_000025_1</v>
          </cell>
          <cell r="P377" t="str">
            <v>G72_S02_BOI_PLAN  DES RESEAUX - PLB - NIVEAU S02 -  ZONE EST - BOITE</v>
          </cell>
          <cell r="U377">
            <v>44994</v>
          </cell>
        </row>
        <row r="378">
          <cell r="B378" t="str">
            <v>22ISS</v>
          </cell>
          <cell r="D378" t="str">
            <v>G72</v>
          </cell>
          <cell r="E378" t="str">
            <v>PN2068-2</v>
          </cell>
          <cell r="G378">
            <v>17</v>
          </cell>
          <cell r="I378" t="str">
            <v>PLA</v>
          </cell>
          <cell r="O378" t="str">
            <v>PN2068-2_17_EXE_PLA_000025_2</v>
          </cell>
          <cell r="P378" t="str">
            <v>G72_S02_BOI_PLAN  DES RESEAUX - PLB - NIVEAU S02 -  ZONE EST - BOITE</v>
          </cell>
          <cell r="U378">
            <v>45029</v>
          </cell>
        </row>
        <row r="379">
          <cell r="B379" t="str">
            <v>22ISS</v>
          </cell>
          <cell r="D379" t="str">
            <v>PLO</v>
          </cell>
          <cell r="E379" t="str">
            <v>PN2068-2</v>
          </cell>
          <cell r="G379">
            <v>17</v>
          </cell>
          <cell r="I379" t="str">
            <v>PLA</v>
          </cell>
          <cell r="O379" t="str">
            <v>PN2068-2_17_EXE_PLA_000025_3</v>
          </cell>
          <cell r="P379" t="str">
            <v>PLO_S02_BOI_PLAN  DES RESEAUX - PLB - NIVEAU S02 -  ZONE EST - BOITE</v>
          </cell>
          <cell r="U379">
            <v>0</v>
          </cell>
        </row>
        <row r="380">
          <cell r="B380" t="str">
            <v>22ISS</v>
          </cell>
          <cell r="D380" t="str">
            <v>PLO</v>
          </cell>
          <cell r="E380" t="str">
            <v>PN2068-2</v>
          </cell>
          <cell r="G380">
            <v>17</v>
          </cell>
          <cell r="I380" t="str">
            <v>PLA</v>
          </cell>
          <cell r="O380" t="str">
            <v>PN2068-2_17_EXE_PLA_000025_4</v>
          </cell>
          <cell r="P380" t="str">
            <v>PLO_S02_BOI_PLAN  DES RESEAUX - PLB - NIVEAU S02 -  ZONE EST - BOITE</v>
          </cell>
          <cell r="U380">
            <v>45071</v>
          </cell>
        </row>
        <row r="381">
          <cell r="B381" t="str">
            <v>22ISS</v>
          </cell>
          <cell r="D381" t="str">
            <v>PLO</v>
          </cell>
          <cell r="E381" t="str">
            <v>PN2068-2</v>
          </cell>
          <cell r="G381">
            <v>17</v>
          </cell>
          <cell r="I381" t="str">
            <v>PLA</v>
          </cell>
          <cell r="O381" t="str">
            <v>PN2068-2_17_EXE_PLA_000025_5</v>
          </cell>
          <cell r="P381" t="str">
            <v>PLO_S02_BOI_PLAN  DES RESEAUX - PLB - NIVEAU S02 -  ZONE EST - BOITE</v>
          </cell>
          <cell r="U381">
            <v>45071</v>
          </cell>
        </row>
        <row r="382">
          <cell r="B382" t="str">
            <v>22ISS</v>
          </cell>
          <cell r="D382" t="str">
            <v>G72</v>
          </cell>
          <cell r="E382" t="str">
            <v>PN2068-2</v>
          </cell>
          <cell r="G382">
            <v>17</v>
          </cell>
          <cell r="I382" t="str">
            <v>PLA</v>
          </cell>
          <cell r="O382" t="str">
            <v>PN2068-2_17_EXE_PLA_000026_1</v>
          </cell>
          <cell r="P382" t="str">
            <v>G72-S1B-BOI-RSX-ZO_PLAN  DES RESEAUX - PLB - NIVEAU S1B - ZONE OUEST - BOITE</v>
          </cell>
          <cell r="U382">
            <v>45029</v>
          </cell>
        </row>
        <row r="383">
          <cell r="B383" t="str">
            <v>22ISS</v>
          </cell>
          <cell r="D383" t="str">
            <v>PLO</v>
          </cell>
          <cell r="E383" t="str">
            <v>PN2068-2</v>
          </cell>
          <cell r="G383">
            <v>17</v>
          </cell>
          <cell r="I383" t="str">
            <v>PLA</v>
          </cell>
          <cell r="O383" t="str">
            <v>PN2068-2_17_EXE_PLA_000026_2</v>
          </cell>
          <cell r="P383" t="str">
            <v>PLO-S1B-BOI-RSX-ZO_PLAN  DES RESEAUX - PLB - NIVEAU S1B - ZONE OUEST - BOITE</v>
          </cell>
          <cell r="U383">
            <v>0</v>
          </cell>
        </row>
        <row r="384">
          <cell r="B384" t="str">
            <v>22ISS</v>
          </cell>
          <cell r="D384" t="str">
            <v>PLO</v>
          </cell>
          <cell r="E384" t="str">
            <v>PN2068-2</v>
          </cell>
          <cell r="G384">
            <v>17</v>
          </cell>
          <cell r="I384" t="str">
            <v>PLA</v>
          </cell>
          <cell r="O384" t="str">
            <v>PN2068-2_17_EXE_PLA_000026_3</v>
          </cell>
          <cell r="P384" t="str">
            <v>PLO-S1B-BOI-RSX-ZO_PLAN  DES RESEAUX - PLB - NIVEAU S1B - ZONE OUEST - BOITE</v>
          </cell>
          <cell r="U384">
            <v>45071</v>
          </cell>
        </row>
        <row r="385">
          <cell r="B385" t="str">
            <v>22ISS</v>
          </cell>
          <cell r="D385" t="str">
            <v>G72</v>
          </cell>
          <cell r="E385" t="str">
            <v>PN2068-2</v>
          </cell>
          <cell r="G385">
            <v>17</v>
          </cell>
          <cell r="I385" t="str">
            <v>PLA</v>
          </cell>
          <cell r="O385" t="str">
            <v>PN2068-2_17_EXE_PLA_000027_1</v>
          </cell>
          <cell r="P385" t="str">
            <v>G72-S1B-BOI-RSX-ZE_PLAN  DES RESEAUX - PLB - NIVEAU S1B -  ZONE EST - BOITE</v>
          </cell>
          <cell r="U385">
            <v>45029</v>
          </cell>
        </row>
        <row r="386">
          <cell r="B386" t="str">
            <v>22ISS</v>
          </cell>
          <cell r="D386" t="str">
            <v>PLO</v>
          </cell>
          <cell r="E386" t="str">
            <v>PN2068-2</v>
          </cell>
          <cell r="G386">
            <v>17</v>
          </cell>
          <cell r="I386" t="str">
            <v>PLA</v>
          </cell>
          <cell r="O386" t="str">
            <v>PN2068-2_17_EXE_PLA_000027_2</v>
          </cell>
          <cell r="P386" t="str">
            <v>PLO-S1B-BOI-RSX-ZE_PLAN  DES RESEAUX - PLB - NIVEAU S1B -  ZONE EST - BOITE</v>
          </cell>
          <cell r="U386">
            <v>0</v>
          </cell>
        </row>
        <row r="387">
          <cell r="B387" t="str">
            <v>22ISS</v>
          </cell>
          <cell r="D387" t="str">
            <v>PLO</v>
          </cell>
          <cell r="E387" t="str">
            <v>PN2068-2</v>
          </cell>
          <cell r="G387">
            <v>17</v>
          </cell>
          <cell r="I387" t="str">
            <v>PLA</v>
          </cell>
          <cell r="O387" t="str">
            <v>PN2068-2_17_EXE_PLA_000027_3</v>
          </cell>
          <cell r="P387" t="str">
            <v>PLO-S1B-BOI-RSX-ZE_PLAN  DES RESEAUX - PLB - NIVEAU S1B -  ZONE EST - BOITE</v>
          </cell>
          <cell r="U387">
            <v>45071</v>
          </cell>
        </row>
        <row r="388">
          <cell r="B388" t="str">
            <v>22ISS</v>
          </cell>
          <cell r="D388" t="str">
            <v>PLO</v>
          </cell>
          <cell r="E388" t="str">
            <v>PN2068-2</v>
          </cell>
          <cell r="G388">
            <v>17</v>
          </cell>
          <cell r="I388" t="str">
            <v>PLA</v>
          </cell>
          <cell r="O388" t="str">
            <v>PN2068-2_17_EXE_PLA_000027_4</v>
          </cell>
          <cell r="P388" t="str">
            <v>PLO-S1B-BOI-RSX-ZE_PLAN  DES RESEAUX - PLB - NIVEAU S1B -  ZONE EST - BOITE</v>
          </cell>
          <cell r="U388">
            <v>45071</v>
          </cell>
        </row>
        <row r="389">
          <cell r="B389" t="str">
            <v>22ISS</v>
          </cell>
          <cell r="D389" t="str">
            <v>G72</v>
          </cell>
          <cell r="E389" t="str">
            <v>PN2068-2</v>
          </cell>
          <cell r="G389">
            <v>17</v>
          </cell>
          <cell r="I389" t="str">
            <v>PLA</v>
          </cell>
          <cell r="O389" t="str">
            <v>PN2068-2_17_EXE_PLA_000029_1</v>
          </cell>
          <cell r="P389" t="str">
            <v>G72-S1B-BOI-RSX-ZE_PLAN  DES RESEAUX - PLB - NIVEAU S1H -  ZONE EST  - BOITE</v>
          </cell>
          <cell r="U389">
            <v>45029</v>
          </cell>
        </row>
        <row r="390">
          <cell r="B390" t="str">
            <v>22ISS</v>
          </cell>
          <cell r="D390" t="str">
            <v>PLO</v>
          </cell>
          <cell r="E390" t="str">
            <v>PN2068-2</v>
          </cell>
          <cell r="G390">
            <v>17</v>
          </cell>
          <cell r="I390" t="str">
            <v>PLA</v>
          </cell>
          <cell r="O390" t="str">
            <v>PN2068-2_17_EXE_PLA_000029_2</v>
          </cell>
          <cell r="P390" t="str">
            <v>PLO-S1B-BOI-RSX-ZE_PLAN  DES RESEAUX - PLB - NIVEAU S1H -  ZONE EST  - BOITE</v>
          </cell>
          <cell r="U390">
            <v>0</v>
          </cell>
        </row>
        <row r="391">
          <cell r="B391" t="str">
            <v>22ISS</v>
          </cell>
          <cell r="D391" t="str">
            <v>PLO</v>
          </cell>
          <cell r="E391" t="str">
            <v>PN2068-2</v>
          </cell>
          <cell r="G391">
            <v>17</v>
          </cell>
          <cell r="I391" t="str">
            <v>PLA</v>
          </cell>
          <cell r="O391" t="str">
            <v>PN2068-2_17_EXE_PLA_000029_3</v>
          </cell>
          <cell r="P391" t="str">
            <v>PLO-S1B-BOI-RSX-ZE_PLAN  DES RESEAUX - PLB - NIVEAU S1H -  ZONE EST  - BOITE</v>
          </cell>
          <cell r="U391">
            <v>45071</v>
          </cell>
        </row>
        <row r="392">
          <cell r="B392" t="str">
            <v>22ISS</v>
          </cell>
          <cell r="D392" t="str">
            <v>PLO</v>
          </cell>
          <cell r="E392" t="str">
            <v>PN2068-2</v>
          </cell>
          <cell r="G392">
            <v>17</v>
          </cell>
          <cell r="I392" t="str">
            <v>PLA</v>
          </cell>
          <cell r="O392" t="str">
            <v>PN2068-2_17_EXE_PLA_000029_4</v>
          </cell>
          <cell r="P392" t="str">
            <v>PLO-S1B-BOI-RSX-ZE_PLAN  DES RESEAUX - PLB - NIVEAU S1H -  ZONE EST  - BOITE</v>
          </cell>
          <cell r="U392">
            <v>45071</v>
          </cell>
        </row>
        <row r="393">
          <cell r="B393" t="str">
            <v>22ISS</v>
          </cell>
          <cell r="D393" t="str">
            <v>PLO</v>
          </cell>
          <cell r="E393" t="str">
            <v>PN2068-2</v>
          </cell>
          <cell r="G393">
            <v>17</v>
          </cell>
          <cell r="I393" t="str">
            <v>PLA</v>
          </cell>
          <cell r="O393" t="str">
            <v>PN2068-2_17_EXE_PLA_000030_1</v>
          </cell>
          <cell r="P393" t="str">
            <v>PLO-N00-BOI - PLAN  DES RESEAUX - PLB - NIVEAU N00 - ZONE OUEST - BOITE</v>
          </cell>
          <cell r="U393">
            <v>0</v>
          </cell>
        </row>
        <row r="394">
          <cell r="B394" t="str">
            <v>22ISS</v>
          </cell>
          <cell r="D394" t="str">
            <v>PLO</v>
          </cell>
          <cell r="E394" t="str">
            <v>PN2068-2</v>
          </cell>
          <cell r="G394">
            <v>17</v>
          </cell>
          <cell r="I394" t="str">
            <v>PLA</v>
          </cell>
          <cell r="O394" t="str">
            <v>PN2068-2_17_EXE_PLA_000030_2</v>
          </cell>
          <cell r="P394" t="str">
            <v>PLO-N00-BOI - PLAN  DES RESEAUX - PLB - NIVEAU N00 - ZONE OUEST - BOITE</v>
          </cell>
          <cell r="U394">
            <v>45071</v>
          </cell>
        </row>
        <row r="395">
          <cell r="B395" t="str">
            <v>22ISS</v>
          </cell>
          <cell r="D395" t="str">
            <v>PLO</v>
          </cell>
          <cell r="E395" t="str">
            <v>PN2068-2</v>
          </cell>
          <cell r="G395">
            <v>17</v>
          </cell>
          <cell r="I395" t="str">
            <v>PLA</v>
          </cell>
          <cell r="O395" t="str">
            <v>PN2068-2_17_EXE_PLA_000031_1</v>
          </cell>
          <cell r="P395" t="str">
            <v>PLO-N00-BOI - PLAN  DES RESEAUX - PLB - NIVEAU N00-  ZONE EST  - BOITE</v>
          </cell>
          <cell r="U395">
            <v>0</v>
          </cell>
        </row>
        <row r="396">
          <cell r="B396" t="str">
            <v>22ISS</v>
          </cell>
          <cell r="D396" t="str">
            <v>PLO</v>
          </cell>
          <cell r="E396" t="str">
            <v>PN2068-2</v>
          </cell>
          <cell r="G396">
            <v>17</v>
          </cell>
          <cell r="I396" t="str">
            <v>PLA</v>
          </cell>
          <cell r="O396" t="str">
            <v>PN2068-2_17_EXE_PLA_000031_2</v>
          </cell>
          <cell r="P396" t="str">
            <v>PLO-N00-BOI - PLAN  DES RESEAUX - PLB - NIVEAU N00-  ZONE EST  - BOITE</v>
          </cell>
          <cell r="U396">
            <v>45071</v>
          </cell>
        </row>
        <row r="397">
          <cell r="B397" t="str">
            <v>22ISS</v>
          </cell>
          <cell r="D397" t="str">
            <v>G72</v>
          </cell>
          <cell r="E397" t="str">
            <v>PN2068-2</v>
          </cell>
          <cell r="G397">
            <v>17</v>
          </cell>
          <cell r="I397" t="str">
            <v>PLA</v>
          </cell>
          <cell r="O397" t="str">
            <v>PN2068-2_17_EXE_PLA_000037_1</v>
          </cell>
          <cell r="P397" t="str">
            <v>G72-S02-COR_PLAN DES RESEAUX - PLB - NIVEAU S02 - TOUTES ZONES - Correspondance</v>
          </cell>
          <cell r="U397">
            <v>45029</v>
          </cell>
        </row>
        <row r="398">
          <cell r="B398" t="str">
            <v>22ISS</v>
          </cell>
          <cell r="D398" t="str">
            <v>G72</v>
          </cell>
          <cell r="E398" t="str">
            <v>PN2068-2</v>
          </cell>
          <cell r="G398">
            <v>17</v>
          </cell>
          <cell r="I398" t="str">
            <v>PLA</v>
          </cell>
          <cell r="O398" t="str">
            <v>PN2068-2_17_EXE_PLA_000038_1</v>
          </cell>
          <cell r="P398" t="str">
            <v>G72-S1B-COR_PLAN DES RESEAUX - PLB - NIVEAU S1B - TOUTES ZONES  - Correspondance</v>
          </cell>
          <cell r="U398">
            <v>45029</v>
          </cell>
        </row>
        <row r="399">
          <cell r="B399" t="str">
            <v>22ISS</v>
          </cell>
          <cell r="D399" t="str">
            <v>PLO</v>
          </cell>
          <cell r="E399" t="str">
            <v>PN2068-2</v>
          </cell>
          <cell r="G399">
            <v>17</v>
          </cell>
          <cell r="I399" t="str">
            <v>PLA</v>
          </cell>
          <cell r="O399" t="str">
            <v>PN2068-2_17_EXE_PLA_000041_1</v>
          </cell>
          <cell r="P399" t="str">
            <v>PLO-S04-BOI-RSV-TZ - PLAN DE RESERVATIONS - PLB - NIVEAU S04 - TOUTES ZONES - BOITE</v>
          </cell>
          <cell r="U399">
            <v>45055</v>
          </cell>
        </row>
        <row r="400">
          <cell r="B400" t="str">
            <v>22ISS</v>
          </cell>
          <cell r="D400" t="str">
            <v>PLO</v>
          </cell>
          <cell r="E400" t="str">
            <v>PN2068-2</v>
          </cell>
          <cell r="G400">
            <v>17</v>
          </cell>
          <cell r="I400" t="str">
            <v>PLA</v>
          </cell>
          <cell r="O400" t="str">
            <v>PN2068-2_17_EXE_PLA_000041_2</v>
          </cell>
          <cell r="P400" t="str">
            <v>PLO-S04-BOI-RSV-TZ - PLAN DE RESERVATIONS - PLB - NIVEAU S04 - TOUTES ZONES - BOITE</v>
          </cell>
          <cell r="U400">
            <v>45055</v>
          </cell>
        </row>
        <row r="401">
          <cell r="B401" t="str">
            <v>22ISS</v>
          </cell>
          <cell r="D401" t="str">
            <v>G72</v>
          </cell>
          <cell r="E401" t="str">
            <v>PN2068-2</v>
          </cell>
          <cell r="G401">
            <v>17</v>
          </cell>
          <cell r="I401" t="str">
            <v>PLA</v>
          </cell>
          <cell r="O401" t="str">
            <v>PN2068-2_17_EXE_PLA_000042_1</v>
          </cell>
          <cell r="P401" t="str">
            <v>G72-S03-BOI-RSV-TZ - PLAN DE RESERVATIONS - PLB - NIVEAU S03 - TOUTES ZONES  - BOITE</v>
          </cell>
          <cell r="U401">
            <v>0</v>
          </cell>
        </row>
        <row r="402">
          <cell r="B402" t="str">
            <v>22ISS</v>
          </cell>
          <cell r="D402" t="str">
            <v>PLO</v>
          </cell>
          <cell r="E402" t="str">
            <v>PN2068-2</v>
          </cell>
          <cell r="G402">
            <v>17</v>
          </cell>
          <cell r="I402" t="str">
            <v>PLA</v>
          </cell>
          <cell r="O402" t="str">
            <v>PN2068-2_17_EXE_PLA_000042_2</v>
          </cell>
          <cell r="P402" t="str">
            <v>PLO-S03-BOI-RSV-TZ - PLAN DE RESERVATIONS - PLB - NIVEAU S03 - TOUTES ZONES  - BOITE</v>
          </cell>
          <cell r="U402">
            <v>0</v>
          </cell>
        </row>
        <row r="403">
          <cell r="B403" t="str">
            <v>22ISS</v>
          </cell>
          <cell r="D403" t="str">
            <v>G72</v>
          </cell>
          <cell r="E403" t="str">
            <v>PN2068-2</v>
          </cell>
          <cell r="G403">
            <v>17</v>
          </cell>
          <cell r="I403" t="str">
            <v>PLA</v>
          </cell>
          <cell r="O403" t="str">
            <v>PN2068-2_17_EXE_PLA_000043_1</v>
          </cell>
          <cell r="P403" t="str">
            <v>G72-S02-BOI-RSV-TZ-PLAN DE RESERVATIONS - PLB - NIVEAU S02 - TOUTES ZONES - BOITE</v>
          </cell>
          <cell r="U403">
            <v>0</v>
          </cell>
        </row>
        <row r="404">
          <cell r="B404" t="str">
            <v>22ISS</v>
          </cell>
          <cell r="D404" t="str">
            <v>G72</v>
          </cell>
          <cell r="E404" t="str">
            <v>PN2068-2</v>
          </cell>
          <cell r="G404">
            <v>17</v>
          </cell>
          <cell r="I404" t="str">
            <v>PLA</v>
          </cell>
          <cell r="O404" t="str">
            <v>PN2068-2_17_EXE_PLA_000044_1</v>
          </cell>
          <cell r="P404" t="str">
            <v>G72-S1B-BOI-RSV-TZ_PLAN DE RESERVATIONS - PLB - NIVEAU S1B - TOUTES ZONES - BOITE</v>
          </cell>
          <cell r="U404">
            <v>0</v>
          </cell>
        </row>
        <row r="405">
          <cell r="B405" t="str">
            <v>22ISS</v>
          </cell>
          <cell r="D405" t="str">
            <v>G72</v>
          </cell>
          <cell r="E405" t="str">
            <v>PN2068-2</v>
          </cell>
          <cell r="G405">
            <v>17</v>
          </cell>
          <cell r="I405" t="str">
            <v>PLA</v>
          </cell>
          <cell r="O405" t="str">
            <v>PN2068-2_17_EXE_PLA_000050_1</v>
          </cell>
          <cell r="P405" t="str">
            <v>PLAN DE RESERVATIONS - PLB - NIVEAU S02 - TOUTES ZONES - Correspondance</v>
          </cell>
          <cell r="U405">
            <v>0</v>
          </cell>
        </row>
        <row r="406">
          <cell r="B406" t="str">
            <v>22ISS</v>
          </cell>
          <cell r="D406" t="str">
            <v>G72</v>
          </cell>
          <cell r="E406" t="str">
            <v>PN2068-2</v>
          </cell>
          <cell r="G406">
            <v>17</v>
          </cell>
          <cell r="I406" t="str">
            <v>PLA</v>
          </cell>
          <cell r="O406" t="str">
            <v>PN2068-2_17_EXE_PLA_000051_1</v>
          </cell>
          <cell r="P406" t="str">
            <v>G72-S1B-COR-RSV-TZ_PLAN DE RESERVATIONS - PLB - NIVEAU S1B - TOUTES ZONES  - Correspondance</v>
          </cell>
          <cell r="U406">
            <v>0</v>
          </cell>
        </row>
        <row r="407">
          <cell r="B407" t="str">
            <v>22ISS</v>
          </cell>
          <cell r="D407" t="str">
            <v>G71</v>
          </cell>
          <cell r="E407" t="str">
            <v>PN2068-2</v>
          </cell>
          <cell r="G407">
            <v>17</v>
          </cell>
          <cell r="I407" t="str">
            <v>PLA</v>
          </cell>
          <cell r="O407" t="str">
            <v>PN2068-2_17_EXE_PLA_000056_1</v>
          </cell>
          <cell r="P407" t="str">
            <v>G71_S02_BOI_RESEAUX CVCD ZONE OUEST</v>
          </cell>
          <cell r="U407">
            <v>44999</v>
          </cell>
        </row>
        <row r="408">
          <cell r="B408" t="str">
            <v>22ISS</v>
          </cell>
          <cell r="D408" t="str">
            <v>G71</v>
          </cell>
          <cell r="E408" t="str">
            <v>PN2068-2</v>
          </cell>
          <cell r="G408">
            <v>17</v>
          </cell>
          <cell r="I408" t="str">
            <v>PLA</v>
          </cell>
          <cell r="O408" t="str">
            <v>PN2068-2_17_EXE_PLA_000056_4</v>
          </cell>
          <cell r="P408" t="str">
            <v>G71_S02_BOI_RESEAUX CVCD ZONE OUEST</v>
          </cell>
          <cell r="U408">
            <v>45062</v>
          </cell>
        </row>
        <row r="409">
          <cell r="B409" t="str">
            <v>22ISS</v>
          </cell>
          <cell r="D409" t="str">
            <v>G71</v>
          </cell>
          <cell r="E409" t="str">
            <v>PN2068-2</v>
          </cell>
          <cell r="G409">
            <v>17</v>
          </cell>
          <cell r="I409" t="str">
            <v>PLA</v>
          </cell>
          <cell r="O409" t="str">
            <v>PN2068-2_17_EXE_PLA_000057_1</v>
          </cell>
          <cell r="P409" t="str">
            <v>G71_S02_BOI_RESEAUX CVCD ZONE EST</v>
          </cell>
          <cell r="U409">
            <v>44999</v>
          </cell>
        </row>
        <row r="410">
          <cell r="B410" t="str">
            <v>22ISS</v>
          </cell>
          <cell r="D410" t="str">
            <v>G71</v>
          </cell>
          <cell r="E410" t="str">
            <v>PN2068-2</v>
          </cell>
          <cell r="G410">
            <v>17</v>
          </cell>
          <cell r="I410" t="str">
            <v>PLA</v>
          </cell>
          <cell r="O410" t="str">
            <v>PN2068-2_17_EXE_PLA_000057_4</v>
          </cell>
          <cell r="P410" t="str">
            <v>G71_S02_BOI_RESEAUX CVCD ZONE EST</v>
          </cell>
          <cell r="U410">
            <v>45062</v>
          </cell>
        </row>
        <row r="411">
          <cell r="B411" t="str">
            <v>22ISS</v>
          </cell>
          <cell r="D411" t="str">
            <v>G71</v>
          </cell>
          <cell r="E411" t="str">
            <v>PN2068-2</v>
          </cell>
          <cell r="G411">
            <v>17</v>
          </cell>
          <cell r="I411" t="str">
            <v>PLA</v>
          </cell>
          <cell r="O411" t="str">
            <v>PN2068-2_17_EXE_PLA_000058_1</v>
          </cell>
          <cell r="P411" t="str">
            <v>G71_S02_COR_RESEAUX CVCD TOUTE ZONE</v>
          </cell>
          <cell r="U411">
            <v>45002</v>
          </cell>
        </row>
        <row r="412">
          <cell r="B412" t="str">
            <v>22ISS</v>
          </cell>
          <cell r="D412" t="str">
            <v>G71</v>
          </cell>
          <cell r="E412" t="str">
            <v>PN2068-2</v>
          </cell>
          <cell r="G412">
            <v>17</v>
          </cell>
          <cell r="I412" t="str">
            <v>PLA</v>
          </cell>
          <cell r="O412" t="str">
            <v>PN2068-2_17_EXE_PLA_000058_4</v>
          </cell>
          <cell r="P412" t="str">
            <v>G71_S02_COR_RESEAUX CVCD TOUTE ZONE</v>
          </cell>
          <cell r="U412">
            <v>45062</v>
          </cell>
        </row>
        <row r="413">
          <cell r="B413" t="str">
            <v>22ISS</v>
          </cell>
          <cell r="D413" t="str">
            <v>G71</v>
          </cell>
          <cell r="E413" t="str">
            <v>PN2068-2</v>
          </cell>
          <cell r="G413">
            <v>17</v>
          </cell>
          <cell r="I413" t="str">
            <v>PLA</v>
          </cell>
          <cell r="O413" t="str">
            <v>PN2068-2_17_EXE_PLA_000059_1</v>
          </cell>
          <cell r="P413" t="str">
            <v>G71_S02_EMR_RESEAUX CVCD TOUTE ZONE</v>
          </cell>
          <cell r="U413">
            <v>45002</v>
          </cell>
        </row>
        <row r="414">
          <cell r="B414" t="str">
            <v>22ISS</v>
          </cell>
          <cell r="D414" t="str">
            <v>G71</v>
          </cell>
          <cell r="E414" t="str">
            <v>PN2068-2</v>
          </cell>
          <cell r="G414">
            <v>17</v>
          </cell>
          <cell r="I414" t="str">
            <v>PLA</v>
          </cell>
          <cell r="O414" t="str">
            <v>PN2068-2_17_EXE_PLA_000059_4</v>
          </cell>
          <cell r="P414" t="str">
            <v>G71_S02_EMR_RESEAUX CVCD TOUTE ZONE</v>
          </cell>
          <cell r="U414">
            <v>45063</v>
          </cell>
        </row>
        <row r="415">
          <cell r="B415" t="str">
            <v>22ISS</v>
          </cell>
          <cell r="D415" t="str">
            <v>G71</v>
          </cell>
          <cell r="E415" t="str">
            <v>PN2068-2</v>
          </cell>
          <cell r="G415">
            <v>17</v>
          </cell>
          <cell r="I415" t="str">
            <v>PLA</v>
          </cell>
          <cell r="O415" t="str">
            <v>PN2068-2_17_EXE_PLA_000060_2</v>
          </cell>
          <cell r="P415" t="str">
            <v>G71_S02_BOI_RESERVATIONS CVCD TOUTES ZONES</v>
          </cell>
          <cell r="U415">
            <v>45068</v>
          </cell>
        </row>
        <row r="416">
          <cell r="B416" t="str">
            <v>22ISS</v>
          </cell>
          <cell r="D416" t="str">
            <v>G71</v>
          </cell>
          <cell r="E416" t="str">
            <v>PN2068-2</v>
          </cell>
          <cell r="G416">
            <v>17</v>
          </cell>
          <cell r="I416" t="str">
            <v>PLA</v>
          </cell>
          <cell r="O416" t="str">
            <v>PN2068-2_17_EXE_PLA_000061_2</v>
          </cell>
          <cell r="P416" t="str">
            <v>G71_S02_COR_RESERVATIONS CVCD TOUTES ZONES</v>
          </cell>
          <cell r="U416">
            <v>45068</v>
          </cell>
        </row>
        <row r="417">
          <cell r="B417" t="str">
            <v>22ISS</v>
          </cell>
          <cell r="D417" t="str">
            <v>G71</v>
          </cell>
          <cell r="E417" t="str">
            <v>PN2068-2</v>
          </cell>
          <cell r="G417">
            <v>17</v>
          </cell>
          <cell r="I417" t="str">
            <v>PLA</v>
          </cell>
          <cell r="O417" t="str">
            <v>PN2068-2_17_EXE_PLA_000062_2</v>
          </cell>
          <cell r="P417" t="str">
            <v>G71_S02_EMR_RESERVATIONS CVCD TOUTES ZONES</v>
          </cell>
          <cell r="U417">
            <v>45068</v>
          </cell>
        </row>
        <row r="418">
          <cell r="B418" t="str">
            <v>22ISS</v>
          </cell>
          <cell r="D418" t="str">
            <v>G71</v>
          </cell>
          <cell r="E418" t="str">
            <v>PN2068-2</v>
          </cell>
          <cell r="G418">
            <v>17</v>
          </cell>
          <cell r="I418" t="str">
            <v>PLA</v>
          </cell>
          <cell r="O418" t="str">
            <v>PN2068-2_17_EXE_PLA_000082_1</v>
          </cell>
          <cell r="P418" t="str">
            <v>G71_S1B_BOI_RESEAUX CVCD ZONE OUEST</v>
          </cell>
          <cell r="U418">
            <v>45009</v>
          </cell>
        </row>
        <row r="419">
          <cell r="B419" t="str">
            <v>22ISS</v>
          </cell>
          <cell r="D419" t="str">
            <v>G71</v>
          </cell>
          <cell r="E419" t="str">
            <v>PN2068-2</v>
          </cell>
          <cell r="G419">
            <v>17</v>
          </cell>
          <cell r="I419" t="str">
            <v>PLA</v>
          </cell>
          <cell r="O419" t="str">
            <v>PN2068-2_17_EXE_PLA_000082_3</v>
          </cell>
          <cell r="P419" t="str">
            <v>G71_S1B_BOI_RESEAUX CVCD ZONE OUEST</v>
          </cell>
          <cell r="U419">
            <v>45062</v>
          </cell>
        </row>
        <row r="420">
          <cell r="B420" t="str">
            <v>22ISS</v>
          </cell>
          <cell r="D420" t="str">
            <v>G71</v>
          </cell>
          <cell r="E420" t="str">
            <v>PN2068-2</v>
          </cell>
          <cell r="G420">
            <v>17</v>
          </cell>
          <cell r="I420" t="str">
            <v>PLA</v>
          </cell>
          <cell r="O420" t="str">
            <v>PN2068-2_17_EXE_PLA_000083_1</v>
          </cell>
          <cell r="P420" t="str">
            <v>G71_S1B_BOI_RESEAUX CVCD ZONE EST</v>
          </cell>
          <cell r="U420">
            <v>45009</v>
          </cell>
        </row>
        <row r="421">
          <cell r="B421" t="str">
            <v>22ISS</v>
          </cell>
          <cell r="D421" t="str">
            <v>G71</v>
          </cell>
          <cell r="E421" t="str">
            <v>PN2068-2</v>
          </cell>
          <cell r="G421">
            <v>17</v>
          </cell>
          <cell r="I421" t="str">
            <v>PLA</v>
          </cell>
          <cell r="O421" t="str">
            <v>PN2068-2_17_EXE_PLA_000083_2</v>
          </cell>
          <cell r="P421" t="str">
            <v>G71_S1B_BOI_RESEAUX CVCD ZONE EST</v>
          </cell>
          <cell r="U421">
            <v>45062</v>
          </cell>
        </row>
        <row r="422">
          <cell r="B422" t="str">
            <v>22ISS</v>
          </cell>
          <cell r="D422" t="str">
            <v>G71</v>
          </cell>
          <cell r="E422" t="str">
            <v>PN2068-2</v>
          </cell>
          <cell r="G422">
            <v>17</v>
          </cell>
          <cell r="I422" t="str">
            <v>PLA</v>
          </cell>
          <cell r="O422" t="str">
            <v>PN2068-2_17_EXE_PLA_000084_2</v>
          </cell>
          <cell r="P422" t="str">
            <v>G71_S1B_EMR_RESEAUX CVCD TOUTE ZONE</v>
          </cell>
          <cell r="U422">
            <v>45062</v>
          </cell>
        </row>
        <row r="423">
          <cell r="B423" t="str">
            <v>22ISS</v>
          </cell>
          <cell r="D423" t="str">
            <v>G71</v>
          </cell>
          <cell r="E423" t="str">
            <v>PN2068-2</v>
          </cell>
          <cell r="G423">
            <v>17</v>
          </cell>
          <cell r="I423" t="str">
            <v>PLA</v>
          </cell>
          <cell r="O423" t="str">
            <v>PN2068-2_17_EXE_PLA_000085_2</v>
          </cell>
          <cell r="P423" t="str">
            <v>G71_S1B_COR_RESEAUX CVCD TOUTE ZONE</v>
          </cell>
          <cell r="U423">
            <v>45062</v>
          </cell>
        </row>
        <row r="424">
          <cell r="B424" t="str">
            <v>22ISS</v>
          </cell>
          <cell r="D424" t="str">
            <v>G71</v>
          </cell>
          <cell r="E424" t="str">
            <v>PN2068-2</v>
          </cell>
          <cell r="G424">
            <v>17</v>
          </cell>
          <cell r="I424" t="str">
            <v>PLA</v>
          </cell>
          <cell r="O424" t="str">
            <v>PN2068-2_17_EXE_PLA_000088_1</v>
          </cell>
          <cell r="P424" t="str">
            <v>G71_S1B_COR_RESERVATIONS CVCD TOUTES ZONES</v>
          </cell>
          <cell r="U424">
            <v>45009</v>
          </cell>
        </row>
        <row r="425">
          <cell r="B425" t="str">
            <v>22ISS</v>
          </cell>
          <cell r="D425" t="str">
            <v>G71</v>
          </cell>
          <cell r="E425" t="str">
            <v>PN2068-2</v>
          </cell>
          <cell r="G425">
            <v>17</v>
          </cell>
          <cell r="I425" t="str">
            <v>PLA</v>
          </cell>
          <cell r="O425" t="str">
            <v>PN2068-2_17_EXE_PLA_000089_1</v>
          </cell>
          <cell r="P425" t="str">
            <v>G71_S1H_BOI_RESEAUX CVCD ZONE EST</v>
          </cell>
          <cell r="U425">
            <v>45062</v>
          </cell>
        </row>
        <row r="426">
          <cell r="B426" t="str">
            <v>22ISS</v>
          </cell>
          <cell r="D426" t="str">
            <v>G71</v>
          </cell>
          <cell r="E426" t="str">
            <v>PN2068-2</v>
          </cell>
          <cell r="G426">
            <v>17</v>
          </cell>
          <cell r="I426" t="str">
            <v>PLA</v>
          </cell>
          <cell r="O426" t="str">
            <v>PN2068-2_17_EXE_PLA_000090_2</v>
          </cell>
          <cell r="P426" t="str">
            <v>G71_S1H_EMR_RESEAUX CVCD TOUTE ZONE</v>
          </cell>
          <cell r="U426">
            <v>45062</v>
          </cell>
        </row>
        <row r="427">
          <cell r="B427" t="str">
            <v>22ISS</v>
          </cell>
          <cell r="D427" t="str">
            <v>G71</v>
          </cell>
          <cell r="E427" t="str">
            <v>PN2068-2</v>
          </cell>
          <cell r="G427">
            <v>17</v>
          </cell>
          <cell r="I427" t="str">
            <v>PLA</v>
          </cell>
          <cell r="O427" t="str">
            <v>PN2068-2_17_EXE_PLA_000091_2</v>
          </cell>
          <cell r="P427" t="str">
            <v>G71_S1H_COR_RESEAUX CVCD TOUTE ZONE</v>
          </cell>
          <cell r="U427">
            <v>45062</v>
          </cell>
        </row>
        <row r="428">
          <cell r="B428" t="str">
            <v>22ISS</v>
          </cell>
          <cell r="D428" t="str">
            <v>G71</v>
          </cell>
          <cell r="E428" t="str">
            <v>PN2068-2</v>
          </cell>
          <cell r="G428">
            <v>17</v>
          </cell>
          <cell r="I428" t="str">
            <v>PLA</v>
          </cell>
          <cell r="O428" t="str">
            <v>PN2068-2_17_EXE_PLA_000092_1</v>
          </cell>
          <cell r="P428" t="str">
            <v>G71_S1H_BOI_RESERVATIONS CVCD TOUTES ZONES</v>
          </cell>
          <cell r="U428">
            <v>45068</v>
          </cell>
        </row>
        <row r="429">
          <cell r="B429" t="str">
            <v>22ISS</v>
          </cell>
          <cell r="D429" t="str">
            <v>G71</v>
          </cell>
          <cell r="E429" t="str">
            <v>PN2068-2</v>
          </cell>
          <cell r="G429">
            <v>17</v>
          </cell>
          <cell r="I429" t="str">
            <v>PLA</v>
          </cell>
          <cell r="O429" t="str">
            <v>PN2068-2_17_EXE_PLA_000097_1</v>
          </cell>
          <cell r="P429" t="str">
            <v>G71_N00_BOI_RESEAUX CVCD ZONE OUEST</v>
          </cell>
          <cell r="U429">
            <v>45062</v>
          </cell>
        </row>
        <row r="430">
          <cell r="B430" t="str">
            <v>22ISS</v>
          </cell>
          <cell r="D430" t="str">
            <v>G71</v>
          </cell>
          <cell r="E430" t="str">
            <v>PN2068-2</v>
          </cell>
          <cell r="G430">
            <v>17</v>
          </cell>
          <cell r="I430" t="str">
            <v>PLA</v>
          </cell>
          <cell r="O430" t="str">
            <v>PN2068-2_17_EXE_PLA_000098_1</v>
          </cell>
          <cell r="P430" t="str">
            <v>G71_N00_BOI_RESEAUX CVCD ZONE EST</v>
          </cell>
          <cell r="U430">
            <v>45062</v>
          </cell>
        </row>
        <row r="431">
          <cell r="B431" t="str">
            <v>22ISS</v>
          </cell>
          <cell r="D431" t="str">
            <v>G71</v>
          </cell>
          <cell r="E431" t="str">
            <v>PN2068-2</v>
          </cell>
          <cell r="G431">
            <v>17</v>
          </cell>
          <cell r="I431" t="str">
            <v>PLA</v>
          </cell>
          <cell r="O431" t="str">
            <v>PN2068-2_17_EXE_PLA_000099_1</v>
          </cell>
          <cell r="P431" t="str">
            <v>G71_N00_EMR_RESEAUX CVCD TOUTE ZONE</v>
          </cell>
          <cell r="U431">
            <v>45062</v>
          </cell>
        </row>
        <row r="432">
          <cell r="B432" t="str">
            <v>22ISS</v>
          </cell>
          <cell r="D432" t="str">
            <v>G71</v>
          </cell>
          <cell r="E432" t="str">
            <v>PN2068-2</v>
          </cell>
          <cell r="G432">
            <v>17</v>
          </cell>
          <cell r="I432" t="str">
            <v>PLA</v>
          </cell>
          <cell r="O432" t="str">
            <v>PN2068-2_17_EXE_PLA_000100_1</v>
          </cell>
          <cell r="P432" t="str">
            <v>G71_N00_COR_RESEAUX CVCD TOUTE ZONE</v>
          </cell>
          <cell r="U432">
            <v>45062</v>
          </cell>
        </row>
        <row r="433">
          <cell r="B433" t="str">
            <v>22ISS</v>
          </cell>
          <cell r="D433" t="str">
            <v>G71</v>
          </cell>
          <cell r="E433" t="str">
            <v>PN2068-2</v>
          </cell>
          <cell r="G433">
            <v>17</v>
          </cell>
          <cell r="I433" t="str">
            <v>PLA</v>
          </cell>
          <cell r="O433" t="str">
            <v>PN2068-2_17_EXE_PLA_000102_1</v>
          </cell>
          <cell r="P433" t="str">
            <v>G71_N01_EMR_RESEAUX CVCD TOUTE ZONE</v>
          </cell>
          <cell r="U433">
            <v>45062</v>
          </cell>
        </row>
        <row r="434">
          <cell r="B434" t="str">
            <v>22ISS</v>
          </cell>
          <cell r="D434" t="str">
            <v>G71</v>
          </cell>
          <cell r="E434" t="str">
            <v>PN2068-2</v>
          </cell>
          <cell r="G434">
            <v>17</v>
          </cell>
          <cell r="I434" t="str">
            <v>PLA</v>
          </cell>
          <cell r="O434" t="str">
            <v>PN2068-2_17_EXE_PLA_000391_1</v>
          </cell>
          <cell r="P434" t="str">
            <v>G71 - S02 - BOI - GENIE CIVIL - CVCD - NIVEAU S02 - ZONE LT</v>
          </cell>
          <cell r="U434">
            <v>45068</v>
          </cell>
        </row>
        <row r="435">
          <cell r="B435" t="str">
            <v>22ISS</v>
          </cell>
          <cell r="D435" t="str">
            <v>G71</v>
          </cell>
          <cell r="E435" t="str">
            <v>PN2068-2</v>
          </cell>
          <cell r="G435">
            <v>17</v>
          </cell>
          <cell r="I435" t="str">
            <v>PLA</v>
          </cell>
          <cell r="O435" t="str">
            <v>PN2068-2_17_EXE_PLA_000392_1</v>
          </cell>
          <cell r="P435" t="str">
            <v>G71 - S1B - BOI - GENIE CIVIL - CVCD - NIVEAU S1B - ZONE OUEST</v>
          </cell>
          <cell r="U435">
            <v>45068</v>
          </cell>
        </row>
        <row r="436">
          <cell r="B436" t="str">
            <v>22ISS</v>
          </cell>
          <cell r="D436" t="str">
            <v>G71</v>
          </cell>
          <cell r="E436" t="str">
            <v>PN2068-2</v>
          </cell>
          <cell r="G436">
            <v>17</v>
          </cell>
          <cell r="I436" t="str">
            <v>PLA</v>
          </cell>
          <cell r="O436" t="str">
            <v>PN2068-2_17_EXE_PLA_000395_1</v>
          </cell>
          <cell r="P436" t="str">
            <v>G71 - S02 - EMR - GENIE CIVIL - CVCD - NIVEAU S02 - ZONE LT</v>
          </cell>
          <cell r="U436">
            <v>45068</v>
          </cell>
        </row>
        <row r="437">
          <cell r="B437" t="str">
            <v>22ISS</v>
          </cell>
          <cell r="D437" t="str">
            <v>G71</v>
          </cell>
          <cell r="E437" t="str">
            <v>PN2068-2</v>
          </cell>
          <cell r="G437">
            <v>17</v>
          </cell>
          <cell r="I437" t="str">
            <v>PLA</v>
          </cell>
          <cell r="O437" t="str">
            <v>PN2068-2_17_EXE_PLA_000396_1</v>
          </cell>
          <cell r="P437" t="str">
            <v>G71 - S1B - EMR - GENIE CIVIL - CVCD - NIVEAU S1B - ZONE LT</v>
          </cell>
          <cell r="U437">
            <v>45068</v>
          </cell>
        </row>
        <row r="438">
          <cell r="B438" t="str">
            <v>22ISS</v>
          </cell>
          <cell r="D438" t="str">
            <v>PLO</v>
          </cell>
          <cell r="E438" t="str">
            <v>PN2068-2</v>
          </cell>
          <cell r="G438">
            <v>17</v>
          </cell>
          <cell r="I438" t="str">
            <v>PLA</v>
          </cell>
          <cell r="O438" t="str">
            <v>PN2068-2_17_EXE_PLA_000397_1</v>
          </cell>
          <cell r="P438" t="str">
            <v>PLO-S02-EME - PLAN  DES RESEAUX SOUS DALLAGE - PLB - NIVEAUS02-  EMERGENCE</v>
          </cell>
          <cell r="U438">
            <v>45071</v>
          </cell>
        </row>
        <row r="439">
          <cell r="B439" t="str">
            <v>22ISS</v>
          </cell>
          <cell r="D439" t="str">
            <v>G2A</v>
          </cell>
          <cell r="E439" t="str">
            <v>PN2068-2</v>
          </cell>
          <cell r="G439">
            <v>17</v>
          </cell>
          <cell r="I439" t="str">
            <v>PRE</v>
          </cell>
          <cell r="O439" t="str">
            <v>PN2068-2_17_EXE_PRE_000001_1</v>
          </cell>
          <cell r="P439" t="str">
            <v>TEST FORMATION</v>
          </cell>
          <cell r="U439">
            <v>0</v>
          </cell>
        </row>
        <row r="440">
          <cell r="B440" t="str">
            <v>22ISS</v>
          </cell>
          <cell r="D440" t="str">
            <v>G12</v>
          </cell>
          <cell r="E440" t="str">
            <v>PN2068-2</v>
          </cell>
          <cell r="G440">
            <v>17</v>
          </cell>
          <cell r="I440" t="str">
            <v>PRE</v>
          </cell>
          <cell r="O440" t="str">
            <v>PN2068-2_17_EXE_PRE_000053_1</v>
          </cell>
          <cell r="P440" t="str">
            <v>PLAN RESEAUX CFO-CFA</v>
          </cell>
          <cell r="U440">
            <v>44966</v>
          </cell>
        </row>
        <row r="441">
          <cell r="B441" t="str">
            <v>22ISS</v>
          </cell>
          <cell r="D441" t="str">
            <v>G12</v>
          </cell>
          <cell r="E441" t="str">
            <v>PN2068-2</v>
          </cell>
          <cell r="G441">
            <v>17</v>
          </cell>
          <cell r="I441" t="str">
            <v>PRE</v>
          </cell>
          <cell r="O441" t="str">
            <v>PN2068-2_17_EXE_PRE_000053_2</v>
          </cell>
          <cell r="P441" t="str">
            <v>G12-S04-BOI-PLANS RESEAUX CFO-CFA</v>
          </cell>
          <cell r="U441">
            <v>44970</v>
          </cell>
        </row>
        <row r="442">
          <cell r="B442" t="str">
            <v>22ISS</v>
          </cell>
          <cell r="D442" t="str">
            <v>G12</v>
          </cell>
          <cell r="E442" t="str">
            <v>PN2068-2</v>
          </cell>
          <cell r="G442">
            <v>17</v>
          </cell>
          <cell r="I442" t="str">
            <v>PRE</v>
          </cell>
          <cell r="O442" t="str">
            <v>PN2068-2_17_EXE_PRE_000053_3</v>
          </cell>
          <cell r="P442" t="str">
            <v>G12-S04-BOI-PLANS RESEAUX CFO-CFA</v>
          </cell>
          <cell r="U442">
            <v>45029</v>
          </cell>
        </row>
        <row r="443">
          <cell r="B443" t="str">
            <v>22ISS</v>
          </cell>
          <cell r="D443" t="str">
            <v>G12</v>
          </cell>
          <cell r="E443" t="str">
            <v>PN2068-2</v>
          </cell>
          <cell r="G443">
            <v>17</v>
          </cell>
          <cell r="I443" t="str">
            <v>PRE</v>
          </cell>
          <cell r="O443" t="str">
            <v>PN2068-2_17_EXE_PRE_000055_1</v>
          </cell>
          <cell r="P443" t="str">
            <v>G12-S03-BOI-PLANS RESEAUX CFO-CFA</v>
          </cell>
          <cell r="U443">
            <v>44974</v>
          </cell>
        </row>
        <row r="444">
          <cell r="B444" t="str">
            <v>22ISS</v>
          </cell>
          <cell r="D444" t="str">
            <v>G12</v>
          </cell>
          <cell r="E444" t="str">
            <v>PN2068-2</v>
          </cell>
          <cell r="G444">
            <v>17</v>
          </cell>
          <cell r="I444" t="str">
            <v>PRE</v>
          </cell>
          <cell r="O444" t="str">
            <v>PN2068-2_17_EXE_PRE_000055_2</v>
          </cell>
          <cell r="P444" t="str">
            <v>G12-S03-BOI-PLANS RESEAUX CFO-CFA</v>
          </cell>
          <cell r="U444">
            <v>44978</v>
          </cell>
        </row>
        <row r="445">
          <cell r="B445" t="str">
            <v>22ISS</v>
          </cell>
          <cell r="D445" t="str">
            <v>G12</v>
          </cell>
          <cell r="E445" t="str">
            <v>PN2068-2</v>
          </cell>
          <cell r="G445">
            <v>17</v>
          </cell>
          <cell r="I445" t="str">
            <v>PRE</v>
          </cell>
          <cell r="O445" t="str">
            <v>PN2068-2_17_EXE_PRE_000055_3</v>
          </cell>
          <cell r="P445" t="str">
            <v>G12-S03-BOI-PLANS RESEAUX CFO-CFA</v>
          </cell>
          <cell r="U445">
            <v>0</v>
          </cell>
        </row>
        <row r="446">
          <cell r="B446" t="str">
            <v>22ISS</v>
          </cell>
          <cell r="D446" t="str">
            <v>G12</v>
          </cell>
          <cell r="E446" t="str">
            <v>PN2068-2</v>
          </cell>
          <cell r="G446">
            <v>17</v>
          </cell>
          <cell r="I446" t="str">
            <v>PRE</v>
          </cell>
          <cell r="O446" t="str">
            <v>PN2068-2_17_EXE_PRE_000075_1</v>
          </cell>
          <cell r="P446" t="str">
            <v>G12-S02-BOI-PLANS RESEAUX CFO-CFA</v>
          </cell>
          <cell r="U446">
            <v>44980</v>
          </cell>
        </row>
        <row r="447">
          <cell r="B447" t="str">
            <v>22ISS</v>
          </cell>
          <cell r="D447" t="str">
            <v>G12</v>
          </cell>
          <cell r="E447" t="str">
            <v>PN2068-2</v>
          </cell>
          <cell r="G447">
            <v>17</v>
          </cell>
          <cell r="I447" t="str">
            <v>PRE</v>
          </cell>
          <cell r="O447" t="str">
            <v>PN2068-2_17_EXE_PRE_000075_2</v>
          </cell>
          <cell r="P447" t="str">
            <v>G12-S02-BOI-PLANS RESEAUX CFO-CFA</v>
          </cell>
          <cell r="U447">
            <v>45029</v>
          </cell>
        </row>
        <row r="448">
          <cell r="B448" t="str">
            <v>22ISS</v>
          </cell>
          <cell r="D448" t="str">
            <v>G12</v>
          </cell>
          <cell r="E448" t="str">
            <v>PN2068-2</v>
          </cell>
          <cell r="G448">
            <v>17</v>
          </cell>
          <cell r="I448" t="str">
            <v>PRE</v>
          </cell>
          <cell r="O448" t="str">
            <v>PN2068-2_17_EXE_PRE_000076_1</v>
          </cell>
          <cell r="P448" t="str">
            <v>G12-S02-EMR-PLANS RESEAUX CFO-CFA</v>
          </cell>
          <cell r="U448">
            <v>44980</v>
          </cell>
        </row>
        <row r="449">
          <cell r="B449" t="str">
            <v>22ISS</v>
          </cell>
          <cell r="D449" t="str">
            <v>G12</v>
          </cell>
          <cell r="E449" t="str">
            <v>PN2068-2</v>
          </cell>
          <cell r="G449">
            <v>17</v>
          </cell>
          <cell r="I449" t="str">
            <v>PRE</v>
          </cell>
          <cell r="O449" t="str">
            <v>PN2068-2_17_EXE_PRE_000076_2</v>
          </cell>
          <cell r="P449" t="str">
            <v>G12-S02-EMR-PLANS RESEAUX CFO-CFA</v>
          </cell>
          <cell r="U449">
            <v>45029</v>
          </cell>
        </row>
        <row r="450">
          <cell r="B450" t="str">
            <v>22ISS</v>
          </cell>
          <cell r="D450" t="str">
            <v>G12</v>
          </cell>
          <cell r="E450" t="str">
            <v>PN2068-2</v>
          </cell>
          <cell r="G450">
            <v>17</v>
          </cell>
          <cell r="I450" t="str">
            <v>PRE</v>
          </cell>
          <cell r="O450" t="str">
            <v>PN2068-2_17_EXE_PRE_000077_1</v>
          </cell>
          <cell r="P450" t="str">
            <v>G12-S02-COR-PLANS RESEAUX CFO-CFA</v>
          </cell>
          <cell r="U450">
            <v>44980</v>
          </cell>
        </row>
        <row r="451">
          <cell r="B451" t="str">
            <v>22ISS</v>
          </cell>
          <cell r="D451" t="str">
            <v>G12</v>
          </cell>
          <cell r="E451" t="str">
            <v>PN2068-2</v>
          </cell>
          <cell r="G451">
            <v>17</v>
          </cell>
          <cell r="I451" t="str">
            <v>PRE</v>
          </cell>
          <cell r="O451" t="str">
            <v>PN2068-2_17_EXE_PRE_000077_2</v>
          </cell>
          <cell r="P451" t="str">
            <v>G12-S02-COR-PLANS RESEAUX CFO-CFA</v>
          </cell>
          <cell r="U451">
            <v>45029</v>
          </cell>
        </row>
        <row r="452">
          <cell r="B452" t="str">
            <v>22ISS</v>
          </cell>
          <cell r="D452" t="str">
            <v>G12</v>
          </cell>
          <cell r="E452" t="str">
            <v>PN2068-2</v>
          </cell>
          <cell r="G452">
            <v>17</v>
          </cell>
          <cell r="I452" t="str">
            <v>PRE</v>
          </cell>
          <cell r="O452" t="str">
            <v>PN2068-2_17_EXE_PRE_000079_1</v>
          </cell>
          <cell r="P452" t="str">
            <v>G12-S01B-BOI-PLANS RESEAUX CFO-CFA</v>
          </cell>
          <cell r="U452">
            <v>45021</v>
          </cell>
        </row>
        <row r="453">
          <cell r="B453" t="str">
            <v>22ISS</v>
          </cell>
          <cell r="D453" t="str">
            <v>G12</v>
          </cell>
          <cell r="E453" t="str">
            <v>PN2068-2</v>
          </cell>
          <cell r="G453">
            <v>17</v>
          </cell>
          <cell r="I453" t="str">
            <v>PRE</v>
          </cell>
          <cell r="O453" t="str">
            <v>PN2068-2_17_EXE_PRE_000080_1</v>
          </cell>
          <cell r="P453" t="str">
            <v>G12-S01B-EMR-PLANS RESEAUX CFO-CFA</v>
          </cell>
          <cell r="U453">
            <v>45029</v>
          </cell>
        </row>
        <row r="454">
          <cell r="B454" t="str">
            <v>22ISS</v>
          </cell>
          <cell r="D454" t="str">
            <v>G12</v>
          </cell>
          <cell r="E454" t="str">
            <v>PN2068-2</v>
          </cell>
          <cell r="G454">
            <v>17</v>
          </cell>
          <cell r="I454" t="str">
            <v>PRE</v>
          </cell>
          <cell r="O454" t="str">
            <v>PN2068-2_17_EXE_PRE_000081_1</v>
          </cell>
          <cell r="P454" t="str">
            <v>G12-S01B-COR-PLANS RESEAUX CFO-CFA</v>
          </cell>
          <cell r="U454">
            <v>45029</v>
          </cell>
        </row>
        <row r="455">
          <cell r="B455" t="str">
            <v>22ISS</v>
          </cell>
          <cell r="D455" t="str">
            <v>G12</v>
          </cell>
          <cell r="E455" t="str">
            <v>PN2068-2</v>
          </cell>
          <cell r="G455">
            <v>17</v>
          </cell>
          <cell r="I455" t="str">
            <v>PRE</v>
          </cell>
          <cell r="O455" t="str">
            <v>PN2068-2_17_EXE_PRE_000104_1</v>
          </cell>
          <cell r="P455" t="str">
            <v>G12-S01H-BOI-PLANS RESEAUX CFO-CFA</v>
          </cell>
          <cell r="U455">
            <v>45029</v>
          </cell>
        </row>
        <row r="456">
          <cell r="B456" t="str">
            <v>22ISS</v>
          </cell>
          <cell r="D456" t="str">
            <v>G12</v>
          </cell>
          <cell r="E456" t="str">
            <v>PN2068-2</v>
          </cell>
          <cell r="G456">
            <v>17</v>
          </cell>
          <cell r="I456" t="str">
            <v>PRE</v>
          </cell>
          <cell r="O456" t="str">
            <v>PN2068-2_17_EXE_PRE_000105_1</v>
          </cell>
          <cell r="P456" t="str">
            <v>G12-S1H-EMR-PLANS RESEAUX CFO-CFA</v>
          </cell>
          <cell r="U456">
            <v>45029</v>
          </cell>
        </row>
        <row r="457">
          <cell r="B457" t="str">
            <v>22ISS</v>
          </cell>
          <cell r="D457" t="str">
            <v>G12</v>
          </cell>
          <cell r="E457" t="str">
            <v>PN2068-2</v>
          </cell>
          <cell r="G457">
            <v>17</v>
          </cell>
          <cell r="I457" t="str">
            <v>PRE</v>
          </cell>
          <cell r="O457" t="str">
            <v>PN2068-2_17_EXE_PRE_000106_1</v>
          </cell>
          <cell r="P457" t="str">
            <v>G12-S1H-COR-PLANS RESEAUX CFO-CFA</v>
          </cell>
          <cell r="U457">
            <v>45029</v>
          </cell>
        </row>
        <row r="458">
          <cell r="B458" t="str">
            <v>22ISS</v>
          </cell>
          <cell r="D458" t="str">
            <v>G71</v>
          </cell>
          <cell r="E458" t="str">
            <v>PN2068-2</v>
          </cell>
          <cell r="G458">
            <v>17</v>
          </cell>
          <cell r="I458" t="str">
            <v>SHE</v>
          </cell>
          <cell r="O458" t="str">
            <v>PN2068-2_17_EXE_SHE_000007_1</v>
          </cell>
          <cell r="P458" t="str">
            <v>G71_TTT_TTZ_SCHEMA AERAULIQUE</v>
          </cell>
          <cell r="U458">
            <v>44944</v>
          </cell>
        </row>
        <row r="459">
          <cell r="B459" t="str">
            <v>22ISS</v>
          </cell>
          <cell r="D459" t="str">
            <v>G71</v>
          </cell>
          <cell r="E459" t="str">
            <v>PN2068-2</v>
          </cell>
          <cell r="G459">
            <v>17</v>
          </cell>
          <cell r="I459" t="str">
            <v>SHE</v>
          </cell>
          <cell r="O459" t="str">
            <v>PN2068-2_17_EXE_SHE_000007_2</v>
          </cell>
          <cell r="P459" t="str">
            <v>G71_TTT_TTZ_SCHEMA AERAULIQUE</v>
          </cell>
          <cell r="U459">
            <v>45027</v>
          </cell>
        </row>
        <row r="460">
          <cell r="B460" t="str">
            <v>22ISS</v>
          </cell>
          <cell r="D460" t="str">
            <v>G71</v>
          </cell>
          <cell r="E460" t="str">
            <v>PN2068-2</v>
          </cell>
          <cell r="G460">
            <v>17</v>
          </cell>
          <cell r="I460" t="str">
            <v>SHE</v>
          </cell>
          <cell r="O460" t="str">
            <v>PN2068-2_17_EXE_SHE_000007_3</v>
          </cell>
          <cell r="P460" t="str">
            <v>G71-TTT-TTZ-SCHEMA AERAULIQUE</v>
          </cell>
          <cell r="U460">
            <v>45044</v>
          </cell>
        </row>
        <row r="461">
          <cell r="B461" t="str">
            <v>22ISS</v>
          </cell>
          <cell r="D461" t="str">
            <v>G71</v>
          </cell>
          <cell r="E461" t="str">
            <v>PN2068-2</v>
          </cell>
          <cell r="G461">
            <v>17</v>
          </cell>
          <cell r="I461" t="str">
            <v>SHE</v>
          </cell>
          <cell r="O461" t="str">
            <v>PN2068-2_17_EXE_SHE_000010_1</v>
          </cell>
          <cell r="P461" t="str">
            <v>G71_TTT_TTZ_SCHEMA HYDRAULIQUE</v>
          </cell>
          <cell r="U461">
            <v>44944</v>
          </cell>
        </row>
        <row r="462">
          <cell r="B462" t="str">
            <v>22ISS</v>
          </cell>
          <cell r="D462" t="str">
            <v>G71</v>
          </cell>
          <cell r="E462" t="str">
            <v>PN2068-2</v>
          </cell>
          <cell r="G462">
            <v>17</v>
          </cell>
          <cell r="I462" t="str">
            <v>SHE</v>
          </cell>
          <cell r="O462" t="str">
            <v>PN2068-2_17_EXE_SHE_000010_2</v>
          </cell>
          <cell r="P462" t="str">
            <v>G71_TTT_TTZ_SCHEMA HYDRAULIQUE</v>
          </cell>
          <cell r="U462">
            <v>45027</v>
          </cell>
        </row>
        <row r="463">
          <cell r="B463" t="str">
            <v>22ISS</v>
          </cell>
          <cell r="D463" t="str">
            <v>G71</v>
          </cell>
          <cell r="E463" t="str">
            <v>PN2068-2</v>
          </cell>
          <cell r="G463">
            <v>17</v>
          </cell>
          <cell r="I463" t="str">
            <v>SHE</v>
          </cell>
          <cell r="O463" t="str">
            <v>PN2068-2_17_EXE_SHE_000010_3</v>
          </cell>
          <cell r="P463" t="str">
            <v>G71_TTT_TTZ_SCHEMA HYDRAULIQUE</v>
          </cell>
          <cell r="U463">
            <v>45044</v>
          </cell>
        </row>
        <row r="464">
          <cell r="B464" t="str">
            <v>22ISS</v>
          </cell>
          <cell r="D464" t="str">
            <v>G71</v>
          </cell>
          <cell r="E464" t="str">
            <v>PN2068-2</v>
          </cell>
          <cell r="G464">
            <v>17</v>
          </cell>
          <cell r="I464" t="str">
            <v>SHE</v>
          </cell>
          <cell r="O464" t="str">
            <v>PN2068-2_17_EXE_SHE_000010_4</v>
          </cell>
          <cell r="P464" t="str">
            <v>G71_TTT_TTZ_SCHEMA HYDRAULIQUE</v>
          </cell>
          <cell r="U464">
            <v>45044</v>
          </cell>
        </row>
        <row r="465">
          <cell r="B465" t="str">
            <v>22ISS</v>
          </cell>
          <cell r="D465" t="str">
            <v>G71</v>
          </cell>
          <cell r="E465" t="str">
            <v>PN2068-2</v>
          </cell>
          <cell r="G465">
            <v>17</v>
          </cell>
          <cell r="I465" t="str">
            <v>SHE</v>
          </cell>
          <cell r="O465" t="str">
            <v>PN2068-2_17_EXE_SHE_000011_1</v>
          </cell>
          <cell r="P465" t="str">
            <v>G71_TTT_TTZ_SCHEMA DESENFUMAGE</v>
          </cell>
          <cell r="U465">
            <v>44944</v>
          </cell>
        </row>
        <row r="466">
          <cell r="B466" t="str">
            <v>22ISS</v>
          </cell>
          <cell r="D466" t="str">
            <v>G71</v>
          </cell>
          <cell r="E466" t="str">
            <v>PN2068-2</v>
          </cell>
          <cell r="G466">
            <v>17</v>
          </cell>
          <cell r="I466" t="str">
            <v>SHE</v>
          </cell>
          <cell r="O466" t="str">
            <v>PN2068-2_17_EXE_SHE_000011_2</v>
          </cell>
          <cell r="P466" t="str">
            <v>G71_TTT_TTZ_SCHEMA DESENFUMAGE</v>
          </cell>
          <cell r="U466">
            <v>45027</v>
          </cell>
        </row>
        <row r="467">
          <cell r="B467" t="str">
            <v>22ISS</v>
          </cell>
          <cell r="D467" t="str">
            <v>G71</v>
          </cell>
          <cell r="E467" t="str">
            <v>PN2068-2</v>
          </cell>
          <cell r="G467">
            <v>17</v>
          </cell>
          <cell r="I467" t="str">
            <v>SHE</v>
          </cell>
          <cell r="O467" t="str">
            <v>PN2068-2_17_EXE_SHE_000011_3</v>
          </cell>
          <cell r="P467" t="str">
            <v>G71_TTT_TTZ_SCHEMA DESENFUMAGE</v>
          </cell>
          <cell r="U467">
            <v>45063</v>
          </cell>
        </row>
        <row r="468">
          <cell r="B468" t="str">
            <v>22ISS</v>
          </cell>
          <cell r="D468" t="str">
            <v>G72</v>
          </cell>
          <cell r="E468" t="str">
            <v>PN2068-2</v>
          </cell>
          <cell r="G468">
            <v>17</v>
          </cell>
          <cell r="I468" t="str">
            <v>SHE</v>
          </cell>
          <cell r="O468" t="str">
            <v>PN2068-2_17_EXE_SHE_000065_1</v>
          </cell>
          <cell r="P468" t="str">
            <v>Schéma de principe Branchement Eau Froide</v>
          </cell>
          <cell r="U468">
            <v>44984</v>
          </cell>
        </row>
        <row r="469">
          <cell r="B469" t="str">
            <v>22ISS</v>
          </cell>
          <cell r="D469" t="str">
            <v>G72</v>
          </cell>
          <cell r="E469" t="str">
            <v>PN2068-2</v>
          </cell>
          <cell r="G469">
            <v>17</v>
          </cell>
          <cell r="I469" t="str">
            <v>SHE</v>
          </cell>
          <cell r="O469" t="str">
            <v>PN2068-2_17_EXE_SHE_000066_1</v>
          </cell>
          <cell r="P469" t="str">
            <v>Schéma de principe des alimentations Eau Froide</v>
          </cell>
          <cell r="U469">
            <v>44984</v>
          </cell>
        </row>
        <row r="470">
          <cell r="B470" t="str">
            <v>22ISS</v>
          </cell>
          <cell r="D470" t="str">
            <v>G72</v>
          </cell>
          <cell r="E470" t="str">
            <v>PN2068-2</v>
          </cell>
          <cell r="G470">
            <v>17</v>
          </cell>
          <cell r="I470" t="str">
            <v>SHE</v>
          </cell>
          <cell r="O470" t="str">
            <v>PN2068-2_17_EXE_SHE_000067_1</v>
          </cell>
          <cell r="P470" t="str">
            <v>Schéma de principe des réseaux EU/EV/EU-EX</v>
          </cell>
          <cell r="U470">
            <v>44984</v>
          </cell>
        </row>
        <row r="471">
          <cell r="B471" t="str">
            <v>22ISS</v>
          </cell>
          <cell r="D471" t="str">
            <v>G72</v>
          </cell>
          <cell r="E471" t="str">
            <v>PN2068-2</v>
          </cell>
          <cell r="G471">
            <v>17</v>
          </cell>
          <cell r="I471" t="str">
            <v>SHE</v>
          </cell>
          <cell r="O471" t="str">
            <v>PN2068-2_17_EXE_SHE_000068_1</v>
          </cell>
          <cell r="P471" t="str">
            <v>Schéma de principe des réseaux Eaux Pluviales</v>
          </cell>
          <cell r="U471">
            <v>44984</v>
          </cell>
        </row>
        <row r="472">
          <cell r="B472" t="str">
            <v>22ISS</v>
          </cell>
          <cell r="D472" t="str">
            <v>G72</v>
          </cell>
          <cell r="E472" t="str">
            <v>PN2068-2</v>
          </cell>
          <cell r="G472">
            <v>17</v>
          </cell>
          <cell r="I472" t="str">
            <v>SHE</v>
          </cell>
          <cell r="O472" t="str">
            <v>PN2068-2_17_EXE_SHE_000069_1</v>
          </cell>
          <cell r="P472" t="str">
            <v>Schéma de principe et détails des Colonnes Sèches</v>
          </cell>
          <cell r="U472">
            <v>44984</v>
          </cell>
        </row>
        <row r="473">
          <cell r="B473" t="str">
            <v>22ISS</v>
          </cell>
          <cell r="D473" t="str">
            <v>FAC</v>
          </cell>
          <cell r="E473" t="str">
            <v>PN2122</v>
          </cell>
          <cell r="G473">
            <v>17</v>
          </cell>
          <cell r="I473" t="str">
            <v>PDT</v>
          </cell>
          <cell r="O473" t="str">
            <v>PN2122_17_EXE_PDT_000003_1</v>
          </cell>
          <cell r="P473" t="str">
            <v>FAC-TTT-EMR-Plans de prototype</v>
          </cell>
          <cell r="U473">
            <v>45027</v>
          </cell>
        </row>
        <row r="474">
          <cell r="B474" t="str">
            <v>22ISS</v>
          </cell>
          <cell r="D474" t="str">
            <v>FAC</v>
          </cell>
          <cell r="E474" t="str">
            <v>PN2122</v>
          </cell>
          <cell r="G474">
            <v>17</v>
          </cell>
          <cell r="I474" t="str">
            <v>PDT</v>
          </cell>
          <cell r="O474" t="str">
            <v>PN2122_17_EXE_PDT_000003_2</v>
          </cell>
          <cell r="P474" t="str">
            <v>FAC-TTT-EMR-00 Plans de prototype</v>
          </cell>
          <cell r="U474">
            <v>45034</v>
          </cell>
        </row>
        <row r="475">
          <cell r="B475" t="str">
            <v>22ISS</v>
          </cell>
          <cell r="D475" t="str">
            <v>FAC</v>
          </cell>
          <cell r="E475" t="str">
            <v>PN2122</v>
          </cell>
          <cell r="G475">
            <v>17</v>
          </cell>
          <cell r="I475" t="str">
            <v>PDT</v>
          </cell>
          <cell r="O475" t="str">
            <v>PN2122_17_EXE_PDT_000005_1</v>
          </cell>
          <cell r="P475" t="str">
            <v>FAC-N00-EMR-Murs rideaux acier</v>
          </cell>
          <cell r="U475">
            <v>45070</v>
          </cell>
        </row>
        <row r="476">
          <cell r="B476" t="str">
            <v>22ISS</v>
          </cell>
          <cell r="D476" t="str">
            <v>FAC</v>
          </cell>
          <cell r="E476" t="str">
            <v>PN2122</v>
          </cell>
          <cell r="G476">
            <v>17</v>
          </cell>
          <cell r="I476" t="str">
            <v>PIC</v>
          </cell>
          <cell r="O476" t="str">
            <v>PN2122_17_EXE_PIC_000002_1</v>
          </cell>
          <cell r="P476" t="str">
            <v>FAC-TTT-EMR-PIC Prototype Façades</v>
          </cell>
          <cell r="U476">
            <v>44998</v>
          </cell>
        </row>
        <row r="477">
          <cell r="B477" t="str">
            <v>22ISS</v>
          </cell>
          <cell r="D477" t="str">
            <v>FAC</v>
          </cell>
          <cell r="E477" t="str">
            <v>PN2122</v>
          </cell>
          <cell r="G477">
            <v>17</v>
          </cell>
          <cell r="I477" t="str">
            <v>PIC</v>
          </cell>
          <cell r="O477" t="str">
            <v>PN2122_17_EXE_PIC_000002_2</v>
          </cell>
          <cell r="P477" t="str">
            <v>FAC-TTT-EMR-PIC Prototype Façades</v>
          </cell>
          <cell r="U477">
            <v>45005</v>
          </cell>
        </row>
        <row r="478">
          <cell r="B478" t="str">
            <v>22ISS</v>
          </cell>
          <cell r="D478" t="str">
            <v>FAC</v>
          </cell>
          <cell r="E478" t="str">
            <v>PN2122</v>
          </cell>
          <cell r="G478">
            <v>17</v>
          </cell>
          <cell r="I478" t="str">
            <v>PIC</v>
          </cell>
          <cell r="O478" t="str">
            <v>PN2122_17_EXE_PIC_000002_3</v>
          </cell>
          <cell r="P478" t="str">
            <v>FAC-TTT-EMR-PIC Prototype Façades</v>
          </cell>
          <cell r="U478">
            <v>45005</v>
          </cell>
        </row>
        <row r="479">
          <cell r="B479" t="str">
            <v>22ISS</v>
          </cell>
          <cell r="D479" t="str">
            <v>FAC</v>
          </cell>
          <cell r="E479" t="str">
            <v>PN2122</v>
          </cell>
          <cell r="G479">
            <v>17</v>
          </cell>
          <cell r="I479" t="str">
            <v>PIC</v>
          </cell>
          <cell r="O479" t="str">
            <v>PN2122_17_EXE_PIC_000002_4</v>
          </cell>
          <cell r="P479" t="str">
            <v>FAC-TTT-EMR-PIC Prototype Façades</v>
          </cell>
          <cell r="U479">
            <v>45012</v>
          </cell>
        </row>
        <row r="480">
          <cell r="B480" t="str">
            <v>22ISS</v>
          </cell>
          <cell r="D480" t="str">
            <v>FAC</v>
          </cell>
          <cell r="E480" t="str">
            <v>PN2122</v>
          </cell>
          <cell r="G480">
            <v>17</v>
          </cell>
          <cell r="I480" t="str">
            <v>PIC</v>
          </cell>
          <cell r="O480" t="str">
            <v>PN2122_17_EXE_PIC_000004_1</v>
          </cell>
          <cell r="P480" t="str">
            <v>FAC-TTT-EMR-PIC EVOLUTIF - ML3</v>
          </cell>
          <cell r="U480">
            <v>45030</v>
          </cell>
        </row>
        <row r="481">
          <cell r="B481" t="str">
            <v>22ISS</v>
          </cell>
          <cell r="D481" t="str">
            <v>INS</v>
          </cell>
          <cell r="E481" t="str">
            <v>PSC2137</v>
          </cell>
          <cell r="G481">
            <v>17</v>
          </cell>
          <cell r="I481" t="str">
            <v>PIC</v>
          </cell>
          <cell r="O481" t="str">
            <v>PSC2137_17_EXE_PIC_000005_1</v>
          </cell>
          <cell r="P481" t="str">
            <v>INS-TTT-TTZ-Plans d’installation de chantier PIC</v>
          </cell>
          <cell r="U481">
            <v>44966</v>
          </cell>
        </row>
        <row r="482">
          <cell r="B482" t="str">
            <v>22ISS</v>
          </cell>
          <cell r="D482" t="str">
            <v>INS</v>
          </cell>
          <cell r="E482" t="str">
            <v>PSC2137</v>
          </cell>
          <cell r="G482">
            <v>17</v>
          </cell>
          <cell r="I482" t="str">
            <v>PIC</v>
          </cell>
          <cell r="O482" t="str">
            <v>PSC2137_17_EXE_PIC_000005_2</v>
          </cell>
          <cell r="P482" t="str">
            <v>INS-TTT-TTZ-Plans d’installation de chantier PIC</v>
          </cell>
          <cell r="U482">
            <v>45002</v>
          </cell>
        </row>
        <row r="483">
          <cell r="B483" t="str">
            <v>22ISS</v>
          </cell>
          <cell r="D483" t="str">
            <v>INS</v>
          </cell>
          <cell r="E483" t="str">
            <v>PSC2137</v>
          </cell>
          <cell r="G483">
            <v>17</v>
          </cell>
          <cell r="I483" t="str">
            <v>PIC</v>
          </cell>
          <cell r="O483" t="str">
            <v>PSC2137_17_EXE_PIC_000005_4</v>
          </cell>
          <cell r="P483" t="str">
            <v>INS-TTT-TTZ-Plans d’installation de chantier PIC</v>
          </cell>
          <cell r="U483">
            <v>45029</v>
          </cell>
        </row>
        <row r="484">
          <cell r="B484" t="str">
            <v>22ISS</v>
          </cell>
          <cell r="D484" t="str">
            <v>INS</v>
          </cell>
          <cell r="E484" t="str">
            <v>PSC2137</v>
          </cell>
          <cell r="G484">
            <v>17</v>
          </cell>
          <cell r="I484" t="str">
            <v>PIC</v>
          </cell>
          <cell r="O484" t="str">
            <v>PSC2137_17_EXE_PIC_000006_1</v>
          </cell>
          <cell r="P484" t="str">
            <v>INS-TTT-TTZ-Plans d’aménagements des bases-vie</v>
          </cell>
          <cell r="U484">
            <v>44966</v>
          </cell>
        </row>
        <row r="485">
          <cell r="B485" t="str">
            <v>22ISS</v>
          </cell>
          <cell r="D485" t="str">
            <v>MMS</v>
          </cell>
          <cell r="E485" t="str">
            <v>PSC2137</v>
          </cell>
          <cell r="G485">
            <v>17</v>
          </cell>
          <cell r="I485" t="str">
            <v>PLA</v>
          </cell>
          <cell r="O485" t="str">
            <v>PSC2137_17_EXE_PLA_000080_1</v>
          </cell>
          <cell r="P485" t="str">
            <v>MMS-S01b-BOI-Plan de repérage Portes   S01b - niveau technique Boite Gare</v>
          </cell>
          <cell r="U485">
            <v>45068</v>
          </cell>
        </row>
        <row r="486">
          <cell r="B486" t="str">
            <v>22ISS</v>
          </cell>
          <cell r="D486" t="str">
            <v>MMS</v>
          </cell>
          <cell r="E486" t="str">
            <v>PSC2137</v>
          </cell>
          <cell r="G486">
            <v>17</v>
          </cell>
          <cell r="I486" t="str">
            <v>PLA</v>
          </cell>
          <cell r="O486" t="str">
            <v>PSC2137_17_EXE_PLA_000081_1</v>
          </cell>
          <cell r="P486" t="str">
            <v>MMS-S02-BOI-Plan de repérage Portes  S2- salle des échange Boite Gare</v>
          </cell>
          <cell r="U486">
            <v>45068</v>
          </cell>
        </row>
        <row r="487">
          <cell r="B487" t="str">
            <v>22ISS</v>
          </cell>
          <cell r="D487" t="str">
            <v>MMS</v>
          </cell>
          <cell r="E487" t="str">
            <v>PSC2137</v>
          </cell>
          <cell r="G487">
            <v>17</v>
          </cell>
          <cell r="I487" t="str">
            <v>PLA</v>
          </cell>
          <cell r="O487" t="str">
            <v>PSC2137_17_EXE_PLA_000082_1</v>
          </cell>
          <cell r="P487" t="str">
            <v>MMS-S03-BOI-Plan de repérage Portes S3 - quais Boite Gare</v>
          </cell>
          <cell r="U487">
            <v>45068</v>
          </cell>
        </row>
        <row r="488">
          <cell r="B488" t="str">
            <v>22ISS</v>
          </cell>
          <cell r="D488" t="str">
            <v>MMS</v>
          </cell>
          <cell r="E488" t="str">
            <v>PSC2137</v>
          </cell>
          <cell r="G488">
            <v>17</v>
          </cell>
          <cell r="I488" t="str">
            <v>PLA</v>
          </cell>
          <cell r="O488" t="str">
            <v>PSC2137_17_EXE_PLA_000083_1</v>
          </cell>
          <cell r="P488" t="str">
            <v>MMS-S04-BOI-Plan de repérage Porte S4- sous quais  Boite Gare</v>
          </cell>
          <cell r="U488">
            <v>45068</v>
          </cell>
        </row>
        <row r="489">
          <cell r="B489" t="str">
            <v>22ISS</v>
          </cell>
          <cell r="D489" t="str">
            <v>MMS</v>
          </cell>
          <cell r="E489" t="str">
            <v>PSC2137</v>
          </cell>
          <cell r="G489">
            <v>17</v>
          </cell>
          <cell r="I489" t="str">
            <v>PLA</v>
          </cell>
          <cell r="O489" t="str">
            <v>PSC2137_17_EXE_PLA_000084_1</v>
          </cell>
          <cell r="P489" t="str">
            <v>MMS-N00-COR-Plan de repérage Portes  -N0 Voirie Correspondance</v>
          </cell>
          <cell r="U489">
            <v>45068</v>
          </cell>
        </row>
        <row r="490">
          <cell r="B490" t="str">
            <v>22ISS</v>
          </cell>
          <cell r="D490" t="str">
            <v>MMS</v>
          </cell>
          <cell r="E490" t="str">
            <v>PSC2137</v>
          </cell>
          <cell r="G490">
            <v>17</v>
          </cell>
          <cell r="I490" t="str">
            <v>PLA</v>
          </cell>
          <cell r="O490" t="str">
            <v>PSC2137_17_EXE_PLA_000085_1</v>
          </cell>
          <cell r="P490" t="str">
            <v>MMS-S01H-COR-Plan de repérage Portes -S01b+S1H Correspondance</v>
          </cell>
          <cell r="U490">
            <v>45068</v>
          </cell>
        </row>
        <row r="491">
          <cell r="B491" t="str">
            <v>22ISS</v>
          </cell>
          <cell r="D491" t="str">
            <v>MMS</v>
          </cell>
          <cell r="E491" t="str">
            <v>PSC2137</v>
          </cell>
          <cell r="G491">
            <v>17</v>
          </cell>
          <cell r="I491" t="str">
            <v>PLA</v>
          </cell>
          <cell r="O491" t="str">
            <v>PSC2137_17_EXE_PLA_000086_1</v>
          </cell>
          <cell r="P491" t="str">
            <v>MMS-S02-COR-Plan de repérage Portes S2 Correspondance</v>
          </cell>
          <cell r="U491">
            <v>45068</v>
          </cell>
        </row>
        <row r="492">
          <cell r="B492" t="str">
            <v>22ISS</v>
          </cell>
          <cell r="D492" t="str">
            <v>MMS</v>
          </cell>
          <cell r="E492" t="str">
            <v>PSC2137</v>
          </cell>
          <cell r="G492">
            <v>17</v>
          </cell>
          <cell r="I492" t="str">
            <v>PLA</v>
          </cell>
          <cell r="O492" t="str">
            <v>PSC2137_17_EXE_PLA_000087_1</v>
          </cell>
          <cell r="P492" t="str">
            <v>MMS-N00-EMR-Plan de repérage Portes N00- RDC Émergence</v>
          </cell>
          <cell r="U492">
            <v>45068</v>
          </cell>
        </row>
        <row r="493">
          <cell r="B493" t="str">
            <v>22ISS</v>
          </cell>
          <cell r="D493" t="str">
            <v>MMS</v>
          </cell>
          <cell r="E493" t="str">
            <v>PSC2137</v>
          </cell>
          <cell r="G493">
            <v>17</v>
          </cell>
          <cell r="I493" t="str">
            <v>PLA</v>
          </cell>
          <cell r="O493" t="str">
            <v>PSC2137_17_EXE_PLA_000088_1</v>
          </cell>
          <cell r="P493" t="str">
            <v>MMS-S01b-EMR-Plan de repérage Portes  S01b +S1H- niveau technique Émergence</v>
          </cell>
          <cell r="U493">
            <v>45068</v>
          </cell>
        </row>
        <row r="494">
          <cell r="B494" t="str">
            <v>22ISS</v>
          </cell>
          <cell r="D494" t="str">
            <v>MMS</v>
          </cell>
          <cell r="E494" t="str">
            <v>PSC2137</v>
          </cell>
          <cell r="G494">
            <v>17</v>
          </cell>
          <cell r="I494" t="str">
            <v>PLA</v>
          </cell>
          <cell r="O494" t="str">
            <v>PSC2137_17_EXE_PLA_000089_1</v>
          </cell>
          <cell r="P494" t="str">
            <v>MMS-S02-EMR-Plan de repérage Portes  S2- salle d'échange Émergence</v>
          </cell>
          <cell r="U494">
            <v>45068</v>
          </cell>
        </row>
        <row r="495">
          <cell r="B495" t="str">
            <v>22ISS</v>
          </cell>
          <cell r="D495" t="str">
            <v>SGO</v>
          </cell>
          <cell r="E495" t="str">
            <v>PSC2137</v>
          </cell>
          <cell r="G495">
            <v>17</v>
          </cell>
          <cell r="I495" t="str">
            <v>PLA</v>
          </cell>
          <cell r="O495" t="str">
            <v>PSC2137_17_EXE_PLA_000168_1</v>
          </cell>
          <cell r="P495" t="str">
            <v>SGO-TTT-TTZ-Plan Escaliers Coffrages - Armatures</v>
          </cell>
          <cell r="U495">
            <v>45050</v>
          </cell>
        </row>
        <row r="496">
          <cell r="B496" t="str">
            <v>22ISS</v>
          </cell>
          <cell r="D496" t="str">
            <v>GEN</v>
          </cell>
          <cell r="E496" t="str">
            <v>PSC2137</v>
          </cell>
          <cell r="G496">
            <v>17</v>
          </cell>
          <cell r="I496" t="str">
            <v>PLA</v>
          </cell>
          <cell r="O496" t="str">
            <v>PSC2137_17_EXE_PLA_000170_1</v>
          </cell>
          <cell r="P496" t="str">
            <v>GEN-TTT-TTZ-Plan d'implantation et détails PROTOTYPES</v>
          </cell>
          <cell r="U496">
            <v>45071</v>
          </cell>
        </row>
        <row r="497">
          <cell r="B497" t="str">
            <v>22ISS</v>
          </cell>
          <cell r="D497" t="str">
            <v>MAC</v>
          </cell>
          <cell r="E497" t="str">
            <v>PSC2137</v>
          </cell>
          <cell r="G497">
            <v>17</v>
          </cell>
          <cell r="I497" t="str">
            <v>PLA</v>
          </cell>
          <cell r="O497" t="str">
            <v>PSC2137_17_EXE_PLA_000171_1</v>
          </cell>
          <cell r="P497" t="str">
            <v>MAC-TTT-EMR-Plan repérage maçonnerie</v>
          </cell>
          <cell r="U497">
            <v>45071</v>
          </cell>
        </row>
      </sheetData>
      <sheetData sheetId="8"/>
      <sheetData sheetId="9">
        <row r="3">
          <cell r="B3" t="str">
            <v>Code GED concaténéExtrait de Export Lascom</v>
          </cell>
        </row>
        <row r="4">
          <cell r="B4" t="str">
            <v>PN2068-2_17_EXE_DAF_000010_1</v>
          </cell>
        </row>
        <row r="5">
          <cell r="B5" t="str">
            <v>PN2068-2_17_EXE_DAF_000010_2</v>
          </cell>
        </row>
        <row r="6">
          <cell r="B6" t="str">
            <v>PN2068-2_17_EXE_DAF_000010_3</v>
          </cell>
        </row>
        <row r="7">
          <cell r="B7" t="str">
            <v>PN2068-2_17_EXE_DAF_000010_4</v>
          </cell>
        </row>
        <row r="8">
          <cell r="B8" t="str">
            <v>PN2068-2_17_EXE_DAF_000011_1</v>
          </cell>
        </row>
        <row r="9">
          <cell r="B9" t="str">
            <v>PN2068-2_17_EXE_DAF_000011_2</v>
          </cell>
        </row>
        <row r="10">
          <cell r="B10" t="str">
            <v>PN2068-2_17_EXE_DAF_000011_3</v>
          </cell>
        </row>
        <row r="11">
          <cell r="B11" t="str">
            <v>PN2068-2_17_EXE_DAF_000011_4</v>
          </cell>
        </row>
        <row r="12">
          <cell r="B12" t="str">
            <v>PN2068-2_17_EXE_DAF_000011_5</v>
          </cell>
        </row>
        <row r="13">
          <cell r="B13" t="str">
            <v>PN2068-2_17_EXE_DAF_000012_1</v>
          </cell>
        </row>
        <row r="14">
          <cell r="B14" t="str">
            <v>PN2068-2_17_EXE_DAF_000012_2</v>
          </cell>
        </row>
        <row r="15">
          <cell r="B15" t="str">
            <v>PN2068-2_17_EXE_DAF_000012_3</v>
          </cell>
        </row>
        <row r="16">
          <cell r="B16" t="str">
            <v>PN2068-2_17_EXE_DAF_000013_1</v>
          </cell>
        </row>
        <row r="17">
          <cell r="B17" t="str">
            <v>PN2068-2_17_EXE_DAF_000013_2</v>
          </cell>
        </row>
        <row r="18">
          <cell r="B18" t="str">
            <v>PN2068-2_17_EXE_DAF_000013_3</v>
          </cell>
        </row>
        <row r="19">
          <cell r="B19" t="str">
            <v>PN2068-2_17_EXE_DAF_000014_1</v>
          </cell>
        </row>
        <row r="20">
          <cell r="B20" t="str">
            <v>PN2068-2_17_EXE_DAF_000014_2</v>
          </cell>
        </row>
        <row r="21">
          <cell r="B21" t="str">
            <v>PN2068-2_17_EXE_DAF_000014_3</v>
          </cell>
        </row>
        <row r="22">
          <cell r="B22" t="str">
            <v>PN2068-2_17_EXE_DAF_000015_1</v>
          </cell>
        </row>
        <row r="23">
          <cell r="B23" t="str">
            <v>PN2068-2_17_EXE_DAF_000015_2</v>
          </cell>
        </row>
        <row r="24">
          <cell r="B24" t="str">
            <v>PN2068-2_17_EXE_DAF_000015_3</v>
          </cell>
        </row>
        <row r="25">
          <cell r="B25" t="str">
            <v>PN2068-2_17_EXE_DAF_000016_1</v>
          </cell>
        </row>
        <row r="26">
          <cell r="B26" t="str">
            <v>PN2068-2_17_EXE_DAF_000016_2</v>
          </cell>
        </row>
        <row r="27">
          <cell r="B27" t="str">
            <v>PN2068-2_17_EXE_DAF_000016_3</v>
          </cell>
        </row>
        <row r="28">
          <cell r="B28" t="str">
            <v>PN2068-2_17_EXE_DAF_000017_1</v>
          </cell>
        </row>
        <row r="29">
          <cell r="B29" t="str">
            <v>PN2068-2_17_EXE_DAF_000017_2</v>
          </cell>
        </row>
        <row r="30">
          <cell r="B30" t="str">
            <v>PN2068-2_17_EXE_DAF_000017_3</v>
          </cell>
        </row>
        <row r="31">
          <cell r="B31" t="str">
            <v>PN2068-2_17_EXE_DAF_000018_2</v>
          </cell>
        </row>
        <row r="32">
          <cell r="B32" t="str">
            <v>PN2068-2_17_EXE_DAF_000018_3</v>
          </cell>
        </row>
        <row r="33">
          <cell r="B33" t="str">
            <v>PN2068-2_17_EXE_DAF_000018_4</v>
          </cell>
        </row>
        <row r="34">
          <cell r="B34" t="str">
            <v>PN2068-2_17_EXE_DAF_000026_1</v>
          </cell>
        </row>
        <row r="35">
          <cell r="B35" t="str">
            <v>PN2068-2_17_EXE_DAF_000026_2</v>
          </cell>
        </row>
        <row r="36">
          <cell r="B36" t="str">
            <v>PN2068-2_17_EXE_DAF_000028_1</v>
          </cell>
        </row>
        <row r="37">
          <cell r="B37" t="str">
            <v>PN2068-2_17_EXE_DAF_000035_1</v>
          </cell>
        </row>
        <row r="38">
          <cell r="B38" t="str">
            <v>PN2068-2_17_EXE_DAF_000040_1</v>
          </cell>
        </row>
        <row r="39">
          <cell r="B39" t="str">
            <v>PN2068-2_17_EXE_DAF_000042_1</v>
          </cell>
        </row>
        <row r="40">
          <cell r="B40" t="str">
            <v>PN2068-2_17_EXE_DAF_000043_2</v>
          </cell>
        </row>
        <row r="41">
          <cell r="B41" t="str">
            <v>PN2068-2_17_EXE_DAF_000044_1</v>
          </cell>
        </row>
        <row r="42">
          <cell r="B42" t="str">
            <v>PN2068-2_17_EXE_DAF_000045_1</v>
          </cell>
        </row>
        <row r="43">
          <cell r="B43" t="str">
            <v>PN2068-2_17_EXE_DAF_000048_1</v>
          </cell>
        </row>
        <row r="44">
          <cell r="B44" t="str">
            <v>PN2068-2_17_EXE_DAF_000048_2</v>
          </cell>
        </row>
        <row r="45">
          <cell r="B45" t="str">
            <v>PN2068-2_17_EXE_DAF_000058_1</v>
          </cell>
        </row>
        <row r="46">
          <cell r="B46" t="str">
            <v>PN2068-2_17_EXE_DAF_000058_2</v>
          </cell>
        </row>
        <row r="47">
          <cell r="B47" t="str">
            <v>PN2068-2_17_EXE_DAF_000058_3</v>
          </cell>
        </row>
        <row r="48">
          <cell r="B48" t="str">
            <v>PN2068-2_17_EXE_DAF_000059_1</v>
          </cell>
        </row>
        <row r="49">
          <cell r="B49" t="str">
            <v>PN2068-2_17_EXE_DAF_000059_2</v>
          </cell>
        </row>
        <row r="50">
          <cell r="B50" t="str">
            <v>PN2068-2_17_EXE_DAF_000059_3</v>
          </cell>
        </row>
        <row r="51">
          <cell r="B51" t="str">
            <v>PN2068-2_17_EXE_DAF_000060_1</v>
          </cell>
        </row>
        <row r="52">
          <cell r="B52" t="str">
            <v>PN2068-2_17_EXE_DAF_000060_2</v>
          </cell>
        </row>
        <row r="53">
          <cell r="B53" t="str">
            <v>PN2068-2_17_EXE_DAF_000060_3</v>
          </cell>
        </row>
        <row r="54">
          <cell r="B54" t="str">
            <v>PN2068-2_17_EXE_DAF_000061_1</v>
          </cell>
        </row>
        <row r="55">
          <cell r="B55" t="str">
            <v>PN2068-2_17_EXE_DAF_000061_2</v>
          </cell>
        </row>
        <row r="56">
          <cell r="B56" t="str">
            <v>PN2068-2_17_EXE_DAF_000061_3</v>
          </cell>
        </row>
        <row r="57">
          <cell r="B57" t="str">
            <v>PN2068-2_17_EXE_DAF_000062_1</v>
          </cell>
        </row>
        <row r="58">
          <cell r="B58" t="str">
            <v>PN2068-2_17_EXE_DAF_000062_2</v>
          </cell>
        </row>
        <row r="59">
          <cell r="B59" t="str">
            <v>PN2068-2_17_EXE_DAF_000062_3</v>
          </cell>
        </row>
        <row r="60">
          <cell r="B60" t="str">
            <v>PN2068-2_17_EXE_DAF_000063_1</v>
          </cell>
        </row>
        <row r="61">
          <cell r="B61" t="str">
            <v>PN2068-2_17_EXE_DAF_000063_2</v>
          </cell>
        </row>
        <row r="62">
          <cell r="B62" t="str">
            <v>PN2068-2_17_EXE_DAF_000063_3</v>
          </cell>
        </row>
        <row r="63">
          <cell r="B63" t="str">
            <v>PN2068-2_17_EXE_DAF_000064_1</v>
          </cell>
        </row>
        <row r="64">
          <cell r="B64" t="str">
            <v>PN2068-2_17_EXE_DAF_000064_2</v>
          </cell>
        </row>
        <row r="65">
          <cell r="B65" t="str">
            <v>PN2068-2_17_EXE_DAF_000064_3</v>
          </cell>
        </row>
        <row r="66">
          <cell r="B66" t="str">
            <v>PN2068-2_17_EXE_DAF_000064_4</v>
          </cell>
        </row>
        <row r="67">
          <cell r="B67" t="str">
            <v>PN2068-2_17_EXE_DAF_000065_1</v>
          </cell>
        </row>
        <row r="68">
          <cell r="B68" t="str">
            <v>PN2068-2_17_EXE_DAF_000065_2</v>
          </cell>
        </row>
        <row r="69">
          <cell r="B69" t="str">
            <v>PN2068-2_17_EXE_DAF_000065_3</v>
          </cell>
        </row>
        <row r="70">
          <cell r="B70" t="str">
            <v>PN2068-2_17_EXE_DAF_000067_1</v>
          </cell>
        </row>
        <row r="71">
          <cell r="B71" t="str">
            <v>PN2068-2_17_EXE_DAF_000068_1</v>
          </cell>
        </row>
        <row r="72">
          <cell r="B72" t="str">
            <v>PN2068-2_17_EXE_DAF_000069_1</v>
          </cell>
        </row>
        <row r="73">
          <cell r="B73" t="str">
            <v>PN2068-2_17_EXE_DAF_000070_1</v>
          </cell>
        </row>
        <row r="74">
          <cell r="B74" t="str">
            <v>PN2068-2_17_EXE_DAF_000071_1</v>
          </cell>
        </row>
        <row r="75">
          <cell r="B75" t="str">
            <v>PN2068-2_17_EXE_DAF_000072_1</v>
          </cell>
        </row>
        <row r="76">
          <cell r="B76" t="str">
            <v>PN2068-2_17_EXE_DAF_000073_1</v>
          </cell>
        </row>
        <row r="77">
          <cell r="B77" t="str">
            <v>PN2068-2_17_EXE_DAF_000074_1</v>
          </cell>
        </row>
        <row r="78">
          <cell r="B78" t="str">
            <v>PN2068-2_17_EXE_DAF_000075_1</v>
          </cell>
        </row>
        <row r="79">
          <cell r="B79" t="str">
            <v>PN2068-2_17_EXE_DAF_000076_1</v>
          </cell>
        </row>
        <row r="80">
          <cell r="B80" t="str">
            <v>PN2068-2_17_EXE_DAF_000077_1</v>
          </cell>
        </row>
        <row r="81">
          <cell r="B81" t="str">
            <v>PN2068-2_17_EXE_DAF_000078_1</v>
          </cell>
        </row>
        <row r="82">
          <cell r="B82" t="str">
            <v>PN2068-2_17_EXE_DAF_000079_1</v>
          </cell>
        </row>
        <row r="83">
          <cell r="B83" t="str">
            <v>PN2068-2_17_EXE_DAF_000080_1</v>
          </cell>
        </row>
        <row r="84">
          <cell r="B84" t="str">
            <v>PN2068-2_17_EXE_DAF_000081_1</v>
          </cell>
        </row>
        <row r="85">
          <cell r="B85" t="str">
            <v>PN2068-2_17_EXE_DAF_000081_2</v>
          </cell>
        </row>
        <row r="86">
          <cell r="B86" t="str">
            <v>PN2068-2_17_EXE_DAF_000081_3</v>
          </cell>
        </row>
        <row r="87">
          <cell r="B87" t="str">
            <v>PN2068-2_17_EXE_DAF_000082_1</v>
          </cell>
        </row>
        <row r="88">
          <cell r="B88" t="str">
            <v>PN2068-2_17_EXE_DAF_000083_1</v>
          </cell>
        </row>
        <row r="89">
          <cell r="B89" t="str">
            <v>PN2068-2_17_EXE_DAF_000085_1</v>
          </cell>
        </row>
        <row r="90">
          <cell r="B90" t="str">
            <v>PN2068-2_17_EXE_DAF_000085_2</v>
          </cell>
        </row>
        <row r="91">
          <cell r="B91" t="str">
            <v>PN2068-2_17_EXE_DAF_000086_1</v>
          </cell>
        </row>
        <row r="92">
          <cell r="B92" t="str">
            <v>PN2068-2_17_EXE_DAF_000086_2</v>
          </cell>
        </row>
        <row r="93">
          <cell r="B93" t="str">
            <v>PN2068-2_17_EXE_DAF_000087_1</v>
          </cell>
        </row>
        <row r="94">
          <cell r="B94" t="str">
            <v>PN2068-2_17_EXE_DAF_000087_2</v>
          </cell>
        </row>
        <row r="95">
          <cell r="B95" t="str">
            <v>PN2068-2_17_EXE_DAF_000088_1</v>
          </cell>
        </row>
        <row r="96">
          <cell r="B96" t="str">
            <v>PN2068-2_17_EXE_DAF_000088_2</v>
          </cell>
        </row>
        <row r="97">
          <cell r="B97" t="str">
            <v>PN2068-2_17_EXE_DAF_000089_1</v>
          </cell>
        </row>
        <row r="98">
          <cell r="B98" t="str">
            <v>PN2068-2_17_EXE_DAF_000089_2</v>
          </cell>
        </row>
        <row r="99">
          <cell r="B99" t="str">
            <v>PN2068-2_17_EXE_DAF_000090_1</v>
          </cell>
        </row>
        <row r="100">
          <cell r="B100" t="str">
            <v>PN2068-2_17_EXE_DAF_000090_2</v>
          </cell>
        </row>
        <row r="101">
          <cell r="B101" t="str">
            <v>PN2068-2_17_EXE_DAF_000091_1</v>
          </cell>
        </row>
        <row r="102">
          <cell r="B102" t="str">
            <v>PN2068-2_17_EXE_DAF_000091_2</v>
          </cell>
        </row>
        <row r="103">
          <cell r="B103" t="str">
            <v>PN2068-2_17_EXE_DAF_000092_1</v>
          </cell>
        </row>
        <row r="104">
          <cell r="B104" t="str">
            <v>PN2068-2_17_EXE_DAF_000092_2</v>
          </cell>
        </row>
        <row r="105">
          <cell r="B105" t="str">
            <v>PN2068-2_17_EXE_DAF_000093_1</v>
          </cell>
        </row>
        <row r="106">
          <cell r="B106" t="str">
            <v>PN2068-2_17_EXE_DAF_000093_2</v>
          </cell>
        </row>
        <row r="107">
          <cell r="B107" t="str">
            <v>PN2068-2_17_EXE_DAF_000094_1</v>
          </cell>
        </row>
        <row r="108">
          <cell r="B108" t="str">
            <v>PN2068-2_17_EXE_DAF_000094_2</v>
          </cell>
        </row>
        <row r="109">
          <cell r="B109" t="str">
            <v>PN2068-2_17_EXE_DAF_000095_1</v>
          </cell>
        </row>
        <row r="110">
          <cell r="B110" t="str">
            <v>PN2068-2_17_EXE_DAF_000095_2</v>
          </cell>
        </row>
        <row r="111">
          <cell r="B111" t="str">
            <v>PN2068-2_17_EXE_DAF_000096_1</v>
          </cell>
        </row>
        <row r="112">
          <cell r="B112" t="str">
            <v>PN2068-2_17_EXE_DAF_000096_2</v>
          </cell>
        </row>
        <row r="113">
          <cell r="B113" t="str">
            <v>PN2068-2_17_EXE_DAF_000097_1</v>
          </cell>
        </row>
        <row r="114">
          <cell r="B114" t="str">
            <v>PN2068-2_17_EXE_DAF_000098_1</v>
          </cell>
        </row>
        <row r="115">
          <cell r="B115" t="str">
            <v>PN2068-2_17_EXE_DAF_000099_1</v>
          </cell>
        </row>
        <row r="116">
          <cell r="B116" t="str">
            <v>PN2068-2_17_EXE_DAF_000100_1</v>
          </cell>
        </row>
        <row r="117">
          <cell r="B117" t="str">
            <v>PN2068-2_17_EXE_DAF_000103_1</v>
          </cell>
        </row>
        <row r="118">
          <cell r="B118" t="str">
            <v>PN2068-2_17_EXE_DAF_000113_1</v>
          </cell>
        </row>
        <row r="119">
          <cell r="B119" t="str">
            <v>PN2068-2_17_EXE_DAF_000115_1</v>
          </cell>
        </row>
        <row r="120">
          <cell r="B120" t="str">
            <v>PN2068-2_17_EXE_DAF_000115_2</v>
          </cell>
        </row>
        <row r="121">
          <cell r="B121" t="str">
            <v>PN2068-2_17_EXE_DAF_000116_1</v>
          </cell>
        </row>
        <row r="122">
          <cell r="B122" t="str">
            <v>PN2068-2_17_EXE_DAF_000118_1</v>
          </cell>
        </row>
        <row r="123">
          <cell r="B123" t="str">
            <v>PN2068-2_17_EXE_DAF_000120_1</v>
          </cell>
        </row>
        <row r="124">
          <cell r="B124" t="str">
            <v>PN2068-2_17_EXE_DAF_000121_1</v>
          </cell>
        </row>
        <row r="125">
          <cell r="B125" t="str">
            <v>PN2068-2_17_EXE_DAF_000122_1</v>
          </cell>
        </row>
        <row r="126">
          <cell r="B126" t="str">
            <v>PN2068-2_17_EXE_DAF_000123_1</v>
          </cell>
        </row>
        <row r="127">
          <cell r="B127" t="str">
            <v>PN2068-2_17_EXE_DAF_000236_1</v>
          </cell>
        </row>
        <row r="128">
          <cell r="B128" t="str">
            <v>PN2068-2_17_EXE_FMD_000066_1</v>
          </cell>
        </row>
        <row r="129">
          <cell r="B129" t="str">
            <v>PN2068-2_17_EXE_FQR_000104_1</v>
          </cell>
        </row>
        <row r="130">
          <cell r="B130" t="str">
            <v>PN2068-2_17_EXE_FQR_000104_2</v>
          </cell>
        </row>
        <row r="131">
          <cell r="B131" t="str">
            <v>PN2068-2_17_EXE_FQR_000105_1</v>
          </cell>
        </row>
        <row r="132">
          <cell r="B132" t="str">
            <v>PN2068-2_17_EXE_FQR_000105_2</v>
          </cell>
        </row>
        <row r="133">
          <cell r="B133" t="str">
            <v>PN2068-2_17_EXE_FQR_000106_1</v>
          </cell>
        </row>
        <row r="134">
          <cell r="B134" t="str">
            <v>PN2068-2_17_EXE_FQR_000106_2</v>
          </cell>
        </row>
        <row r="135">
          <cell r="B135" t="str">
            <v>PN2068-2_17_EXE_FQR_000108_1</v>
          </cell>
        </row>
        <row r="136">
          <cell r="B136" t="str">
            <v>PN2068-2_17_EXE_FQR_000109_1</v>
          </cell>
        </row>
        <row r="137">
          <cell r="B137" t="str">
            <v>PN2068-2_17_EXE_FQR_000136_1</v>
          </cell>
        </row>
        <row r="138">
          <cell r="B138" t="str">
            <v>PN2068-2_17_EXE_FQR_000155_1</v>
          </cell>
        </row>
        <row r="139">
          <cell r="B139" t="str">
            <v>PN2068-2_17_EXE_FQR_000235_1</v>
          </cell>
        </row>
        <row r="140">
          <cell r="B140" t="str">
            <v>PN2068-2_17_EXE_FQR_000237_1</v>
          </cell>
        </row>
        <row r="141">
          <cell r="B141" t="str">
            <v>PN2068-2_17_EXE_FQR_000238_1</v>
          </cell>
        </row>
        <row r="142">
          <cell r="B142" t="str">
            <v>PN2068-2_17_EXE_FQR_000239_1</v>
          </cell>
        </row>
        <row r="143">
          <cell r="B143" t="str">
            <v>PN2068-2_17_EXE_FQR_000240_1</v>
          </cell>
        </row>
        <row r="144">
          <cell r="B144" t="str">
            <v>PN2068-2_17_EXE_FQR_000241_1</v>
          </cell>
        </row>
        <row r="145">
          <cell r="B145" t="str">
            <v>PN2068-2_17_EXE_FQR_000242_1</v>
          </cell>
        </row>
        <row r="146">
          <cell r="B146" t="str">
            <v>PN2068-2_17_EXE_FQR_000243_1</v>
          </cell>
        </row>
        <row r="147">
          <cell r="B147" t="str">
            <v>PN2068-2_17_EXE_FQR_000244_1</v>
          </cell>
        </row>
        <row r="148">
          <cell r="B148" t="str">
            <v>PN2068-2_17_EXE_FQR_000245_1</v>
          </cell>
        </row>
        <row r="149">
          <cell r="B149" t="str">
            <v>PN2068-2_17_EXE_FQR_000246_1</v>
          </cell>
        </row>
        <row r="150">
          <cell r="B150" t="str">
            <v>PN2068-2_17_EXE_FQR_000247_1</v>
          </cell>
        </row>
        <row r="151">
          <cell r="B151" t="str">
            <v>PN2068-2_17_EXE_FQR_000248_1</v>
          </cell>
        </row>
        <row r="152">
          <cell r="B152" t="str">
            <v>PN2068-2_17_EXE_FQR_000249_1</v>
          </cell>
        </row>
        <row r="153">
          <cell r="B153" t="str">
            <v>PN2068-2_17_EXE_FQR_000250_1</v>
          </cell>
        </row>
        <row r="154">
          <cell r="B154" t="str">
            <v>PN2068-2_17_EXE_FQR_000251_1</v>
          </cell>
        </row>
        <row r="155">
          <cell r="B155" t="str">
            <v>PN2068-2_17_EXE_LIS_000084_1</v>
          </cell>
        </row>
        <row r="156">
          <cell r="B156" t="str">
            <v>PN2068-2_17_EXE_NOT_000004_1</v>
          </cell>
        </row>
        <row r="157">
          <cell r="B157" t="str">
            <v>PN2068-2_17_EXE_NOT_000004_2</v>
          </cell>
        </row>
        <row r="158">
          <cell r="B158" t="str">
            <v>PN2068-2_17_EXE_NOT_000006_1</v>
          </cell>
        </row>
        <row r="159">
          <cell r="B159" t="str">
            <v>PN2068-2_17_EXE_NOT_000007_1</v>
          </cell>
        </row>
        <row r="160">
          <cell r="B160" t="str">
            <v>PN2068-2_17_EXE_NOT_000007_2</v>
          </cell>
        </row>
        <row r="161">
          <cell r="B161" t="str">
            <v>PN2068-2_17_EXE_NOT_000007_4</v>
          </cell>
        </row>
        <row r="162">
          <cell r="B162" t="str">
            <v>PN2068-2_17_EXE_NOT_000008_1</v>
          </cell>
        </row>
        <row r="163">
          <cell r="B163" t="str">
            <v>PN2068-2_17_EXE_NOT_000029_1</v>
          </cell>
        </row>
        <row r="164">
          <cell r="B164" t="str">
            <v>PN2068-2_17_EXE_NOT_000039_1</v>
          </cell>
        </row>
        <row r="165">
          <cell r="B165" t="str">
            <v>PN2068-2_17_EXE_NTE_000002_1</v>
          </cell>
        </row>
        <row r="166">
          <cell r="B166" t="str">
            <v>PN2068-2_17_EXE_NTE_000003_1</v>
          </cell>
        </row>
        <row r="167">
          <cell r="B167" t="str">
            <v>PN2068-2_17_EXE_NTE_000003_2</v>
          </cell>
        </row>
        <row r="168">
          <cell r="B168" t="str">
            <v>PN2068-2_17_EXE_NTE_000019_3</v>
          </cell>
        </row>
        <row r="169">
          <cell r="B169" t="str">
            <v>PN2068-2_17_EXE_NTE_000020_1</v>
          </cell>
        </row>
        <row r="170">
          <cell r="B170" t="str">
            <v>PN2068-2_17_EXE_NTE_000020_2</v>
          </cell>
        </row>
        <row r="171">
          <cell r="B171" t="str">
            <v>PN2068-2_17_EXE_NTE_000020_3</v>
          </cell>
        </row>
        <row r="172">
          <cell r="B172" t="str">
            <v>PN2068-2_17_EXE_NTE_000020_4</v>
          </cell>
        </row>
        <row r="173">
          <cell r="B173" t="str">
            <v>PN2068-2_17_EXE_NTE_000021_1</v>
          </cell>
        </row>
        <row r="174">
          <cell r="B174" t="str">
            <v>PN2068-2_17_EXE_NTE_000021_4</v>
          </cell>
        </row>
        <row r="175">
          <cell r="B175" t="str">
            <v>PN2068-2_17_EXE_NTE_000022_1</v>
          </cell>
        </row>
        <row r="176">
          <cell r="B176" t="str">
            <v>PN2068-2_17_EXE_NTE_000022_2</v>
          </cell>
        </row>
        <row r="177">
          <cell r="B177" t="str">
            <v>PN2068-2_17_EXE_NTE_000022_3</v>
          </cell>
        </row>
        <row r="178">
          <cell r="B178" t="str">
            <v>PN2068-2_17_EXE_NTE_000022_4</v>
          </cell>
        </row>
        <row r="179">
          <cell r="B179" t="str">
            <v>PN2068-2_17_EXE_NTE_000022_5</v>
          </cell>
        </row>
        <row r="180">
          <cell r="B180" t="str">
            <v>PN2068-2_17_EXE_NTE_000023_2</v>
          </cell>
        </row>
        <row r="181">
          <cell r="B181" t="str">
            <v>PN2068-2_17_EXE_NTE_000024_1</v>
          </cell>
        </row>
        <row r="182">
          <cell r="B182" t="str">
            <v>PN2068-2_17_EXE_NTE_000024_2</v>
          </cell>
        </row>
        <row r="183">
          <cell r="B183" t="str">
            <v>PN2068-2_17_EXE_NTE_000024_3</v>
          </cell>
        </row>
        <row r="184">
          <cell r="B184" t="str">
            <v>PN2068-2_17_EXE_NTE_000024_4</v>
          </cell>
        </row>
        <row r="185">
          <cell r="B185" t="str">
            <v>PN2068-2_17_EXE_NTE_000030_1</v>
          </cell>
        </row>
        <row r="186">
          <cell r="B186" t="str">
            <v>PN2068-2_17_EXE_NTE_000031_1</v>
          </cell>
        </row>
        <row r="187">
          <cell r="B187" t="str">
            <v>PN2068-2_17_EXE_NTE_000031_2</v>
          </cell>
        </row>
        <row r="188">
          <cell r="B188" t="str">
            <v>PN2068-2_17_EXE_NTE_000031_3</v>
          </cell>
        </row>
        <row r="189">
          <cell r="B189" t="str">
            <v>PN2068-2_17_EXE_NTE_000032_1</v>
          </cell>
        </row>
        <row r="190">
          <cell r="B190" t="str">
            <v>PN2068-2_17_EXE_NTE_000034_1</v>
          </cell>
        </row>
        <row r="191">
          <cell r="B191" t="str">
            <v>PN2068-2_17_EXE_NTE_000034_2</v>
          </cell>
        </row>
        <row r="192">
          <cell r="B192" t="str">
            <v>PN2068-2_17_EXE_NTE_000041_1</v>
          </cell>
        </row>
        <row r="193">
          <cell r="B193" t="str">
            <v>PN2068-2_17_EXE_NTE_000041_2</v>
          </cell>
        </row>
        <row r="194">
          <cell r="B194" t="str">
            <v>PN2068-2_17_EXE_NTE_000041_3</v>
          </cell>
        </row>
        <row r="195">
          <cell r="B195" t="str">
            <v>PN2068-2_17_EXE_NTE_000050_1</v>
          </cell>
        </row>
        <row r="196">
          <cell r="B196" t="str">
            <v>PN2068-2_17_EXE_NTE_000050_2</v>
          </cell>
        </row>
        <row r="197">
          <cell r="B197" t="str">
            <v>PN2068-2_17_EXE_NTE_000050_3</v>
          </cell>
        </row>
        <row r="198">
          <cell r="B198" t="str">
            <v>PN2068-2_17_EXE_NTE_000050_4</v>
          </cell>
        </row>
        <row r="199">
          <cell r="B199" t="str">
            <v>PN2068-2_17_EXE_NTE_000050_6</v>
          </cell>
        </row>
        <row r="200">
          <cell r="B200" t="str">
            <v>PN2068-2_17_EXE_NTE_000057_2</v>
          </cell>
        </row>
        <row r="201">
          <cell r="B201" t="str">
            <v>PN2068-2_17_EXE_NTE_000057_4</v>
          </cell>
        </row>
        <row r="202">
          <cell r="B202" t="str">
            <v>PN2068-2_17_EXE_PLG_000009_1</v>
          </cell>
        </row>
        <row r="203">
          <cell r="B203" t="str">
            <v>PN2068-2_17_EXE_PLG_000009_3</v>
          </cell>
        </row>
        <row r="204">
          <cell r="B204" t="str">
            <v>PN2068-2_17_EXE_PRC_000107_1</v>
          </cell>
        </row>
        <row r="205">
          <cell r="B205" t="str">
            <v>PN2068-2_17_EXE_SPS_000005_1</v>
          </cell>
        </row>
        <row r="206">
          <cell r="B206" t="str">
            <v>PN2122_17_EXE_ADM_000021_1</v>
          </cell>
        </row>
        <row r="207">
          <cell r="B207" t="str">
            <v>PN2122_17_EXE_FIC_000009_1</v>
          </cell>
        </row>
        <row r="208">
          <cell r="B208" t="str">
            <v>PN2122_17_EXE_FIC_000009_2</v>
          </cell>
        </row>
        <row r="209">
          <cell r="B209" t="str">
            <v>PN2122_17_EXE_FIC_000009_3</v>
          </cell>
        </row>
        <row r="210">
          <cell r="B210" t="str">
            <v>PN2122_17_EXE_FIC_000009_4</v>
          </cell>
        </row>
        <row r="211">
          <cell r="B211" t="str">
            <v>PN2122_17_EXE_FIC_000009_5</v>
          </cell>
        </row>
        <row r="212">
          <cell r="B212" t="str">
            <v>PN2122_17_EXE_FIC_000011_1</v>
          </cell>
        </row>
        <row r="213">
          <cell r="B213" t="str">
            <v>PN2122_17_EXE_FIC_000011_2</v>
          </cell>
        </row>
        <row r="214">
          <cell r="B214" t="str">
            <v>PN2122_17_EXE_FIC_000011_3</v>
          </cell>
        </row>
        <row r="215">
          <cell r="B215" t="str">
            <v>PN2122_17_EXE_FIC_000011_4</v>
          </cell>
        </row>
        <row r="216">
          <cell r="B216" t="str">
            <v>PN2122_17_EXE_FIC_000013_1</v>
          </cell>
        </row>
        <row r="217">
          <cell r="B217" t="str">
            <v>PN2122_17_EXE_FIC_000013_2</v>
          </cell>
        </row>
        <row r="218">
          <cell r="B218" t="str">
            <v>PN2122_17_EXE_FIC_000013_3</v>
          </cell>
        </row>
        <row r="219">
          <cell r="B219" t="str">
            <v>PN2122_17_EXE_FIC_000013_4</v>
          </cell>
        </row>
        <row r="220">
          <cell r="B220" t="str">
            <v>PN2122_17_EXE_FQR_000012_1</v>
          </cell>
        </row>
        <row r="221">
          <cell r="B221" t="str">
            <v>PN2122_17_EXE_FQR_000016_1</v>
          </cell>
        </row>
        <row r="222">
          <cell r="B222" t="str">
            <v>PN2122_17_EXE_FQR_000017_1</v>
          </cell>
        </row>
        <row r="223">
          <cell r="B223" t="str">
            <v>PN2122_17_EXE_FQR_000042_1</v>
          </cell>
        </row>
        <row r="224">
          <cell r="B224" t="str">
            <v>PN2122_17_EXE_NOT_000005_1</v>
          </cell>
        </row>
        <row r="225">
          <cell r="B225" t="str">
            <v>PN2122_17_EXE_NOT_000005_2</v>
          </cell>
        </row>
        <row r="226">
          <cell r="B226" t="str">
            <v>PN2122_17_EXE_NOT_000006_1</v>
          </cell>
        </row>
        <row r="227">
          <cell r="B227" t="str">
            <v>PN2122_17_EXE_NOT_000006_2</v>
          </cell>
        </row>
        <row r="228">
          <cell r="B228" t="str">
            <v>PN2122_17_EXE_NOT_000006_3</v>
          </cell>
        </row>
        <row r="229">
          <cell r="B229" t="str">
            <v>PN2122_17_EXE_NOT_000006_4</v>
          </cell>
        </row>
        <row r="230">
          <cell r="B230" t="str">
            <v>PN2122_17_EXE_NOT_000007_1</v>
          </cell>
        </row>
        <row r="231">
          <cell r="B231" t="str">
            <v>PN2122_17_EXE_NOT_000007_2</v>
          </cell>
        </row>
        <row r="232">
          <cell r="B232" t="str">
            <v>PN2122_17_EXE_NOT_000007_3</v>
          </cell>
        </row>
        <row r="233">
          <cell r="B233" t="str">
            <v>PN2122_17_EXE_NOT_000007_4</v>
          </cell>
        </row>
        <row r="234">
          <cell r="B234" t="str">
            <v>PN2122_17_EXE_NOT_000008_1</v>
          </cell>
        </row>
        <row r="235">
          <cell r="B235" t="str">
            <v>PN2122_17_EXE_NOT_000008_2</v>
          </cell>
        </row>
        <row r="236">
          <cell r="B236" t="str">
            <v>PN2122_17_EXE_NOT_000010_1</v>
          </cell>
        </row>
        <row r="237">
          <cell r="B237" t="str">
            <v>PN2122_17_EXE_NOT_000010_2</v>
          </cell>
        </row>
        <row r="238">
          <cell r="B238" t="str">
            <v>PN2122_17_EXE_NOT_000010_3</v>
          </cell>
        </row>
        <row r="239">
          <cell r="B239" t="str">
            <v>PN2122_17_EXE_NOT_000010_4</v>
          </cell>
        </row>
        <row r="240">
          <cell r="B240" t="str">
            <v>PN2122_17_EXE_NOT_000010_5</v>
          </cell>
        </row>
        <row r="241">
          <cell r="B241" t="str">
            <v>PN2122_17_EXE_NTE_000018_1</v>
          </cell>
        </row>
        <row r="242">
          <cell r="B242" t="str">
            <v>PN2122_17_EXE_NTE_000022_1</v>
          </cell>
        </row>
        <row r="243">
          <cell r="B243" t="str">
            <v>PN2122_17_EXE_NTE_000022_2</v>
          </cell>
        </row>
        <row r="244">
          <cell r="B244" t="str">
            <v>PN2122_17_EXE_PGR_000004_1</v>
          </cell>
        </row>
        <row r="245">
          <cell r="B245" t="str">
            <v>PN2122_17_EXE_PGR_000004_2</v>
          </cell>
        </row>
        <row r="246">
          <cell r="B246" t="str">
            <v>PN2122_17_EXE_PLG_000014_1</v>
          </cell>
        </row>
        <row r="247">
          <cell r="B247" t="str">
            <v>PN2122_17_EXE_PLG_000014_3</v>
          </cell>
        </row>
        <row r="248">
          <cell r="B248" t="str">
            <v>PN2122_17_EXE_PLG_000015_1</v>
          </cell>
        </row>
        <row r="249">
          <cell r="B249" t="str">
            <v>PN2122_17_EXE_PLG_000015_2</v>
          </cell>
        </row>
        <row r="250">
          <cell r="B250" t="str">
            <v>PN2122_17_EXE_SPS_000003_1</v>
          </cell>
        </row>
        <row r="251">
          <cell r="B251" t="str">
            <v>PN2122_17_EXE_SPS_000003_2</v>
          </cell>
        </row>
        <row r="252">
          <cell r="B252" t="str">
            <v>PN2122_17_PRO_FQR_000001_1</v>
          </cell>
        </row>
        <row r="253">
          <cell r="B253" t="str">
            <v>PSC2137_17_EXE_DAF_000122_1</v>
          </cell>
        </row>
        <row r="254">
          <cell r="B254" t="str">
            <v>PSC2137_17_EXE_DAF_000123_1</v>
          </cell>
        </row>
        <row r="255">
          <cell r="B255" t="str">
            <v>PSC2137_17_EXE_DAF_000124_1</v>
          </cell>
        </row>
        <row r="256">
          <cell r="B256" t="str">
            <v>PSC2137_17_EXE_DAF_000125_1</v>
          </cell>
        </row>
        <row r="257">
          <cell r="B257" t="str">
            <v>PSC2137_17_EXE_DAF_000126_1</v>
          </cell>
        </row>
        <row r="258">
          <cell r="B258" t="str">
            <v>PSC2137_17_EXE_DAF_000127_1</v>
          </cell>
        </row>
        <row r="259">
          <cell r="B259" t="str">
            <v>PSC2137_17_EXE_DAF_000129_1</v>
          </cell>
        </row>
        <row r="260">
          <cell r="B260" t="str">
            <v>PSC2137_17_EXE_DAF_000130_1</v>
          </cell>
        </row>
        <row r="261">
          <cell r="B261" t="str">
            <v>PSC2137_17_EXE_DAF_000131_1</v>
          </cell>
        </row>
        <row r="262">
          <cell r="B262" t="str">
            <v>PSC2137_17_EXE_DAF_000137_1</v>
          </cell>
        </row>
        <row r="263">
          <cell r="B263" t="str">
            <v>PSC2137_17_EXE_DAF_000138_1</v>
          </cell>
        </row>
        <row r="264">
          <cell r="B264" t="str">
            <v>PSC2137_17_EXE_DAF_000140_1</v>
          </cell>
        </row>
        <row r="265">
          <cell r="B265" t="str">
            <v>PSC2137_17_EXE_DAF_000142_1</v>
          </cell>
        </row>
        <row r="266">
          <cell r="B266" t="str">
            <v>PSC2137_17_EXE_DAF_000143_1</v>
          </cell>
        </row>
        <row r="267">
          <cell r="B267" t="str">
            <v>PSC2137_17_EXE_DAF_000144_1</v>
          </cell>
        </row>
        <row r="268">
          <cell r="B268" t="str">
            <v>PSC2137_17_EXE_DAF_000145_1</v>
          </cell>
        </row>
        <row r="269">
          <cell r="B269" t="str">
            <v>PSC2137_17_EXE_DAF_000146_1</v>
          </cell>
        </row>
        <row r="270">
          <cell r="B270" t="str">
            <v>PSC2137_17_EXE_DAF_000147_1</v>
          </cell>
        </row>
        <row r="271">
          <cell r="B271" t="str">
            <v>PSC2137_17_EXE_DAF_000147_2</v>
          </cell>
        </row>
        <row r="272">
          <cell r="B272" t="str">
            <v>PSC2137_17_EXE_DAF_000148_1</v>
          </cell>
        </row>
        <row r="273">
          <cell r="B273" t="str">
            <v>PSC2137_17_EXE_DAF_000149_1</v>
          </cell>
        </row>
        <row r="274">
          <cell r="B274" t="str">
            <v>PSC2137_17_EXE_DAF_000173_1</v>
          </cell>
        </row>
        <row r="275">
          <cell r="B275" t="str">
            <v>PSC2137_17_EXE_DAF_000174_1</v>
          </cell>
        </row>
        <row r="276">
          <cell r="B276" t="str">
            <v>PSC2137_17_EXE_DAF_000175_1</v>
          </cell>
        </row>
        <row r="277">
          <cell r="B277" t="str">
            <v>PSC2137_17_EXE_DAF_000176_1</v>
          </cell>
        </row>
        <row r="278">
          <cell r="B278" t="str">
            <v>PSC2137_17_EXE_DAF_000177_1</v>
          </cell>
        </row>
        <row r="279">
          <cell r="B279" t="str">
            <v>PSC2137_17_EXE_DAF_000178_1</v>
          </cell>
        </row>
        <row r="280">
          <cell r="B280" t="str">
            <v>PSC2137_17_EXE_DAF_000179_1</v>
          </cell>
        </row>
        <row r="281">
          <cell r="B281" t="str">
            <v>PSC2137_17_EXE_DAF_000180_1</v>
          </cell>
        </row>
        <row r="282">
          <cell r="B282" t="str">
            <v>PSC2137_17_EXE_DAF_000181_1</v>
          </cell>
        </row>
        <row r="283">
          <cell r="B283" t="str">
            <v>PSC2137_17_EXE_DAF_000236_1</v>
          </cell>
        </row>
        <row r="284">
          <cell r="B284" t="str">
            <v>PSC2137_17_EXE_DAF_000237_1</v>
          </cell>
        </row>
        <row r="285">
          <cell r="B285" t="str">
            <v>PSC2137_17_EXE_DAF_000238_1</v>
          </cell>
        </row>
        <row r="286">
          <cell r="B286" t="str">
            <v>PSC2137_17_EXE_DAF_000239_1</v>
          </cell>
        </row>
        <row r="287">
          <cell r="B287" t="str">
            <v>PSC2137_17_EXE_DAF_000240_1</v>
          </cell>
        </row>
        <row r="288">
          <cell r="B288" t="str">
            <v>PSC2137_17_EXE_DAF_000241_1</v>
          </cell>
        </row>
        <row r="289">
          <cell r="B289" t="str">
            <v>PSC2137_17_EXE_DAF_000242_1</v>
          </cell>
        </row>
        <row r="290">
          <cell r="B290" t="str">
            <v>PSC2137_17_EXE_DAF_000243_1</v>
          </cell>
        </row>
        <row r="291">
          <cell r="B291" t="str">
            <v>PSC2137_17_EXE_DAF_000244_1</v>
          </cell>
        </row>
        <row r="292">
          <cell r="B292" t="str">
            <v>PSC2137_17_EXE_DAF_000247_1</v>
          </cell>
        </row>
        <row r="293">
          <cell r="B293" t="str">
            <v>PSC2137_17_EXE_DAF_000292_1</v>
          </cell>
        </row>
        <row r="294">
          <cell r="B294" t="str">
            <v>PSC2137_17_EXE_DAF_000292_2</v>
          </cell>
        </row>
        <row r="295">
          <cell r="B295" t="str">
            <v>PSC2137_17_EXE_DAF_000322_1</v>
          </cell>
        </row>
        <row r="296">
          <cell r="B296" t="str">
            <v>PSC2137_17_EXE_DAF_000324_1</v>
          </cell>
        </row>
        <row r="297">
          <cell r="B297" t="str">
            <v>PSC2137_17_EXE_DAF_000325_1</v>
          </cell>
        </row>
        <row r="298">
          <cell r="B298" t="str">
            <v>PSC2137_17_EXE_DAF_000326_1</v>
          </cell>
        </row>
        <row r="299">
          <cell r="B299" t="str">
            <v>PSC2137_17_EXE_LIS_000001_1</v>
          </cell>
        </row>
        <row r="300">
          <cell r="B300" t="str">
            <v>PSC2137_17_EXE_LIS_000018_1</v>
          </cell>
        </row>
        <row r="301">
          <cell r="B301" t="str">
            <v>PSC2137_17_EXE_NOT_000011_1</v>
          </cell>
        </row>
        <row r="302">
          <cell r="B302" t="str">
            <v>PSC2137_17_EXE_NOT_000012_1</v>
          </cell>
        </row>
        <row r="303">
          <cell r="B303" t="str">
            <v>PSC2137_17_EXE_NOT_000012_2</v>
          </cell>
        </row>
        <row r="304">
          <cell r="B304" t="str">
            <v>PSC2137_17_EXE_NOT_000016_1</v>
          </cell>
        </row>
        <row r="305">
          <cell r="B305" t="str">
            <v>PSC2137_17_EXE_NOT_000016_2</v>
          </cell>
        </row>
        <row r="306">
          <cell r="B306" t="str">
            <v>PSC2137_17_EXE_NOT_000017_1</v>
          </cell>
        </row>
        <row r="307">
          <cell r="B307" t="str">
            <v>PSC2137_17_EXE_NOT_000019_1</v>
          </cell>
        </row>
        <row r="308">
          <cell r="B308" t="str">
            <v>PSC2137_17_EXE_NTE_000295_1</v>
          </cell>
        </row>
        <row r="309">
          <cell r="B309" t="str">
            <v>PSC2137_17_EXE_NTE_000296_1</v>
          </cell>
        </row>
        <row r="310">
          <cell r="B310" t="str">
            <v>PSC2137_17_EXE_NTE_000297_1</v>
          </cell>
        </row>
        <row r="311">
          <cell r="B311" t="str">
            <v>PSC2137_17_EXE_NTE_000300_1</v>
          </cell>
        </row>
        <row r="312">
          <cell r="B312" t="str">
            <v>PSC2137_17_EXE_NTE_000320_1</v>
          </cell>
        </row>
        <row r="313">
          <cell r="B313" t="str">
            <v>PSC2137_17_EXE_NTE_000321_1</v>
          </cell>
        </row>
        <row r="314">
          <cell r="B314" t="str">
            <v>PSC2137_17_EXE_PLG_000014_2</v>
          </cell>
        </row>
        <row r="315">
          <cell r="B315" t="str">
            <v>PSC2137_17_EXE_PLG_000014_3</v>
          </cell>
        </row>
        <row r="316">
          <cell r="B316" t="str">
            <v>PSC2137_17_EXE_PRC_000002_1</v>
          </cell>
        </row>
        <row r="317">
          <cell r="B317" t="str">
            <v>PSC2137_17_EXE_PRC_000002_2</v>
          </cell>
        </row>
        <row r="318">
          <cell r="B318" t="str">
            <v>PSC2137_17_EXE_PRC_000003_1</v>
          </cell>
        </row>
        <row r="319">
          <cell r="B319" t="str">
            <v>PSC2137_17_EXE_PRC_000003_2</v>
          </cell>
        </row>
        <row r="320">
          <cell r="B320" t="str">
            <v>PSC2137_17_EXE_SPS_000004_1</v>
          </cell>
        </row>
        <row r="321">
          <cell r="B321" t="str">
            <v>PN2068-2_17_EXE_BIM_000004_1</v>
          </cell>
        </row>
        <row r="322">
          <cell r="B322" t="str">
            <v>PN2068-2_17_EXE_BIM_000005_1</v>
          </cell>
        </row>
        <row r="323">
          <cell r="B323" t="str">
            <v>PN2068-2_17_EXE_BIM_000019_1</v>
          </cell>
        </row>
        <row r="324">
          <cell r="B324" t="str">
            <v>PN2068-2_17_EXE_BIM_000054_1</v>
          </cell>
        </row>
        <row r="325">
          <cell r="B325" t="str">
            <v>PN2068-2_17_EXE_BIM_000054_2</v>
          </cell>
        </row>
        <row r="326">
          <cell r="B326" t="str">
            <v>PN2068-2_17_EXE_MOD_000063_1</v>
          </cell>
        </row>
        <row r="327">
          <cell r="B327" t="str">
            <v>PN2068-2_17_EXE_MOD_000063_2</v>
          </cell>
        </row>
        <row r="328">
          <cell r="B328" t="str">
            <v>PN2068-2_17_EXE_MOD_000063_3</v>
          </cell>
        </row>
        <row r="329">
          <cell r="B329" t="str">
            <v>PN2068-2_17_EXE_MOD_000064_1</v>
          </cell>
        </row>
        <row r="330">
          <cell r="B330" t="str">
            <v>PN2068-2_17_EXE_PDT_000002_1</v>
          </cell>
        </row>
        <row r="331">
          <cell r="B331" t="str">
            <v>PN2068-2_17_EXE_PDT_000002_2</v>
          </cell>
        </row>
        <row r="332">
          <cell r="B332" t="str">
            <v>PN2068-2_17_EXE_PDT_000002_6</v>
          </cell>
        </row>
        <row r="333">
          <cell r="B333" t="str">
            <v>PN2068-2_17_EXE_PIM_000107_1</v>
          </cell>
        </row>
        <row r="334">
          <cell r="B334" t="str">
            <v>PN2068-2_17_EXE_PIM_000108_1</v>
          </cell>
        </row>
        <row r="335">
          <cell r="B335" t="str">
            <v>PN2068-2_17_EXE_PIM_000109_1</v>
          </cell>
        </row>
        <row r="336">
          <cell r="B336" t="str">
            <v>PN2068-2_17_EXE_PIM_000110_1</v>
          </cell>
        </row>
        <row r="337">
          <cell r="B337" t="str">
            <v>PN2068-2_17_EXE_PIM_000112_1</v>
          </cell>
        </row>
        <row r="338">
          <cell r="B338" t="str">
            <v>PN2068-2_17_EXE_PIM_000113_1</v>
          </cell>
        </row>
        <row r="339">
          <cell r="B339" t="str">
            <v>PN2068-2_17_EXE_PIM_000117_1</v>
          </cell>
        </row>
        <row r="340">
          <cell r="B340" t="str">
            <v>PN2068-2_17_EXE_PIM_000118_1</v>
          </cell>
        </row>
        <row r="341">
          <cell r="B341" t="str">
            <v>PN2068-2_17_EXE_PIM_000232_1</v>
          </cell>
        </row>
        <row r="342">
          <cell r="B342" t="str">
            <v>PN2068-2_17_EXE_PLA_000012_1</v>
          </cell>
        </row>
        <row r="343">
          <cell r="B343" t="str">
            <v>PN2068-2_17_EXE_PLA_000012_2</v>
          </cell>
        </row>
        <row r="344">
          <cell r="B344" t="str">
            <v>PN2068-2_17_EXE_PLA_000012_3</v>
          </cell>
        </row>
        <row r="345">
          <cell r="B345" t="str">
            <v>PN2068-2_17_EXE_PLA_000013_1</v>
          </cell>
        </row>
        <row r="346">
          <cell r="B346" t="str">
            <v>PN2068-2_17_EXE_PLA_000013_2</v>
          </cell>
        </row>
        <row r="347">
          <cell r="B347" t="str">
            <v>PN2068-2_17_EXE_PLA_000013_3</v>
          </cell>
        </row>
        <row r="348">
          <cell r="B348" t="str">
            <v>PN2068-2_17_EXE_PLA_000014_1</v>
          </cell>
        </row>
        <row r="349">
          <cell r="B349" t="str">
            <v>PN2068-2_17_EXE_PLA_000014_2</v>
          </cell>
        </row>
        <row r="350">
          <cell r="B350" t="str">
            <v>PN2068-2_17_EXE_PLA_000014_4</v>
          </cell>
        </row>
        <row r="351">
          <cell r="B351" t="str">
            <v>PN2068-2_17_EXE_PLA_000015_1</v>
          </cell>
        </row>
        <row r="352">
          <cell r="B352" t="str">
            <v>PN2068-2_17_EXE_PLA_000015_2</v>
          </cell>
        </row>
        <row r="353">
          <cell r="B353" t="str">
            <v>PN2068-2_17_EXE_PLA_000015_4</v>
          </cell>
        </row>
        <row r="354">
          <cell r="B354" t="str">
            <v>PN2068-2_17_EXE_PLA_000016_1</v>
          </cell>
        </row>
        <row r="355">
          <cell r="B355" t="str">
            <v>PN2068-2_17_EXE_PLA_000017_2</v>
          </cell>
        </row>
        <row r="356">
          <cell r="B356" t="str">
            <v>PN2068-2_17_EXE_PLA_000020_1</v>
          </cell>
        </row>
        <row r="357">
          <cell r="B357" t="str">
            <v>PN2068-2_17_EXE_PLA_000020_3</v>
          </cell>
        </row>
        <row r="358">
          <cell r="B358" t="str">
            <v>PN2068-2_17_EXE_PLA_000020_4</v>
          </cell>
        </row>
        <row r="359">
          <cell r="B359" t="str">
            <v>PN2068-2_17_EXE_PLA_000021_1</v>
          </cell>
        </row>
        <row r="360">
          <cell r="B360" t="str">
            <v>PN2068-2_17_EXE_PLA_000021_3</v>
          </cell>
        </row>
        <row r="361">
          <cell r="B361" t="str">
            <v>PN2068-2_17_EXE_PLA_000021_4</v>
          </cell>
        </row>
        <row r="362">
          <cell r="B362" t="str">
            <v>PN2068-2_17_EXE_PLA_000022_1</v>
          </cell>
        </row>
        <row r="363">
          <cell r="B363" t="str">
            <v>PN2068-2_17_EXE_PLA_000022_2</v>
          </cell>
        </row>
        <row r="364">
          <cell r="B364" t="str">
            <v>PN2068-2_17_EXE_PLA_000022_3</v>
          </cell>
        </row>
        <row r="365">
          <cell r="B365" t="str">
            <v>PN2068-2_17_EXE_PLA_000022_4</v>
          </cell>
        </row>
        <row r="366">
          <cell r="B366" t="str">
            <v>PN2068-2_17_EXE_PLA_000022_5</v>
          </cell>
        </row>
        <row r="367">
          <cell r="B367" t="str">
            <v>PN2068-2_17_EXE_PLA_000022_6</v>
          </cell>
        </row>
        <row r="368">
          <cell r="B368" t="str">
            <v>PN2068-2_17_EXE_PLA_000023_1</v>
          </cell>
        </row>
        <row r="369">
          <cell r="B369" t="str">
            <v>PN2068-2_17_EXE_PLA_000023_2</v>
          </cell>
        </row>
        <row r="370">
          <cell r="B370" t="str">
            <v>PN2068-2_17_EXE_PLA_000023_3</v>
          </cell>
        </row>
        <row r="371">
          <cell r="B371" t="str">
            <v>PN2068-2_17_EXE_PLA_000023_4</v>
          </cell>
        </row>
        <row r="372">
          <cell r="B372" t="str">
            <v>PN2068-2_17_EXE_PLA_000023_5</v>
          </cell>
        </row>
        <row r="373">
          <cell r="B373" t="str">
            <v>PN2068-2_17_EXE_PLA_000024_1</v>
          </cell>
        </row>
        <row r="374">
          <cell r="B374" t="str">
            <v>PN2068-2_17_EXE_PLA_000024_2</v>
          </cell>
        </row>
        <row r="375">
          <cell r="B375" t="str">
            <v>PN2068-2_17_EXE_PLA_000024_3</v>
          </cell>
        </row>
        <row r="376">
          <cell r="B376" t="str">
            <v>PN2068-2_17_EXE_PLA_000024_4</v>
          </cell>
        </row>
        <row r="377">
          <cell r="B377" t="str">
            <v>PN2068-2_17_EXE_PLA_000024_5</v>
          </cell>
        </row>
        <row r="378">
          <cell r="B378" t="str">
            <v>PN2068-2_17_EXE_PLA_000025_1</v>
          </cell>
        </row>
        <row r="379">
          <cell r="B379" t="str">
            <v>PN2068-2_17_EXE_PLA_000025_2</v>
          </cell>
        </row>
        <row r="380">
          <cell r="B380" t="str">
            <v>PN2068-2_17_EXE_PLA_000025_3</v>
          </cell>
        </row>
        <row r="381">
          <cell r="B381" t="str">
            <v>PN2068-2_17_EXE_PLA_000025_4</v>
          </cell>
        </row>
        <row r="382">
          <cell r="B382" t="str">
            <v>PN2068-2_17_EXE_PLA_000025_5</v>
          </cell>
        </row>
        <row r="383">
          <cell r="B383" t="str">
            <v>PN2068-2_17_EXE_PLA_000026_1</v>
          </cell>
        </row>
        <row r="384">
          <cell r="B384" t="str">
            <v>PN2068-2_17_EXE_PLA_000026_2</v>
          </cell>
        </row>
        <row r="385">
          <cell r="B385" t="str">
            <v>PN2068-2_17_EXE_PLA_000026_3</v>
          </cell>
        </row>
        <row r="386">
          <cell r="B386" t="str">
            <v>PN2068-2_17_EXE_PLA_000027_1</v>
          </cell>
        </row>
        <row r="387">
          <cell r="B387" t="str">
            <v>PN2068-2_17_EXE_PLA_000027_2</v>
          </cell>
        </row>
        <row r="388">
          <cell r="B388" t="str">
            <v>PN2068-2_17_EXE_PLA_000027_3</v>
          </cell>
        </row>
        <row r="389">
          <cell r="B389" t="str">
            <v>PN2068-2_17_EXE_PLA_000027_4</v>
          </cell>
        </row>
        <row r="390">
          <cell r="B390" t="str">
            <v>PN2068-2_17_EXE_PLA_000029_1</v>
          </cell>
        </row>
        <row r="391">
          <cell r="B391" t="str">
            <v>PN2068-2_17_EXE_PLA_000029_2</v>
          </cell>
        </row>
        <row r="392">
          <cell r="B392" t="str">
            <v>PN2068-2_17_EXE_PLA_000029_3</v>
          </cell>
        </row>
        <row r="393">
          <cell r="B393" t="str">
            <v>PN2068-2_17_EXE_PLA_000029_4</v>
          </cell>
        </row>
        <row r="394">
          <cell r="B394" t="str">
            <v>PN2068-2_17_EXE_PLA_000030_1</v>
          </cell>
        </row>
        <row r="395">
          <cell r="B395" t="str">
            <v>PN2068-2_17_EXE_PLA_000030_2</v>
          </cell>
        </row>
        <row r="396">
          <cell r="B396" t="str">
            <v>PN2068-2_17_EXE_PLA_000031_1</v>
          </cell>
        </row>
        <row r="397">
          <cell r="B397" t="str">
            <v>PN2068-2_17_EXE_PLA_000031_2</v>
          </cell>
        </row>
        <row r="398">
          <cell r="B398" t="str">
            <v>PN2068-2_17_EXE_PLA_000037_1</v>
          </cell>
        </row>
        <row r="399">
          <cell r="B399" t="str">
            <v>PN2068-2_17_EXE_PLA_000038_1</v>
          </cell>
        </row>
        <row r="400">
          <cell r="B400" t="str">
            <v>PN2068-2_17_EXE_PLA_000041_1</v>
          </cell>
        </row>
        <row r="401">
          <cell r="B401" t="str">
            <v>PN2068-2_17_EXE_PLA_000041_2</v>
          </cell>
        </row>
        <row r="402">
          <cell r="B402" t="str">
            <v>PN2068-2_17_EXE_PLA_000042_1</v>
          </cell>
        </row>
        <row r="403">
          <cell r="B403" t="str">
            <v>PN2068-2_17_EXE_PLA_000042_2</v>
          </cell>
        </row>
        <row r="404">
          <cell r="B404" t="str">
            <v>PN2068-2_17_EXE_PLA_000043_1</v>
          </cell>
        </row>
        <row r="405">
          <cell r="B405" t="str">
            <v>PN2068-2_17_EXE_PLA_000044_1</v>
          </cell>
        </row>
        <row r="406">
          <cell r="B406" t="str">
            <v>PN2068-2_17_EXE_PLA_000050_1</v>
          </cell>
        </row>
        <row r="407">
          <cell r="B407" t="str">
            <v>PN2068-2_17_EXE_PLA_000051_1</v>
          </cell>
        </row>
        <row r="408">
          <cell r="B408" t="str">
            <v>PN2068-2_17_EXE_PLA_000056_1</v>
          </cell>
        </row>
        <row r="409">
          <cell r="B409" t="str">
            <v>PN2068-2_17_EXE_PLA_000056_4</v>
          </cell>
        </row>
        <row r="410">
          <cell r="B410" t="str">
            <v>PN2068-2_17_EXE_PLA_000057_1</v>
          </cell>
        </row>
        <row r="411">
          <cell r="B411" t="str">
            <v>PN2068-2_17_EXE_PLA_000057_4</v>
          </cell>
        </row>
        <row r="412">
          <cell r="B412" t="str">
            <v>PN2068-2_17_EXE_PLA_000058_1</v>
          </cell>
        </row>
        <row r="413">
          <cell r="B413" t="str">
            <v>PN2068-2_17_EXE_PLA_000058_4</v>
          </cell>
        </row>
        <row r="414">
          <cell r="B414" t="str">
            <v>PN2068-2_17_EXE_PLA_000059_1</v>
          </cell>
        </row>
        <row r="415">
          <cell r="B415" t="str">
            <v>PN2068-2_17_EXE_PLA_000059_4</v>
          </cell>
        </row>
        <row r="416">
          <cell r="B416" t="str">
            <v>PN2068-2_17_EXE_PLA_000060_2</v>
          </cell>
        </row>
        <row r="417">
          <cell r="B417" t="str">
            <v>PN2068-2_17_EXE_PLA_000061_2</v>
          </cell>
        </row>
        <row r="418">
          <cell r="B418" t="str">
            <v>PN2068-2_17_EXE_PLA_000062_2</v>
          </cell>
        </row>
        <row r="419">
          <cell r="B419" t="str">
            <v>PN2068-2_17_EXE_PLA_000082_1</v>
          </cell>
        </row>
        <row r="420">
          <cell r="B420" t="str">
            <v>PN2068-2_17_EXE_PLA_000082_3</v>
          </cell>
        </row>
        <row r="421">
          <cell r="B421" t="str">
            <v>PN2068-2_17_EXE_PLA_000083_1</v>
          </cell>
        </row>
        <row r="422">
          <cell r="B422" t="str">
            <v>PN2068-2_17_EXE_PLA_000083_2</v>
          </cell>
        </row>
        <row r="423">
          <cell r="B423" t="str">
            <v>PN2068-2_17_EXE_PLA_000084_2</v>
          </cell>
        </row>
        <row r="424">
          <cell r="B424" t="str">
            <v>PN2068-2_17_EXE_PLA_000085_2</v>
          </cell>
        </row>
        <row r="425">
          <cell r="B425" t="str">
            <v>PN2068-2_17_EXE_PLA_000088_1</v>
          </cell>
        </row>
        <row r="426">
          <cell r="B426" t="str">
            <v>PN2068-2_17_EXE_PLA_000089_1</v>
          </cell>
        </row>
        <row r="427">
          <cell r="B427" t="str">
            <v>PN2068-2_17_EXE_PLA_000090_2</v>
          </cell>
        </row>
        <row r="428">
          <cell r="B428" t="str">
            <v>PN2068-2_17_EXE_PLA_000091_2</v>
          </cell>
        </row>
        <row r="429">
          <cell r="B429" t="str">
            <v>PN2068-2_17_EXE_PLA_000092_1</v>
          </cell>
        </row>
        <row r="430">
          <cell r="B430" t="str">
            <v>PN2068-2_17_EXE_PLA_000097_1</v>
          </cell>
        </row>
        <row r="431">
          <cell r="B431" t="str">
            <v>PN2068-2_17_EXE_PLA_000098_1</v>
          </cell>
        </row>
        <row r="432">
          <cell r="B432" t="str">
            <v>PN2068-2_17_EXE_PLA_000099_1</v>
          </cell>
        </row>
        <row r="433">
          <cell r="B433" t="str">
            <v>PN2068-2_17_EXE_PLA_000100_1</v>
          </cell>
        </row>
        <row r="434">
          <cell r="B434" t="str">
            <v>PN2068-2_17_EXE_PLA_000102_1</v>
          </cell>
        </row>
        <row r="435">
          <cell r="B435" t="str">
            <v>PN2068-2_17_EXE_PLA_000391_1</v>
          </cell>
        </row>
        <row r="436">
          <cell r="B436" t="str">
            <v>PN2068-2_17_EXE_PLA_000392_1</v>
          </cell>
        </row>
        <row r="437">
          <cell r="B437" t="str">
            <v>PN2068-2_17_EXE_PLA_000395_1</v>
          </cell>
        </row>
        <row r="438">
          <cell r="B438" t="str">
            <v>PN2068-2_17_EXE_PLA_000396_1</v>
          </cell>
        </row>
        <row r="439">
          <cell r="B439" t="str">
            <v>PN2068-2_17_EXE_PLA_000397_1</v>
          </cell>
        </row>
        <row r="440">
          <cell r="B440" t="str">
            <v>PN2068-2_17_EXE_PRE_000001_1</v>
          </cell>
        </row>
        <row r="441">
          <cell r="B441" t="str">
            <v>PN2068-2_17_EXE_PRE_000053_1</v>
          </cell>
        </row>
        <row r="442">
          <cell r="B442" t="str">
            <v>PN2068-2_17_EXE_PRE_000053_2</v>
          </cell>
        </row>
        <row r="443">
          <cell r="B443" t="str">
            <v>PN2068-2_17_EXE_PRE_000053_3</v>
          </cell>
        </row>
        <row r="444">
          <cell r="B444" t="str">
            <v>PN2068-2_17_EXE_PRE_000055_1</v>
          </cell>
        </row>
        <row r="445">
          <cell r="B445" t="str">
            <v>PN2068-2_17_EXE_PRE_000055_2</v>
          </cell>
        </row>
        <row r="446">
          <cell r="B446" t="str">
            <v>PN2068-2_17_EXE_PRE_000055_3</v>
          </cell>
        </row>
        <row r="447">
          <cell r="B447" t="str">
            <v>PN2068-2_17_EXE_PRE_000075_1</v>
          </cell>
        </row>
        <row r="448">
          <cell r="B448" t="str">
            <v>PN2068-2_17_EXE_PRE_000075_2</v>
          </cell>
        </row>
        <row r="449">
          <cell r="B449" t="str">
            <v>PN2068-2_17_EXE_PRE_000076_1</v>
          </cell>
        </row>
        <row r="450">
          <cell r="B450" t="str">
            <v>PN2068-2_17_EXE_PRE_000076_2</v>
          </cell>
        </row>
        <row r="451">
          <cell r="B451" t="str">
            <v>PN2068-2_17_EXE_PRE_000077_1</v>
          </cell>
        </row>
        <row r="452">
          <cell r="B452" t="str">
            <v>PN2068-2_17_EXE_PRE_000077_2</v>
          </cell>
        </row>
        <row r="453">
          <cell r="B453" t="str">
            <v>PN2068-2_17_EXE_PRE_000079_1</v>
          </cell>
        </row>
        <row r="454">
          <cell r="B454" t="str">
            <v>PN2068-2_17_EXE_PRE_000080_1</v>
          </cell>
        </row>
        <row r="455">
          <cell r="B455" t="str">
            <v>PN2068-2_17_EXE_PRE_000081_1</v>
          </cell>
        </row>
        <row r="456">
          <cell r="B456" t="str">
            <v>PN2068-2_17_EXE_PRE_000104_1</v>
          </cell>
        </row>
        <row r="457">
          <cell r="B457" t="str">
            <v>PN2068-2_17_EXE_PRE_000105_1</v>
          </cell>
        </row>
        <row r="458">
          <cell r="B458" t="str">
            <v>PN2068-2_17_EXE_PRE_000106_1</v>
          </cell>
        </row>
        <row r="459">
          <cell r="B459" t="str">
            <v>PN2068-2_17_EXE_SHE_000007_1</v>
          </cell>
        </row>
        <row r="460">
          <cell r="B460" t="str">
            <v>PN2068-2_17_EXE_SHE_000007_2</v>
          </cell>
        </row>
        <row r="461">
          <cell r="B461" t="str">
            <v>PN2068-2_17_EXE_SHE_000007_3</v>
          </cell>
        </row>
        <row r="462">
          <cell r="B462" t="str">
            <v>PN2068-2_17_EXE_SHE_000010_1</v>
          </cell>
        </row>
        <row r="463">
          <cell r="B463" t="str">
            <v>PN2068-2_17_EXE_SHE_000010_2</v>
          </cell>
        </row>
        <row r="464">
          <cell r="B464" t="str">
            <v>PN2068-2_17_EXE_SHE_000010_3</v>
          </cell>
        </row>
        <row r="465">
          <cell r="B465" t="str">
            <v>PN2068-2_17_EXE_SHE_000010_4</v>
          </cell>
        </row>
        <row r="466">
          <cell r="B466" t="str">
            <v>PN2068-2_17_EXE_SHE_000011_1</v>
          </cell>
        </row>
        <row r="467">
          <cell r="B467" t="str">
            <v>PN2068-2_17_EXE_SHE_000011_2</v>
          </cell>
        </row>
        <row r="468">
          <cell r="B468" t="str">
            <v>PN2068-2_17_EXE_SHE_000011_3</v>
          </cell>
        </row>
        <row r="469">
          <cell r="B469" t="str">
            <v>PN2068-2_17_EXE_SHE_000065_1</v>
          </cell>
        </row>
        <row r="470">
          <cell r="B470" t="str">
            <v>PN2068-2_17_EXE_SHE_000066_1</v>
          </cell>
        </row>
        <row r="471">
          <cell r="B471" t="str">
            <v>PN2068-2_17_EXE_SHE_000067_1</v>
          </cell>
        </row>
        <row r="472">
          <cell r="B472" t="str">
            <v>PN2068-2_17_EXE_SHE_000068_1</v>
          </cell>
        </row>
        <row r="473">
          <cell r="B473" t="str">
            <v>PN2068-2_17_EXE_SHE_000069_1</v>
          </cell>
        </row>
        <row r="474">
          <cell r="B474" t="str">
            <v>PN2122_17_EXE_PDT_000003_1</v>
          </cell>
        </row>
        <row r="475">
          <cell r="B475" t="str">
            <v>PN2122_17_EXE_PDT_000003_2</v>
          </cell>
        </row>
        <row r="476">
          <cell r="B476" t="str">
            <v>PN2122_17_EXE_PDT_000005_1</v>
          </cell>
        </row>
        <row r="477">
          <cell r="B477" t="str">
            <v>PN2122_17_EXE_PIC_000002_1</v>
          </cell>
        </row>
        <row r="478">
          <cell r="B478" t="str">
            <v>PN2122_17_EXE_PIC_000002_2</v>
          </cell>
        </row>
        <row r="479">
          <cell r="B479" t="str">
            <v>PN2122_17_EXE_PIC_000002_3</v>
          </cell>
        </row>
        <row r="480">
          <cell r="B480" t="str">
            <v>PN2122_17_EXE_PIC_000002_4</v>
          </cell>
        </row>
        <row r="481">
          <cell r="B481" t="str">
            <v>PN2122_17_EXE_PIC_000004_1</v>
          </cell>
        </row>
        <row r="482">
          <cell r="B482" t="str">
            <v>PSC2137_17_EXE_PIC_000005_1</v>
          </cell>
        </row>
        <row r="483">
          <cell r="B483" t="str">
            <v>PSC2137_17_EXE_PIC_000005_2</v>
          </cell>
        </row>
        <row r="484">
          <cell r="B484" t="str">
            <v>PSC2137_17_EXE_PIC_000005_4</v>
          </cell>
        </row>
        <row r="485">
          <cell r="B485" t="str">
            <v>PSC2137_17_EXE_PIC_000006_1</v>
          </cell>
        </row>
        <row r="486">
          <cell r="B486" t="str">
            <v>PSC2137_17_EXE_PLA_000080_1</v>
          </cell>
        </row>
        <row r="487">
          <cell r="B487" t="str">
            <v>PSC2137_17_EXE_PLA_000081_1</v>
          </cell>
        </row>
        <row r="488">
          <cell r="B488" t="str">
            <v>PSC2137_17_EXE_PLA_000082_1</v>
          </cell>
        </row>
        <row r="489">
          <cell r="B489" t="str">
            <v>PSC2137_17_EXE_PLA_000083_1</v>
          </cell>
        </row>
        <row r="490">
          <cell r="B490" t="str">
            <v>PSC2137_17_EXE_PLA_000084_1</v>
          </cell>
        </row>
        <row r="491">
          <cell r="B491" t="str">
            <v>PSC2137_17_EXE_PLA_000085_1</v>
          </cell>
        </row>
        <row r="492">
          <cell r="B492" t="str">
            <v>PSC2137_17_EXE_PLA_000086_1</v>
          </cell>
        </row>
        <row r="493">
          <cell r="B493" t="str">
            <v>PSC2137_17_EXE_PLA_000087_1</v>
          </cell>
        </row>
        <row r="494">
          <cell r="B494" t="str">
            <v>PSC2137_17_EXE_PLA_000088_1</v>
          </cell>
        </row>
        <row r="495">
          <cell r="B495" t="str">
            <v>PSC2137_17_EXE_PLA_000089_1</v>
          </cell>
        </row>
        <row r="496">
          <cell r="B496" t="str">
            <v>PSC2137_17_EXE_PLA_000168_1</v>
          </cell>
        </row>
        <row r="497">
          <cell r="B497" t="str">
            <v>PSC2137_17_EXE_PLA_000170_1</v>
          </cell>
        </row>
        <row r="498">
          <cell r="B498" t="str">
            <v>PSC2137_17_EXE_PLA_000171_1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>
    <tabColor theme="9" tint="0.59999389629810485"/>
  </sheetPr>
  <dimension ref="A1:M535"/>
  <sheetViews>
    <sheetView zoomScale="80" zoomScaleNormal="80" workbookViewId="0"/>
  </sheetViews>
  <sheetFormatPr baseColWidth="10" defaultColWidth="10.5703125" defaultRowHeight="15"/>
  <cols>
    <col min="1" max="1" width="37.42578125" bestFit="1" customWidth="1"/>
    <col min="2" max="2" width="13.42578125" bestFit="1" customWidth="1"/>
    <col min="4" max="4" width="45.5703125" customWidth="1"/>
    <col min="5" max="5" width="22" customWidth="1"/>
    <col min="6" max="6" width="15.85546875" bestFit="1" customWidth="1"/>
    <col min="7" max="7" width="16.28515625" bestFit="1" customWidth="1"/>
    <col min="9" max="9" width="14.5703125" bestFit="1" customWidth="1"/>
    <col min="10" max="10" width="13.7109375" customWidth="1"/>
    <col min="11" max="11" width="89.140625" bestFit="1" customWidth="1"/>
    <col min="13" max="13" width="12.7109375" bestFit="1" customWidth="1"/>
  </cols>
  <sheetData>
    <row r="1" spans="1:13" s="5" customFormat="1" ht="33" customHeight="1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2" t="s">
        <v>8</v>
      </c>
      <c r="K1" s="1" t="s">
        <v>9</v>
      </c>
      <c r="L1" s="3" t="s">
        <v>10</v>
      </c>
      <c r="M1" s="4" t="s">
        <v>11</v>
      </c>
    </row>
    <row r="2" spans="1:13">
      <c r="A2" s="41" t="str">
        <f>CONCATENATE(F2,"_",G2,"_",H2,"_",I2,"_",TEXT(J2,"000000"),"_",L2)</f>
        <v>PN2068-2_17_EXE_NTE_à définir_1</v>
      </c>
      <c r="B2" s="6" t="s">
        <v>12</v>
      </c>
      <c r="C2" s="7" t="s">
        <v>13</v>
      </c>
      <c r="D2" s="8" t="s">
        <v>14</v>
      </c>
      <c r="E2" s="9" t="s">
        <v>15</v>
      </c>
      <c r="F2" s="8" t="s">
        <v>16</v>
      </c>
      <c r="G2" s="10">
        <v>17</v>
      </c>
      <c r="H2" s="8" t="s">
        <v>17</v>
      </c>
      <c r="I2" s="9" t="s">
        <v>18</v>
      </c>
      <c r="J2" s="10" t="s">
        <v>19</v>
      </c>
      <c r="K2" s="11" t="s">
        <v>20</v>
      </c>
      <c r="L2" s="10">
        <v>1</v>
      </c>
      <c r="M2" s="12">
        <v>44911</v>
      </c>
    </row>
    <row r="3" spans="1:13">
      <c r="A3" s="41" t="str">
        <f t="shared" ref="A3:A66" si="0">CONCATENATE(F3,"_",G3,"_",H3,"_",I3,"_",TEXT(J3,"000000"),"_",L3)</f>
        <v>PN2068-2_17_EXE_NOT_000006_1</v>
      </c>
      <c r="B3" s="6" t="s">
        <v>12</v>
      </c>
      <c r="C3" s="7" t="s">
        <v>13</v>
      </c>
      <c r="D3" s="13" t="s">
        <v>14</v>
      </c>
      <c r="E3" s="9" t="s">
        <v>21</v>
      </c>
      <c r="F3" s="8" t="s">
        <v>16</v>
      </c>
      <c r="G3" s="10">
        <v>17</v>
      </c>
      <c r="H3" s="14" t="s">
        <v>17</v>
      </c>
      <c r="I3" s="9" t="s">
        <v>22</v>
      </c>
      <c r="J3" s="10" t="s">
        <v>23</v>
      </c>
      <c r="K3" s="11" t="s">
        <v>24</v>
      </c>
      <c r="L3" s="10">
        <v>1</v>
      </c>
      <c r="M3" s="12">
        <v>44915</v>
      </c>
    </row>
    <row r="4" spans="1:13" ht="15.75" customHeight="1">
      <c r="A4" s="41" t="str">
        <f t="shared" si="0"/>
        <v>PN2068-2_17_EXE_NTE_000002_1</v>
      </c>
      <c r="B4" s="6" t="s">
        <v>12</v>
      </c>
      <c r="C4" s="7" t="s">
        <v>13</v>
      </c>
      <c r="D4" s="13" t="s">
        <v>14</v>
      </c>
      <c r="E4" s="9" t="s">
        <v>21</v>
      </c>
      <c r="F4" s="8" t="s">
        <v>16</v>
      </c>
      <c r="G4" s="10">
        <v>17</v>
      </c>
      <c r="H4" s="14" t="s">
        <v>17</v>
      </c>
      <c r="I4" s="9" t="s">
        <v>18</v>
      </c>
      <c r="J4" s="10" t="s">
        <v>25</v>
      </c>
      <c r="K4" s="11" t="s">
        <v>26</v>
      </c>
      <c r="L4" s="10">
        <v>1</v>
      </c>
      <c r="M4" s="12">
        <v>44915</v>
      </c>
    </row>
    <row r="5" spans="1:13" ht="15.75" customHeight="1">
      <c r="A5" s="41" t="str">
        <f t="shared" si="0"/>
        <v>PN2068-2_17_EXE_NOT_000008_1</v>
      </c>
      <c r="B5" s="6" t="s">
        <v>12</v>
      </c>
      <c r="C5" s="7" t="s">
        <v>13</v>
      </c>
      <c r="D5" s="13" t="s">
        <v>14</v>
      </c>
      <c r="E5" s="9" t="s">
        <v>27</v>
      </c>
      <c r="F5" s="8" t="s">
        <v>16</v>
      </c>
      <c r="G5" s="10">
        <v>17</v>
      </c>
      <c r="H5" s="14" t="s">
        <v>17</v>
      </c>
      <c r="I5" s="9" t="s">
        <v>22</v>
      </c>
      <c r="J5" s="10" t="s">
        <v>28</v>
      </c>
      <c r="K5" s="11" t="s">
        <v>29</v>
      </c>
      <c r="L5" s="10">
        <v>1</v>
      </c>
      <c r="M5" s="12">
        <v>44916</v>
      </c>
    </row>
    <row r="6" spans="1:13" ht="15.75" customHeight="1">
      <c r="A6" s="41" t="str">
        <f t="shared" si="0"/>
        <v>PN2068-2_17_EXE_SPS_000005_1</v>
      </c>
      <c r="B6" s="6" t="s">
        <v>12</v>
      </c>
      <c r="C6" s="7" t="s">
        <v>13</v>
      </c>
      <c r="D6" s="13" t="s">
        <v>14</v>
      </c>
      <c r="E6" s="9" t="s">
        <v>30</v>
      </c>
      <c r="F6" s="8" t="s">
        <v>16</v>
      </c>
      <c r="G6" s="10">
        <v>17</v>
      </c>
      <c r="H6" s="14" t="s">
        <v>17</v>
      </c>
      <c r="I6" s="9" t="s">
        <v>31</v>
      </c>
      <c r="J6" s="10" t="s">
        <v>32</v>
      </c>
      <c r="K6" s="11" t="s">
        <v>33</v>
      </c>
      <c r="L6" s="10">
        <v>1</v>
      </c>
      <c r="M6" s="12">
        <v>44917</v>
      </c>
    </row>
    <row r="7" spans="1:13" ht="15.75" customHeight="1">
      <c r="A7" s="41" t="str">
        <f t="shared" si="0"/>
        <v>PN2068-2_17_EXE_NOT_000004_2</v>
      </c>
      <c r="B7" s="6" t="s">
        <v>12</v>
      </c>
      <c r="C7" s="7" t="s">
        <v>13</v>
      </c>
      <c r="D7" s="13" t="s">
        <v>14</v>
      </c>
      <c r="E7" s="9" t="s">
        <v>34</v>
      </c>
      <c r="F7" s="8" t="s">
        <v>16</v>
      </c>
      <c r="G7" s="10">
        <v>17</v>
      </c>
      <c r="H7" s="14" t="s">
        <v>17</v>
      </c>
      <c r="I7" s="9" t="s">
        <v>22</v>
      </c>
      <c r="J7" s="10" t="s">
        <v>35</v>
      </c>
      <c r="K7" s="11" t="s">
        <v>36</v>
      </c>
      <c r="L7" s="9">
        <v>2</v>
      </c>
      <c r="M7" s="12">
        <v>44915</v>
      </c>
    </row>
    <row r="8" spans="1:13" ht="15.75" customHeight="1">
      <c r="A8" s="41" t="str">
        <f t="shared" si="0"/>
        <v>PN2068-2_17_EXE_NTE_000019_1</v>
      </c>
      <c r="B8" s="6" t="s">
        <v>12</v>
      </c>
      <c r="C8" s="7" t="s">
        <v>13</v>
      </c>
      <c r="D8" s="13" t="s">
        <v>14</v>
      </c>
      <c r="E8" s="9" t="s">
        <v>21</v>
      </c>
      <c r="F8" s="8" t="s">
        <v>16</v>
      </c>
      <c r="G8" s="10">
        <v>17</v>
      </c>
      <c r="H8" s="14" t="s">
        <v>17</v>
      </c>
      <c r="I8" s="9" t="s">
        <v>18</v>
      </c>
      <c r="J8" s="10" t="s">
        <v>37</v>
      </c>
      <c r="K8" s="11" t="s">
        <v>38</v>
      </c>
      <c r="L8" s="10">
        <v>1</v>
      </c>
      <c r="M8" s="12">
        <v>44944</v>
      </c>
    </row>
    <row r="9" spans="1:13" ht="15.75" customHeight="1">
      <c r="A9" s="41" t="str">
        <f t="shared" si="0"/>
        <v>PN2068-2_17_EXE_SHE_000007_1</v>
      </c>
      <c r="B9" s="6" t="s">
        <v>12</v>
      </c>
      <c r="C9" s="7" t="s">
        <v>13</v>
      </c>
      <c r="D9" s="8" t="s">
        <v>14</v>
      </c>
      <c r="E9" s="9" t="s">
        <v>21</v>
      </c>
      <c r="F9" s="8" t="s">
        <v>16</v>
      </c>
      <c r="G9" s="10">
        <v>17</v>
      </c>
      <c r="H9" s="8" t="s">
        <v>17</v>
      </c>
      <c r="I9" s="9" t="s">
        <v>39</v>
      </c>
      <c r="J9" s="10" t="s">
        <v>40</v>
      </c>
      <c r="K9" s="15" t="s">
        <v>41</v>
      </c>
      <c r="L9" s="14">
        <v>1</v>
      </c>
      <c r="M9" s="12">
        <v>44944</v>
      </c>
    </row>
    <row r="10" spans="1:13" ht="15.75" customHeight="1">
      <c r="A10" s="41" t="str">
        <f t="shared" si="0"/>
        <v>PN2068-2_17_EXE_SHE_000010_1</v>
      </c>
      <c r="B10" s="6" t="s">
        <v>12</v>
      </c>
      <c r="C10" s="7" t="s">
        <v>13</v>
      </c>
      <c r="D10" s="13" t="s">
        <v>14</v>
      </c>
      <c r="E10" s="9" t="s">
        <v>21</v>
      </c>
      <c r="F10" s="8" t="s">
        <v>16</v>
      </c>
      <c r="G10" s="10">
        <v>17</v>
      </c>
      <c r="H10" s="14" t="s">
        <v>17</v>
      </c>
      <c r="I10" s="9" t="s">
        <v>39</v>
      </c>
      <c r="J10" s="10" t="s">
        <v>42</v>
      </c>
      <c r="K10" s="11" t="s">
        <v>43</v>
      </c>
      <c r="L10" s="10">
        <v>1</v>
      </c>
      <c r="M10" s="12">
        <v>44944</v>
      </c>
    </row>
    <row r="11" spans="1:13" ht="15.75" customHeight="1">
      <c r="A11" s="41" t="str">
        <f t="shared" si="0"/>
        <v>PN2068-2_17_EXE_SHE_000011_1</v>
      </c>
      <c r="B11" s="6" t="s">
        <v>12</v>
      </c>
      <c r="C11" s="7" t="s">
        <v>13</v>
      </c>
      <c r="D11" s="13" t="s">
        <v>14</v>
      </c>
      <c r="E11" s="9" t="s">
        <v>21</v>
      </c>
      <c r="F11" s="8" t="s">
        <v>16</v>
      </c>
      <c r="G11" s="10">
        <v>17</v>
      </c>
      <c r="H11" s="14" t="s">
        <v>17</v>
      </c>
      <c r="I11" s="9" t="s">
        <v>39</v>
      </c>
      <c r="J11" s="10" t="s">
        <v>44</v>
      </c>
      <c r="K11" s="11" t="s">
        <v>45</v>
      </c>
      <c r="L11" s="10">
        <v>1</v>
      </c>
      <c r="M11" s="12">
        <v>44944</v>
      </c>
    </row>
    <row r="12" spans="1:13" ht="15.75" customHeight="1">
      <c r="A12" s="41" t="str">
        <f t="shared" si="0"/>
        <v>PN2068-2_17_EXE_NOT_000000_1</v>
      </c>
      <c r="B12" s="6" t="s">
        <v>12</v>
      </c>
      <c r="C12" s="7" t="s">
        <v>13</v>
      </c>
      <c r="D12" s="8" t="s">
        <v>14</v>
      </c>
      <c r="E12" s="9" t="s">
        <v>21</v>
      </c>
      <c r="F12" s="8" t="s">
        <v>16</v>
      </c>
      <c r="G12" s="10">
        <v>17</v>
      </c>
      <c r="H12" s="8" t="s">
        <v>17</v>
      </c>
      <c r="I12" s="9" t="s">
        <v>22</v>
      </c>
      <c r="J12" s="10"/>
      <c r="K12" s="15" t="s">
        <v>46</v>
      </c>
      <c r="L12" s="14">
        <v>1</v>
      </c>
      <c r="M12" s="12">
        <v>44946</v>
      </c>
    </row>
    <row r="13" spans="1:13" ht="15.75" customHeight="1">
      <c r="A13" s="41" t="str">
        <f t="shared" si="0"/>
        <v>PN2068-2_17_EXE_NTE_000024_1</v>
      </c>
      <c r="B13" s="6" t="s">
        <v>12</v>
      </c>
      <c r="C13" s="7" t="s">
        <v>13</v>
      </c>
      <c r="D13" s="13" t="s">
        <v>14</v>
      </c>
      <c r="E13" s="9" t="s">
        <v>21</v>
      </c>
      <c r="F13" s="8" t="s">
        <v>16</v>
      </c>
      <c r="G13" s="10">
        <v>17</v>
      </c>
      <c r="H13" s="14" t="s">
        <v>17</v>
      </c>
      <c r="I13" s="9" t="s">
        <v>18</v>
      </c>
      <c r="J13" s="10" t="s">
        <v>47</v>
      </c>
      <c r="K13" s="11" t="s">
        <v>48</v>
      </c>
      <c r="L13" s="10">
        <v>1</v>
      </c>
      <c r="M13" s="12">
        <v>44946</v>
      </c>
    </row>
    <row r="14" spans="1:13" ht="15.75" customHeight="1">
      <c r="A14" s="41" t="str">
        <f t="shared" si="0"/>
        <v>PN2068-2_17_EXE_DAF_000028_1</v>
      </c>
      <c r="B14" s="6" t="s">
        <v>12</v>
      </c>
      <c r="C14" s="7" t="s">
        <v>13</v>
      </c>
      <c r="D14" s="13" t="s">
        <v>14</v>
      </c>
      <c r="E14" s="9" t="s">
        <v>21</v>
      </c>
      <c r="F14" s="8" t="s">
        <v>16</v>
      </c>
      <c r="G14" s="10">
        <v>17</v>
      </c>
      <c r="H14" s="14" t="s">
        <v>17</v>
      </c>
      <c r="I14" s="9" t="s">
        <v>49</v>
      </c>
      <c r="J14" s="10" t="s">
        <v>50</v>
      </c>
      <c r="K14" s="11" t="s">
        <v>51</v>
      </c>
      <c r="L14" s="10">
        <v>1</v>
      </c>
      <c r="M14" s="12">
        <v>44957</v>
      </c>
    </row>
    <row r="15" spans="1:13" ht="15.75" customHeight="1">
      <c r="A15" s="41" t="str">
        <f t="shared" si="0"/>
        <v>PN2068-2_17_EXE_NOT_000029_1</v>
      </c>
      <c r="B15" s="6" t="s">
        <v>12</v>
      </c>
      <c r="C15" s="7" t="s">
        <v>13</v>
      </c>
      <c r="D15" s="8" t="s">
        <v>14</v>
      </c>
      <c r="E15" s="9" t="s">
        <v>52</v>
      </c>
      <c r="F15" s="8" t="s">
        <v>16</v>
      </c>
      <c r="G15" s="10">
        <v>17</v>
      </c>
      <c r="H15" s="8" t="s">
        <v>17</v>
      </c>
      <c r="I15" s="9" t="s">
        <v>22</v>
      </c>
      <c r="J15" s="10" t="s">
        <v>53</v>
      </c>
      <c r="K15" s="11" t="s">
        <v>54</v>
      </c>
      <c r="L15" s="10">
        <v>1</v>
      </c>
      <c r="M15" s="12">
        <v>44957</v>
      </c>
    </row>
    <row r="16" spans="1:13" ht="15.75" customHeight="1">
      <c r="A16" s="41" t="str">
        <f t="shared" si="0"/>
        <v>PN2068-2_17_EXE_PLA_000012_1</v>
      </c>
      <c r="B16" s="6" t="s">
        <v>12</v>
      </c>
      <c r="C16" s="7" t="s">
        <v>13</v>
      </c>
      <c r="D16" s="13" t="s">
        <v>55</v>
      </c>
      <c r="E16" s="9" t="s">
        <v>21</v>
      </c>
      <c r="F16" s="8" t="s">
        <v>16</v>
      </c>
      <c r="G16" s="10">
        <v>17</v>
      </c>
      <c r="H16" s="14" t="s">
        <v>17</v>
      </c>
      <c r="I16" s="9" t="s">
        <v>56</v>
      </c>
      <c r="J16" s="10" t="s">
        <v>57</v>
      </c>
      <c r="K16" s="11" t="s">
        <v>58</v>
      </c>
      <c r="L16" s="10">
        <v>1</v>
      </c>
      <c r="M16" s="16">
        <v>44967</v>
      </c>
    </row>
    <row r="17" spans="1:13" ht="15.75" customHeight="1">
      <c r="A17" s="41" t="str">
        <f t="shared" si="0"/>
        <v>PN2068-2_17_EXE_PLA_000013_1</v>
      </c>
      <c r="B17" s="6" t="s">
        <v>12</v>
      </c>
      <c r="C17" s="7" t="s">
        <v>13</v>
      </c>
      <c r="D17" s="8" t="s">
        <v>55</v>
      </c>
      <c r="E17" s="9" t="s">
        <v>21</v>
      </c>
      <c r="F17" s="8" t="s">
        <v>16</v>
      </c>
      <c r="G17" s="10">
        <v>17</v>
      </c>
      <c r="H17" s="8" t="s">
        <v>17</v>
      </c>
      <c r="I17" s="9" t="s">
        <v>56</v>
      </c>
      <c r="J17" s="10" t="s">
        <v>59</v>
      </c>
      <c r="K17" s="15" t="s">
        <v>60</v>
      </c>
      <c r="L17" s="10">
        <v>1</v>
      </c>
      <c r="M17" s="16">
        <v>44967</v>
      </c>
    </row>
    <row r="18" spans="1:13" ht="15.75" customHeight="1">
      <c r="A18" s="41" t="str">
        <f t="shared" si="0"/>
        <v>PN2068-2_17_EXE_PLG_000009_3</v>
      </c>
      <c r="B18" s="6" t="s">
        <v>12</v>
      </c>
      <c r="C18" s="7" t="s">
        <v>13</v>
      </c>
      <c r="D18" s="13" t="s">
        <v>14</v>
      </c>
      <c r="E18" s="9" t="s">
        <v>61</v>
      </c>
      <c r="F18" s="8" t="s">
        <v>16</v>
      </c>
      <c r="G18" s="10">
        <v>17</v>
      </c>
      <c r="H18" s="14" t="s">
        <v>17</v>
      </c>
      <c r="I18" s="9" t="s">
        <v>62</v>
      </c>
      <c r="J18" s="10" t="s">
        <v>63</v>
      </c>
      <c r="K18" s="11" t="s">
        <v>64</v>
      </c>
      <c r="L18" s="9">
        <v>3</v>
      </c>
      <c r="M18" s="12">
        <v>44917</v>
      </c>
    </row>
    <row r="19" spans="1:13" ht="15.75" customHeight="1">
      <c r="A19" s="41" t="str">
        <f t="shared" si="0"/>
        <v>PN2068-2_17_EXE_NTE_000003_2</v>
      </c>
      <c r="B19" s="6" t="s">
        <v>12</v>
      </c>
      <c r="C19" s="7" t="s">
        <v>13</v>
      </c>
      <c r="D19" s="13" t="s">
        <v>14</v>
      </c>
      <c r="E19" s="9" t="s">
        <v>21</v>
      </c>
      <c r="F19" s="8" t="s">
        <v>16</v>
      </c>
      <c r="G19" s="10">
        <v>17</v>
      </c>
      <c r="H19" s="14" t="s">
        <v>17</v>
      </c>
      <c r="I19" s="9" t="s">
        <v>18</v>
      </c>
      <c r="J19" s="10" t="s">
        <v>65</v>
      </c>
      <c r="K19" s="11" t="s">
        <v>66</v>
      </c>
      <c r="L19" s="10">
        <v>2</v>
      </c>
      <c r="M19" s="12">
        <v>44915</v>
      </c>
    </row>
    <row r="20" spans="1:13" ht="15.75" customHeight="1">
      <c r="A20" s="41" t="str">
        <f t="shared" si="0"/>
        <v>PN2068-2_17_EXE_DAF_000035_1</v>
      </c>
      <c r="B20" s="6" t="s">
        <v>12</v>
      </c>
      <c r="C20" s="7" t="s">
        <v>13</v>
      </c>
      <c r="D20" s="13" t="s">
        <v>14</v>
      </c>
      <c r="E20" s="9" t="s">
        <v>21</v>
      </c>
      <c r="F20" s="8" t="s">
        <v>16</v>
      </c>
      <c r="G20" s="10">
        <v>17</v>
      </c>
      <c r="H20" s="14" t="s">
        <v>17</v>
      </c>
      <c r="I20" s="9" t="s">
        <v>49</v>
      </c>
      <c r="J20" s="10" t="s">
        <v>67</v>
      </c>
      <c r="K20" s="11" t="s">
        <v>68</v>
      </c>
      <c r="L20" s="10">
        <v>1</v>
      </c>
      <c r="M20" s="12">
        <v>44971</v>
      </c>
    </row>
    <row r="21" spans="1:13" ht="15.75" customHeight="1">
      <c r="A21" s="41" t="str">
        <f t="shared" si="0"/>
        <v>PN2068-2_17_EXE_NOT_000039_1</v>
      </c>
      <c r="B21" s="6" t="s">
        <v>12</v>
      </c>
      <c r="C21" s="7" t="s">
        <v>13</v>
      </c>
      <c r="D21" s="13" t="s">
        <v>14</v>
      </c>
      <c r="E21" s="9" t="s">
        <v>69</v>
      </c>
      <c r="F21" s="8" t="s">
        <v>16</v>
      </c>
      <c r="G21" s="10">
        <v>17</v>
      </c>
      <c r="H21" s="14" t="s">
        <v>17</v>
      </c>
      <c r="I21" s="9" t="s">
        <v>22</v>
      </c>
      <c r="J21" s="10" t="s">
        <v>70</v>
      </c>
      <c r="K21" s="11" t="s">
        <v>71</v>
      </c>
      <c r="L21" s="10">
        <v>1</v>
      </c>
      <c r="M21" s="12">
        <v>44972</v>
      </c>
    </row>
    <row r="22" spans="1:13" ht="15.75" customHeight="1">
      <c r="A22" s="41" t="str">
        <f t="shared" si="0"/>
        <v>PN2068-2_17_EXE_DAF_000040_1</v>
      </c>
      <c r="B22" s="6" t="s">
        <v>12</v>
      </c>
      <c r="C22" s="7" t="s">
        <v>13</v>
      </c>
      <c r="D22" s="8" t="s">
        <v>14</v>
      </c>
      <c r="E22" s="9" t="s">
        <v>21</v>
      </c>
      <c r="F22" s="8" t="s">
        <v>16</v>
      </c>
      <c r="G22" s="10">
        <v>17</v>
      </c>
      <c r="H22" s="8" t="s">
        <v>17</v>
      </c>
      <c r="I22" s="9" t="s">
        <v>49</v>
      </c>
      <c r="J22" s="10" t="s">
        <v>72</v>
      </c>
      <c r="K22" s="11" t="s">
        <v>73</v>
      </c>
      <c r="L22" s="10">
        <v>1</v>
      </c>
      <c r="M22" s="12">
        <v>44972</v>
      </c>
    </row>
    <row r="23" spans="1:13" ht="15.75" customHeight="1">
      <c r="A23" s="41" t="str">
        <f t="shared" si="0"/>
        <v>PN2068-2_17_EXE_PLA_000014_1</v>
      </c>
      <c r="B23" s="6" t="s">
        <v>12</v>
      </c>
      <c r="C23" s="7" t="s">
        <v>13</v>
      </c>
      <c r="D23" s="13" t="s">
        <v>74</v>
      </c>
      <c r="E23" s="9" t="s">
        <v>21</v>
      </c>
      <c r="F23" s="8" t="s">
        <v>16</v>
      </c>
      <c r="G23" s="10">
        <v>17</v>
      </c>
      <c r="H23" s="14" t="s">
        <v>17</v>
      </c>
      <c r="I23" s="9" t="s">
        <v>56</v>
      </c>
      <c r="J23" s="10" t="s">
        <v>75</v>
      </c>
      <c r="K23" s="11" t="s">
        <v>76</v>
      </c>
      <c r="L23" s="10">
        <v>1</v>
      </c>
      <c r="M23" s="16">
        <v>44974</v>
      </c>
    </row>
    <row r="24" spans="1:13" ht="15.75" customHeight="1">
      <c r="A24" s="41" t="str">
        <f t="shared" si="0"/>
        <v>PN2068-2_17_EXE_NTE_000020_2</v>
      </c>
      <c r="B24" s="6" t="s">
        <v>12</v>
      </c>
      <c r="C24" s="7" t="s">
        <v>13</v>
      </c>
      <c r="D24" s="13" t="s">
        <v>14</v>
      </c>
      <c r="E24" s="9" t="s">
        <v>21</v>
      </c>
      <c r="F24" s="8" t="s">
        <v>16</v>
      </c>
      <c r="G24" s="10">
        <v>17</v>
      </c>
      <c r="H24" s="14" t="s">
        <v>17</v>
      </c>
      <c r="I24" s="9" t="s">
        <v>18</v>
      </c>
      <c r="J24" s="10" t="s">
        <v>77</v>
      </c>
      <c r="K24" s="11" t="s">
        <v>78</v>
      </c>
      <c r="L24" s="9">
        <v>2</v>
      </c>
      <c r="M24" s="12">
        <v>44946</v>
      </c>
    </row>
    <row r="25" spans="1:13" ht="15.75" customHeight="1">
      <c r="A25" s="41" t="str">
        <f t="shared" si="0"/>
        <v>PN2068-2_17_EXE_NTE_000021_2</v>
      </c>
      <c r="B25" s="6" t="s">
        <v>12</v>
      </c>
      <c r="C25" s="7" t="s">
        <v>13</v>
      </c>
      <c r="D25" s="13" t="s">
        <v>14</v>
      </c>
      <c r="E25" s="9" t="s">
        <v>21</v>
      </c>
      <c r="F25" s="8" t="s">
        <v>16</v>
      </c>
      <c r="G25" s="10">
        <v>17</v>
      </c>
      <c r="H25" s="14" t="s">
        <v>17</v>
      </c>
      <c r="I25" s="9" t="s">
        <v>18</v>
      </c>
      <c r="J25" s="10" t="s">
        <v>79</v>
      </c>
      <c r="K25" s="11" t="s">
        <v>80</v>
      </c>
      <c r="L25" s="9">
        <v>2</v>
      </c>
      <c r="M25" s="12">
        <v>44946</v>
      </c>
    </row>
    <row r="26" spans="1:13" ht="15.75" customHeight="1">
      <c r="A26" s="41" t="str">
        <f t="shared" si="0"/>
        <v>PN2068-2_17_EXE_NTE_000022_2</v>
      </c>
      <c r="B26" s="6" t="s">
        <v>12</v>
      </c>
      <c r="C26" s="7" t="s">
        <v>13</v>
      </c>
      <c r="D26" s="13" t="s">
        <v>14</v>
      </c>
      <c r="E26" s="9" t="s">
        <v>21</v>
      </c>
      <c r="F26" s="8" t="s">
        <v>16</v>
      </c>
      <c r="G26" s="10">
        <v>17</v>
      </c>
      <c r="H26" s="14" t="s">
        <v>17</v>
      </c>
      <c r="I26" s="9" t="s">
        <v>18</v>
      </c>
      <c r="J26" s="10" t="s">
        <v>81</v>
      </c>
      <c r="K26" s="11" t="s">
        <v>82</v>
      </c>
      <c r="L26" s="9">
        <v>2</v>
      </c>
      <c r="M26" s="12">
        <v>44946</v>
      </c>
    </row>
    <row r="27" spans="1:13" ht="15.75" customHeight="1">
      <c r="A27" s="41" t="str">
        <f t="shared" si="0"/>
        <v>PN2068-2_17_EXE_NTE_000023_2</v>
      </c>
      <c r="B27" s="6" t="s">
        <v>12</v>
      </c>
      <c r="C27" s="7" t="s">
        <v>13</v>
      </c>
      <c r="D27" s="13" t="s">
        <v>14</v>
      </c>
      <c r="E27" s="9" t="s">
        <v>21</v>
      </c>
      <c r="F27" s="8" t="s">
        <v>16</v>
      </c>
      <c r="G27" s="10">
        <v>17</v>
      </c>
      <c r="H27" s="14" t="s">
        <v>17</v>
      </c>
      <c r="I27" s="9" t="s">
        <v>18</v>
      </c>
      <c r="J27" s="10" t="s">
        <v>83</v>
      </c>
      <c r="K27" s="11" t="s">
        <v>84</v>
      </c>
      <c r="L27" s="9">
        <v>2</v>
      </c>
      <c r="M27" s="12">
        <v>44944</v>
      </c>
    </row>
    <row r="28" spans="1:13" ht="15.75" customHeight="1">
      <c r="A28" s="41" t="str">
        <f t="shared" si="0"/>
        <v>PN2068-2_17_EXE_NTE_000057_4</v>
      </c>
      <c r="B28" s="6" t="s">
        <v>12</v>
      </c>
      <c r="C28" s="7" t="s">
        <v>13</v>
      </c>
      <c r="D28" s="13" t="s">
        <v>14</v>
      </c>
      <c r="E28" s="9" t="s">
        <v>21</v>
      </c>
      <c r="F28" s="8" t="s">
        <v>16</v>
      </c>
      <c r="G28" s="10">
        <v>17</v>
      </c>
      <c r="H28" s="14" t="s">
        <v>17</v>
      </c>
      <c r="I28" s="9" t="s">
        <v>18</v>
      </c>
      <c r="J28" s="10" t="s">
        <v>85</v>
      </c>
      <c r="K28" s="11" t="s">
        <v>86</v>
      </c>
      <c r="L28" s="9">
        <v>4</v>
      </c>
      <c r="M28" s="12">
        <v>45016</v>
      </c>
    </row>
    <row r="29" spans="1:13" ht="15.75" customHeight="1">
      <c r="A29" s="41" t="str">
        <f t="shared" si="0"/>
        <v>PN2068-2_17_EXE_PLA_000015_1</v>
      </c>
      <c r="B29" s="6" t="s">
        <v>12</v>
      </c>
      <c r="C29" s="7" t="s">
        <v>13</v>
      </c>
      <c r="D29" s="8" t="s">
        <v>74</v>
      </c>
      <c r="E29" s="9" t="s">
        <v>21</v>
      </c>
      <c r="F29" s="8" t="s">
        <v>16</v>
      </c>
      <c r="G29" s="10">
        <v>17</v>
      </c>
      <c r="H29" s="8" t="s">
        <v>17</v>
      </c>
      <c r="I29" s="9" t="s">
        <v>56</v>
      </c>
      <c r="J29" s="10" t="s">
        <v>87</v>
      </c>
      <c r="K29" s="15" t="s">
        <v>88</v>
      </c>
      <c r="L29" s="14">
        <v>1</v>
      </c>
      <c r="M29" s="16">
        <v>44974</v>
      </c>
    </row>
    <row r="30" spans="1:13" ht="15.75" customHeight="1">
      <c r="A30" s="41" t="str">
        <f t="shared" si="0"/>
        <v>PN2068-2_17_EXE_NTE_000041_1</v>
      </c>
      <c r="B30" s="6" t="s">
        <v>12</v>
      </c>
      <c r="C30" s="7" t="s">
        <v>13</v>
      </c>
      <c r="D30" s="8" t="s">
        <v>14</v>
      </c>
      <c r="E30" s="9" t="s">
        <v>21</v>
      </c>
      <c r="F30" s="8" t="s">
        <v>16</v>
      </c>
      <c r="G30" s="10">
        <v>17</v>
      </c>
      <c r="H30" s="8" t="s">
        <v>17</v>
      </c>
      <c r="I30" s="9" t="s">
        <v>18</v>
      </c>
      <c r="J30" s="10" t="s">
        <v>89</v>
      </c>
      <c r="K30" s="15" t="s">
        <v>90</v>
      </c>
      <c r="L30" s="14">
        <v>1</v>
      </c>
      <c r="M30" s="12">
        <v>44978</v>
      </c>
    </row>
    <row r="31" spans="1:13" ht="15.75" customHeight="1">
      <c r="A31" s="41" t="str">
        <f t="shared" si="0"/>
        <v>PN2068-2_17_EXE_MOD_000064_1</v>
      </c>
      <c r="B31" s="6" t="s">
        <v>12</v>
      </c>
      <c r="C31" s="7" t="s">
        <v>13</v>
      </c>
      <c r="D31" s="13" t="s">
        <v>14</v>
      </c>
      <c r="E31" s="9" t="s">
        <v>91</v>
      </c>
      <c r="F31" s="8" t="s">
        <v>16</v>
      </c>
      <c r="G31" s="10">
        <v>17</v>
      </c>
      <c r="H31" s="14" t="s">
        <v>17</v>
      </c>
      <c r="I31" s="9" t="s">
        <v>92</v>
      </c>
      <c r="J31" s="10" t="s">
        <v>93</v>
      </c>
      <c r="K31" s="11" t="s">
        <v>94</v>
      </c>
      <c r="L31" s="10">
        <v>1</v>
      </c>
      <c r="M31" s="12">
        <v>44978</v>
      </c>
    </row>
    <row r="32" spans="1:13" ht="15.75" customHeight="1">
      <c r="A32" s="41" t="str">
        <f t="shared" si="0"/>
        <v>PN2068-2_17_EXE_NTE_000034_2</v>
      </c>
      <c r="B32" s="6" t="s">
        <v>12</v>
      </c>
      <c r="C32" s="7" t="s">
        <v>13</v>
      </c>
      <c r="D32" s="13" t="s">
        <v>14</v>
      </c>
      <c r="E32" s="9" t="s">
        <v>21</v>
      </c>
      <c r="F32" s="8" t="s">
        <v>16</v>
      </c>
      <c r="G32" s="10">
        <v>17</v>
      </c>
      <c r="H32" s="14" t="s">
        <v>17</v>
      </c>
      <c r="I32" s="9" t="s">
        <v>18</v>
      </c>
      <c r="J32" s="10" t="s">
        <v>95</v>
      </c>
      <c r="K32" s="11" t="s">
        <v>96</v>
      </c>
      <c r="L32" s="10">
        <v>2</v>
      </c>
      <c r="M32" s="12">
        <v>44970</v>
      </c>
    </row>
    <row r="33" spans="1:13" ht="15.75" customHeight="1">
      <c r="A33" s="41" t="str">
        <f t="shared" si="0"/>
        <v>PN2068-2_17_EXE_NTE_à définir_1</v>
      </c>
      <c r="B33" s="6" t="s">
        <v>12</v>
      </c>
      <c r="C33" s="7" t="s">
        <v>13</v>
      </c>
      <c r="D33" s="8" t="s">
        <v>14</v>
      </c>
      <c r="E33" s="9" t="s">
        <v>15</v>
      </c>
      <c r="F33" s="8" t="s">
        <v>16</v>
      </c>
      <c r="G33" s="10">
        <v>17</v>
      </c>
      <c r="H33" s="8" t="s">
        <v>17</v>
      </c>
      <c r="I33" s="9" t="s">
        <v>18</v>
      </c>
      <c r="J33" s="10" t="s">
        <v>19</v>
      </c>
      <c r="K33" s="11" t="s">
        <v>97</v>
      </c>
      <c r="L33" s="10">
        <v>1</v>
      </c>
      <c r="M33" s="12">
        <v>44980</v>
      </c>
    </row>
    <row r="34" spans="1:13" ht="15.75" customHeight="1">
      <c r="A34" s="41" t="str">
        <f t="shared" si="0"/>
        <v>PN2068_2_17_EXE_PRE_000075_1</v>
      </c>
      <c r="B34" s="6" t="s">
        <v>12</v>
      </c>
      <c r="C34" s="7" t="s">
        <v>13</v>
      </c>
      <c r="D34" s="8" t="s">
        <v>98</v>
      </c>
      <c r="E34" s="9" t="s">
        <v>99</v>
      </c>
      <c r="F34" s="8" t="s">
        <v>100</v>
      </c>
      <c r="G34" s="10">
        <v>17</v>
      </c>
      <c r="H34" s="8" t="s">
        <v>17</v>
      </c>
      <c r="I34" s="9" t="s">
        <v>101</v>
      </c>
      <c r="J34" s="10" t="s">
        <v>102</v>
      </c>
      <c r="K34" s="11" t="s">
        <v>103</v>
      </c>
      <c r="L34" s="10">
        <v>1</v>
      </c>
      <c r="M34" s="12">
        <v>44980</v>
      </c>
    </row>
    <row r="35" spans="1:13" ht="15.75" customHeight="1">
      <c r="A35" s="41" t="str">
        <f t="shared" si="0"/>
        <v>PN2068_2_17_EXE_PRE_000076_1</v>
      </c>
      <c r="B35" s="6" t="s">
        <v>12</v>
      </c>
      <c r="C35" s="7" t="s">
        <v>13</v>
      </c>
      <c r="D35" s="8" t="s">
        <v>98</v>
      </c>
      <c r="E35" s="9" t="s">
        <v>99</v>
      </c>
      <c r="F35" s="8" t="s">
        <v>100</v>
      </c>
      <c r="G35" s="10">
        <v>17</v>
      </c>
      <c r="H35" s="8" t="s">
        <v>17</v>
      </c>
      <c r="I35" s="9" t="s">
        <v>101</v>
      </c>
      <c r="J35" s="10" t="s">
        <v>104</v>
      </c>
      <c r="K35" s="11" t="s">
        <v>105</v>
      </c>
      <c r="L35" s="10">
        <v>1</v>
      </c>
      <c r="M35" s="12">
        <v>44980</v>
      </c>
    </row>
    <row r="36" spans="1:13" ht="15.75" customHeight="1">
      <c r="A36" s="41" t="str">
        <f t="shared" si="0"/>
        <v>PN2068_2_17_EXE_PRE_000077_1</v>
      </c>
      <c r="B36" s="6" t="s">
        <v>12</v>
      </c>
      <c r="C36" s="7" t="s">
        <v>13</v>
      </c>
      <c r="D36" s="8" t="s">
        <v>98</v>
      </c>
      <c r="E36" s="9" t="s">
        <v>99</v>
      </c>
      <c r="F36" s="8" t="s">
        <v>100</v>
      </c>
      <c r="G36" s="10">
        <v>17</v>
      </c>
      <c r="H36" s="8" t="s">
        <v>17</v>
      </c>
      <c r="I36" s="9" t="s">
        <v>101</v>
      </c>
      <c r="J36" s="10" t="s">
        <v>106</v>
      </c>
      <c r="K36" s="15" t="s">
        <v>107</v>
      </c>
      <c r="L36" s="14">
        <v>1</v>
      </c>
      <c r="M36" s="12">
        <v>44980</v>
      </c>
    </row>
    <row r="37" spans="1:13" ht="15.75" customHeight="1">
      <c r="A37" s="41" t="str">
        <f t="shared" si="0"/>
        <v>PN2068-2_17_EXE_SHE_000065_1</v>
      </c>
      <c r="B37" s="6" t="s">
        <v>12</v>
      </c>
      <c r="C37" s="7" t="s">
        <v>13</v>
      </c>
      <c r="D37" s="8" t="s">
        <v>14</v>
      </c>
      <c r="E37" s="9" t="s">
        <v>15</v>
      </c>
      <c r="F37" s="8" t="s">
        <v>16</v>
      </c>
      <c r="G37" s="10">
        <v>17</v>
      </c>
      <c r="H37" s="8" t="s">
        <v>17</v>
      </c>
      <c r="I37" s="9" t="s">
        <v>39</v>
      </c>
      <c r="J37" s="10" t="s">
        <v>108</v>
      </c>
      <c r="K37" s="11" t="s">
        <v>109</v>
      </c>
      <c r="L37" s="10">
        <v>1</v>
      </c>
      <c r="M37" s="12">
        <v>44984</v>
      </c>
    </row>
    <row r="38" spans="1:13" ht="15.75" customHeight="1">
      <c r="A38" s="41" t="str">
        <f t="shared" si="0"/>
        <v>PN2068-2_17_EXE_SHE_000066_1</v>
      </c>
      <c r="B38" s="6" t="s">
        <v>12</v>
      </c>
      <c r="C38" s="7" t="s">
        <v>13</v>
      </c>
      <c r="D38" s="8" t="s">
        <v>14</v>
      </c>
      <c r="E38" s="9" t="s">
        <v>15</v>
      </c>
      <c r="F38" s="8" t="s">
        <v>16</v>
      </c>
      <c r="G38" s="10">
        <v>17</v>
      </c>
      <c r="H38" s="8" t="s">
        <v>17</v>
      </c>
      <c r="I38" s="9" t="s">
        <v>39</v>
      </c>
      <c r="J38" s="10" t="s">
        <v>110</v>
      </c>
      <c r="K38" s="11" t="s">
        <v>111</v>
      </c>
      <c r="L38" s="10">
        <v>1</v>
      </c>
      <c r="M38" s="12">
        <v>44984</v>
      </c>
    </row>
    <row r="39" spans="1:13" ht="15.75" customHeight="1">
      <c r="A39" s="41" t="str">
        <f t="shared" si="0"/>
        <v>PN2068-2_17_EXE_SHE_000067_1</v>
      </c>
      <c r="B39" s="6" t="s">
        <v>12</v>
      </c>
      <c r="C39" s="7" t="s">
        <v>13</v>
      </c>
      <c r="D39" s="8" t="s">
        <v>14</v>
      </c>
      <c r="E39" s="9" t="s">
        <v>15</v>
      </c>
      <c r="F39" s="8" t="s">
        <v>16</v>
      </c>
      <c r="G39" s="10">
        <v>17</v>
      </c>
      <c r="H39" s="8" t="s">
        <v>17</v>
      </c>
      <c r="I39" s="9" t="s">
        <v>39</v>
      </c>
      <c r="J39" s="10" t="s">
        <v>112</v>
      </c>
      <c r="K39" s="11" t="s">
        <v>113</v>
      </c>
      <c r="L39" s="10">
        <v>1</v>
      </c>
      <c r="M39" s="12">
        <v>44984</v>
      </c>
    </row>
    <row r="40" spans="1:13" ht="15.75" customHeight="1">
      <c r="A40" s="41" t="str">
        <f t="shared" si="0"/>
        <v>PN2068-2_17_EXE_SHE_000068_1</v>
      </c>
      <c r="B40" s="6" t="s">
        <v>12</v>
      </c>
      <c r="C40" s="7" t="s">
        <v>13</v>
      </c>
      <c r="D40" s="8" t="s">
        <v>14</v>
      </c>
      <c r="E40" s="9" t="s">
        <v>15</v>
      </c>
      <c r="F40" s="8" t="s">
        <v>16</v>
      </c>
      <c r="G40" s="10">
        <v>17</v>
      </c>
      <c r="H40" s="8" t="s">
        <v>17</v>
      </c>
      <c r="I40" s="9" t="s">
        <v>39</v>
      </c>
      <c r="J40" s="10" t="s">
        <v>114</v>
      </c>
      <c r="K40" s="11" t="s">
        <v>115</v>
      </c>
      <c r="L40" s="10">
        <v>1</v>
      </c>
      <c r="M40" s="12">
        <v>44984</v>
      </c>
    </row>
    <row r="41" spans="1:13" ht="15.75" customHeight="1">
      <c r="A41" s="41" t="str">
        <f t="shared" si="0"/>
        <v>PN2068-2_17_EXE_SHE_000069_1</v>
      </c>
      <c r="B41" s="6" t="s">
        <v>12</v>
      </c>
      <c r="C41" s="7" t="s">
        <v>13</v>
      </c>
      <c r="D41" s="8" t="s">
        <v>14</v>
      </c>
      <c r="E41" s="9" t="s">
        <v>15</v>
      </c>
      <c r="F41" s="8" t="s">
        <v>16</v>
      </c>
      <c r="G41" s="10">
        <v>17</v>
      </c>
      <c r="H41" s="8" t="s">
        <v>17</v>
      </c>
      <c r="I41" s="9" t="s">
        <v>39</v>
      </c>
      <c r="J41" s="10" t="s">
        <v>116</v>
      </c>
      <c r="K41" s="11" t="s">
        <v>117</v>
      </c>
      <c r="L41" s="10">
        <v>1</v>
      </c>
      <c r="M41" s="12">
        <v>44984</v>
      </c>
    </row>
    <row r="42" spans="1:13" ht="15.75" customHeight="1">
      <c r="A42" s="41" t="str">
        <f t="shared" si="0"/>
        <v>PN2068-2_17_EXE_NTE_000030_1</v>
      </c>
      <c r="B42" s="6" t="s">
        <v>12</v>
      </c>
      <c r="C42" s="7" t="s">
        <v>13</v>
      </c>
      <c r="D42" s="13" t="s">
        <v>14</v>
      </c>
      <c r="E42" s="9" t="s">
        <v>21</v>
      </c>
      <c r="F42" s="8" t="s">
        <v>16</v>
      </c>
      <c r="G42" s="10">
        <v>17</v>
      </c>
      <c r="H42" s="14" t="s">
        <v>17</v>
      </c>
      <c r="I42" s="9" t="s">
        <v>18</v>
      </c>
      <c r="J42" s="10" t="s">
        <v>118</v>
      </c>
      <c r="K42" s="11" t="s">
        <v>119</v>
      </c>
      <c r="L42" s="10">
        <v>1</v>
      </c>
      <c r="M42" s="12">
        <v>44985</v>
      </c>
    </row>
    <row r="43" spans="1:13" ht="15.75" customHeight="1">
      <c r="A43" s="41" t="str">
        <f t="shared" si="0"/>
        <v>PN2068-2_17_EXE_NTE_000032_1</v>
      </c>
      <c r="B43" s="6" t="s">
        <v>12</v>
      </c>
      <c r="C43" s="7" t="s">
        <v>13</v>
      </c>
      <c r="D43" s="13" t="s">
        <v>14</v>
      </c>
      <c r="E43" s="9" t="s">
        <v>21</v>
      </c>
      <c r="F43" s="8" t="s">
        <v>16</v>
      </c>
      <c r="G43" s="10">
        <v>17</v>
      </c>
      <c r="H43" s="14" t="s">
        <v>17</v>
      </c>
      <c r="I43" s="9" t="s">
        <v>18</v>
      </c>
      <c r="J43" s="10" t="s">
        <v>120</v>
      </c>
      <c r="K43" s="11" t="s">
        <v>121</v>
      </c>
      <c r="L43" s="10">
        <v>1</v>
      </c>
      <c r="M43" s="12">
        <v>44988</v>
      </c>
    </row>
    <row r="44" spans="1:13" ht="15.75" customHeight="1">
      <c r="A44" s="41" t="str">
        <f t="shared" si="0"/>
        <v>PN2068-2_17_EXE_PLA_000056_1</v>
      </c>
      <c r="B44" s="6" t="s">
        <v>12</v>
      </c>
      <c r="C44" s="7" t="s">
        <v>13</v>
      </c>
      <c r="D44" s="13" t="s">
        <v>98</v>
      </c>
      <c r="E44" s="9" t="s">
        <v>21</v>
      </c>
      <c r="F44" s="8" t="s">
        <v>16</v>
      </c>
      <c r="G44" s="10">
        <v>17</v>
      </c>
      <c r="H44" s="14" t="s">
        <v>17</v>
      </c>
      <c r="I44" s="9" t="s">
        <v>56</v>
      </c>
      <c r="J44" s="10" t="s">
        <v>122</v>
      </c>
      <c r="K44" s="11" t="s">
        <v>123</v>
      </c>
      <c r="L44" s="10">
        <v>1</v>
      </c>
      <c r="M44" s="16">
        <v>44999</v>
      </c>
    </row>
    <row r="45" spans="1:13" ht="15.75" customHeight="1">
      <c r="A45" s="41" t="str">
        <f t="shared" si="0"/>
        <v>PN2068-2_17_EXE_PLA_000057_1</v>
      </c>
      <c r="B45" s="6" t="s">
        <v>12</v>
      </c>
      <c r="C45" s="7" t="s">
        <v>13</v>
      </c>
      <c r="D45" s="8" t="s">
        <v>98</v>
      </c>
      <c r="E45" s="9" t="s">
        <v>21</v>
      </c>
      <c r="F45" s="8" t="s">
        <v>16</v>
      </c>
      <c r="G45" s="10">
        <v>17</v>
      </c>
      <c r="H45" s="8" t="s">
        <v>17</v>
      </c>
      <c r="I45" s="9" t="s">
        <v>56</v>
      </c>
      <c r="J45" s="10" t="s">
        <v>85</v>
      </c>
      <c r="K45" s="15" t="s">
        <v>124</v>
      </c>
      <c r="L45" s="14">
        <v>1</v>
      </c>
      <c r="M45" s="16">
        <v>44999</v>
      </c>
    </row>
    <row r="46" spans="1:13" ht="15.75" customHeight="1">
      <c r="A46" s="41" t="str">
        <f t="shared" si="0"/>
        <v>PN2068-2_17_EXE_PLA_000058_1</v>
      </c>
      <c r="B46" s="6" t="s">
        <v>12</v>
      </c>
      <c r="C46" s="7" t="s">
        <v>13</v>
      </c>
      <c r="D46" s="13" t="s">
        <v>98</v>
      </c>
      <c r="E46" s="9" t="s">
        <v>21</v>
      </c>
      <c r="F46" s="8" t="s">
        <v>16</v>
      </c>
      <c r="G46" s="10">
        <v>17</v>
      </c>
      <c r="H46" s="14" t="s">
        <v>17</v>
      </c>
      <c r="I46" s="9" t="s">
        <v>56</v>
      </c>
      <c r="J46" s="10" t="s">
        <v>125</v>
      </c>
      <c r="K46" s="11" t="s">
        <v>126</v>
      </c>
      <c r="L46" s="10">
        <v>1</v>
      </c>
      <c r="M46" s="12">
        <v>45002</v>
      </c>
    </row>
    <row r="47" spans="1:13" ht="15.75" customHeight="1">
      <c r="A47" s="41" t="str">
        <f t="shared" si="0"/>
        <v>PN2068-2_17_EXE_PLA_000059_1</v>
      </c>
      <c r="B47" s="6" t="s">
        <v>12</v>
      </c>
      <c r="C47" s="7" t="s">
        <v>13</v>
      </c>
      <c r="D47" s="13" t="s">
        <v>98</v>
      </c>
      <c r="E47" s="9" t="s">
        <v>21</v>
      </c>
      <c r="F47" s="8" t="s">
        <v>16</v>
      </c>
      <c r="G47" s="10">
        <v>17</v>
      </c>
      <c r="H47" s="14" t="s">
        <v>17</v>
      </c>
      <c r="I47" s="9" t="s">
        <v>56</v>
      </c>
      <c r="J47" s="10" t="s">
        <v>127</v>
      </c>
      <c r="K47" s="11" t="s">
        <v>128</v>
      </c>
      <c r="L47" s="10">
        <v>1</v>
      </c>
      <c r="M47" s="12">
        <v>45002</v>
      </c>
    </row>
    <row r="48" spans="1:13" ht="15.75" customHeight="1">
      <c r="A48" s="41" t="str">
        <f t="shared" si="0"/>
        <v>PN2068-2_17_EXE_NOT_000000_1</v>
      </c>
      <c r="B48" s="6" t="s">
        <v>12</v>
      </c>
      <c r="C48" s="7" t="s">
        <v>13</v>
      </c>
      <c r="D48" s="13" t="s">
        <v>14</v>
      </c>
      <c r="E48" s="9" t="s">
        <v>21</v>
      </c>
      <c r="F48" s="8" t="s">
        <v>16</v>
      </c>
      <c r="G48" s="10">
        <v>17</v>
      </c>
      <c r="H48" s="14" t="s">
        <v>17</v>
      </c>
      <c r="I48" s="9" t="s">
        <v>22</v>
      </c>
      <c r="J48" s="10"/>
      <c r="K48" s="11" t="s">
        <v>129</v>
      </c>
      <c r="L48" s="10">
        <v>1</v>
      </c>
      <c r="M48" s="12">
        <v>45008</v>
      </c>
    </row>
    <row r="49" spans="1:13" ht="15.75" customHeight="1">
      <c r="A49" s="41" t="str">
        <f t="shared" si="0"/>
        <v>PN2068-2_17_EXE_PLA_000041_1</v>
      </c>
      <c r="B49" s="6" t="s">
        <v>12</v>
      </c>
      <c r="C49" s="17" t="s">
        <v>13</v>
      </c>
      <c r="D49" s="18" t="s">
        <v>55</v>
      </c>
      <c r="E49" s="9" t="s">
        <v>15</v>
      </c>
      <c r="F49" s="18" t="s">
        <v>16</v>
      </c>
      <c r="G49" s="19">
        <v>17</v>
      </c>
      <c r="H49" s="8" t="s">
        <v>17</v>
      </c>
      <c r="I49" s="20" t="s">
        <v>56</v>
      </c>
      <c r="J49" s="19" t="s">
        <v>89</v>
      </c>
      <c r="K49" s="21" t="s">
        <v>130</v>
      </c>
      <c r="L49" s="19">
        <v>1</v>
      </c>
      <c r="M49" s="22">
        <v>45008</v>
      </c>
    </row>
    <row r="50" spans="1:13" ht="15.75" customHeight="1">
      <c r="A50" s="41" t="str">
        <f t="shared" si="0"/>
        <v>PN2068-2_17_EXE_PLA_000042_1</v>
      </c>
      <c r="B50" s="6" t="s">
        <v>12</v>
      </c>
      <c r="C50" s="17" t="s">
        <v>13</v>
      </c>
      <c r="D50" s="18" t="s">
        <v>74</v>
      </c>
      <c r="E50" s="9" t="s">
        <v>15</v>
      </c>
      <c r="F50" s="18" t="s">
        <v>16</v>
      </c>
      <c r="G50" s="19">
        <v>17</v>
      </c>
      <c r="H50" s="8" t="s">
        <v>17</v>
      </c>
      <c r="I50" s="20" t="s">
        <v>56</v>
      </c>
      <c r="J50" s="19" t="s">
        <v>131</v>
      </c>
      <c r="K50" s="21" t="s">
        <v>132</v>
      </c>
      <c r="L50" s="19">
        <v>1</v>
      </c>
      <c r="M50" s="22">
        <v>45008</v>
      </c>
    </row>
    <row r="51" spans="1:13" ht="15.75" customHeight="1">
      <c r="A51" s="41" t="str">
        <f t="shared" si="0"/>
        <v>PN2068-2_17_EXE_PLA_000043_1</v>
      </c>
      <c r="B51" s="6" t="s">
        <v>12</v>
      </c>
      <c r="C51" s="17" t="s">
        <v>13</v>
      </c>
      <c r="D51" s="18" t="s">
        <v>98</v>
      </c>
      <c r="E51" s="9" t="s">
        <v>15</v>
      </c>
      <c r="F51" s="18" t="s">
        <v>16</v>
      </c>
      <c r="G51" s="19">
        <v>17</v>
      </c>
      <c r="H51" s="8" t="s">
        <v>17</v>
      </c>
      <c r="I51" s="20" t="s">
        <v>56</v>
      </c>
      <c r="J51" s="19" t="s">
        <v>133</v>
      </c>
      <c r="K51" s="21" t="s">
        <v>134</v>
      </c>
      <c r="L51" s="19">
        <v>1</v>
      </c>
      <c r="M51" s="22">
        <v>45008</v>
      </c>
    </row>
    <row r="52" spans="1:13" ht="15.75" customHeight="1">
      <c r="A52" s="41" t="str">
        <f t="shared" si="0"/>
        <v>PN2068-2_17_EXE_PLA_000044_1</v>
      </c>
      <c r="B52" s="6" t="s">
        <v>12</v>
      </c>
      <c r="C52" s="17" t="s">
        <v>13</v>
      </c>
      <c r="D52" s="18" t="s">
        <v>135</v>
      </c>
      <c r="E52" s="9" t="s">
        <v>15</v>
      </c>
      <c r="F52" s="18" t="s">
        <v>16</v>
      </c>
      <c r="G52" s="19">
        <v>17</v>
      </c>
      <c r="H52" s="8" t="s">
        <v>17</v>
      </c>
      <c r="I52" s="20" t="s">
        <v>56</v>
      </c>
      <c r="J52" s="19" t="s">
        <v>136</v>
      </c>
      <c r="K52" s="21" t="s">
        <v>137</v>
      </c>
      <c r="L52" s="19">
        <v>1</v>
      </c>
      <c r="M52" s="22">
        <v>45008</v>
      </c>
    </row>
    <row r="53" spans="1:13" ht="15.75" customHeight="1">
      <c r="A53" s="41" t="str">
        <f t="shared" si="0"/>
        <v>PN2068-2_17_EXE_PLA_000026_1</v>
      </c>
      <c r="B53" s="6" t="s">
        <v>12</v>
      </c>
      <c r="C53" s="7" t="s">
        <v>13</v>
      </c>
      <c r="D53" s="8" t="s">
        <v>135</v>
      </c>
      <c r="E53" s="9" t="s">
        <v>15</v>
      </c>
      <c r="F53" s="8" t="s">
        <v>16</v>
      </c>
      <c r="G53" s="10">
        <v>17</v>
      </c>
      <c r="H53" s="8" t="s">
        <v>17</v>
      </c>
      <c r="I53" s="9" t="s">
        <v>56</v>
      </c>
      <c r="J53" s="10" t="s">
        <v>138</v>
      </c>
      <c r="K53" s="11" t="s">
        <v>139</v>
      </c>
      <c r="L53" s="10">
        <v>1</v>
      </c>
      <c r="M53" s="12">
        <v>45008</v>
      </c>
    </row>
    <row r="54" spans="1:13" ht="15.75" customHeight="1">
      <c r="A54" s="41" t="str">
        <f t="shared" si="0"/>
        <v>PN2068-2_17_EXE_PLA_000027_1</v>
      </c>
      <c r="B54" s="6" t="s">
        <v>12</v>
      </c>
      <c r="C54" s="7" t="s">
        <v>13</v>
      </c>
      <c r="D54" s="8" t="s">
        <v>135</v>
      </c>
      <c r="E54" s="9" t="s">
        <v>15</v>
      </c>
      <c r="F54" s="8" t="s">
        <v>16</v>
      </c>
      <c r="G54" s="10">
        <v>17</v>
      </c>
      <c r="H54" s="8" t="s">
        <v>17</v>
      </c>
      <c r="I54" s="9" t="s">
        <v>56</v>
      </c>
      <c r="J54" s="10" t="s">
        <v>140</v>
      </c>
      <c r="K54" s="11" t="s">
        <v>141</v>
      </c>
      <c r="L54" s="10">
        <v>1</v>
      </c>
      <c r="M54" s="12">
        <v>45008</v>
      </c>
    </row>
    <row r="55" spans="1:13" ht="15.75" customHeight="1">
      <c r="A55" s="41" t="str">
        <f t="shared" si="0"/>
        <v>PN2068-2_17_EXE_PLA_000046_1</v>
      </c>
      <c r="B55" s="6" t="s">
        <v>12</v>
      </c>
      <c r="C55" s="7" t="s">
        <v>13</v>
      </c>
      <c r="D55" s="8" t="s">
        <v>98</v>
      </c>
      <c r="E55" s="9" t="s">
        <v>15</v>
      </c>
      <c r="F55" s="8" t="s">
        <v>16</v>
      </c>
      <c r="G55" s="10">
        <v>17</v>
      </c>
      <c r="H55" s="8" t="s">
        <v>17</v>
      </c>
      <c r="I55" s="9" t="s">
        <v>56</v>
      </c>
      <c r="J55" s="10" t="s">
        <v>142</v>
      </c>
      <c r="K55" s="11" t="s">
        <v>143</v>
      </c>
      <c r="L55" s="10">
        <v>1</v>
      </c>
      <c r="M55" s="12">
        <v>45008</v>
      </c>
    </row>
    <row r="56" spans="1:13" ht="15.75" customHeight="1">
      <c r="A56" s="41" t="str">
        <f t="shared" si="0"/>
        <v>PN2068-2_17_EXE_PLA_000047_1</v>
      </c>
      <c r="B56" s="6" t="s">
        <v>12</v>
      </c>
      <c r="C56" s="7" t="s">
        <v>13</v>
      </c>
      <c r="D56" s="8" t="s">
        <v>135</v>
      </c>
      <c r="E56" s="9" t="s">
        <v>15</v>
      </c>
      <c r="F56" s="8" t="s">
        <v>16</v>
      </c>
      <c r="G56" s="10">
        <v>17</v>
      </c>
      <c r="H56" s="8" t="s">
        <v>17</v>
      </c>
      <c r="I56" s="9" t="s">
        <v>56</v>
      </c>
      <c r="J56" s="10" t="s">
        <v>144</v>
      </c>
      <c r="K56" s="11" t="s">
        <v>145</v>
      </c>
      <c r="L56" s="10">
        <v>1</v>
      </c>
      <c r="M56" s="12">
        <v>45008</v>
      </c>
    </row>
    <row r="57" spans="1:13" ht="15.75" customHeight="1">
      <c r="A57" s="41" t="str">
        <f t="shared" si="0"/>
        <v>PN2068-2_17_EXE_PLA_000050_1</v>
      </c>
      <c r="B57" s="6" t="s">
        <v>12</v>
      </c>
      <c r="C57" s="7" t="s">
        <v>13</v>
      </c>
      <c r="D57" s="8" t="s">
        <v>98</v>
      </c>
      <c r="E57" s="9" t="s">
        <v>15</v>
      </c>
      <c r="F57" s="8" t="s">
        <v>16</v>
      </c>
      <c r="G57" s="10">
        <v>17</v>
      </c>
      <c r="H57" s="8" t="s">
        <v>17</v>
      </c>
      <c r="I57" s="9" t="s">
        <v>56</v>
      </c>
      <c r="J57" s="10" t="s">
        <v>146</v>
      </c>
      <c r="K57" s="11" t="s">
        <v>147</v>
      </c>
      <c r="L57" s="10">
        <v>1</v>
      </c>
      <c r="M57" s="12">
        <v>45008</v>
      </c>
    </row>
    <row r="58" spans="1:13" ht="15.75" customHeight="1">
      <c r="A58" s="41" t="str">
        <f t="shared" si="0"/>
        <v>PN2068-2_17_EXE_PLA_000051_1</v>
      </c>
      <c r="B58" s="6" t="s">
        <v>12</v>
      </c>
      <c r="C58" s="7" t="s">
        <v>13</v>
      </c>
      <c r="D58" s="13" t="s">
        <v>135</v>
      </c>
      <c r="E58" s="9" t="s">
        <v>15</v>
      </c>
      <c r="F58" s="8" t="s">
        <v>16</v>
      </c>
      <c r="G58" s="10">
        <v>17</v>
      </c>
      <c r="H58" s="14" t="s">
        <v>17</v>
      </c>
      <c r="I58" s="9" t="s">
        <v>56</v>
      </c>
      <c r="J58" s="10" t="s">
        <v>148</v>
      </c>
      <c r="K58" s="11" t="s">
        <v>149</v>
      </c>
      <c r="L58" s="10">
        <v>1</v>
      </c>
      <c r="M58" s="12">
        <v>45008</v>
      </c>
    </row>
    <row r="59" spans="1:13" ht="15.75" customHeight="1">
      <c r="A59" s="41" t="str">
        <f t="shared" si="0"/>
        <v>PN2068-2_17_EXE_PLA_000082_1</v>
      </c>
      <c r="B59" s="6" t="s">
        <v>12</v>
      </c>
      <c r="C59" s="7" t="s">
        <v>13</v>
      </c>
      <c r="D59" s="8" t="s">
        <v>135</v>
      </c>
      <c r="E59" s="9" t="s">
        <v>21</v>
      </c>
      <c r="F59" s="8" t="s">
        <v>16</v>
      </c>
      <c r="G59" s="10">
        <v>17</v>
      </c>
      <c r="H59" s="8" t="s">
        <v>17</v>
      </c>
      <c r="I59" s="9" t="s">
        <v>56</v>
      </c>
      <c r="J59" s="10" t="s">
        <v>150</v>
      </c>
      <c r="K59" s="15" t="s">
        <v>151</v>
      </c>
      <c r="L59" s="14">
        <v>1</v>
      </c>
      <c r="M59" s="16">
        <v>45009</v>
      </c>
    </row>
    <row r="60" spans="1:13" ht="15.75" customHeight="1">
      <c r="A60" s="41" t="str">
        <f t="shared" si="0"/>
        <v>PN2068-2_17_EXE_PLA_000083_1</v>
      </c>
      <c r="B60" s="6" t="s">
        <v>12</v>
      </c>
      <c r="C60" s="7" t="s">
        <v>13</v>
      </c>
      <c r="D60" s="10" t="s">
        <v>135</v>
      </c>
      <c r="E60" s="10" t="s">
        <v>21</v>
      </c>
      <c r="F60" s="8" t="s">
        <v>16</v>
      </c>
      <c r="G60" s="9">
        <v>17</v>
      </c>
      <c r="H60" s="9" t="s">
        <v>17</v>
      </c>
      <c r="I60" s="9" t="s">
        <v>56</v>
      </c>
      <c r="J60" s="10" t="s">
        <v>152</v>
      </c>
      <c r="K60" s="15" t="s">
        <v>153</v>
      </c>
      <c r="L60" s="14">
        <v>1</v>
      </c>
      <c r="M60" s="16">
        <v>45009</v>
      </c>
    </row>
    <row r="61" spans="1:13" ht="15.75" customHeight="1">
      <c r="A61" s="41" t="str">
        <f t="shared" si="0"/>
        <v>PN2068-2_17_EXE_PLA_000016_1</v>
      </c>
      <c r="B61" s="6" t="s">
        <v>12</v>
      </c>
      <c r="C61" s="7" t="s">
        <v>13</v>
      </c>
      <c r="D61" s="8" t="s">
        <v>55</v>
      </c>
      <c r="E61" s="9" t="s">
        <v>21</v>
      </c>
      <c r="F61" s="8" t="s">
        <v>16</v>
      </c>
      <c r="G61" s="10">
        <v>17</v>
      </c>
      <c r="H61" s="8" t="s">
        <v>17</v>
      </c>
      <c r="I61" s="9" t="s">
        <v>56</v>
      </c>
      <c r="J61" s="10" t="s">
        <v>154</v>
      </c>
      <c r="K61" s="15" t="s">
        <v>155</v>
      </c>
      <c r="L61" s="14">
        <v>1</v>
      </c>
      <c r="M61" s="16">
        <v>45009</v>
      </c>
    </row>
    <row r="62" spans="1:13" ht="15.75" customHeight="1">
      <c r="A62" s="41" t="str">
        <f t="shared" si="0"/>
        <v>PN2068-2_17_EXE_PLA_000017_1</v>
      </c>
      <c r="B62" s="6" t="s">
        <v>12</v>
      </c>
      <c r="C62" s="7" t="s">
        <v>13</v>
      </c>
      <c r="D62" s="8" t="s">
        <v>74</v>
      </c>
      <c r="E62" s="9" t="s">
        <v>21</v>
      </c>
      <c r="F62" s="8" t="s">
        <v>16</v>
      </c>
      <c r="G62" s="10">
        <v>17</v>
      </c>
      <c r="H62" s="8" t="s">
        <v>17</v>
      </c>
      <c r="I62" s="9" t="s">
        <v>56</v>
      </c>
      <c r="J62" s="10" t="s">
        <v>156</v>
      </c>
      <c r="K62" s="15" t="s">
        <v>157</v>
      </c>
      <c r="L62" s="14">
        <v>1</v>
      </c>
      <c r="M62" s="16">
        <v>45009</v>
      </c>
    </row>
    <row r="63" spans="1:13" ht="15.75" customHeight="1">
      <c r="A63" s="41" t="str">
        <f t="shared" si="0"/>
        <v>PN2068-2_17_EXE_PLA_000060_1</v>
      </c>
      <c r="B63" s="6" t="s">
        <v>12</v>
      </c>
      <c r="C63" s="7" t="s">
        <v>13</v>
      </c>
      <c r="D63" s="8" t="s">
        <v>98</v>
      </c>
      <c r="E63" s="9" t="s">
        <v>21</v>
      </c>
      <c r="F63" s="8" t="s">
        <v>16</v>
      </c>
      <c r="G63" s="10">
        <v>17</v>
      </c>
      <c r="H63" s="8" t="s">
        <v>17</v>
      </c>
      <c r="I63" s="9" t="s">
        <v>56</v>
      </c>
      <c r="J63" s="10" t="s">
        <v>158</v>
      </c>
      <c r="K63" s="15" t="s">
        <v>159</v>
      </c>
      <c r="L63" s="10">
        <v>1</v>
      </c>
      <c r="M63" s="16">
        <v>45009</v>
      </c>
    </row>
    <row r="64" spans="1:13" ht="15.75" customHeight="1">
      <c r="A64" s="41" t="str">
        <f t="shared" si="0"/>
        <v>PN2068-2_17_EXE_PLA_000061_1</v>
      </c>
      <c r="B64" s="6" t="s">
        <v>12</v>
      </c>
      <c r="C64" s="7" t="s">
        <v>13</v>
      </c>
      <c r="D64" s="8" t="s">
        <v>98</v>
      </c>
      <c r="E64" s="9" t="s">
        <v>21</v>
      </c>
      <c r="F64" s="8" t="s">
        <v>16</v>
      </c>
      <c r="G64" s="10">
        <v>17</v>
      </c>
      <c r="H64" s="8" t="s">
        <v>17</v>
      </c>
      <c r="I64" s="9" t="s">
        <v>56</v>
      </c>
      <c r="J64" s="10" t="s">
        <v>160</v>
      </c>
      <c r="K64" s="15" t="s">
        <v>161</v>
      </c>
      <c r="L64" s="10">
        <v>1</v>
      </c>
      <c r="M64" s="16">
        <v>45009</v>
      </c>
    </row>
    <row r="65" spans="1:13" ht="15.75" customHeight="1">
      <c r="A65" s="41" t="str">
        <f t="shared" si="0"/>
        <v>PN2068-2_17_EXE_PLA_000088_1</v>
      </c>
      <c r="B65" s="6" t="s">
        <v>12</v>
      </c>
      <c r="C65" s="7" t="s">
        <v>13</v>
      </c>
      <c r="D65" s="8" t="s">
        <v>135</v>
      </c>
      <c r="E65" s="9" t="s">
        <v>21</v>
      </c>
      <c r="F65" s="8" t="s">
        <v>16</v>
      </c>
      <c r="G65" s="10">
        <v>17</v>
      </c>
      <c r="H65" s="8" t="s">
        <v>17</v>
      </c>
      <c r="I65" s="9" t="s">
        <v>56</v>
      </c>
      <c r="J65" s="10" t="s">
        <v>162</v>
      </c>
      <c r="K65" s="15" t="s">
        <v>163</v>
      </c>
      <c r="L65" s="10">
        <v>1</v>
      </c>
      <c r="M65" s="16">
        <v>45009</v>
      </c>
    </row>
    <row r="66" spans="1:13" ht="15.75" customHeight="1">
      <c r="A66" s="41" t="str">
        <f t="shared" si="0"/>
        <v>PN2068-2_17_EXE_PLA_000062_1</v>
      </c>
      <c r="B66" s="6" t="s">
        <v>12</v>
      </c>
      <c r="C66" s="7" t="s">
        <v>13</v>
      </c>
      <c r="D66" s="8" t="s">
        <v>98</v>
      </c>
      <c r="E66" s="9" t="s">
        <v>21</v>
      </c>
      <c r="F66" s="8" t="s">
        <v>16</v>
      </c>
      <c r="G66" s="10">
        <v>17</v>
      </c>
      <c r="H66" s="8" t="s">
        <v>17</v>
      </c>
      <c r="I66" s="9" t="s">
        <v>56</v>
      </c>
      <c r="J66" s="10" t="s">
        <v>164</v>
      </c>
      <c r="K66" s="11" t="s">
        <v>165</v>
      </c>
      <c r="L66" s="10">
        <v>1</v>
      </c>
      <c r="M66" s="16">
        <v>45009</v>
      </c>
    </row>
    <row r="67" spans="1:13" ht="15.75" customHeight="1">
      <c r="A67" s="41" t="str">
        <f t="shared" ref="A67:A130" si="1">CONCATENATE(F67,"_",G67,"_",H67,"_",I67,"_",TEXT(J67,"000000"),"_",L67)</f>
        <v>PN2068-2_17_EXE_NTE_000031_1</v>
      </c>
      <c r="B67" s="6" t="s">
        <v>12</v>
      </c>
      <c r="C67" s="7" t="s">
        <v>13</v>
      </c>
      <c r="D67" s="13" t="s">
        <v>14</v>
      </c>
      <c r="E67" s="9" t="s">
        <v>21</v>
      </c>
      <c r="F67" s="8" t="s">
        <v>16</v>
      </c>
      <c r="G67" s="10">
        <v>17</v>
      </c>
      <c r="H67" s="14" t="s">
        <v>17</v>
      </c>
      <c r="I67" s="9" t="s">
        <v>18</v>
      </c>
      <c r="J67" s="10" t="s">
        <v>166</v>
      </c>
      <c r="K67" s="11" t="s">
        <v>167</v>
      </c>
      <c r="L67" s="10">
        <v>1</v>
      </c>
      <c r="M67" s="12">
        <v>45015</v>
      </c>
    </row>
    <row r="68" spans="1:13" ht="15.75" customHeight="1">
      <c r="A68" s="41" t="str">
        <f t="shared" si="1"/>
        <v>PN2068-2_17_EXE_PLA_000085_1</v>
      </c>
      <c r="B68" s="6" t="s">
        <v>12</v>
      </c>
      <c r="C68" s="7" t="s">
        <v>13</v>
      </c>
      <c r="D68" s="13" t="s">
        <v>135</v>
      </c>
      <c r="E68" s="9" t="s">
        <v>21</v>
      </c>
      <c r="F68" s="8" t="s">
        <v>16</v>
      </c>
      <c r="G68" s="10">
        <v>17</v>
      </c>
      <c r="H68" s="14" t="s">
        <v>17</v>
      </c>
      <c r="I68" s="9" t="s">
        <v>56</v>
      </c>
      <c r="J68" s="10" t="s">
        <v>168</v>
      </c>
      <c r="K68" s="11" t="s">
        <v>169</v>
      </c>
      <c r="L68" s="10">
        <v>1</v>
      </c>
      <c r="M68" s="12">
        <v>45015</v>
      </c>
    </row>
    <row r="69" spans="1:13" ht="15.75" customHeight="1">
      <c r="A69" s="41" t="str">
        <f t="shared" si="1"/>
        <v>PN2068-2_17_EXE_PLA_000084_1</v>
      </c>
      <c r="B69" s="6" t="s">
        <v>12</v>
      </c>
      <c r="C69" s="7" t="s">
        <v>13</v>
      </c>
      <c r="D69" s="8" t="s">
        <v>135</v>
      </c>
      <c r="E69" s="9" t="s">
        <v>21</v>
      </c>
      <c r="F69" s="8" t="s">
        <v>16</v>
      </c>
      <c r="G69" s="10">
        <v>17</v>
      </c>
      <c r="H69" s="8" t="s">
        <v>17</v>
      </c>
      <c r="I69" s="9" t="s">
        <v>56</v>
      </c>
      <c r="J69" s="10" t="s">
        <v>170</v>
      </c>
      <c r="K69" s="15" t="s">
        <v>171</v>
      </c>
      <c r="L69" s="14">
        <v>1</v>
      </c>
      <c r="M69" s="12">
        <v>45015</v>
      </c>
    </row>
    <row r="70" spans="1:13" ht="15.75" customHeight="1">
      <c r="A70" s="41" t="str">
        <f t="shared" si="1"/>
        <v>PN2068-2_17_EXE_NTE_000051_1</v>
      </c>
      <c r="B70" s="6" t="s">
        <v>12</v>
      </c>
      <c r="C70" s="7" t="s">
        <v>13</v>
      </c>
      <c r="D70" s="8" t="s">
        <v>14</v>
      </c>
      <c r="E70" s="9" t="s">
        <v>15</v>
      </c>
      <c r="F70" s="8" t="s">
        <v>16</v>
      </c>
      <c r="G70" s="10">
        <v>17</v>
      </c>
      <c r="H70" s="8" t="s">
        <v>17</v>
      </c>
      <c r="I70" s="9" t="s">
        <v>18</v>
      </c>
      <c r="J70" s="10" t="s">
        <v>148</v>
      </c>
      <c r="K70" s="11" t="s">
        <v>172</v>
      </c>
      <c r="L70" s="10">
        <v>1</v>
      </c>
      <c r="M70" s="12">
        <v>45019</v>
      </c>
    </row>
    <row r="71" spans="1:13" ht="15.75" customHeight="1">
      <c r="A71" s="41" t="str">
        <f t="shared" si="1"/>
        <v>PN2068-2_17_EXE_NTE_000052_1</v>
      </c>
      <c r="B71" s="6" t="s">
        <v>12</v>
      </c>
      <c r="C71" s="7" t="s">
        <v>13</v>
      </c>
      <c r="D71" s="8" t="s">
        <v>14</v>
      </c>
      <c r="E71" s="9" t="s">
        <v>15</v>
      </c>
      <c r="F71" s="8" t="s">
        <v>16</v>
      </c>
      <c r="G71" s="10">
        <v>17</v>
      </c>
      <c r="H71" s="8" t="s">
        <v>17</v>
      </c>
      <c r="I71" s="9" t="s">
        <v>18</v>
      </c>
      <c r="J71" s="10" t="s">
        <v>173</v>
      </c>
      <c r="K71" s="11" t="s">
        <v>174</v>
      </c>
      <c r="L71" s="10">
        <v>1</v>
      </c>
      <c r="M71" s="12">
        <v>45019</v>
      </c>
    </row>
    <row r="72" spans="1:13" ht="15.75" customHeight="1">
      <c r="A72" s="41" t="str">
        <f t="shared" si="1"/>
        <v>PN2068-2_17_EXE_NTE_000053_1</v>
      </c>
      <c r="B72" s="6" t="s">
        <v>12</v>
      </c>
      <c r="C72" s="7" t="s">
        <v>13</v>
      </c>
      <c r="D72" s="14" t="s">
        <v>14</v>
      </c>
      <c r="E72" s="9" t="s">
        <v>15</v>
      </c>
      <c r="F72" s="8" t="s">
        <v>16</v>
      </c>
      <c r="G72" s="10">
        <v>17</v>
      </c>
      <c r="H72" s="8" t="s">
        <v>17</v>
      </c>
      <c r="I72" s="9" t="s">
        <v>18</v>
      </c>
      <c r="J72" s="10" t="s">
        <v>175</v>
      </c>
      <c r="K72" s="11" t="s">
        <v>176</v>
      </c>
      <c r="L72" s="10">
        <v>1</v>
      </c>
      <c r="M72" s="12">
        <v>45019</v>
      </c>
    </row>
    <row r="73" spans="1:13" ht="15.75" customHeight="1">
      <c r="A73" s="41" t="str">
        <f t="shared" si="1"/>
        <v>PN2068-2_17_EXE_NTE_000054_1</v>
      </c>
      <c r="B73" s="6" t="s">
        <v>12</v>
      </c>
      <c r="C73" s="7" t="s">
        <v>13</v>
      </c>
      <c r="D73" s="8" t="s">
        <v>14</v>
      </c>
      <c r="E73" s="9" t="s">
        <v>15</v>
      </c>
      <c r="F73" s="8" t="s">
        <v>16</v>
      </c>
      <c r="G73" s="10">
        <v>17</v>
      </c>
      <c r="H73" s="8" t="s">
        <v>17</v>
      </c>
      <c r="I73" s="9" t="s">
        <v>18</v>
      </c>
      <c r="J73" s="10" t="s">
        <v>177</v>
      </c>
      <c r="K73" s="11" t="s">
        <v>178</v>
      </c>
      <c r="L73" s="10">
        <v>1</v>
      </c>
      <c r="M73" s="12">
        <v>45019</v>
      </c>
    </row>
    <row r="74" spans="1:13" ht="15.75" customHeight="1">
      <c r="A74" s="41" t="str">
        <f t="shared" si="1"/>
        <v>PN2068-2_17_EXE_PLA_000089_1</v>
      </c>
      <c r="B74" s="6" t="s">
        <v>12</v>
      </c>
      <c r="C74" s="7" t="s">
        <v>13</v>
      </c>
      <c r="D74" s="8" t="s">
        <v>179</v>
      </c>
      <c r="E74" s="9" t="s">
        <v>21</v>
      </c>
      <c r="F74" s="8" t="s">
        <v>16</v>
      </c>
      <c r="G74" s="10">
        <v>17</v>
      </c>
      <c r="H74" s="8" t="s">
        <v>17</v>
      </c>
      <c r="I74" s="9" t="s">
        <v>56</v>
      </c>
      <c r="J74" s="10" t="s">
        <v>180</v>
      </c>
      <c r="K74" s="15" t="s">
        <v>181</v>
      </c>
      <c r="L74" s="14">
        <v>1</v>
      </c>
      <c r="M74" s="12">
        <v>45022</v>
      </c>
    </row>
    <row r="75" spans="1:13" ht="15.75" customHeight="1">
      <c r="A75" s="41" t="str">
        <f t="shared" si="1"/>
        <v>PN2068-2_17_EXE_FMD_000066_1</v>
      </c>
      <c r="B75" s="6" t="s">
        <v>12</v>
      </c>
      <c r="C75" s="7" t="s">
        <v>13</v>
      </c>
      <c r="D75" s="8" t="s">
        <v>14</v>
      </c>
      <c r="E75" s="9" t="s">
        <v>182</v>
      </c>
      <c r="F75" s="8" t="s">
        <v>16</v>
      </c>
      <c r="G75" s="10">
        <v>17</v>
      </c>
      <c r="H75" s="8" t="s">
        <v>17</v>
      </c>
      <c r="I75" s="9" t="s">
        <v>182</v>
      </c>
      <c r="J75" s="10" t="s">
        <v>110</v>
      </c>
      <c r="K75" s="11" t="s">
        <v>183</v>
      </c>
      <c r="L75" s="10">
        <v>1</v>
      </c>
      <c r="M75" s="12">
        <v>45022</v>
      </c>
    </row>
    <row r="76" spans="1:13" ht="15.75" customHeight="1">
      <c r="A76" s="41" t="str">
        <f t="shared" si="1"/>
        <v>PN2068-2_17_EXE_PLA_000000_1</v>
      </c>
      <c r="B76" s="6" t="s">
        <v>12</v>
      </c>
      <c r="C76" s="7" t="s">
        <v>13</v>
      </c>
      <c r="D76" s="8" t="s">
        <v>74</v>
      </c>
      <c r="E76" s="9" t="s">
        <v>15</v>
      </c>
      <c r="F76" s="8" t="s">
        <v>16</v>
      </c>
      <c r="G76" s="10">
        <v>17</v>
      </c>
      <c r="H76" s="8" t="s">
        <v>17</v>
      </c>
      <c r="I76" s="9" t="s">
        <v>56</v>
      </c>
      <c r="J76" s="10"/>
      <c r="K76" s="11" t="s">
        <v>184</v>
      </c>
      <c r="L76" s="10">
        <v>1</v>
      </c>
      <c r="M76" s="12">
        <v>45023</v>
      </c>
    </row>
    <row r="77" spans="1:13" ht="15.75" customHeight="1">
      <c r="A77" s="41" t="str">
        <f t="shared" si="1"/>
        <v>PN2068-2_17_EXE_PLA_000032_1</v>
      </c>
      <c r="B77" s="6" t="s">
        <v>12</v>
      </c>
      <c r="C77" s="7" t="s">
        <v>13</v>
      </c>
      <c r="D77" s="8" t="s">
        <v>98</v>
      </c>
      <c r="E77" s="9" t="s">
        <v>15</v>
      </c>
      <c r="F77" s="8" t="s">
        <v>16</v>
      </c>
      <c r="G77" s="10">
        <v>17</v>
      </c>
      <c r="H77" s="8" t="s">
        <v>17</v>
      </c>
      <c r="I77" s="9" t="s">
        <v>56</v>
      </c>
      <c r="J77" s="10" t="s">
        <v>120</v>
      </c>
      <c r="K77" s="11" t="s">
        <v>185</v>
      </c>
      <c r="L77" s="10">
        <v>1</v>
      </c>
      <c r="M77" s="12">
        <v>45023</v>
      </c>
    </row>
    <row r="78" spans="1:13" ht="15.75" customHeight="1">
      <c r="A78" s="41" t="str">
        <f t="shared" si="1"/>
        <v>PN2068-2_17_EXE_PLA_000037_1</v>
      </c>
      <c r="B78" s="6" t="s">
        <v>12</v>
      </c>
      <c r="C78" s="7" t="s">
        <v>13</v>
      </c>
      <c r="D78" s="13" t="s">
        <v>98</v>
      </c>
      <c r="E78" s="9" t="s">
        <v>15</v>
      </c>
      <c r="F78" s="8" t="s">
        <v>16</v>
      </c>
      <c r="G78" s="10">
        <v>17</v>
      </c>
      <c r="H78" s="14" t="s">
        <v>17</v>
      </c>
      <c r="I78" s="9" t="s">
        <v>56</v>
      </c>
      <c r="J78" s="10" t="s">
        <v>186</v>
      </c>
      <c r="K78" s="11" t="s">
        <v>187</v>
      </c>
      <c r="L78" s="10">
        <v>1</v>
      </c>
      <c r="M78" s="12">
        <v>45023</v>
      </c>
    </row>
    <row r="79" spans="1:13" ht="15.75" customHeight="1">
      <c r="A79" s="41" t="str">
        <f t="shared" si="1"/>
        <v>PN2068-2_17_EXE_PLA_000038_1</v>
      </c>
      <c r="B79" s="6" t="s">
        <v>12</v>
      </c>
      <c r="C79" s="7" t="s">
        <v>13</v>
      </c>
      <c r="D79" s="13" t="s">
        <v>135</v>
      </c>
      <c r="E79" s="9" t="s">
        <v>15</v>
      </c>
      <c r="F79" s="8" t="s">
        <v>16</v>
      </c>
      <c r="G79" s="10">
        <v>17</v>
      </c>
      <c r="H79" s="14" t="s">
        <v>17</v>
      </c>
      <c r="I79" s="9" t="s">
        <v>56</v>
      </c>
      <c r="J79" s="10" t="s">
        <v>188</v>
      </c>
      <c r="K79" s="11" t="s">
        <v>189</v>
      </c>
      <c r="L79" s="10">
        <v>1</v>
      </c>
      <c r="M79" s="12">
        <v>45023</v>
      </c>
    </row>
    <row r="80" spans="1:13" ht="15.75" customHeight="1">
      <c r="A80" s="41" t="str">
        <f t="shared" si="1"/>
        <v>PN2068-2_17_EXE_PLA_000039_1</v>
      </c>
      <c r="B80" s="6" t="s">
        <v>12</v>
      </c>
      <c r="C80" s="7" t="s">
        <v>13</v>
      </c>
      <c r="D80" s="13" t="s">
        <v>179</v>
      </c>
      <c r="E80" s="9" t="s">
        <v>15</v>
      </c>
      <c r="F80" s="8" t="s">
        <v>16</v>
      </c>
      <c r="G80" s="10">
        <v>17</v>
      </c>
      <c r="H80" s="14" t="s">
        <v>17</v>
      </c>
      <c r="I80" s="9" t="s">
        <v>56</v>
      </c>
      <c r="J80" s="10" t="s">
        <v>70</v>
      </c>
      <c r="K80" s="11" t="s">
        <v>190</v>
      </c>
      <c r="L80" s="10">
        <v>1</v>
      </c>
      <c r="M80" s="12">
        <v>45023</v>
      </c>
    </row>
    <row r="81" spans="1:13" ht="15.75" customHeight="1">
      <c r="A81" s="41" t="str">
        <f t="shared" si="1"/>
        <v>PN2068-2_17_EXE_DAF_000012_3</v>
      </c>
      <c r="B81" s="6" t="s">
        <v>12</v>
      </c>
      <c r="C81" s="7" t="s">
        <v>13</v>
      </c>
      <c r="D81" s="23" t="s">
        <v>14</v>
      </c>
      <c r="E81" s="9" t="s">
        <v>21</v>
      </c>
      <c r="F81" s="9" t="s">
        <v>16</v>
      </c>
      <c r="G81" s="10">
        <v>17</v>
      </c>
      <c r="H81" s="10" t="s">
        <v>17</v>
      </c>
      <c r="I81" s="9" t="s">
        <v>49</v>
      </c>
      <c r="J81" s="10" t="s">
        <v>57</v>
      </c>
      <c r="K81" s="6" t="s">
        <v>191</v>
      </c>
      <c r="L81" s="9">
        <v>3</v>
      </c>
      <c r="M81" s="16">
        <v>44930</v>
      </c>
    </row>
    <row r="82" spans="1:13" ht="15.75" customHeight="1">
      <c r="A82" s="41" t="str">
        <f t="shared" si="1"/>
        <v>PN2068-2_17_EXE_DAF_000013_3</v>
      </c>
      <c r="B82" s="6" t="s">
        <v>12</v>
      </c>
      <c r="C82" s="7" t="s">
        <v>13</v>
      </c>
      <c r="D82" s="13" t="s">
        <v>14</v>
      </c>
      <c r="E82" s="9" t="s">
        <v>21</v>
      </c>
      <c r="F82" s="8" t="s">
        <v>16</v>
      </c>
      <c r="G82" s="10">
        <v>17</v>
      </c>
      <c r="H82" s="14" t="s">
        <v>17</v>
      </c>
      <c r="I82" s="9" t="s">
        <v>49</v>
      </c>
      <c r="J82" s="10" t="s">
        <v>59</v>
      </c>
      <c r="K82" s="11" t="s">
        <v>192</v>
      </c>
      <c r="L82" s="9">
        <v>3</v>
      </c>
      <c r="M82" s="16">
        <v>44930</v>
      </c>
    </row>
    <row r="83" spans="1:13" ht="15.75" customHeight="1">
      <c r="A83" s="41" t="str">
        <f t="shared" si="1"/>
        <v>PN2068-2_17_EXE_PLA_000040_1</v>
      </c>
      <c r="B83" s="6" t="s">
        <v>12</v>
      </c>
      <c r="C83" s="7" t="s">
        <v>13</v>
      </c>
      <c r="D83" s="8" t="s">
        <v>193</v>
      </c>
      <c r="E83" s="9" t="s">
        <v>15</v>
      </c>
      <c r="F83" s="8" t="s">
        <v>16</v>
      </c>
      <c r="G83" s="10">
        <v>17</v>
      </c>
      <c r="H83" s="8" t="s">
        <v>17</v>
      </c>
      <c r="I83" s="9" t="s">
        <v>56</v>
      </c>
      <c r="J83" s="10" t="s">
        <v>72</v>
      </c>
      <c r="K83" s="11" t="s">
        <v>194</v>
      </c>
      <c r="L83" s="10">
        <v>1</v>
      </c>
      <c r="M83" s="12">
        <v>45023</v>
      </c>
    </row>
    <row r="84" spans="1:13" ht="15.75" customHeight="1">
      <c r="A84" s="41" t="str">
        <f t="shared" si="1"/>
        <v>PN2068_2_17_EXE_PRE_000079_1</v>
      </c>
      <c r="B84" s="6" t="s">
        <v>12</v>
      </c>
      <c r="C84" s="7" t="s">
        <v>13</v>
      </c>
      <c r="D84" s="8" t="s">
        <v>195</v>
      </c>
      <c r="E84" s="9" t="s">
        <v>99</v>
      </c>
      <c r="F84" s="8" t="s">
        <v>100</v>
      </c>
      <c r="G84" s="10">
        <v>17</v>
      </c>
      <c r="H84" s="8" t="s">
        <v>17</v>
      </c>
      <c r="I84" s="9" t="s">
        <v>101</v>
      </c>
      <c r="J84" s="10" t="s">
        <v>196</v>
      </c>
      <c r="K84" s="11" t="s">
        <v>197</v>
      </c>
      <c r="L84" s="10">
        <v>1</v>
      </c>
      <c r="M84" s="12">
        <v>45023</v>
      </c>
    </row>
    <row r="85" spans="1:13" ht="15.75" customHeight="1">
      <c r="A85" s="41" t="str">
        <f t="shared" si="1"/>
        <v>PN2068-2_17_EXE_DAF_000010_4</v>
      </c>
      <c r="B85" s="6" t="s">
        <v>12</v>
      </c>
      <c r="C85" s="7" t="s">
        <v>13</v>
      </c>
      <c r="D85" s="13" t="s">
        <v>14</v>
      </c>
      <c r="E85" s="9" t="s">
        <v>21</v>
      </c>
      <c r="F85" s="8" t="s">
        <v>16</v>
      </c>
      <c r="G85" s="10">
        <v>17</v>
      </c>
      <c r="H85" s="14" t="s">
        <v>17</v>
      </c>
      <c r="I85" s="9" t="s">
        <v>49</v>
      </c>
      <c r="J85" s="10" t="s">
        <v>42</v>
      </c>
      <c r="K85" s="11" t="s">
        <v>198</v>
      </c>
      <c r="L85" s="9">
        <v>4</v>
      </c>
      <c r="M85" s="16">
        <v>44930</v>
      </c>
    </row>
    <row r="86" spans="1:13" ht="15.75" customHeight="1">
      <c r="A86" s="41" t="str">
        <f t="shared" si="1"/>
        <v>PN2068_2_17_EXE_PRE_000105_1</v>
      </c>
      <c r="B86" s="6" t="s">
        <v>12</v>
      </c>
      <c r="C86" s="7" t="s">
        <v>13</v>
      </c>
      <c r="D86" s="8" t="s">
        <v>195</v>
      </c>
      <c r="E86" s="9" t="s">
        <v>99</v>
      </c>
      <c r="F86" s="8" t="s">
        <v>100</v>
      </c>
      <c r="G86" s="10">
        <v>17</v>
      </c>
      <c r="H86" s="8" t="s">
        <v>17</v>
      </c>
      <c r="I86" s="9" t="s">
        <v>101</v>
      </c>
      <c r="J86" s="10" t="s">
        <v>199</v>
      </c>
      <c r="K86" s="11" t="s">
        <v>200</v>
      </c>
      <c r="L86" s="10">
        <v>1</v>
      </c>
      <c r="M86" s="12">
        <v>45023</v>
      </c>
    </row>
    <row r="87" spans="1:13" ht="15.75" customHeight="1">
      <c r="A87" s="41" t="str">
        <f t="shared" si="1"/>
        <v>PN2068_2_17_EXE_PRE_000081_1</v>
      </c>
      <c r="B87" s="6" t="s">
        <v>12</v>
      </c>
      <c r="C87" s="7" t="s">
        <v>13</v>
      </c>
      <c r="D87" s="8" t="s">
        <v>195</v>
      </c>
      <c r="E87" s="9" t="s">
        <v>99</v>
      </c>
      <c r="F87" s="8" t="s">
        <v>100</v>
      </c>
      <c r="G87" s="10">
        <v>17</v>
      </c>
      <c r="H87" s="8" t="s">
        <v>17</v>
      </c>
      <c r="I87" s="9" t="s">
        <v>101</v>
      </c>
      <c r="J87" s="10" t="s">
        <v>201</v>
      </c>
      <c r="K87" s="11" t="s">
        <v>202</v>
      </c>
      <c r="L87" s="10">
        <v>1</v>
      </c>
      <c r="M87" s="12">
        <v>45023</v>
      </c>
    </row>
    <row r="88" spans="1:13" ht="15.75" customHeight="1">
      <c r="A88" s="41" t="str">
        <f t="shared" si="1"/>
        <v>PN2068-2_17_EXE_DAF_000016_3</v>
      </c>
      <c r="B88" s="6" t="s">
        <v>12</v>
      </c>
      <c r="C88" s="7" t="s">
        <v>13</v>
      </c>
      <c r="D88" s="8" t="s">
        <v>14</v>
      </c>
      <c r="E88" s="9" t="s">
        <v>21</v>
      </c>
      <c r="F88" s="8" t="s">
        <v>16</v>
      </c>
      <c r="G88" s="10">
        <v>17</v>
      </c>
      <c r="H88" s="8" t="s">
        <v>17</v>
      </c>
      <c r="I88" s="9" t="s">
        <v>49</v>
      </c>
      <c r="J88" s="10" t="s">
        <v>154</v>
      </c>
      <c r="K88" s="11" t="s">
        <v>203</v>
      </c>
      <c r="L88" s="9">
        <v>3</v>
      </c>
      <c r="M88" s="16">
        <v>44930</v>
      </c>
    </row>
    <row r="89" spans="1:13" ht="15.75" customHeight="1">
      <c r="A89" s="41" t="str">
        <f t="shared" si="1"/>
        <v>PN2068-2_17_EXE_DAF_000014_3</v>
      </c>
      <c r="B89" s="6" t="s">
        <v>12</v>
      </c>
      <c r="C89" s="7" t="s">
        <v>13</v>
      </c>
      <c r="D89" s="13" t="s">
        <v>14</v>
      </c>
      <c r="E89" s="9" t="s">
        <v>21</v>
      </c>
      <c r="F89" s="8" t="s">
        <v>16</v>
      </c>
      <c r="G89" s="10">
        <v>17</v>
      </c>
      <c r="H89" s="14" t="s">
        <v>17</v>
      </c>
      <c r="I89" s="9" t="s">
        <v>49</v>
      </c>
      <c r="J89" s="10" t="s">
        <v>75</v>
      </c>
      <c r="K89" s="11" t="s">
        <v>204</v>
      </c>
      <c r="L89" s="9">
        <v>3</v>
      </c>
      <c r="M89" s="16">
        <v>44930</v>
      </c>
    </row>
    <row r="90" spans="1:13" ht="15.75" customHeight="1">
      <c r="A90" s="41" t="str">
        <f t="shared" si="1"/>
        <v>PN2068-2_17_EXE_DAF_000015_3</v>
      </c>
      <c r="B90" s="6" t="s">
        <v>12</v>
      </c>
      <c r="C90" s="7" t="s">
        <v>13</v>
      </c>
      <c r="D90" s="13" t="s">
        <v>14</v>
      </c>
      <c r="E90" s="9" t="s">
        <v>21</v>
      </c>
      <c r="F90" s="8" t="s">
        <v>16</v>
      </c>
      <c r="G90" s="10">
        <v>17</v>
      </c>
      <c r="H90" s="14" t="s">
        <v>17</v>
      </c>
      <c r="I90" s="9" t="s">
        <v>49</v>
      </c>
      <c r="J90" s="10" t="s">
        <v>87</v>
      </c>
      <c r="K90" s="11" t="s">
        <v>205</v>
      </c>
      <c r="L90" s="9">
        <v>3</v>
      </c>
      <c r="M90" s="16">
        <v>44930</v>
      </c>
    </row>
    <row r="91" spans="1:13" ht="15.75" customHeight="1">
      <c r="A91" s="41" t="str">
        <f t="shared" si="1"/>
        <v>PN2068-2_17_EXE_DAF_000017_3</v>
      </c>
      <c r="B91" s="6" t="s">
        <v>12</v>
      </c>
      <c r="C91" s="7" t="s">
        <v>13</v>
      </c>
      <c r="D91" s="13" t="s">
        <v>14</v>
      </c>
      <c r="E91" s="9" t="s">
        <v>21</v>
      </c>
      <c r="F91" s="8" t="s">
        <v>16</v>
      </c>
      <c r="G91" s="10">
        <v>17</v>
      </c>
      <c r="H91" s="14" t="s">
        <v>17</v>
      </c>
      <c r="I91" s="9" t="s">
        <v>49</v>
      </c>
      <c r="J91" s="10" t="s">
        <v>156</v>
      </c>
      <c r="K91" s="11" t="s">
        <v>206</v>
      </c>
      <c r="L91" s="9">
        <v>3</v>
      </c>
      <c r="M91" s="12">
        <v>44950</v>
      </c>
    </row>
    <row r="92" spans="1:13" ht="15.75" customHeight="1">
      <c r="A92" s="41" t="str">
        <f t="shared" si="1"/>
        <v>PN2068-2_17_EXE_PLA_000033_1</v>
      </c>
      <c r="B92" s="6" t="s">
        <v>12</v>
      </c>
      <c r="C92" s="7" t="s">
        <v>13</v>
      </c>
      <c r="D92" s="8" t="s">
        <v>135</v>
      </c>
      <c r="E92" s="9" t="s">
        <v>15</v>
      </c>
      <c r="F92" s="8" t="s">
        <v>16</v>
      </c>
      <c r="G92" s="10">
        <v>17</v>
      </c>
      <c r="H92" s="8" t="s">
        <v>17</v>
      </c>
      <c r="I92" s="9" t="s">
        <v>56</v>
      </c>
      <c r="J92" s="10" t="s">
        <v>207</v>
      </c>
      <c r="K92" s="11" t="s">
        <v>208</v>
      </c>
      <c r="L92" s="10">
        <v>1</v>
      </c>
      <c r="M92" s="12">
        <v>45026</v>
      </c>
    </row>
    <row r="93" spans="1:13" ht="15.75" customHeight="1">
      <c r="A93" s="41" t="str">
        <f t="shared" si="1"/>
        <v>PN2068-2_17_EXE_PLA_000034_1</v>
      </c>
      <c r="B93" s="6" t="s">
        <v>12</v>
      </c>
      <c r="C93" s="7" t="s">
        <v>13</v>
      </c>
      <c r="D93" s="14" t="s">
        <v>179</v>
      </c>
      <c r="E93" s="9" t="s">
        <v>15</v>
      </c>
      <c r="F93" s="8" t="s">
        <v>16</v>
      </c>
      <c r="G93" s="10">
        <v>17</v>
      </c>
      <c r="H93" s="8" t="s">
        <v>17</v>
      </c>
      <c r="I93" s="9" t="s">
        <v>56</v>
      </c>
      <c r="J93" s="10" t="s">
        <v>95</v>
      </c>
      <c r="K93" s="11" t="s">
        <v>209</v>
      </c>
      <c r="L93" s="10">
        <v>1</v>
      </c>
      <c r="M93" s="12">
        <v>45026</v>
      </c>
    </row>
    <row r="94" spans="1:13" ht="15.75" customHeight="1">
      <c r="A94" s="41" t="str">
        <f t="shared" si="1"/>
        <v>PN2068-2_17_EXE_DAF_000018_4</v>
      </c>
      <c r="B94" s="6" t="s">
        <v>12</v>
      </c>
      <c r="C94" s="7" t="s">
        <v>13</v>
      </c>
      <c r="D94" s="8" t="s">
        <v>14</v>
      </c>
      <c r="E94" s="9" t="s">
        <v>21</v>
      </c>
      <c r="F94" s="8" t="s">
        <v>16</v>
      </c>
      <c r="G94" s="10">
        <v>17</v>
      </c>
      <c r="H94" s="8" t="s">
        <v>17</v>
      </c>
      <c r="I94" s="9" t="s">
        <v>49</v>
      </c>
      <c r="J94" s="10" t="s">
        <v>210</v>
      </c>
      <c r="K94" s="11" t="s">
        <v>211</v>
      </c>
      <c r="L94" s="9">
        <v>4</v>
      </c>
      <c r="M94" s="12">
        <v>44932</v>
      </c>
    </row>
    <row r="95" spans="1:13" ht="15.75" customHeight="1">
      <c r="A95" s="41" t="str">
        <f t="shared" si="1"/>
        <v>PN2068-2_17_EXE_PLA_000035_1</v>
      </c>
      <c r="B95" s="6" t="s">
        <v>12</v>
      </c>
      <c r="C95" s="7" t="s">
        <v>13</v>
      </c>
      <c r="D95" s="8" t="s">
        <v>193</v>
      </c>
      <c r="E95" s="9" t="s">
        <v>15</v>
      </c>
      <c r="F95" s="8" t="s">
        <v>16</v>
      </c>
      <c r="G95" s="10">
        <v>17</v>
      </c>
      <c r="H95" s="8" t="s">
        <v>17</v>
      </c>
      <c r="I95" s="9" t="s">
        <v>56</v>
      </c>
      <c r="J95" s="10" t="s">
        <v>67</v>
      </c>
      <c r="K95" s="11" t="s">
        <v>212</v>
      </c>
      <c r="L95" s="10">
        <v>1</v>
      </c>
      <c r="M95" s="12">
        <v>45026</v>
      </c>
    </row>
    <row r="96" spans="1:13" ht="15.75" customHeight="1">
      <c r="A96" s="41" t="str">
        <f t="shared" si="1"/>
        <v>PN2068-2_17_EXE_PLA_000036_1</v>
      </c>
      <c r="B96" s="6" t="s">
        <v>12</v>
      </c>
      <c r="C96" s="7" t="s">
        <v>13</v>
      </c>
      <c r="D96" s="8" t="s">
        <v>193</v>
      </c>
      <c r="E96" s="9" t="s">
        <v>15</v>
      </c>
      <c r="F96" s="8" t="s">
        <v>16</v>
      </c>
      <c r="G96" s="10">
        <v>17</v>
      </c>
      <c r="H96" s="8" t="s">
        <v>17</v>
      </c>
      <c r="I96" s="9" t="s">
        <v>56</v>
      </c>
      <c r="J96" s="10" t="s">
        <v>213</v>
      </c>
      <c r="K96" s="11" t="s">
        <v>214</v>
      </c>
      <c r="L96" s="10">
        <v>1</v>
      </c>
      <c r="M96" s="12">
        <v>45026</v>
      </c>
    </row>
    <row r="97" spans="1:13" ht="15.75" customHeight="1">
      <c r="A97" s="41" t="str">
        <f t="shared" si="1"/>
        <v>PN2068-2_17_EXE_DAF_000011_5</v>
      </c>
      <c r="B97" s="6" t="s">
        <v>12</v>
      </c>
      <c r="C97" s="7" t="s">
        <v>13</v>
      </c>
      <c r="D97" s="8" t="s">
        <v>14</v>
      </c>
      <c r="E97" s="9" t="s">
        <v>21</v>
      </c>
      <c r="F97" s="8" t="s">
        <v>16</v>
      </c>
      <c r="G97" s="10">
        <v>17</v>
      </c>
      <c r="H97" s="8" t="s">
        <v>17</v>
      </c>
      <c r="I97" s="9" t="s">
        <v>49</v>
      </c>
      <c r="J97" s="10" t="s">
        <v>44</v>
      </c>
      <c r="K97" s="15" t="s">
        <v>215</v>
      </c>
      <c r="L97" s="9">
        <v>5</v>
      </c>
      <c r="M97" s="16">
        <v>44930</v>
      </c>
    </row>
    <row r="98" spans="1:13" ht="15.75" customHeight="1">
      <c r="A98" s="41" t="str">
        <f t="shared" si="1"/>
        <v>PN2068-2_17_EXE_PLA_000091_1</v>
      </c>
      <c r="B98" s="6" t="s">
        <v>12</v>
      </c>
      <c r="C98" s="7" t="s">
        <v>13</v>
      </c>
      <c r="D98" s="13" t="s">
        <v>179</v>
      </c>
      <c r="E98" s="9" t="s">
        <v>21</v>
      </c>
      <c r="F98" s="8" t="s">
        <v>16</v>
      </c>
      <c r="G98" s="10">
        <v>17</v>
      </c>
      <c r="H98" s="14" t="s">
        <v>17</v>
      </c>
      <c r="I98" s="9" t="s">
        <v>56</v>
      </c>
      <c r="J98" s="10" t="s">
        <v>216</v>
      </c>
      <c r="K98" s="11" t="s">
        <v>217</v>
      </c>
      <c r="L98" s="10">
        <v>1</v>
      </c>
      <c r="M98" s="12">
        <v>45029</v>
      </c>
    </row>
    <row r="99" spans="1:13" ht="15.75" customHeight="1">
      <c r="A99" s="41" t="str">
        <f t="shared" si="1"/>
        <v>PN2068-2_17_EXE_PLA_000090_1</v>
      </c>
      <c r="B99" s="6" t="s">
        <v>12</v>
      </c>
      <c r="C99" s="7" t="s">
        <v>13</v>
      </c>
      <c r="D99" s="13" t="s">
        <v>179</v>
      </c>
      <c r="E99" s="9" t="s">
        <v>21</v>
      </c>
      <c r="F99" s="8" t="s">
        <v>16</v>
      </c>
      <c r="G99" s="10">
        <v>17</v>
      </c>
      <c r="H99" s="14" t="s">
        <v>17</v>
      </c>
      <c r="I99" s="9" t="s">
        <v>56</v>
      </c>
      <c r="J99" s="10" t="s">
        <v>218</v>
      </c>
      <c r="K99" s="11" t="s">
        <v>219</v>
      </c>
      <c r="L99" s="10">
        <v>1</v>
      </c>
      <c r="M99" s="12">
        <v>45029</v>
      </c>
    </row>
    <row r="100" spans="1:13" ht="15.75" customHeight="1">
      <c r="A100" s="41" t="str">
        <f t="shared" si="1"/>
        <v>PN2068-2_17_EXE_DAF_000085_1</v>
      </c>
      <c r="B100" s="6" t="s">
        <v>12</v>
      </c>
      <c r="C100" s="7" t="s">
        <v>13</v>
      </c>
      <c r="D100" s="13" t="s">
        <v>14</v>
      </c>
      <c r="E100" s="9" t="s">
        <v>15</v>
      </c>
      <c r="F100" s="8" t="s">
        <v>16</v>
      </c>
      <c r="G100" s="10">
        <v>17</v>
      </c>
      <c r="H100" s="14" t="s">
        <v>17</v>
      </c>
      <c r="I100" s="9" t="s">
        <v>49</v>
      </c>
      <c r="J100" s="10" t="s">
        <v>168</v>
      </c>
      <c r="K100" s="11" t="s">
        <v>220</v>
      </c>
      <c r="L100" s="10">
        <v>1</v>
      </c>
      <c r="M100" s="12">
        <v>45029</v>
      </c>
    </row>
    <row r="101" spans="1:13" ht="15.75" customHeight="1">
      <c r="A101" s="41" t="str">
        <f t="shared" si="1"/>
        <v>PN2068-2_17_EXE_DAF_000086_1</v>
      </c>
      <c r="B101" s="6" t="s">
        <v>12</v>
      </c>
      <c r="C101" s="7" t="s">
        <v>13</v>
      </c>
      <c r="D101" s="13" t="s">
        <v>14</v>
      </c>
      <c r="E101" s="9" t="s">
        <v>15</v>
      </c>
      <c r="F101" s="8" t="s">
        <v>16</v>
      </c>
      <c r="G101" s="10">
        <v>17</v>
      </c>
      <c r="H101" s="14" t="s">
        <v>17</v>
      </c>
      <c r="I101" s="9" t="s">
        <v>49</v>
      </c>
      <c r="J101" s="10" t="s">
        <v>221</v>
      </c>
      <c r="K101" s="11" t="s">
        <v>222</v>
      </c>
      <c r="L101" s="10">
        <v>1</v>
      </c>
      <c r="M101" s="12">
        <v>45029</v>
      </c>
    </row>
    <row r="102" spans="1:13" ht="15.75" customHeight="1">
      <c r="A102" s="41" t="str">
        <f t="shared" si="1"/>
        <v>PN2068-2_17_EXE_DAF_000087_1</v>
      </c>
      <c r="B102" s="6" t="s">
        <v>12</v>
      </c>
      <c r="C102" s="7" t="s">
        <v>13</v>
      </c>
      <c r="D102" s="13" t="s">
        <v>14</v>
      </c>
      <c r="E102" s="9" t="s">
        <v>15</v>
      </c>
      <c r="F102" s="8" t="s">
        <v>16</v>
      </c>
      <c r="G102" s="10">
        <v>17</v>
      </c>
      <c r="H102" s="14" t="s">
        <v>17</v>
      </c>
      <c r="I102" s="9" t="s">
        <v>49</v>
      </c>
      <c r="J102" s="10" t="s">
        <v>223</v>
      </c>
      <c r="K102" s="11" t="s">
        <v>224</v>
      </c>
      <c r="L102" s="10">
        <v>1</v>
      </c>
      <c r="M102" s="12">
        <v>45029</v>
      </c>
    </row>
    <row r="103" spans="1:13" ht="15.75" customHeight="1">
      <c r="A103" s="41" t="str">
        <f t="shared" si="1"/>
        <v>PN2068-2_17_EXE_DAF_000088_1</v>
      </c>
      <c r="B103" s="6" t="s">
        <v>12</v>
      </c>
      <c r="C103" s="7" t="s">
        <v>13</v>
      </c>
      <c r="D103" s="8" t="s">
        <v>14</v>
      </c>
      <c r="E103" s="9" t="s">
        <v>15</v>
      </c>
      <c r="F103" s="8" t="s">
        <v>16</v>
      </c>
      <c r="G103" s="10">
        <v>17</v>
      </c>
      <c r="H103" s="8" t="s">
        <v>17</v>
      </c>
      <c r="I103" s="9" t="s">
        <v>49</v>
      </c>
      <c r="J103" s="10" t="s">
        <v>162</v>
      </c>
      <c r="K103" s="11" t="s">
        <v>225</v>
      </c>
      <c r="L103" s="10">
        <v>1</v>
      </c>
      <c r="M103" s="12">
        <v>45029</v>
      </c>
    </row>
    <row r="104" spans="1:13" ht="15.75" customHeight="1">
      <c r="A104" s="41" t="str">
        <f t="shared" si="1"/>
        <v>PN2068-2_17_EXE_DAF_000026_2</v>
      </c>
      <c r="B104" s="6" t="s">
        <v>12</v>
      </c>
      <c r="C104" s="7" t="s">
        <v>13</v>
      </c>
      <c r="D104" s="13" t="s">
        <v>14</v>
      </c>
      <c r="E104" s="9" t="s">
        <v>21</v>
      </c>
      <c r="F104" s="8" t="s">
        <v>16</v>
      </c>
      <c r="G104" s="10">
        <v>17</v>
      </c>
      <c r="H104" s="14" t="s">
        <v>17</v>
      </c>
      <c r="I104" s="9" t="s">
        <v>49</v>
      </c>
      <c r="J104" s="10" t="s">
        <v>138</v>
      </c>
      <c r="K104" s="11" t="s">
        <v>226</v>
      </c>
      <c r="L104" s="9">
        <v>2</v>
      </c>
      <c r="M104" s="16">
        <v>44942</v>
      </c>
    </row>
    <row r="105" spans="1:13" ht="15.75" customHeight="1">
      <c r="A105" s="41" t="str">
        <f t="shared" si="1"/>
        <v>PN2068-2_17_EXE_MOD_000063_3</v>
      </c>
      <c r="B105" s="6" t="s">
        <v>12</v>
      </c>
      <c r="C105" s="7" t="s">
        <v>13</v>
      </c>
      <c r="D105" s="13" t="s">
        <v>14</v>
      </c>
      <c r="E105" s="9" t="s">
        <v>21</v>
      </c>
      <c r="F105" s="8" t="s">
        <v>16</v>
      </c>
      <c r="G105" s="10">
        <v>17</v>
      </c>
      <c r="H105" s="14" t="s">
        <v>17</v>
      </c>
      <c r="I105" s="9" t="s">
        <v>92</v>
      </c>
      <c r="J105" s="10" t="s">
        <v>227</v>
      </c>
      <c r="K105" s="11" t="s">
        <v>228</v>
      </c>
      <c r="L105" s="9">
        <v>3</v>
      </c>
      <c r="M105" s="12">
        <v>44978</v>
      </c>
    </row>
    <row r="106" spans="1:13" ht="15.75" customHeight="1">
      <c r="A106" s="41" t="str">
        <f t="shared" si="1"/>
        <v>PN2068-2_17_EXE_DAF_000089_1</v>
      </c>
      <c r="B106" s="6" t="s">
        <v>12</v>
      </c>
      <c r="C106" s="7" t="s">
        <v>13</v>
      </c>
      <c r="D106" s="13" t="s">
        <v>14</v>
      </c>
      <c r="E106" s="9" t="s">
        <v>15</v>
      </c>
      <c r="F106" s="8" t="s">
        <v>16</v>
      </c>
      <c r="G106" s="10">
        <v>17</v>
      </c>
      <c r="H106" s="14" t="s">
        <v>17</v>
      </c>
      <c r="I106" s="9" t="s">
        <v>49</v>
      </c>
      <c r="J106" s="10" t="s">
        <v>180</v>
      </c>
      <c r="K106" s="11" t="s">
        <v>229</v>
      </c>
      <c r="L106" s="10">
        <v>1</v>
      </c>
      <c r="M106" s="12">
        <v>45029</v>
      </c>
    </row>
    <row r="107" spans="1:13" ht="15.75" customHeight="1">
      <c r="A107" s="41" t="str">
        <f t="shared" si="1"/>
        <v>PN2068-2_17_EXE_DAF_000090_1</v>
      </c>
      <c r="B107" s="6" t="s">
        <v>12</v>
      </c>
      <c r="C107" s="7" t="s">
        <v>13</v>
      </c>
      <c r="D107" s="13" t="s">
        <v>14</v>
      </c>
      <c r="E107" s="9" t="s">
        <v>15</v>
      </c>
      <c r="F107" s="8" t="s">
        <v>16</v>
      </c>
      <c r="G107" s="10">
        <v>17</v>
      </c>
      <c r="H107" s="14" t="s">
        <v>17</v>
      </c>
      <c r="I107" s="9" t="s">
        <v>49</v>
      </c>
      <c r="J107" s="10" t="s">
        <v>218</v>
      </c>
      <c r="K107" s="11" t="s">
        <v>230</v>
      </c>
      <c r="L107" s="10">
        <v>1</v>
      </c>
      <c r="M107" s="24">
        <v>45029</v>
      </c>
    </row>
    <row r="108" spans="1:13" ht="15.75" customHeight="1">
      <c r="A108" s="41" t="str">
        <f t="shared" si="1"/>
        <v>PN2068-2_17_EXE_DAF_000091_1</v>
      </c>
      <c r="B108" s="6" t="s">
        <v>12</v>
      </c>
      <c r="C108" s="7" t="s">
        <v>13</v>
      </c>
      <c r="D108" s="13" t="s">
        <v>14</v>
      </c>
      <c r="E108" s="9" t="s">
        <v>15</v>
      </c>
      <c r="F108" s="8" t="s">
        <v>16</v>
      </c>
      <c r="G108" s="10">
        <v>17</v>
      </c>
      <c r="H108" s="14" t="s">
        <v>17</v>
      </c>
      <c r="I108" s="9" t="s">
        <v>49</v>
      </c>
      <c r="J108" s="10" t="s">
        <v>216</v>
      </c>
      <c r="K108" s="11" t="s">
        <v>231</v>
      </c>
      <c r="L108" s="10">
        <v>1</v>
      </c>
      <c r="M108" s="24">
        <v>45029</v>
      </c>
    </row>
    <row r="109" spans="1:13" ht="15.75" customHeight="1">
      <c r="A109" s="41" t="str">
        <f t="shared" si="1"/>
        <v>PN2068-2_17_EXE_DAF_000092_1</v>
      </c>
      <c r="B109" s="6" t="s">
        <v>12</v>
      </c>
      <c r="C109" s="7" t="s">
        <v>13</v>
      </c>
      <c r="D109" s="8" t="s">
        <v>14</v>
      </c>
      <c r="E109" s="9" t="s">
        <v>15</v>
      </c>
      <c r="F109" s="8" t="s">
        <v>16</v>
      </c>
      <c r="G109" s="10">
        <v>17</v>
      </c>
      <c r="H109" s="8" t="s">
        <v>17</v>
      </c>
      <c r="I109" s="9" t="s">
        <v>49</v>
      </c>
      <c r="J109" s="10" t="s">
        <v>232</v>
      </c>
      <c r="K109" s="11" t="s">
        <v>233</v>
      </c>
      <c r="L109" s="10">
        <v>1</v>
      </c>
      <c r="M109" s="24">
        <v>45029</v>
      </c>
    </row>
    <row r="110" spans="1:13" ht="15.75" customHeight="1">
      <c r="A110" s="41" t="str">
        <f t="shared" si="1"/>
        <v>PN2068-2_17_EXE_DAF_000093_1</v>
      </c>
      <c r="B110" s="6" t="s">
        <v>12</v>
      </c>
      <c r="C110" s="7" t="s">
        <v>13</v>
      </c>
      <c r="D110" s="8" t="s">
        <v>14</v>
      </c>
      <c r="E110" s="9" t="s">
        <v>15</v>
      </c>
      <c r="F110" s="8" t="s">
        <v>16</v>
      </c>
      <c r="G110" s="10">
        <v>17</v>
      </c>
      <c r="H110" s="8" t="s">
        <v>17</v>
      </c>
      <c r="I110" s="9" t="s">
        <v>49</v>
      </c>
      <c r="J110" s="10" t="s">
        <v>234</v>
      </c>
      <c r="K110" s="11" t="s">
        <v>235</v>
      </c>
      <c r="L110" s="10">
        <v>1</v>
      </c>
      <c r="M110" s="24">
        <v>45029</v>
      </c>
    </row>
    <row r="111" spans="1:13" ht="15.75" customHeight="1">
      <c r="A111" s="41" t="str">
        <f t="shared" si="1"/>
        <v>PN2068-2_17_EXE_DAF_000094_1</v>
      </c>
      <c r="B111" s="25"/>
      <c r="C111" s="7" t="s">
        <v>13</v>
      </c>
      <c r="D111" s="8" t="s">
        <v>14</v>
      </c>
      <c r="E111" s="9" t="s">
        <v>15</v>
      </c>
      <c r="F111" s="8" t="s">
        <v>16</v>
      </c>
      <c r="G111" s="10">
        <v>17</v>
      </c>
      <c r="H111" s="8" t="s">
        <v>17</v>
      </c>
      <c r="I111" s="9" t="s">
        <v>49</v>
      </c>
      <c r="J111" s="10" t="s">
        <v>236</v>
      </c>
      <c r="K111" s="11" t="s">
        <v>237</v>
      </c>
      <c r="L111" s="10">
        <v>1</v>
      </c>
      <c r="M111" s="24">
        <v>45029</v>
      </c>
    </row>
    <row r="112" spans="1:13" ht="15.75" customHeight="1">
      <c r="A112" s="41" t="str">
        <f t="shared" si="1"/>
        <v>PN2068-2_17_EXE_DAF_000095_1</v>
      </c>
      <c r="B112" s="25"/>
      <c r="C112" s="7" t="s">
        <v>13</v>
      </c>
      <c r="D112" s="8" t="s">
        <v>14</v>
      </c>
      <c r="E112" s="9" t="s">
        <v>15</v>
      </c>
      <c r="F112" s="8" t="s">
        <v>16</v>
      </c>
      <c r="G112" s="10">
        <v>17</v>
      </c>
      <c r="H112" s="8" t="s">
        <v>17</v>
      </c>
      <c r="I112" s="9" t="s">
        <v>49</v>
      </c>
      <c r="J112" s="10" t="s">
        <v>238</v>
      </c>
      <c r="K112" s="11" t="s">
        <v>239</v>
      </c>
      <c r="L112" s="10">
        <v>1</v>
      </c>
      <c r="M112" s="24">
        <v>45029</v>
      </c>
    </row>
    <row r="113" spans="1:13" ht="15.75" customHeight="1">
      <c r="A113" s="41" t="str">
        <f t="shared" si="1"/>
        <v>PN2068-2_17_EXE_DAF_000096_1</v>
      </c>
      <c r="B113" s="25"/>
      <c r="C113" s="7" t="s">
        <v>13</v>
      </c>
      <c r="D113" s="8" t="s">
        <v>14</v>
      </c>
      <c r="E113" s="9" t="s">
        <v>15</v>
      </c>
      <c r="F113" s="8" t="s">
        <v>16</v>
      </c>
      <c r="G113" s="10">
        <v>17</v>
      </c>
      <c r="H113" s="8" t="s">
        <v>17</v>
      </c>
      <c r="I113" s="9" t="s">
        <v>49</v>
      </c>
      <c r="J113" s="10" t="s">
        <v>240</v>
      </c>
      <c r="K113" s="11" t="s">
        <v>241</v>
      </c>
      <c r="L113" s="10">
        <v>1</v>
      </c>
      <c r="M113" s="24">
        <v>45029</v>
      </c>
    </row>
    <row r="114" spans="1:13" ht="15.75" customHeight="1">
      <c r="A114" s="41" t="str">
        <f t="shared" si="1"/>
        <v>PN2068-2_17_EXE_PLA_000045_1</v>
      </c>
      <c r="B114" s="6" t="s">
        <v>12</v>
      </c>
      <c r="C114" s="7" t="s">
        <v>13</v>
      </c>
      <c r="D114" s="8" t="s">
        <v>179</v>
      </c>
      <c r="E114" s="9" t="s">
        <v>15</v>
      </c>
      <c r="F114" s="8" t="s">
        <v>16</v>
      </c>
      <c r="G114" s="10">
        <v>17</v>
      </c>
      <c r="H114" s="8" t="s">
        <v>17</v>
      </c>
      <c r="I114" s="9" t="s">
        <v>56</v>
      </c>
      <c r="J114" s="10" t="s">
        <v>242</v>
      </c>
      <c r="K114" s="11" t="s">
        <v>243</v>
      </c>
      <c r="L114" s="10">
        <v>1</v>
      </c>
      <c r="M114" s="24">
        <v>45029</v>
      </c>
    </row>
    <row r="115" spans="1:13" ht="15.75" customHeight="1">
      <c r="A115" s="41" t="str">
        <f t="shared" si="1"/>
        <v>PN2068-2_17_EXE_PLA_000028_1</v>
      </c>
      <c r="B115" s="6" t="s">
        <v>12</v>
      </c>
      <c r="C115" s="7" t="s">
        <v>13</v>
      </c>
      <c r="D115" s="8" t="s">
        <v>179</v>
      </c>
      <c r="E115" s="9" t="s">
        <v>15</v>
      </c>
      <c r="F115" s="8" t="s">
        <v>16</v>
      </c>
      <c r="G115" s="10">
        <v>17</v>
      </c>
      <c r="H115" s="8" t="s">
        <v>17</v>
      </c>
      <c r="I115" s="9" t="s">
        <v>56</v>
      </c>
      <c r="J115" s="10" t="s">
        <v>50</v>
      </c>
      <c r="K115" s="11" t="s">
        <v>244</v>
      </c>
      <c r="L115" s="10">
        <v>1</v>
      </c>
      <c r="M115" s="12">
        <v>45029</v>
      </c>
    </row>
    <row r="116" spans="1:13" ht="15.75" customHeight="1">
      <c r="A116" s="41" t="str">
        <f t="shared" si="1"/>
        <v>PN2068-2_17_EXE_PLA_000029_1</v>
      </c>
      <c r="B116" s="6" t="s">
        <v>12</v>
      </c>
      <c r="C116" s="7" t="s">
        <v>13</v>
      </c>
      <c r="D116" s="8" t="s">
        <v>179</v>
      </c>
      <c r="E116" s="9" t="s">
        <v>15</v>
      </c>
      <c r="F116" s="8" t="s">
        <v>16</v>
      </c>
      <c r="G116" s="10">
        <v>17</v>
      </c>
      <c r="H116" s="8" t="s">
        <v>17</v>
      </c>
      <c r="I116" s="9" t="s">
        <v>56</v>
      </c>
      <c r="J116" s="10" t="s">
        <v>53</v>
      </c>
      <c r="K116" s="11" t="s">
        <v>245</v>
      </c>
      <c r="L116" s="10">
        <v>1</v>
      </c>
      <c r="M116" s="12">
        <v>45029</v>
      </c>
    </row>
    <row r="117" spans="1:13" ht="15.75" customHeight="1">
      <c r="A117" s="41" t="str">
        <f t="shared" si="1"/>
        <v>PN2068-2_17_EXE_PLA_000048_1</v>
      </c>
      <c r="B117" s="6" t="s">
        <v>12</v>
      </c>
      <c r="C117" s="7" t="s">
        <v>13</v>
      </c>
      <c r="D117" s="8" t="s">
        <v>179</v>
      </c>
      <c r="E117" s="9" t="s">
        <v>15</v>
      </c>
      <c r="F117" s="8" t="s">
        <v>16</v>
      </c>
      <c r="G117" s="10">
        <v>17</v>
      </c>
      <c r="H117" s="8" t="s">
        <v>17</v>
      </c>
      <c r="I117" s="9" t="s">
        <v>56</v>
      </c>
      <c r="J117" s="10" t="s">
        <v>246</v>
      </c>
      <c r="K117" s="11" t="s">
        <v>247</v>
      </c>
      <c r="L117" s="10">
        <v>1</v>
      </c>
      <c r="M117" s="12">
        <v>45029</v>
      </c>
    </row>
    <row r="118" spans="1:13" ht="15.75" customHeight="1">
      <c r="A118" s="41" t="str">
        <f t="shared" si="1"/>
        <v>PN2068-2_17_EXE_DAF_000048_1</v>
      </c>
      <c r="B118" s="6" t="s">
        <v>12</v>
      </c>
      <c r="C118" s="7" t="s">
        <v>13</v>
      </c>
      <c r="D118" s="8" t="s">
        <v>14</v>
      </c>
      <c r="E118" s="9" t="s">
        <v>21</v>
      </c>
      <c r="F118" s="8" t="s">
        <v>16</v>
      </c>
      <c r="G118" s="10">
        <v>17</v>
      </c>
      <c r="H118" s="8" t="s">
        <v>17</v>
      </c>
      <c r="I118" s="9" t="s">
        <v>49</v>
      </c>
      <c r="J118" s="10" t="s">
        <v>246</v>
      </c>
      <c r="K118" s="15" t="s">
        <v>248</v>
      </c>
      <c r="L118" s="14">
        <v>1</v>
      </c>
      <c r="M118" s="12">
        <v>45033</v>
      </c>
    </row>
    <row r="119" spans="1:13" ht="15.75" customHeight="1">
      <c r="A119" s="41" t="str">
        <f t="shared" si="1"/>
        <v>PN2068-2_17_EXE_LIS_000084_1</v>
      </c>
      <c r="B119" s="6" t="s">
        <v>12</v>
      </c>
      <c r="C119" s="7" t="s">
        <v>13</v>
      </c>
      <c r="D119" s="8" t="s">
        <v>14</v>
      </c>
      <c r="E119" s="9" t="s">
        <v>91</v>
      </c>
      <c r="F119" s="8" t="s">
        <v>16</v>
      </c>
      <c r="G119" s="10">
        <v>17</v>
      </c>
      <c r="H119" s="8" t="s">
        <v>17</v>
      </c>
      <c r="I119" s="9" t="s">
        <v>249</v>
      </c>
      <c r="J119" s="10" t="s">
        <v>170</v>
      </c>
      <c r="K119" s="11" t="s">
        <v>250</v>
      </c>
      <c r="L119" s="10">
        <v>1</v>
      </c>
      <c r="M119" s="12">
        <v>45034</v>
      </c>
    </row>
    <row r="120" spans="1:13" ht="15.75" customHeight="1">
      <c r="A120" s="41" t="str">
        <f t="shared" si="1"/>
        <v>PN2068-2_17_EXE_PRC_000107_1</v>
      </c>
      <c r="B120" s="6" t="s">
        <v>12</v>
      </c>
      <c r="C120" s="7" t="s">
        <v>13</v>
      </c>
      <c r="D120" s="13" t="s">
        <v>14</v>
      </c>
      <c r="E120" s="9" t="s">
        <v>91</v>
      </c>
      <c r="F120" s="8" t="s">
        <v>16</v>
      </c>
      <c r="G120" s="10">
        <v>17</v>
      </c>
      <c r="H120" s="14" t="s">
        <v>17</v>
      </c>
      <c r="I120" s="9" t="s">
        <v>251</v>
      </c>
      <c r="J120" s="26" t="s">
        <v>252</v>
      </c>
      <c r="K120" s="11" t="s">
        <v>253</v>
      </c>
      <c r="L120" s="10">
        <v>1</v>
      </c>
      <c r="M120" s="12">
        <v>45034</v>
      </c>
    </row>
    <row r="121" spans="1:13" ht="15.75" customHeight="1">
      <c r="A121" s="41" t="str">
        <f t="shared" si="1"/>
        <v>PN2068-2_17_EXE_DAF_000044_1</v>
      </c>
      <c r="B121" s="6" t="s">
        <v>12</v>
      </c>
      <c r="C121" s="7" t="s">
        <v>13</v>
      </c>
      <c r="D121" s="8" t="s">
        <v>14</v>
      </c>
      <c r="E121" s="9" t="s">
        <v>21</v>
      </c>
      <c r="F121" s="8" t="s">
        <v>16</v>
      </c>
      <c r="G121" s="10">
        <v>17</v>
      </c>
      <c r="H121" s="8" t="s">
        <v>17</v>
      </c>
      <c r="I121" s="9" t="s">
        <v>49</v>
      </c>
      <c r="J121" s="10" t="s">
        <v>136</v>
      </c>
      <c r="K121" s="15" t="s">
        <v>254</v>
      </c>
      <c r="L121" s="14">
        <v>1</v>
      </c>
      <c r="M121" s="12">
        <v>45035</v>
      </c>
    </row>
    <row r="122" spans="1:13" ht="15.75" customHeight="1">
      <c r="A122" s="41" t="str">
        <f t="shared" si="1"/>
        <v>PN2068-2_17_EXE_DAF_000043_1</v>
      </c>
      <c r="B122" s="6" t="s">
        <v>12</v>
      </c>
      <c r="C122" s="7" t="s">
        <v>13</v>
      </c>
      <c r="D122" s="8" t="s">
        <v>14</v>
      </c>
      <c r="E122" s="9" t="s">
        <v>21</v>
      </c>
      <c r="F122" s="8" t="s">
        <v>16</v>
      </c>
      <c r="G122" s="10">
        <v>17</v>
      </c>
      <c r="H122" s="8" t="s">
        <v>17</v>
      </c>
      <c r="I122" s="9" t="s">
        <v>49</v>
      </c>
      <c r="J122" s="10" t="s">
        <v>133</v>
      </c>
      <c r="K122" s="15" t="s">
        <v>255</v>
      </c>
      <c r="L122" s="14">
        <v>1</v>
      </c>
      <c r="M122" s="12">
        <v>45036</v>
      </c>
    </row>
    <row r="123" spans="1:13" ht="15.75" customHeight="1">
      <c r="A123" s="41" t="str">
        <f t="shared" si="1"/>
        <v>PN2068-2_17_EXE_DAF_000042_1</v>
      </c>
      <c r="B123" s="6" t="s">
        <v>12</v>
      </c>
      <c r="C123" s="7" t="s">
        <v>13</v>
      </c>
      <c r="D123" s="8" t="s">
        <v>14</v>
      </c>
      <c r="E123" s="9" t="s">
        <v>21</v>
      </c>
      <c r="F123" s="8" t="s">
        <v>16</v>
      </c>
      <c r="G123" s="10">
        <v>17</v>
      </c>
      <c r="H123" s="8" t="s">
        <v>17</v>
      </c>
      <c r="I123" s="9" t="s">
        <v>49</v>
      </c>
      <c r="J123" s="10" t="s">
        <v>131</v>
      </c>
      <c r="K123" s="15" t="s">
        <v>256</v>
      </c>
      <c r="L123" s="14">
        <v>1</v>
      </c>
      <c r="M123" s="12">
        <v>45036</v>
      </c>
    </row>
    <row r="124" spans="1:13" ht="15.75" customHeight="1">
      <c r="A124" s="41" t="str">
        <f t="shared" si="1"/>
        <v>PN2068-2_17_EXE_PLA_000097_1</v>
      </c>
      <c r="B124" s="6" t="s">
        <v>12</v>
      </c>
      <c r="C124" s="7" t="s">
        <v>13</v>
      </c>
      <c r="D124" s="8" t="s">
        <v>193</v>
      </c>
      <c r="E124" s="9" t="s">
        <v>21</v>
      </c>
      <c r="F124" s="8" t="s">
        <v>16</v>
      </c>
      <c r="G124" s="10">
        <v>17</v>
      </c>
      <c r="H124" s="8" t="s">
        <v>17</v>
      </c>
      <c r="I124" s="9" t="s">
        <v>56</v>
      </c>
      <c r="J124" s="10" t="s">
        <v>257</v>
      </c>
      <c r="K124" s="15" t="s">
        <v>258</v>
      </c>
      <c r="L124" s="14">
        <v>1</v>
      </c>
      <c r="M124" s="12">
        <v>45036</v>
      </c>
    </row>
    <row r="125" spans="1:13" ht="15.75" customHeight="1">
      <c r="A125" s="41" t="str">
        <f t="shared" si="1"/>
        <v>PN2068-2_17_EXE_PLA_000098_1</v>
      </c>
      <c r="B125" s="6" t="s">
        <v>12</v>
      </c>
      <c r="C125" s="7" t="s">
        <v>13</v>
      </c>
      <c r="D125" s="13" t="s">
        <v>193</v>
      </c>
      <c r="E125" s="9" t="s">
        <v>21</v>
      </c>
      <c r="F125" s="8" t="s">
        <v>16</v>
      </c>
      <c r="G125" s="10">
        <v>17</v>
      </c>
      <c r="H125" s="14" t="s">
        <v>17</v>
      </c>
      <c r="I125" s="9" t="s">
        <v>56</v>
      </c>
      <c r="J125" s="10" t="s">
        <v>259</v>
      </c>
      <c r="K125" s="11" t="s">
        <v>260</v>
      </c>
      <c r="L125" s="10">
        <v>1</v>
      </c>
      <c r="M125" s="12">
        <v>45036</v>
      </c>
    </row>
    <row r="126" spans="1:13" ht="15.75" customHeight="1">
      <c r="A126" s="41" t="str">
        <f t="shared" si="1"/>
        <v>PN2068-2_17_EXE_PLA_000000_1</v>
      </c>
      <c r="B126" s="6" t="s">
        <v>12</v>
      </c>
      <c r="C126" s="7" t="s">
        <v>13</v>
      </c>
      <c r="D126" s="8" t="s">
        <v>55</v>
      </c>
      <c r="E126" s="9" t="s">
        <v>21</v>
      </c>
      <c r="F126" s="8" t="s">
        <v>16</v>
      </c>
      <c r="G126" s="10">
        <v>17</v>
      </c>
      <c r="H126" s="8" t="s">
        <v>17</v>
      </c>
      <c r="I126" s="9" t="s">
        <v>56</v>
      </c>
      <c r="J126" s="10"/>
      <c r="K126" s="11" t="s">
        <v>261</v>
      </c>
      <c r="L126" s="10">
        <v>1</v>
      </c>
      <c r="M126" s="12">
        <v>45036</v>
      </c>
    </row>
    <row r="127" spans="1:13" ht="15.75" customHeight="1">
      <c r="A127" s="41" t="str">
        <f t="shared" si="1"/>
        <v>PN2068-2_17_EXE_PIM_000000_1</v>
      </c>
      <c r="B127" s="6" t="s">
        <v>12</v>
      </c>
      <c r="C127" s="7" t="s">
        <v>13</v>
      </c>
      <c r="D127" s="13" t="s">
        <v>14</v>
      </c>
      <c r="E127" s="9" t="s">
        <v>21</v>
      </c>
      <c r="F127" s="8" t="s">
        <v>16</v>
      </c>
      <c r="G127" s="10">
        <v>17</v>
      </c>
      <c r="H127" s="14" t="s">
        <v>17</v>
      </c>
      <c r="I127" s="9" t="s">
        <v>262</v>
      </c>
      <c r="J127" s="10"/>
      <c r="K127" s="11" t="s">
        <v>263</v>
      </c>
      <c r="L127" s="10">
        <v>1</v>
      </c>
      <c r="M127" s="24">
        <v>45041</v>
      </c>
    </row>
    <row r="128" spans="1:13" ht="15.75" customHeight="1">
      <c r="A128" s="41" t="str">
        <f t="shared" si="1"/>
        <v>PN2068-2_17_EXE_PLA_000100_1</v>
      </c>
      <c r="B128" s="6" t="s">
        <v>12</v>
      </c>
      <c r="C128" s="7" t="s">
        <v>13</v>
      </c>
      <c r="D128" s="13" t="s">
        <v>193</v>
      </c>
      <c r="E128" s="9" t="s">
        <v>21</v>
      </c>
      <c r="F128" s="8" t="s">
        <v>16</v>
      </c>
      <c r="G128" s="10">
        <v>17</v>
      </c>
      <c r="H128" s="14" t="s">
        <v>17</v>
      </c>
      <c r="I128" s="9" t="s">
        <v>56</v>
      </c>
      <c r="J128" s="10" t="s">
        <v>264</v>
      </c>
      <c r="K128" s="11" t="s">
        <v>265</v>
      </c>
      <c r="L128" s="10">
        <v>1</v>
      </c>
      <c r="M128" s="24">
        <v>45043</v>
      </c>
    </row>
    <row r="129" spans="1:13" ht="15.75" customHeight="1">
      <c r="A129" s="41" t="str">
        <f t="shared" si="1"/>
        <v>PN2068-2_17_EXE_PLA_000099_1</v>
      </c>
      <c r="B129" s="6" t="s">
        <v>12</v>
      </c>
      <c r="C129" s="7" t="s">
        <v>13</v>
      </c>
      <c r="D129" s="13" t="s">
        <v>193</v>
      </c>
      <c r="E129" s="9" t="s">
        <v>21</v>
      </c>
      <c r="F129" s="8" t="s">
        <v>16</v>
      </c>
      <c r="G129" s="10">
        <v>17</v>
      </c>
      <c r="H129" s="14" t="s">
        <v>17</v>
      </c>
      <c r="I129" s="9" t="s">
        <v>56</v>
      </c>
      <c r="J129" s="10" t="s">
        <v>266</v>
      </c>
      <c r="K129" s="11" t="s">
        <v>267</v>
      </c>
      <c r="L129" s="10">
        <v>1</v>
      </c>
      <c r="M129" s="24">
        <v>45043</v>
      </c>
    </row>
    <row r="130" spans="1:13" ht="15.75" customHeight="1">
      <c r="A130" s="41" t="str">
        <f t="shared" si="1"/>
        <v>PN2068-2_17_EXE_PLA_000000_1</v>
      </c>
      <c r="B130" s="6" t="s">
        <v>12</v>
      </c>
      <c r="C130" s="7" t="s">
        <v>13</v>
      </c>
      <c r="D130" s="8" t="s">
        <v>74</v>
      </c>
      <c r="E130" s="9" t="s">
        <v>21</v>
      </c>
      <c r="F130" s="8" t="s">
        <v>16</v>
      </c>
      <c r="G130" s="10">
        <v>17</v>
      </c>
      <c r="H130" s="8" t="s">
        <v>17</v>
      </c>
      <c r="I130" s="9" t="s">
        <v>56</v>
      </c>
      <c r="J130" s="10"/>
      <c r="K130" s="11" t="s">
        <v>268</v>
      </c>
      <c r="L130" s="10">
        <v>1</v>
      </c>
      <c r="M130" s="12">
        <v>45043</v>
      </c>
    </row>
    <row r="131" spans="1:13" ht="15.75" customHeight="1">
      <c r="A131" s="41" t="str">
        <f t="shared" ref="A131:A194" si="2">CONCATENATE(F131,"_",G131,"_",H131,"_",I131,"_",TEXT(J131,"000000"),"_",L131)</f>
        <v>PN2068-2_17_EXE_DAF_000097_1</v>
      </c>
      <c r="B131" s="6" t="s">
        <v>12</v>
      </c>
      <c r="C131" s="7" t="s">
        <v>13</v>
      </c>
      <c r="D131" s="8" t="s">
        <v>14</v>
      </c>
      <c r="E131" s="9" t="s">
        <v>15</v>
      </c>
      <c r="F131" s="8" t="s">
        <v>16</v>
      </c>
      <c r="G131" s="10">
        <v>17</v>
      </c>
      <c r="H131" s="8" t="s">
        <v>17</v>
      </c>
      <c r="I131" s="9" t="s">
        <v>49</v>
      </c>
      <c r="J131" s="10" t="s">
        <v>257</v>
      </c>
      <c r="K131" s="11" t="s">
        <v>269</v>
      </c>
      <c r="L131" s="10">
        <v>1</v>
      </c>
      <c r="M131" s="12">
        <v>45043</v>
      </c>
    </row>
    <row r="132" spans="1:13" ht="15.75" customHeight="1">
      <c r="A132" s="41" t="str">
        <f t="shared" si="2"/>
        <v>PN2068-2_17_EXE_DAF_000098_1</v>
      </c>
      <c r="B132" s="6" t="s">
        <v>12</v>
      </c>
      <c r="C132" s="7" t="s">
        <v>13</v>
      </c>
      <c r="D132" s="8" t="s">
        <v>14</v>
      </c>
      <c r="E132" s="9" t="s">
        <v>15</v>
      </c>
      <c r="F132" s="8" t="s">
        <v>16</v>
      </c>
      <c r="G132" s="10">
        <v>17</v>
      </c>
      <c r="H132" s="8" t="s">
        <v>17</v>
      </c>
      <c r="I132" s="9" t="s">
        <v>49</v>
      </c>
      <c r="J132" s="10" t="s">
        <v>259</v>
      </c>
      <c r="K132" s="11" t="s">
        <v>270</v>
      </c>
      <c r="L132" s="10">
        <v>1</v>
      </c>
      <c r="M132" s="24">
        <v>45043</v>
      </c>
    </row>
    <row r="133" spans="1:13" ht="15.75" customHeight="1">
      <c r="A133" s="41" t="str">
        <f t="shared" si="2"/>
        <v>PN2068-2_17_EXE_DAF_000099_1</v>
      </c>
      <c r="B133" s="6" t="s">
        <v>12</v>
      </c>
      <c r="C133" s="7" t="s">
        <v>13</v>
      </c>
      <c r="D133" s="8" t="s">
        <v>14</v>
      </c>
      <c r="E133" s="9" t="s">
        <v>15</v>
      </c>
      <c r="F133" s="8" t="s">
        <v>16</v>
      </c>
      <c r="G133" s="10">
        <v>17</v>
      </c>
      <c r="H133" s="8" t="s">
        <v>17</v>
      </c>
      <c r="I133" s="9" t="s">
        <v>49</v>
      </c>
      <c r="J133" s="10" t="s">
        <v>266</v>
      </c>
      <c r="K133" s="11" t="s">
        <v>271</v>
      </c>
      <c r="L133" s="10">
        <v>1</v>
      </c>
      <c r="M133" s="24">
        <v>45043</v>
      </c>
    </row>
    <row r="134" spans="1:13" ht="15.75" customHeight="1">
      <c r="A134" s="41" t="str">
        <f t="shared" si="2"/>
        <v>PN2068-2_17_EXE_DAF_000100_1</v>
      </c>
      <c r="B134" s="6" t="s">
        <v>12</v>
      </c>
      <c r="C134" s="7" t="s">
        <v>13</v>
      </c>
      <c r="D134" s="8" t="s">
        <v>14</v>
      </c>
      <c r="E134" s="9" t="s">
        <v>15</v>
      </c>
      <c r="F134" s="8" t="s">
        <v>16</v>
      </c>
      <c r="G134" s="10">
        <v>17</v>
      </c>
      <c r="H134" s="8" t="s">
        <v>17</v>
      </c>
      <c r="I134" s="9" t="s">
        <v>49</v>
      </c>
      <c r="J134" s="10" t="s">
        <v>264</v>
      </c>
      <c r="K134" s="11" t="s">
        <v>272</v>
      </c>
      <c r="L134" s="10">
        <v>1</v>
      </c>
      <c r="M134" s="12">
        <v>45043</v>
      </c>
    </row>
    <row r="135" spans="1:13" ht="15.75" customHeight="1">
      <c r="A135" s="41" t="str">
        <f t="shared" si="2"/>
        <v>PN2068-2_17_EXE_DAF_000101_1</v>
      </c>
      <c r="B135" s="6" t="s">
        <v>12</v>
      </c>
      <c r="C135" s="7" t="s">
        <v>13</v>
      </c>
      <c r="D135" s="8" t="s">
        <v>14</v>
      </c>
      <c r="E135" s="9" t="s">
        <v>15</v>
      </c>
      <c r="F135" s="8" t="s">
        <v>16</v>
      </c>
      <c r="G135" s="10">
        <v>17</v>
      </c>
      <c r="H135" s="8" t="s">
        <v>17</v>
      </c>
      <c r="I135" s="9" t="s">
        <v>49</v>
      </c>
      <c r="J135" s="10" t="s">
        <v>273</v>
      </c>
      <c r="K135" s="11" t="s">
        <v>274</v>
      </c>
      <c r="L135" s="10">
        <v>1</v>
      </c>
      <c r="M135" s="24">
        <v>45043</v>
      </c>
    </row>
    <row r="136" spans="1:13" ht="15.75" customHeight="1">
      <c r="A136" s="41" t="str">
        <f t="shared" si="2"/>
        <v>PN2068-2_17_EXE_DAF_000102_1</v>
      </c>
      <c r="B136" s="6" t="s">
        <v>12</v>
      </c>
      <c r="C136" s="7" t="s">
        <v>13</v>
      </c>
      <c r="D136" s="8" t="s">
        <v>14</v>
      </c>
      <c r="E136" s="9" t="s">
        <v>15</v>
      </c>
      <c r="F136" s="8" t="s">
        <v>16</v>
      </c>
      <c r="G136" s="10">
        <v>17</v>
      </c>
      <c r="H136" s="8" t="s">
        <v>17</v>
      </c>
      <c r="I136" s="9" t="s">
        <v>49</v>
      </c>
      <c r="J136" s="10" t="s">
        <v>275</v>
      </c>
      <c r="K136" s="11" t="s">
        <v>276</v>
      </c>
      <c r="L136" s="10">
        <v>1</v>
      </c>
      <c r="M136" s="12">
        <v>45043</v>
      </c>
    </row>
    <row r="137" spans="1:13" ht="15.75" customHeight="1">
      <c r="A137" s="41" t="str">
        <f t="shared" si="2"/>
        <v>PN2068-2_17_EXE_DAF_000103_1</v>
      </c>
      <c r="B137" s="6" t="s">
        <v>12</v>
      </c>
      <c r="C137" s="7" t="s">
        <v>13</v>
      </c>
      <c r="D137" s="14" t="s">
        <v>14</v>
      </c>
      <c r="E137" s="9" t="s">
        <v>15</v>
      </c>
      <c r="F137" s="8" t="s">
        <v>16</v>
      </c>
      <c r="G137" s="10">
        <v>17</v>
      </c>
      <c r="H137" s="8" t="s">
        <v>17</v>
      </c>
      <c r="I137" s="9" t="s">
        <v>49</v>
      </c>
      <c r="J137" s="10" t="s">
        <v>277</v>
      </c>
      <c r="K137" s="11" t="s">
        <v>278</v>
      </c>
      <c r="L137" s="10">
        <v>1</v>
      </c>
      <c r="M137" s="12">
        <v>45043</v>
      </c>
    </row>
    <row r="138" spans="1:13" ht="15.75" customHeight="1">
      <c r="A138" s="41" t="str">
        <f t="shared" si="2"/>
        <v>PN2068-2_17_EXE_DAF_à définir_1</v>
      </c>
      <c r="B138" s="6" t="s">
        <v>12</v>
      </c>
      <c r="C138" s="7" t="s">
        <v>13</v>
      </c>
      <c r="D138" s="8" t="s">
        <v>14</v>
      </c>
      <c r="E138" s="9" t="s">
        <v>15</v>
      </c>
      <c r="F138" s="8" t="s">
        <v>16</v>
      </c>
      <c r="G138" s="10">
        <v>17</v>
      </c>
      <c r="H138" s="8" t="s">
        <v>17</v>
      </c>
      <c r="I138" s="9" t="s">
        <v>49</v>
      </c>
      <c r="J138" s="10" t="s">
        <v>19</v>
      </c>
      <c r="K138" s="11" t="s">
        <v>279</v>
      </c>
      <c r="L138" s="10">
        <v>1</v>
      </c>
      <c r="M138" s="12">
        <v>45043</v>
      </c>
    </row>
    <row r="139" spans="1:13" ht="15.75" customHeight="1">
      <c r="A139" s="41" t="str">
        <f t="shared" si="2"/>
        <v>PN2068-2_17_EXE_DAF_à définir_1</v>
      </c>
      <c r="B139" s="6" t="s">
        <v>12</v>
      </c>
      <c r="C139" s="7" t="s">
        <v>13</v>
      </c>
      <c r="D139" s="8" t="s">
        <v>14</v>
      </c>
      <c r="E139" s="9" t="s">
        <v>15</v>
      </c>
      <c r="F139" s="8" t="s">
        <v>16</v>
      </c>
      <c r="G139" s="10">
        <v>17</v>
      </c>
      <c r="H139" s="8" t="s">
        <v>17</v>
      </c>
      <c r="I139" s="9" t="s">
        <v>49</v>
      </c>
      <c r="J139" s="10" t="s">
        <v>19</v>
      </c>
      <c r="K139" s="11" t="s">
        <v>280</v>
      </c>
      <c r="L139" s="10">
        <v>1</v>
      </c>
      <c r="M139" s="12">
        <v>45043</v>
      </c>
    </row>
    <row r="140" spans="1:13" ht="15.75" customHeight="1">
      <c r="A140" s="41" t="str">
        <f t="shared" si="2"/>
        <v>PN2068-2_17_EXE_DAF_à définir_1</v>
      </c>
      <c r="B140" s="6" t="s">
        <v>12</v>
      </c>
      <c r="C140" s="7" t="s">
        <v>13</v>
      </c>
      <c r="D140" s="8" t="s">
        <v>14</v>
      </c>
      <c r="E140" s="9" t="s">
        <v>15</v>
      </c>
      <c r="F140" s="8" t="s">
        <v>16</v>
      </c>
      <c r="G140" s="10">
        <v>17</v>
      </c>
      <c r="H140" s="8" t="s">
        <v>17</v>
      </c>
      <c r="I140" s="9" t="s">
        <v>49</v>
      </c>
      <c r="J140" s="10" t="s">
        <v>19</v>
      </c>
      <c r="K140" s="11" t="s">
        <v>281</v>
      </c>
      <c r="L140" s="10">
        <v>1</v>
      </c>
      <c r="M140" s="12">
        <v>45043</v>
      </c>
    </row>
    <row r="141" spans="1:13" ht="15.75" customHeight="1">
      <c r="A141" s="41" t="str">
        <f t="shared" si="2"/>
        <v>PN2068-2_17_EXE_DAF_à définir_1</v>
      </c>
      <c r="B141" s="6" t="s">
        <v>12</v>
      </c>
      <c r="C141" s="7" t="s">
        <v>13</v>
      </c>
      <c r="D141" s="8" t="s">
        <v>14</v>
      </c>
      <c r="E141" s="9" t="s">
        <v>15</v>
      </c>
      <c r="F141" s="8" t="s">
        <v>16</v>
      </c>
      <c r="G141" s="10">
        <v>17</v>
      </c>
      <c r="H141" s="8" t="s">
        <v>17</v>
      </c>
      <c r="I141" s="9" t="s">
        <v>49</v>
      </c>
      <c r="J141" s="10" t="s">
        <v>19</v>
      </c>
      <c r="K141" s="11" t="s">
        <v>282</v>
      </c>
      <c r="L141" s="10">
        <v>1</v>
      </c>
      <c r="M141" s="12">
        <v>45043</v>
      </c>
    </row>
    <row r="142" spans="1:13" ht="15.75" customHeight="1">
      <c r="A142" s="41" t="str">
        <f t="shared" si="2"/>
        <v>PN2068-2_17_EXE_DAF_à définir_1</v>
      </c>
      <c r="B142" s="6" t="s">
        <v>12</v>
      </c>
      <c r="C142" s="7" t="s">
        <v>13</v>
      </c>
      <c r="D142" s="8" t="s">
        <v>14</v>
      </c>
      <c r="E142" s="9" t="s">
        <v>15</v>
      </c>
      <c r="F142" s="8" t="s">
        <v>16</v>
      </c>
      <c r="G142" s="10">
        <v>17</v>
      </c>
      <c r="H142" s="8" t="s">
        <v>17</v>
      </c>
      <c r="I142" s="9" t="s">
        <v>49</v>
      </c>
      <c r="J142" s="10" t="s">
        <v>19</v>
      </c>
      <c r="K142" s="11" t="s">
        <v>283</v>
      </c>
      <c r="L142" s="10">
        <v>1</v>
      </c>
      <c r="M142" s="12">
        <v>45043</v>
      </c>
    </row>
    <row r="143" spans="1:13" ht="15.75" customHeight="1">
      <c r="A143" s="41" t="str">
        <f t="shared" si="2"/>
        <v>PN2068-2_17_EXE_DAF_à définir_1</v>
      </c>
      <c r="B143" s="6" t="s">
        <v>12</v>
      </c>
      <c r="C143" s="7" t="s">
        <v>13</v>
      </c>
      <c r="D143" s="14" t="s">
        <v>14</v>
      </c>
      <c r="E143" s="9" t="s">
        <v>15</v>
      </c>
      <c r="F143" s="8" t="s">
        <v>16</v>
      </c>
      <c r="G143" s="10">
        <v>17</v>
      </c>
      <c r="H143" s="8" t="s">
        <v>17</v>
      </c>
      <c r="I143" s="9" t="s">
        <v>49</v>
      </c>
      <c r="J143" s="10" t="s">
        <v>19</v>
      </c>
      <c r="K143" s="11" t="s">
        <v>284</v>
      </c>
      <c r="L143" s="10">
        <v>1</v>
      </c>
      <c r="M143" s="12">
        <v>45043</v>
      </c>
    </row>
    <row r="144" spans="1:13" ht="15.75" customHeight="1">
      <c r="A144" s="41" t="str">
        <f t="shared" si="2"/>
        <v>PN2068-2_17_EXE_DAF_à définir_1</v>
      </c>
      <c r="B144" s="6" t="s">
        <v>12</v>
      </c>
      <c r="C144" s="7" t="s">
        <v>13</v>
      </c>
      <c r="D144" s="8" t="s">
        <v>14</v>
      </c>
      <c r="E144" s="9" t="s">
        <v>15</v>
      </c>
      <c r="F144" s="8" t="s">
        <v>16</v>
      </c>
      <c r="G144" s="10">
        <v>17</v>
      </c>
      <c r="H144" s="8" t="s">
        <v>17</v>
      </c>
      <c r="I144" s="9" t="s">
        <v>49</v>
      </c>
      <c r="J144" s="10" t="s">
        <v>19</v>
      </c>
      <c r="K144" s="11" t="s">
        <v>285</v>
      </c>
      <c r="L144" s="10">
        <v>1</v>
      </c>
      <c r="M144" s="12">
        <v>45043</v>
      </c>
    </row>
    <row r="145" spans="1:13" ht="15.75" customHeight="1">
      <c r="A145" s="41" t="str">
        <f t="shared" si="2"/>
        <v>PN2068-2_17_EXE_DAF_à définir_1</v>
      </c>
      <c r="B145" s="6" t="s">
        <v>12</v>
      </c>
      <c r="C145" s="7" t="s">
        <v>13</v>
      </c>
      <c r="D145" s="14" t="s">
        <v>14</v>
      </c>
      <c r="E145" s="9" t="s">
        <v>15</v>
      </c>
      <c r="F145" s="8" t="s">
        <v>16</v>
      </c>
      <c r="G145" s="10">
        <v>17</v>
      </c>
      <c r="H145" s="8" t="s">
        <v>17</v>
      </c>
      <c r="I145" s="9" t="s">
        <v>49</v>
      </c>
      <c r="J145" s="10" t="s">
        <v>19</v>
      </c>
      <c r="K145" s="11" t="s">
        <v>286</v>
      </c>
      <c r="L145" s="10">
        <v>1</v>
      </c>
      <c r="M145" s="12">
        <v>45043</v>
      </c>
    </row>
    <row r="146" spans="1:13" ht="15.75" customHeight="1">
      <c r="A146" s="41" t="str">
        <f t="shared" si="2"/>
        <v>PN2068-2_17_EXE_DAF_à définir_1</v>
      </c>
      <c r="B146" s="6" t="s">
        <v>12</v>
      </c>
      <c r="C146" s="7" t="s">
        <v>13</v>
      </c>
      <c r="D146" s="14" t="s">
        <v>14</v>
      </c>
      <c r="E146" s="9" t="s">
        <v>15</v>
      </c>
      <c r="F146" s="8" t="s">
        <v>16</v>
      </c>
      <c r="G146" s="10">
        <v>17</v>
      </c>
      <c r="H146" s="14" t="s">
        <v>17</v>
      </c>
      <c r="I146" s="10" t="s">
        <v>49</v>
      </c>
      <c r="J146" s="10" t="s">
        <v>19</v>
      </c>
      <c r="K146" s="11" t="s">
        <v>287</v>
      </c>
      <c r="L146" s="10">
        <v>1</v>
      </c>
      <c r="M146" s="12">
        <v>45043</v>
      </c>
    </row>
    <row r="147" spans="1:13" ht="15.75" customHeight="1">
      <c r="A147" s="41" t="str">
        <f t="shared" si="2"/>
        <v>PN2068-2_17_EXE_DAF_à définir_1</v>
      </c>
      <c r="B147" s="6" t="s">
        <v>12</v>
      </c>
      <c r="C147" s="7" t="s">
        <v>13</v>
      </c>
      <c r="D147" s="14" t="s">
        <v>14</v>
      </c>
      <c r="E147" s="9" t="s">
        <v>15</v>
      </c>
      <c r="F147" s="8" t="s">
        <v>16</v>
      </c>
      <c r="G147" s="10">
        <v>17</v>
      </c>
      <c r="H147" s="14" t="s">
        <v>17</v>
      </c>
      <c r="I147" s="10" t="s">
        <v>49</v>
      </c>
      <c r="J147" s="10" t="s">
        <v>19</v>
      </c>
      <c r="K147" s="11" t="s">
        <v>288</v>
      </c>
      <c r="L147" s="10">
        <v>1</v>
      </c>
      <c r="M147" s="12">
        <v>45043</v>
      </c>
    </row>
    <row r="148" spans="1:13" ht="15.75" customHeight="1">
      <c r="A148" s="41" t="str">
        <f t="shared" si="2"/>
        <v>PN2068-2_17_EXE_DAF_à définir_1</v>
      </c>
      <c r="B148" s="6" t="s">
        <v>12</v>
      </c>
      <c r="C148" s="7" t="s">
        <v>13</v>
      </c>
      <c r="D148" s="8" t="s">
        <v>14</v>
      </c>
      <c r="E148" s="9" t="s">
        <v>15</v>
      </c>
      <c r="F148" s="8" t="s">
        <v>16</v>
      </c>
      <c r="G148" s="10">
        <v>17</v>
      </c>
      <c r="H148" s="8" t="s">
        <v>17</v>
      </c>
      <c r="I148" s="9" t="s">
        <v>49</v>
      </c>
      <c r="J148" s="10" t="s">
        <v>19</v>
      </c>
      <c r="K148" s="11" t="s">
        <v>289</v>
      </c>
      <c r="L148" s="10">
        <v>1</v>
      </c>
      <c r="M148" s="12">
        <v>45043</v>
      </c>
    </row>
    <row r="149" spans="1:13" ht="15.75" customHeight="1">
      <c r="A149" s="41" t="str">
        <f t="shared" si="2"/>
        <v>PN2068-2_17_EXE_PLA_000030_1</v>
      </c>
      <c r="B149" s="6" t="s">
        <v>12</v>
      </c>
      <c r="C149" s="7" t="s">
        <v>13</v>
      </c>
      <c r="D149" s="8" t="s">
        <v>193</v>
      </c>
      <c r="E149" s="9" t="s">
        <v>15</v>
      </c>
      <c r="F149" s="8" t="s">
        <v>16</v>
      </c>
      <c r="G149" s="10">
        <v>17</v>
      </c>
      <c r="H149" s="8" t="s">
        <v>17</v>
      </c>
      <c r="I149" s="9" t="s">
        <v>56</v>
      </c>
      <c r="J149" s="10" t="s">
        <v>118</v>
      </c>
      <c r="K149" s="11" t="s">
        <v>290</v>
      </c>
      <c r="L149" s="10">
        <v>1</v>
      </c>
      <c r="M149" s="12">
        <v>45043</v>
      </c>
    </row>
    <row r="150" spans="1:13" ht="15.75" customHeight="1">
      <c r="A150" s="41" t="str">
        <f t="shared" si="2"/>
        <v>PN2068-2_17_EXE_PLA_000031_1</v>
      </c>
      <c r="B150" s="6" t="s">
        <v>12</v>
      </c>
      <c r="C150" s="7" t="s">
        <v>13</v>
      </c>
      <c r="D150" s="8" t="s">
        <v>193</v>
      </c>
      <c r="E150" s="9" t="s">
        <v>15</v>
      </c>
      <c r="F150" s="8" t="s">
        <v>16</v>
      </c>
      <c r="G150" s="10">
        <v>17</v>
      </c>
      <c r="H150" s="8" t="s">
        <v>17</v>
      </c>
      <c r="I150" s="9" t="s">
        <v>56</v>
      </c>
      <c r="J150" s="10" t="s">
        <v>166</v>
      </c>
      <c r="K150" s="11" t="s">
        <v>291</v>
      </c>
      <c r="L150" s="10">
        <v>1</v>
      </c>
      <c r="M150" s="12">
        <v>45043</v>
      </c>
    </row>
    <row r="151" spans="1:13" ht="15.75" customHeight="1">
      <c r="A151" s="41" t="str">
        <f t="shared" si="2"/>
        <v>PN2068-2_17_EXE_PLA_000049_1</v>
      </c>
      <c r="B151" s="6" t="s">
        <v>12</v>
      </c>
      <c r="C151" s="7" t="s">
        <v>13</v>
      </c>
      <c r="D151" s="8" t="s">
        <v>193</v>
      </c>
      <c r="E151" s="9" t="s">
        <v>15</v>
      </c>
      <c r="F151" s="8" t="s">
        <v>16</v>
      </c>
      <c r="G151" s="10">
        <v>17</v>
      </c>
      <c r="H151" s="8" t="s">
        <v>17</v>
      </c>
      <c r="I151" s="9" t="s">
        <v>56</v>
      </c>
      <c r="J151" s="10" t="s">
        <v>292</v>
      </c>
      <c r="K151" s="11" t="s">
        <v>293</v>
      </c>
      <c r="L151" s="10">
        <v>1</v>
      </c>
      <c r="M151" s="12">
        <v>45043</v>
      </c>
    </row>
    <row r="152" spans="1:13" ht="15.75" customHeight="1">
      <c r="A152" s="41" t="str">
        <f t="shared" si="2"/>
        <v>PN2068-2_17_EXE_DAF_000056_1</v>
      </c>
      <c r="B152" s="6" t="s">
        <v>12</v>
      </c>
      <c r="C152" s="7" t="s">
        <v>13</v>
      </c>
      <c r="D152" s="13" t="s">
        <v>14</v>
      </c>
      <c r="E152" s="9" t="s">
        <v>21</v>
      </c>
      <c r="F152" s="8" t="s">
        <v>16</v>
      </c>
      <c r="G152" s="10">
        <v>17</v>
      </c>
      <c r="H152" s="14" t="s">
        <v>17</v>
      </c>
      <c r="I152" s="9" t="s">
        <v>49</v>
      </c>
      <c r="J152" s="10" t="s">
        <v>122</v>
      </c>
      <c r="K152" s="11" t="s">
        <v>294</v>
      </c>
      <c r="L152" s="10">
        <v>1</v>
      </c>
      <c r="M152" s="12">
        <v>45044</v>
      </c>
    </row>
    <row r="153" spans="1:13" ht="15.75" customHeight="1">
      <c r="A153" s="41" t="str">
        <f t="shared" si="2"/>
        <v>PN2068-2_17_EXE_DAF_000055_1</v>
      </c>
      <c r="B153" s="6" t="s">
        <v>12</v>
      </c>
      <c r="C153" s="7" t="s">
        <v>13</v>
      </c>
      <c r="D153" s="13" t="s">
        <v>14</v>
      </c>
      <c r="E153" s="9" t="s">
        <v>21</v>
      </c>
      <c r="F153" s="8" t="s">
        <v>16</v>
      </c>
      <c r="G153" s="10">
        <v>17</v>
      </c>
      <c r="H153" s="14" t="s">
        <v>17</v>
      </c>
      <c r="I153" s="9" t="s">
        <v>49</v>
      </c>
      <c r="J153" s="10" t="s">
        <v>295</v>
      </c>
      <c r="K153" s="11" t="s">
        <v>296</v>
      </c>
      <c r="L153" s="10">
        <v>1</v>
      </c>
      <c r="M153" s="12">
        <v>45044</v>
      </c>
    </row>
    <row r="154" spans="1:13" ht="15.75" customHeight="1">
      <c r="A154" s="41" t="str">
        <f t="shared" si="2"/>
        <v>PN2068-2_17_EXE_NOT_000033_1</v>
      </c>
      <c r="B154" s="6" t="s">
        <v>12</v>
      </c>
      <c r="C154" s="7" t="s">
        <v>13</v>
      </c>
      <c r="D154" s="8" t="s">
        <v>14</v>
      </c>
      <c r="E154" s="9" t="s">
        <v>21</v>
      </c>
      <c r="F154" s="8" t="s">
        <v>16</v>
      </c>
      <c r="G154" s="10">
        <v>17</v>
      </c>
      <c r="H154" s="8" t="s">
        <v>17</v>
      </c>
      <c r="I154" s="9" t="s">
        <v>22</v>
      </c>
      <c r="J154" s="10" t="s">
        <v>207</v>
      </c>
      <c r="K154" s="11" t="s">
        <v>297</v>
      </c>
      <c r="L154" s="10">
        <v>1</v>
      </c>
      <c r="M154" s="12">
        <v>45046</v>
      </c>
    </row>
    <row r="155" spans="1:13" ht="15.75" customHeight="1">
      <c r="A155" s="41" t="str">
        <f t="shared" si="2"/>
        <v>PN2068-2_17_EXE_DAF_000038_1</v>
      </c>
      <c r="B155" s="6" t="s">
        <v>12</v>
      </c>
      <c r="C155" s="7" t="s">
        <v>13</v>
      </c>
      <c r="D155" s="8" t="s">
        <v>14</v>
      </c>
      <c r="E155" s="9" t="s">
        <v>21</v>
      </c>
      <c r="F155" s="8" t="s">
        <v>16</v>
      </c>
      <c r="G155" s="10">
        <v>17</v>
      </c>
      <c r="H155" s="8" t="s">
        <v>17</v>
      </c>
      <c r="I155" s="9" t="s">
        <v>49</v>
      </c>
      <c r="J155" s="10" t="s">
        <v>188</v>
      </c>
      <c r="K155" s="15" t="s">
        <v>298</v>
      </c>
      <c r="L155" s="14">
        <v>1</v>
      </c>
      <c r="M155" s="12">
        <v>45050</v>
      </c>
    </row>
    <row r="156" spans="1:13" ht="15.75" customHeight="1">
      <c r="A156" s="41" t="str">
        <f t="shared" si="2"/>
        <v>PN2068-2_17_EXE_PLA_000000_1</v>
      </c>
      <c r="B156" s="6" t="s">
        <v>12</v>
      </c>
      <c r="C156" s="7" t="s">
        <v>13</v>
      </c>
      <c r="D156" s="8" t="s">
        <v>98</v>
      </c>
      <c r="E156" s="9" t="s">
        <v>21</v>
      </c>
      <c r="F156" s="8" t="s">
        <v>16</v>
      </c>
      <c r="G156" s="10">
        <v>17</v>
      </c>
      <c r="H156" s="8" t="s">
        <v>17</v>
      </c>
      <c r="I156" s="9" t="s">
        <v>56</v>
      </c>
      <c r="J156" s="10"/>
      <c r="K156" s="11" t="s">
        <v>299</v>
      </c>
      <c r="L156" s="10">
        <v>1</v>
      </c>
      <c r="M156" s="12">
        <v>45050</v>
      </c>
    </row>
    <row r="157" spans="1:13" ht="15.75" customHeight="1">
      <c r="A157" s="41" t="str">
        <f t="shared" si="2"/>
        <v>PN2068-2_17_EXE_NTE_000000_1</v>
      </c>
      <c r="B157" s="6" t="s">
        <v>12</v>
      </c>
      <c r="C157" s="7" t="s">
        <v>13</v>
      </c>
      <c r="D157" s="13" t="s">
        <v>14</v>
      </c>
      <c r="E157" s="9" t="s">
        <v>21</v>
      </c>
      <c r="F157" s="8" t="s">
        <v>16</v>
      </c>
      <c r="G157" s="10">
        <v>17</v>
      </c>
      <c r="H157" s="14" t="s">
        <v>17</v>
      </c>
      <c r="I157" s="9" t="s">
        <v>18</v>
      </c>
      <c r="J157" s="10"/>
      <c r="K157" s="11" t="s">
        <v>300</v>
      </c>
      <c r="L157" s="10">
        <v>1</v>
      </c>
      <c r="M157" s="12">
        <v>45057</v>
      </c>
    </row>
    <row r="158" spans="1:13" ht="15.75" customHeight="1">
      <c r="A158" s="41" t="str">
        <f t="shared" si="2"/>
        <v>PN2068-2_17_EXE_PLA_000000_1</v>
      </c>
      <c r="B158" s="6" t="s">
        <v>12</v>
      </c>
      <c r="C158" s="7" t="s">
        <v>13</v>
      </c>
      <c r="D158" s="8" t="s">
        <v>98</v>
      </c>
      <c r="E158" s="9" t="s">
        <v>21</v>
      </c>
      <c r="F158" s="8" t="s">
        <v>16</v>
      </c>
      <c r="G158" s="10">
        <v>17</v>
      </c>
      <c r="H158" s="8" t="s">
        <v>17</v>
      </c>
      <c r="I158" s="9" t="s">
        <v>56</v>
      </c>
      <c r="J158" s="10"/>
      <c r="K158" s="11" t="s">
        <v>301</v>
      </c>
      <c r="L158" s="10">
        <v>1</v>
      </c>
      <c r="M158" s="12">
        <v>45057</v>
      </c>
    </row>
    <row r="159" spans="1:13" ht="15.75" customHeight="1">
      <c r="A159" s="41" t="str">
        <f t="shared" si="2"/>
        <v>PN2068-2_17_EXE_PLA_000102_1</v>
      </c>
      <c r="B159" s="6" t="s">
        <v>12</v>
      </c>
      <c r="C159" s="7" t="s">
        <v>13</v>
      </c>
      <c r="D159" s="13" t="s">
        <v>302</v>
      </c>
      <c r="E159" s="9" t="s">
        <v>21</v>
      </c>
      <c r="F159" s="8" t="s">
        <v>16</v>
      </c>
      <c r="G159" s="10">
        <v>17</v>
      </c>
      <c r="H159" s="14" t="s">
        <v>17</v>
      </c>
      <c r="I159" s="9" t="s">
        <v>56</v>
      </c>
      <c r="J159" s="10" t="s">
        <v>275</v>
      </c>
      <c r="K159" s="11" t="s">
        <v>303</v>
      </c>
      <c r="L159" s="10">
        <v>1</v>
      </c>
      <c r="M159" s="12">
        <v>45063</v>
      </c>
    </row>
    <row r="160" spans="1:13" ht="15.75" customHeight="1">
      <c r="A160" s="41" t="str">
        <f t="shared" si="2"/>
        <v>PN2068-2_17_EXE_PLA_000086_1</v>
      </c>
      <c r="B160" s="6" t="s">
        <v>12</v>
      </c>
      <c r="C160" s="7" t="s">
        <v>13</v>
      </c>
      <c r="D160" s="8" t="s">
        <v>135</v>
      </c>
      <c r="E160" s="9" t="s">
        <v>21</v>
      </c>
      <c r="F160" s="8" t="s">
        <v>16</v>
      </c>
      <c r="G160" s="10">
        <v>17</v>
      </c>
      <c r="H160" s="8" t="s">
        <v>17</v>
      </c>
      <c r="I160" s="9" t="s">
        <v>56</v>
      </c>
      <c r="J160" s="10" t="s">
        <v>221</v>
      </c>
      <c r="K160" s="15" t="s">
        <v>304</v>
      </c>
      <c r="L160" s="10">
        <v>1</v>
      </c>
      <c r="M160" s="12">
        <v>45063</v>
      </c>
    </row>
    <row r="161" spans="1:13" ht="15.75" customHeight="1">
      <c r="A161" s="41" t="str">
        <f t="shared" si="2"/>
        <v>PN2068-2_17_EXE_PLA_000000_1</v>
      </c>
      <c r="B161" s="6" t="s">
        <v>12</v>
      </c>
      <c r="C161" s="7" t="s">
        <v>13</v>
      </c>
      <c r="D161" s="8" t="s">
        <v>98</v>
      </c>
      <c r="E161" s="9" t="s">
        <v>21</v>
      </c>
      <c r="F161" s="8" t="s">
        <v>16</v>
      </c>
      <c r="G161" s="10">
        <v>17</v>
      </c>
      <c r="H161" s="8" t="s">
        <v>17</v>
      </c>
      <c r="I161" s="9" t="s">
        <v>56</v>
      </c>
      <c r="J161" s="10"/>
      <c r="K161" s="11" t="s">
        <v>305</v>
      </c>
      <c r="L161" s="10">
        <v>1</v>
      </c>
      <c r="M161" s="12">
        <v>45063</v>
      </c>
    </row>
    <row r="162" spans="1:13" ht="15.75" customHeight="1">
      <c r="A162" s="41" t="str">
        <f t="shared" si="2"/>
        <v>PN2068-2_17_EXE_PLA_000087_1</v>
      </c>
      <c r="B162" s="6" t="s">
        <v>12</v>
      </c>
      <c r="C162" s="7" t="s">
        <v>13</v>
      </c>
      <c r="D162" s="8" t="s">
        <v>135</v>
      </c>
      <c r="E162" s="9" t="s">
        <v>21</v>
      </c>
      <c r="F162" s="8" t="s">
        <v>16</v>
      </c>
      <c r="G162" s="10">
        <v>17</v>
      </c>
      <c r="H162" s="8" t="s">
        <v>17</v>
      </c>
      <c r="I162" s="9" t="s">
        <v>56</v>
      </c>
      <c r="J162" s="10" t="s">
        <v>223</v>
      </c>
      <c r="K162" s="11" t="s">
        <v>306</v>
      </c>
      <c r="L162" s="10">
        <v>1</v>
      </c>
      <c r="M162" s="12">
        <v>45071</v>
      </c>
    </row>
    <row r="163" spans="1:13" ht="15.75" customHeight="1">
      <c r="A163" s="41" t="str">
        <f t="shared" si="2"/>
        <v>PN2068-2_17_EXE_PLA_000000_1</v>
      </c>
      <c r="B163" s="6" t="s">
        <v>12</v>
      </c>
      <c r="C163" s="7" t="s">
        <v>13</v>
      </c>
      <c r="D163" s="8" t="s">
        <v>135</v>
      </c>
      <c r="E163" s="9" t="s">
        <v>21</v>
      </c>
      <c r="F163" s="8" t="s">
        <v>16</v>
      </c>
      <c r="G163" s="10">
        <v>17</v>
      </c>
      <c r="H163" s="8" t="s">
        <v>17</v>
      </c>
      <c r="I163" s="9" t="s">
        <v>56</v>
      </c>
      <c r="J163" s="10"/>
      <c r="K163" s="11" t="s">
        <v>307</v>
      </c>
      <c r="L163" s="10">
        <v>1</v>
      </c>
      <c r="M163" s="12">
        <v>45071</v>
      </c>
    </row>
    <row r="164" spans="1:13" ht="15.75" customHeight="1">
      <c r="A164" s="41" t="str">
        <f t="shared" si="2"/>
        <v>PN2068-2_17_EXE_PIM_000000_1</v>
      </c>
      <c r="B164" s="6" t="s">
        <v>12</v>
      </c>
      <c r="C164" s="7" t="s">
        <v>13</v>
      </c>
      <c r="D164" s="8" t="s">
        <v>135</v>
      </c>
      <c r="E164" s="9" t="s">
        <v>21</v>
      </c>
      <c r="F164" s="8" t="s">
        <v>16</v>
      </c>
      <c r="G164" s="10">
        <v>17</v>
      </c>
      <c r="H164" s="8" t="s">
        <v>17</v>
      </c>
      <c r="I164" s="9" t="s">
        <v>262</v>
      </c>
      <c r="J164" s="10"/>
      <c r="K164" s="11" t="s">
        <v>308</v>
      </c>
      <c r="L164" s="10">
        <v>1</v>
      </c>
      <c r="M164" s="12">
        <v>45077</v>
      </c>
    </row>
    <row r="165" spans="1:13" ht="15.75" customHeight="1">
      <c r="A165" s="41" t="str">
        <f t="shared" si="2"/>
        <v>PN2068-2_17_EXE_PIM_000000_1</v>
      </c>
      <c r="B165" s="6" t="s">
        <v>12</v>
      </c>
      <c r="C165" s="7" t="s">
        <v>13</v>
      </c>
      <c r="D165" s="8" t="s">
        <v>135</v>
      </c>
      <c r="E165" s="9" t="s">
        <v>21</v>
      </c>
      <c r="F165" s="8" t="s">
        <v>16</v>
      </c>
      <c r="G165" s="10">
        <v>17</v>
      </c>
      <c r="H165" s="8" t="s">
        <v>17</v>
      </c>
      <c r="I165" s="9" t="s">
        <v>262</v>
      </c>
      <c r="J165" s="10"/>
      <c r="K165" s="11" t="s">
        <v>309</v>
      </c>
      <c r="L165" s="10">
        <v>1</v>
      </c>
      <c r="M165" s="12">
        <v>45077</v>
      </c>
    </row>
    <row r="166" spans="1:13" ht="15.75" customHeight="1">
      <c r="A166" s="41" t="str">
        <f t="shared" si="2"/>
        <v>PN2068-2_17_EXE_PIM_000000_1</v>
      </c>
      <c r="B166" s="6" t="s">
        <v>12</v>
      </c>
      <c r="C166" s="7" t="s">
        <v>13</v>
      </c>
      <c r="D166" s="8" t="s">
        <v>135</v>
      </c>
      <c r="E166" s="9" t="s">
        <v>21</v>
      </c>
      <c r="F166" s="8" t="s">
        <v>16</v>
      </c>
      <c r="G166" s="10">
        <v>17</v>
      </c>
      <c r="H166" s="8" t="s">
        <v>17</v>
      </c>
      <c r="I166" s="9" t="s">
        <v>262</v>
      </c>
      <c r="J166" s="10"/>
      <c r="K166" s="11" t="s">
        <v>310</v>
      </c>
      <c r="L166" s="10">
        <v>1</v>
      </c>
      <c r="M166" s="12">
        <v>45077</v>
      </c>
    </row>
    <row r="167" spans="1:13" ht="15.75" customHeight="1">
      <c r="A167" s="41" t="str">
        <f t="shared" si="2"/>
        <v>PN2068-2_17_EXE_PLA_000092_1</v>
      </c>
      <c r="B167" s="6" t="s">
        <v>12</v>
      </c>
      <c r="C167" s="7" t="s">
        <v>13</v>
      </c>
      <c r="D167" s="8" t="s">
        <v>179</v>
      </c>
      <c r="E167" s="9" t="s">
        <v>21</v>
      </c>
      <c r="F167" s="8" t="s">
        <v>16</v>
      </c>
      <c r="G167" s="10">
        <v>17</v>
      </c>
      <c r="H167" s="8" t="s">
        <v>17</v>
      </c>
      <c r="I167" s="9" t="s">
        <v>56</v>
      </c>
      <c r="J167" s="10" t="s">
        <v>232</v>
      </c>
      <c r="K167" s="15" t="s">
        <v>311</v>
      </c>
      <c r="L167" s="10">
        <v>1</v>
      </c>
      <c r="M167" s="12">
        <v>45078</v>
      </c>
    </row>
    <row r="168" spans="1:13" ht="15.75" customHeight="1">
      <c r="A168" s="41" t="str">
        <f t="shared" si="2"/>
        <v>PN2068-2_17_EXE_PLA_000000_1</v>
      </c>
      <c r="B168" s="6" t="s">
        <v>12</v>
      </c>
      <c r="C168" s="7" t="s">
        <v>13</v>
      </c>
      <c r="D168" s="13" t="s">
        <v>135</v>
      </c>
      <c r="E168" s="9" t="s">
        <v>21</v>
      </c>
      <c r="F168" s="8" t="s">
        <v>16</v>
      </c>
      <c r="G168" s="10">
        <v>17</v>
      </c>
      <c r="H168" s="14" t="s">
        <v>17</v>
      </c>
      <c r="I168" s="9" t="s">
        <v>56</v>
      </c>
      <c r="J168" s="10"/>
      <c r="K168" s="11" t="s">
        <v>312</v>
      </c>
      <c r="L168" s="10">
        <v>1</v>
      </c>
      <c r="M168" s="12">
        <v>45078</v>
      </c>
    </row>
    <row r="169" spans="1:13" ht="15.75" customHeight="1">
      <c r="A169" s="41" t="str">
        <f t="shared" si="2"/>
        <v>PN2068-2_17_EXE_PLA_000000_1</v>
      </c>
      <c r="B169" s="6" t="s">
        <v>12</v>
      </c>
      <c r="C169" s="7" t="s">
        <v>13</v>
      </c>
      <c r="D169" s="8" t="s">
        <v>135</v>
      </c>
      <c r="E169" s="9" t="s">
        <v>21</v>
      </c>
      <c r="F169" s="8" t="s">
        <v>16</v>
      </c>
      <c r="G169" s="10">
        <v>17</v>
      </c>
      <c r="H169" s="8" t="s">
        <v>17</v>
      </c>
      <c r="I169" s="9" t="s">
        <v>56</v>
      </c>
      <c r="J169" s="10"/>
      <c r="K169" s="11" t="s">
        <v>313</v>
      </c>
      <c r="L169" s="10">
        <v>1</v>
      </c>
      <c r="M169" s="12">
        <v>45078</v>
      </c>
    </row>
    <row r="170" spans="1:13" ht="15.75" customHeight="1">
      <c r="A170" s="41" t="str">
        <f t="shared" si="2"/>
        <v>PN2068-2_17_EXE_PLA_000096_1</v>
      </c>
      <c r="B170" s="6" t="s">
        <v>12</v>
      </c>
      <c r="C170" s="7" t="s">
        <v>13</v>
      </c>
      <c r="D170" s="8" t="s">
        <v>179</v>
      </c>
      <c r="E170" s="9" t="s">
        <v>21</v>
      </c>
      <c r="F170" s="8" t="s">
        <v>16</v>
      </c>
      <c r="G170" s="10">
        <v>17</v>
      </c>
      <c r="H170" s="8" t="s">
        <v>17</v>
      </c>
      <c r="I170" s="9" t="s">
        <v>56</v>
      </c>
      <c r="J170" s="10" t="s">
        <v>240</v>
      </c>
      <c r="K170" s="11" t="s">
        <v>314</v>
      </c>
      <c r="L170" s="10">
        <v>1</v>
      </c>
      <c r="M170" s="12">
        <v>45085</v>
      </c>
    </row>
    <row r="171" spans="1:13" ht="15.75" customHeight="1">
      <c r="A171" s="41" t="str">
        <f t="shared" si="2"/>
        <v>PN2068-2_17_EXE_PLA_000095_1</v>
      </c>
      <c r="B171" s="6" t="s">
        <v>12</v>
      </c>
      <c r="C171" s="7" t="s">
        <v>13</v>
      </c>
      <c r="D171" s="8" t="s">
        <v>179</v>
      </c>
      <c r="E171" s="9" t="s">
        <v>21</v>
      </c>
      <c r="F171" s="8" t="s">
        <v>16</v>
      </c>
      <c r="G171" s="10">
        <v>17</v>
      </c>
      <c r="H171" s="8" t="s">
        <v>17</v>
      </c>
      <c r="I171" s="9" t="s">
        <v>56</v>
      </c>
      <c r="J171" s="10" t="s">
        <v>238</v>
      </c>
      <c r="K171" s="15" t="s">
        <v>315</v>
      </c>
      <c r="L171" s="10">
        <v>1</v>
      </c>
      <c r="M171" s="12">
        <v>45085</v>
      </c>
    </row>
    <row r="172" spans="1:13" ht="15.75" customHeight="1">
      <c r="A172" s="41" t="str">
        <f t="shared" si="2"/>
        <v>PN2068-2_17_EXE_PLA_000000_1</v>
      </c>
      <c r="B172" s="6" t="s">
        <v>12</v>
      </c>
      <c r="C172" s="7" t="s">
        <v>13</v>
      </c>
      <c r="D172" s="8" t="s">
        <v>179</v>
      </c>
      <c r="E172" s="9" t="s">
        <v>21</v>
      </c>
      <c r="F172" s="8" t="s">
        <v>16</v>
      </c>
      <c r="G172" s="10">
        <v>17</v>
      </c>
      <c r="H172" s="8" t="s">
        <v>17</v>
      </c>
      <c r="I172" s="9" t="s">
        <v>56</v>
      </c>
      <c r="J172" s="10"/>
      <c r="K172" s="11" t="s">
        <v>316</v>
      </c>
      <c r="L172" s="10">
        <v>1</v>
      </c>
      <c r="M172" s="12">
        <v>45085</v>
      </c>
    </row>
    <row r="173" spans="1:13" ht="15.75" customHeight="1">
      <c r="A173" s="41" t="str">
        <f t="shared" si="2"/>
        <v>PN2068-2_17_EXE_PLA_000052_1</v>
      </c>
      <c r="B173" s="6" t="s">
        <v>12</v>
      </c>
      <c r="C173" s="7" t="s">
        <v>13</v>
      </c>
      <c r="D173" s="13" t="s">
        <v>179</v>
      </c>
      <c r="E173" s="9" t="s">
        <v>15</v>
      </c>
      <c r="F173" s="8" t="s">
        <v>16</v>
      </c>
      <c r="G173" s="10">
        <v>17</v>
      </c>
      <c r="H173" s="14" t="s">
        <v>17</v>
      </c>
      <c r="I173" s="9" t="s">
        <v>56</v>
      </c>
      <c r="J173" s="10" t="s">
        <v>173</v>
      </c>
      <c r="K173" s="11" t="s">
        <v>317</v>
      </c>
      <c r="L173" s="10">
        <v>1</v>
      </c>
      <c r="M173" s="12">
        <v>45085</v>
      </c>
    </row>
    <row r="174" spans="1:13" ht="15.75" customHeight="1">
      <c r="A174" s="41" t="str">
        <f t="shared" si="2"/>
        <v>PN2068-2_17_EXE_NOT_000007_4</v>
      </c>
      <c r="B174" s="6" t="s">
        <v>12</v>
      </c>
      <c r="C174" s="7" t="s">
        <v>13</v>
      </c>
      <c r="D174" s="8" t="s">
        <v>14</v>
      </c>
      <c r="E174" s="9" t="s">
        <v>182</v>
      </c>
      <c r="F174" s="8" t="s">
        <v>16</v>
      </c>
      <c r="G174" s="10">
        <v>17</v>
      </c>
      <c r="H174" s="8" t="s">
        <v>17</v>
      </c>
      <c r="I174" s="9" t="s">
        <v>22</v>
      </c>
      <c r="J174" s="10" t="s">
        <v>40</v>
      </c>
      <c r="K174" s="11" t="s">
        <v>318</v>
      </c>
      <c r="L174" s="9">
        <v>4</v>
      </c>
      <c r="M174" s="12">
        <v>45281</v>
      </c>
    </row>
    <row r="175" spans="1:13" ht="15.75" customHeight="1">
      <c r="A175" s="41" t="str">
        <f t="shared" si="2"/>
        <v>PN2068-2_17_EXE_SHE_000000_1</v>
      </c>
      <c r="B175" s="6" t="s">
        <v>12</v>
      </c>
      <c r="C175" s="7" t="s">
        <v>13</v>
      </c>
      <c r="D175" s="10" t="s">
        <v>14</v>
      </c>
      <c r="E175" s="10" t="s">
        <v>21</v>
      </c>
      <c r="F175" s="8" t="s">
        <v>16</v>
      </c>
      <c r="G175" s="9">
        <v>17</v>
      </c>
      <c r="H175" s="9" t="s">
        <v>17</v>
      </c>
      <c r="I175" s="9" t="s">
        <v>39</v>
      </c>
      <c r="J175" s="10"/>
      <c r="K175" s="15" t="s">
        <v>319</v>
      </c>
      <c r="L175" s="14">
        <v>1</v>
      </c>
      <c r="M175" s="12">
        <v>45086</v>
      </c>
    </row>
    <row r="176" spans="1:13" ht="15.75" customHeight="1">
      <c r="A176" s="41" t="str">
        <f t="shared" si="2"/>
        <v>PN2068-2_17_EXE_SHE_000000_1</v>
      </c>
      <c r="B176" s="6" t="s">
        <v>12</v>
      </c>
      <c r="C176" s="7" t="s">
        <v>13</v>
      </c>
      <c r="D176" s="8" t="s">
        <v>14</v>
      </c>
      <c r="E176" s="9" t="s">
        <v>21</v>
      </c>
      <c r="F176" s="8" t="s">
        <v>16</v>
      </c>
      <c r="G176" s="10">
        <v>17</v>
      </c>
      <c r="H176" s="8" t="s">
        <v>17</v>
      </c>
      <c r="I176" s="9" t="s">
        <v>39</v>
      </c>
      <c r="J176" s="10"/>
      <c r="K176" s="15" t="s">
        <v>320</v>
      </c>
      <c r="L176" s="8">
        <v>1</v>
      </c>
      <c r="M176" s="12">
        <v>45089</v>
      </c>
    </row>
    <row r="177" spans="1:13" ht="15.75" customHeight="1">
      <c r="A177" s="41" t="str">
        <f t="shared" si="2"/>
        <v>PN2068-2_17_EXE_SHE_000000_1</v>
      </c>
      <c r="B177" s="6" t="s">
        <v>12</v>
      </c>
      <c r="C177" s="7" t="s">
        <v>13</v>
      </c>
      <c r="D177" s="8" t="s">
        <v>14</v>
      </c>
      <c r="E177" s="9" t="s">
        <v>21</v>
      </c>
      <c r="F177" s="8" t="s">
        <v>16</v>
      </c>
      <c r="G177" s="10">
        <v>17</v>
      </c>
      <c r="H177" s="8" t="s">
        <v>17</v>
      </c>
      <c r="I177" s="9" t="s">
        <v>39</v>
      </c>
      <c r="J177" s="10"/>
      <c r="K177" s="15" t="s">
        <v>321</v>
      </c>
      <c r="L177" s="14">
        <v>1</v>
      </c>
      <c r="M177" s="12">
        <v>45091</v>
      </c>
    </row>
    <row r="178" spans="1:13" ht="15.75" customHeight="1">
      <c r="A178" s="41" t="str">
        <f t="shared" si="2"/>
        <v>PN2068-2_17_EXE_NTE_000000_1</v>
      </c>
      <c r="B178" s="6" t="s">
        <v>12</v>
      </c>
      <c r="C178" s="7" t="s">
        <v>13</v>
      </c>
      <c r="D178" s="13" t="s">
        <v>14</v>
      </c>
      <c r="E178" s="9" t="s">
        <v>322</v>
      </c>
      <c r="F178" s="8" t="s">
        <v>16</v>
      </c>
      <c r="G178" s="10">
        <v>17</v>
      </c>
      <c r="H178" s="14" t="s">
        <v>17</v>
      </c>
      <c r="I178" s="9" t="s">
        <v>18</v>
      </c>
      <c r="J178" s="10"/>
      <c r="K178" s="11" t="s">
        <v>323</v>
      </c>
      <c r="L178" s="10">
        <v>1</v>
      </c>
      <c r="M178" s="12">
        <v>45092</v>
      </c>
    </row>
    <row r="179" spans="1:13" ht="15.75" customHeight="1">
      <c r="A179" s="41" t="str">
        <f t="shared" si="2"/>
        <v>PN2068-2_17_EXE_PLA_000000_1</v>
      </c>
      <c r="B179" s="6" t="s">
        <v>12</v>
      </c>
      <c r="C179" s="7" t="s">
        <v>13</v>
      </c>
      <c r="D179" s="8" t="s">
        <v>179</v>
      </c>
      <c r="E179" s="9" t="s">
        <v>21</v>
      </c>
      <c r="F179" s="8" t="s">
        <v>16</v>
      </c>
      <c r="G179" s="10">
        <v>17</v>
      </c>
      <c r="H179" s="8" t="s">
        <v>17</v>
      </c>
      <c r="I179" s="9" t="s">
        <v>56</v>
      </c>
      <c r="J179" s="10"/>
      <c r="K179" s="11" t="s">
        <v>324</v>
      </c>
      <c r="L179" s="10">
        <v>1</v>
      </c>
      <c r="M179" s="12">
        <v>45092</v>
      </c>
    </row>
    <row r="180" spans="1:13" ht="15.75" customHeight="1">
      <c r="A180" s="41" t="str">
        <f t="shared" si="2"/>
        <v>PN2068-2_17_EXE_PLA_000000_1</v>
      </c>
      <c r="B180" s="6" t="s">
        <v>12</v>
      </c>
      <c r="C180" s="7" t="s">
        <v>13</v>
      </c>
      <c r="D180" s="8" t="s">
        <v>179</v>
      </c>
      <c r="E180" s="9" t="s">
        <v>21</v>
      </c>
      <c r="F180" s="8" t="s">
        <v>16</v>
      </c>
      <c r="G180" s="10">
        <v>17</v>
      </c>
      <c r="H180" s="8" t="s">
        <v>17</v>
      </c>
      <c r="I180" s="9" t="s">
        <v>56</v>
      </c>
      <c r="J180" s="10"/>
      <c r="K180" s="11" t="s">
        <v>325</v>
      </c>
      <c r="L180" s="10">
        <v>1</v>
      </c>
      <c r="M180" s="12">
        <v>45092</v>
      </c>
    </row>
    <row r="181" spans="1:13" ht="15.75" customHeight="1">
      <c r="A181" s="41" t="str">
        <f t="shared" si="2"/>
        <v>PN2068-2_17_EXE_DAF_000045_1</v>
      </c>
      <c r="B181" s="6" t="s">
        <v>12</v>
      </c>
      <c r="C181" s="7" t="s">
        <v>13</v>
      </c>
      <c r="D181" s="8" t="s">
        <v>14</v>
      </c>
      <c r="E181" s="9" t="s">
        <v>21</v>
      </c>
      <c r="F181" s="8" t="s">
        <v>16</v>
      </c>
      <c r="G181" s="10">
        <v>17</v>
      </c>
      <c r="H181" s="8" t="s">
        <v>17</v>
      </c>
      <c r="I181" s="9" t="s">
        <v>49</v>
      </c>
      <c r="J181" s="10" t="s">
        <v>242</v>
      </c>
      <c r="K181" s="15" t="s">
        <v>326</v>
      </c>
      <c r="L181" s="8">
        <v>1</v>
      </c>
      <c r="M181" s="12">
        <v>45096</v>
      </c>
    </row>
    <row r="182" spans="1:13" ht="15.75" customHeight="1">
      <c r="A182" s="41" t="str">
        <f t="shared" si="2"/>
        <v>____000000_</v>
      </c>
      <c r="B182" s="6"/>
      <c r="C182" s="7"/>
      <c r="D182" s="8"/>
      <c r="E182" s="9"/>
      <c r="F182" s="8"/>
      <c r="G182" s="10"/>
      <c r="H182" s="8"/>
      <c r="I182" s="9"/>
      <c r="J182" s="10"/>
      <c r="K182" s="11"/>
      <c r="L182" s="10"/>
      <c r="M182" s="27"/>
    </row>
    <row r="183" spans="1:13" ht="15.75" customHeight="1">
      <c r="A183" s="41" t="str">
        <f t="shared" si="2"/>
        <v>PN2068-2_17_EXE_DAF_000046_1</v>
      </c>
      <c r="B183" s="6" t="s">
        <v>12</v>
      </c>
      <c r="C183" s="7" t="s">
        <v>13</v>
      </c>
      <c r="D183" s="8" t="s">
        <v>14</v>
      </c>
      <c r="E183" s="9" t="s">
        <v>21</v>
      </c>
      <c r="F183" s="8" t="s">
        <v>16</v>
      </c>
      <c r="G183" s="10">
        <v>17</v>
      </c>
      <c r="H183" s="8" t="s">
        <v>17</v>
      </c>
      <c r="I183" s="9" t="s">
        <v>49</v>
      </c>
      <c r="J183" s="10" t="s">
        <v>142</v>
      </c>
      <c r="K183" s="15" t="s">
        <v>327</v>
      </c>
      <c r="L183" s="14">
        <v>1</v>
      </c>
      <c r="M183" s="12">
        <v>45098</v>
      </c>
    </row>
    <row r="184" spans="1:13" ht="15.75" customHeight="1">
      <c r="A184" s="41" t="str">
        <f t="shared" si="2"/>
        <v>PN2068-2_17_EXE_DAF_000058_2</v>
      </c>
      <c r="B184" s="6" t="s">
        <v>12</v>
      </c>
      <c r="C184" s="7" t="s">
        <v>13</v>
      </c>
      <c r="D184" s="8" t="s">
        <v>14</v>
      </c>
      <c r="E184" s="9" t="s">
        <v>15</v>
      </c>
      <c r="F184" s="8" t="s">
        <v>16</v>
      </c>
      <c r="G184" s="10">
        <v>17</v>
      </c>
      <c r="H184" s="8" t="s">
        <v>17</v>
      </c>
      <c r="I184" s="9" t="s">
        <v>49</v>
      </c>
      <c r="J184" s="10" t="s">
        <v>125</v>
      </c>
      <c r="K184" s="11" t="s">
        <v>328</v>
      </c>
      <c r="L184" s="10">
        <v>2</v>
      </c>
      <c r="M184" s="12">
        <v>45021</v>
      </c>
    </row>
    <row r="185" spans="1:13" ht="15.75" customHeight="1">
      <c r="A185" s="41" t="str">
        <f t="shared" si="2"/>
        <v>PN2068-2_17_EXE_DAF_000059_2</v>
      </c>
      <c r="B185" s="6" t="s">
        <v>12</v>
      </c>
      <c r="C185" s="7" t="s">
        <v>13</v>
      </c>
      <c r="D185" s="14" t="s">
        <v>14</v>
      </c>
      <c r="E185" s="9" t="s">
        <v>15</v>
      </c>
      <c r="F185" s="8" t="s">
        <v>16</v>
      </c>
      <c r="G185" s="10">
        <v>17</v>
      </c>
      <c r="H185" s="8" t="s">
        <v>17</v>
      </c>
      <c r="I185" s="9" t="s">
        <v>49</v>
      </c>
      <c r="J185" s="10" t="s">
        <v>127</v>
      </c>
      <c r="K185" s="11" t="s">
        <v>329</v>
      </c>
      <c r="L185" s="10">
        <v>2</v>
      </c>
      <c r="M185" s="12">
        <v>45021</v>
      </c>
    </row>
    <row r="186" spans="1:13" ht="15.75" customHeight="1">
      <c r="A186" s="41" t="str">
        <f t="shared" si="2"/>
        <v>PN2068-2_17_EXE_DAF_000060_2</v>
      </c>
      <c r="B186" s="6" t="s">
        <v>12</v>
      </c>
      <c r="C186" s="7" t="s">
        <v>13</v>
      </c>
      <c r="D186" s="14" t="s">
        <v>14</v>
      </c>
      <c r="E186" s="9" t="s">
        <v>15</v>
      </c>
      <c r="F186" s="8" t="s">
        <v>16</v>
      </c>
      <c r="G186" s="10">
        <v>17</v>
      </c>
      <c r="H186" s="8" t="s">
        <v>17</v>
      </c>
      <c r="I186" s="9" t="s">
        <v>49</v>
      </c>
      <c r="J186" s="10" t="s">
        <v>158</v>
      </c>
      <c r="K186" s="11" t="s">
        <v>330</v>
      </c>
      <c r="L186" s="10">
        <v>2</v>
      </c>
      <c r="M186" s="12">
        <v>45021</v>
      </c>
    </row>
    <row r="187" spans="1:13" ht="15.75" customHeight="1">
      <c r="A187" s="41" t="str">
        <f t="shared" si="2"/>
        <v>PN2068-2_17_EXE_DAF_000061_2</v>
      </c>
      <c r="B187" s="6" t="s">
        <v>12</v>
      </c>
      <c r="C187" s="7" t="s">
        <v>13</v>
      </c>
      <c r="D187" s="14" t="s">
        <v>14</v>
      </c>
      <c r="E187" s="9" t="s">
        <v>15</v>
      </c>
      <c r="F187" s="8" t="s">
        <v>16</v>
      </c>
      <c r="G187" s="10">
        <v>17</v>
      </c>
      <c r="H187" s="8" t="s">
        <v>17</v>
      </c>
      <c r="I187" s="9" t="s">
        <v>49</v>
      </c>
      <c r="J187" s="10" t="s">
        <v>160</v>
      </c>
      <c r="K187" s="11" t="s">
        <v>331</v>
      </c>
      <c r="L187" s="10">
        <v>2</v>
      </c>
      <c r="M187" s="12">
        <v>45021</v>
      </c>
    </row>
    <row r="188" spans="1:13" ht="15.75" customHeight="1">
      <c r="A188" s="41" t="str">
        <f t="shared" si="2"/>
        <v>PN2068-2_17_EXE_DAF_000062_2</v>
      </c>
      <c r="B188" s="6" t="s">
        <v>12</v>
      </c>
      <c r="C188" s="7" t="s">
        <v>13</v>
      </c>
      <c r="D188" s="8" t="s">
        <v>14</v>
      </c>
      <c r="E188" s="9" t="s">
        <v>15</v>
      </c>
      <c r="F188" s="8" t="s">
        <v>16</v>
      </c>
      <c r="G188" s="10">
        <v>17</v>
      </c>
      <c r="H188" s="8" t="s">
        <v>17</v>
      </c>
      <c r="I188" s="9" t="s">
        <v>49</v>
      </c>
      <c r="J188" s="10" t="s">
        <v>164</v>
      </c>
      <c r="K188" s="11" t="s">
        <v>332</v>
      </c>
      <c r="L188" s="10">
        <v>2</v>
      </c>
      <c r="M188" s="12">
        <v>45021</v>
      </c>
    </row>
    <row r="189" spans="1:13" ht="15.75" customHeight="1">
      <c r="A189" s="41" t="str">
        <f t="shared" si="2"/>
        <v>PN2068-2_17_EXE_DAF_000063_2</v>
      </c>
      <c r="B189" s="6" t="s">
        <v>12</v>
      </c>
      <c r="C189" s="7" t="s">
        <v>13</v>
      </c>
      <c r="D189" s="8" t="s">
        <v>14</v>
      </c>
      <c r="E189" s="9" t="s">
        <v>15</v>
      </c>
      <c r="F189" s="8" t="s">
        <v>16</v>
      </c>
      <c r="G189" s="10">
        <v>17</v>
      </c>
      <c r="H189" s="8" t="s">
        <v>17</v>
      </c>
      <c r="I189" s="9" t="s">
        <v>49</v>
      </c>
      <c r="J189" s="10" t="s">
        <v>227</v>
      </c>
      <c r="K189" s="11" t="s">
        <v>333</v>
      </c>
      <c r="L189" s="10">
        <v>2</v>
      </c>
      <c r="M189" s="12">
        <v>45021</v>
      </c>
    </row>
    <row r="190" spans="1:13" ht="15.75" customHeight="1">
      <c r="A190" s="41" t="str">
        <f t="shared" si="2"/>
        <v>PN2068-2_17_EXE_DAF_000064_2</v>
      </c>
      <c r="B190" s="6" t="s">
        <v>12</v>
      </c>
      <c r="C190" s="7" t="s">
        <v>13</v>
      </c>
      <c r="D190" s="8" t="s">
        <v>14</v>
      </c>
      <c r="E190" s="9" t="s">
        <v>15</v>
      </c>
      <c r="F190" s="8" t="s">
        <v>16</v>
      </c>
      <c r="G190" s="10">
        <v>17</v>
      </c>
      <c r="H190" s="8" t="s">
        <v>17</v>
      </c>
      <c r="I190" s="9" t="s">
        <v>49</v>
      </c>
      <c r="J190" s="10" t="s">
        <v>93</v>
      </c>
      <c r="K190" s="11" t="s">
        <v>334</v>
      </c>
      <c r="L190" s="10">
        <v>2</v>
      </c>
      <c r="M190" s="12">
        <v>45021</v>
      </c>
    </row>
    <row r="191" spans="1:13" ht="15.75" customHeight="1">
      <c r="A191" s="41" t="str">
        <f t="shared" si="2"/>
        <v>PN2068-2_17_EXE_DAF_000065_2</v>
      </c>
      <c r="B191" s="6" t="s">
        <v>12</v>
      </c>
      <c r="C191" s="7" t="s">
        <v>13</v>
      </c>
      <c r="D191" s="13" t="s">
        <v>14</v>
      </c>
      <c r="E191" s="9" t="s">
        <v>15</v>
      </c>
      <c r="F191" s="8" t="s">
        <v>16</v>
      </c>
      <c r="G191" s="10">
        <v>17</v>
      </c>
      <c r="H191" s="14" t="s">
        <v>17</v>
      </c>
      <c r="I191" s="9" t="s">
        <v>49</v>
      </c>
      <c r="J191" s="10" t="s">
        <v>108</v>
      </c>
      <c r="K191" s="11" t="s">
        <v>335</v>
      </c>
      <c r="L191" s="10">
        <v>2</v>
      </c>
      <c r="M191" s="12">
        <v>45021</v>
      </c>
    </row>
    <row r="192" spans="1:13" ht="15.75" customHeight="1">
      <c r="A192" s="41" t="str">
        <f t="shared" si="2"/>
        <v>PN2068-2_17_EXE_DAF_000047_1</v>
      </c>
      <c r="B192" s="6" t="s">
        <v>12</v>
      </c>
      <c r="C192" s="7" t="s">
        <v>13</v>
      </c>
      <c r="D192" s="8" t="s">
        <v>14</v>
      </c>
      <c r="E192" s="9" t="s">
        <v>21</v>
      </c>
      <c r="F192" s="8" t="s">
        <v>16</v>
      </c>
      <c r="G192" s="10">
        <v>17</v>
      </c>
      <c r="H192" s="8" t="s">
        <v>17</v>
      </c>
      <c r="I192" s="9" t="s">
        <v>49</v>
      </c>
      <c r="J192" s="10" t="s">
        <v>144</v>
      </c>
      <c r="K192" s="15" t="s">
        <v>336</v>
      </c>
      <c r="L192" s="14">
        <v>1</v>
      </c>
      <c r="M192" s="12">
        <v>45098</v>
      </c>
    </row>
    <row r="193" spans="1:13" ht="15.75" customHeight="1">
      <c r="A193" s="41" t="str">
        <f t="shared" si="2"/>
        <v>PN2068-2_17_EXE_DAF_000000_1</v>
      </c>
      <c r="B193" s="6" t="s">
        <v>12</v>
      </c>
      <c r="C193" s="7" t="s">
        <v>13</v>
      </c>
      <c r="D193" s="13" t="s">
        <v>14</v>
      </c>
      <c r="E193" s="9" t="s">
        <v>21</v>
      </c>
      <c r="F193" s="8" t="s">
        <v>16</v>
      </c>
      <c r="G193" s="10">
        <v>17</v>
      </c>
      <c r="H193" s="14" t="s">
        <v>17</v>
      </c>
      <c r="I193" s="9" t="s">
        <v>49</v>
      </c>
      <c r="J193" s="10"/>
      <c r="K193" s="11" t="s">
        <v>337</v>
      </c>
      <c r="L193" s="10">
        <v>1</v>
      </c>
      <c r="M193" s="12">
        <v>45099</v>
      </c>
    </row>
    <row r="194" spans="1:13" ht="15.75" customHeight="1">
      <c r="A194" s="41" t="str">
        <f t="shared" si="2"/>
        <v>PN2068-2_17_EXE_DAF_000000_1</v>
      </c>
      <c r="B194" s="6" t="s">
        <v>12</v>
      </c>
      <c r="C194" s="7" t="s">
        <v>13</v>
      </c>
      <c r="D194" s="13" t="s">
        <v>14</v>
      </c>
      <c r="E194" s="9" t="s">
        <v>21</v>
      </c>
      <c r="F194" s="8" t="s">
        <v>16</v>
      </c>
      <c r="G194" s="10">
        <v>17</v>
      </c>
      <c r="H194" s="14" t="s">
        <v>17</v>
      </c>
      <c r="I194" s="9" t="s">
        <v>49</v>
      </c>
      <c r="J194" s="10"/>
      <c r="K194" s="11" t="s">
        <v>338</v>
      </c>
      <c r="L194" s="10">
        <v>1</v>
      </c>
      <c r="M194" s="12">
        <v>45099</v>
      </c>
    </row>
    <row r="195" spans="1:13" ht="15.75" customHeight="1">
      <c r="A195" s="41" t="str">
        <f t="shared" ref="A195:A258" si="3">CONCATENATE(F195,"_",G195,"_",H195,"_",I195,"_",TEXT(J195,"000000"),"_",L195)</f>
        <v>PN2068-2_17_EXE_DAF_000000_1</v>
      </c>
      <c r="B195" s="6" t="s">
        <v>12</v>
      </c>
      <c r="C195" s="7" t="s">
        <v>13</v>
      </c>
      <c r="D195" s="8" t="s">
        <v>14</v>
      </c>
      <c r="E195" s="9" t="s">
        <v>21</v>
      </c>
      <c r="F195" s="8" t="s">
        <v>16</v>
      </c>
      <c r="G195" s="10">
        <v>17</v>
      </c>
      <c r="H195" s="8" t="s">
        <v>17</v>
      </c>
      <c r="I195" s="9" t="s">
        <v>49</v>
      </c>
      <c r="J195" s="10"/>
      <c r="K195" s="11" t="s">
        <v>339</v>
      </c>
      <c r="L195" s="10">
        <v>1</v>
      </c>
      <c r="M195" s="12">
        <v>45099</v>
      </c>
    </row>
    <row r="196" spans="1:13" ht="15.75" customHeight="1">
      <c r="A196" s="41" t="str">
        <f t="shared" si="3"/>
        <v>PN2068-2_17_EXE_PLA_000101_1</v>
      </c>
      <c r="B196" s="6" t="s">
        <v>12</v>
      </c>
      <c r="C196" s="7" t="s">
        <v>13</v>
      </c>
      <c r="D196" s="8" t="s">
        <v>193</v>
      </c>
      <c r="E196" s="9" t="s">
        <v>21</v>
      </c>
      <c r="F196" s="8" t="s">
        <v>16</v>
      </c>
      <c r="G196" s="10">
        <v>17</v>
      </c>
      <c r="H196" s="8" t="s">
        <v>17</v>
      </c>
      <c r="I196" s="9" t="s">
        <v>56</v>
      </c>
      <c r="J196" s="10" t="s">
        <v>273</v>
      </c>
      <c r="K196" s="11" t="s">
        <v>340</v>
      </c>
      <c r="L196" s="10">
        <v>1</v>
      </c>
      <c r="M196" s="12">
        <v>45099</v>
      </c>
    </row>
    <row r="197" spans="1:13" ht="15.75" customHeight="1">
      <c r="A197" s="41" t="str">
        <f t="shared" si="3"/>
        <v>PN2068-2_17_EXE_PLA_000000_1</v>
      </c>
      <c r="B197" s="6" t="s">
        <v>12</v>
      </c>
      <c r="C197" s="7" t="s">
        <v>13</v>
      </c>
      <c r="D197" s="8" t="s">
        <v>193</v>
      </c>
      <c r="E197" s="9" t="s">
        <v>21</v>
      </c>
      <c r="F197" s="8" t="s">
        <v>16</v>
      </c>
      <c r="G197" s="10">
        <v>17</v>
      </c>
      <c r="H197" s="8" t="s">
        <v>17</v>
      </c>
      <c r="I197" s="9" t="s">
        <v>56</v>
      </c>
      <c r="J197" s="10"/>
      <c r="K197" s="11" t="s">
        <v>341</v>
      </c>
      <c r="L197" s="10">
        <v>1</v>
      </c>
      <c r="M197" s="12">
        <v>45106</v>
      </c>
    </row>
    <row r="198" spans="1:13" ht="15.75" customHeight="1">
      <c r="A198" s="41" t="str">
        <f t="shared" si="3"/>
        <v>PN2068-2_17_EXE_DAF_000000_1</v>
      </c>
      <c r="B198" s="6" t="s">
        <v>12</v>
      </c>
      <c r="C198" s="7" t="s">
        <v>13</v>
      </c>
      <c r="D198" s="8" t="s">
        <v>14</v>
      </c>
      <c r="E198" s="9" t="s">
        <v>21</v>
      </c>
      <c r="F198" s="8" t="s">
        <v>16</v>
      </c>
      <c r="G198" s="10">
        <v>17</v>
      </c>
      <c r="H198" s="8" t="s">
        <v>17</v>
      </c>
      <c r="I198" s="9" t="s">
        <v>49</v>
      </c>
      <c r="J198" s="10"/>
      <c r="K198" s="15" t="s">
        <v>342</v>
      </c>
      <c r="L198" s="14">
        <v>1</v>
      </c>
      <c r="M198" s="12">
        <v>45107</v>
      </c>
    </row>
    <row r="199" spans="1:13" ht="15.75" customHeight="1">
      <c r="A199" s="41" t="str">
        <f t="shared" si="3"/>
        <v>PN2068-2_17_EXE_DAF_000000_1</v>
      </c>
      <c r="B199" s="6" t="s">
        <v>12</v>
      </c>
      <c r="C199" s="7" t="s">
        <v>13</v>
      </c>
      <c r="D199" s="8" t="s">
        <v>14</v>
      </c>
      <c r="E199" s="9" t="s">
        <v>21</v>
      </c>
      <c r="F199" s="8" t="s">
        <v>16</v>
      </c>
      <c r="G199" s="10">
        <v>17</v>
      </c>
      <c r="H199" s="8" t="s">
        <v>17</v>
      </c>
      <c r="I199" s="9" t="s">
        <v>49</v>
      </c>
      <c r="J199" s="10"/>
      <c r="K199" s="15" t="s">
        <v>343</v>
      </c>
      <c r="L199" s="14">
        <v>1</v>
      </c>
      <c r="M199" s="12">
        <v>45107</v>
      </c>
    </row>
    <row r="200" spans="1:13" ht="15.75" customHeight="1">
      <c r="A200" s="41" t="str">
        <f t="shared" si="3"/>
        <v>PN2068-2_17_EXE_DAF_000000_1</v>
      </c>
      <c r="B200" s="6" t="s">
        <v>12</v>
      </c>
      <c r="C200" s="7" t="s">
        <v>13</v>
      </c>
      <c r="D200" s="8" t="s">
        <v>14</v>
      </c>
      <c r="E200" s="9" t="s">
        <v>21</v>
      </c>
      <c r="F200" s="8" t="s">
        <v>16</v>
      </c>
      <c r="G200" s="10">
        <v>17</v>
      </c>
      <c r="H200" s="8" t="s">
        <v>17</v>
      </c>
      <c r="I200" s="9" t="s">
        <v>49</v>
      </c>
      <c r="J200" s="10"/>
      <c r="K200" s="11" t="s">
        <v>344</v>
      </c>
      <c r="L200" s="10">
        <v>1</v>
      </c>
      <c r="M200" s="12">
        <v>45107</v>
      </c>
    </row>
    <row r="201" spans="1:13" ht="15.75" customHeight="1">
      <c r="A201" s="41" t="str">
        <f t="shared" si="3"/>
        <v>PN2068-2_17_EXE_DAF_000000_1</v>
      </c>
      <c r="B201" s="6" t="s">
        <v>12</v>
      </c>
      <c r="C201" s="7" t="s">
        <v>13</v>
      </c>
      <c r="D201" s="8" t="s">
        <v>14</v>
      </c>
      <c r="E201" s="9" t="s">
        <v>21</v>
      </c>
      <c r="F201" s="8" t="s">
        <v>16</v>
      </c>
      <c r="G201" s="10">
        <v>17</v>
      </c>
      <c r="H201" s="8" t="s">
        <v>17</v>
      </c>
      <c r="I201" s="9" t="s">
        <v>49</v>
      </c>
      <c r="J201" s="10"/>
      <c r="K201" s="11" t="s">
        <v>345</v>
      </c>
      <c r="L201" s="10">
        <v>1</v>
      </c>
      <c r="M201" s="12">
        <v>45107</v>
      </c>
    </row>
    <row r="202" spans="1:13" ht="15.75" customHeight="1">
      <c r="A202" s="41" t="str">
        <f t="shared" si="3"/>
        <v>PN2068-2_17_EXE_DAF_000049_1</v>
      </c>
      <c r="B202" s="6" t="s">
        <v>12</v>
      </c>
      <c r="C202" s="7" t="s">
        <v>13</v>
      </c>
      <c r="D202" s="8" t="s">
        <v>14</v>
      </c>
      <c r="E202" s="9" t="s">
        <v>21</v>
      </c>
      <c r="F202" s="8" t="s">
        <v>16</v>
      </c>
      <c r="G202" s="10">
        <v>17</v>
      </c>
      <c r="H202" s="8" t="s">
        <v>17</v>
      </c>
      <c r="I202" s="9" t="s">
        <v>49</v>
      </c>
      <c r="J202" s="10" t="s">
        <v>292</v>
      </c>
      <c r="K202" s="11" t="s">
        <v>346</v>
      </c>
      <c r="L202" s="10">
        <v>1</v>
      </c>
      <c r="M202" s="12">
        <v>45107</v>
      </c>
    </row>
    <row r="203" spans="1:13" ht="15.75" customHeight="1">
      <c r="A203" s="41" t="str">
        <f t="shared" si="3"/>
        <v>PN2068-2_17_EXE_DAF_000000_1</v>
      </c>
      <c r="B203" s="6" t="s">
        <v>12</v>
      </c>
      <c r="C203" s="7" t="s">
        <v>13</v>
      </c>
      <c r="D203" s="8" t="s">
        <v>14</v>
      </c>
      <c r="E203" s="9" t="s">
        <v>21</v>
      </c>
      <c r="F203" s="8" t="s">
        <v>16</v>
      </c>
      <c r="G203" s="10">
        <v>17</v>
      </c>
      <c r="H203" s="8" t="s">
        <v>17</v>
      </c>
      <c r="I203" s="9" t="s">
        <v>49</v>
      </c>
      <c r="J203" s="10"/>
      <c r="K203" s="15" t="s">
        <v>347</v>
      </c>
      <c r="L203" s="14">
        <v>1</v>
      </c>
      <c r="M203" s="12">
        <v>45107</v>
      </c>
    </row>
    <row r="204" spans="1:13" ht="15.75" customHeight="1">
      <c r="A204" s="41" t="str">
        <f t="shared" si="3"/>
        <v>PN2068-2_17_EXE_PIM_000000_1</v>
      </c>
      <c r="B204" s="6" t="s">
        <v>12</v>
      </c>
      <c r="C204" s="7" t="s">
        <v>13</v>
      </c>
      <c r="D204" s="14" t="s">
        <v>98</v>
      </c>
      <c r="E204" s="10" t="s">
        <v>21</v>
      </c>
      <c r="F204" s="8" t="s">
        <v>16</v>
      </c>
      <c r="G204" s="10">
        <v>17</v>
      </c>
      <c r="H204" s="8" t="s">
        <v>17</v>
      </c>
      <c r="I204" s="9" t="s">
        <v>262</v>
      </c>
      <c r="J204" s="10"/>
      <c r="K204" s="11" t="s">
        <v>348</v>
      </c>
      <c r="L204" s="10">
        <v>1</v>
      </c>
      <c r="M204" s="12">
        <v>45107</v>
      </c>
    </row>
    <row r="205" spans="1:13" ht="15.75" customHeight="1">
      <c r="A205" s="41" t="str">
        <f t="shared" si="3"/>
        <v>PN2068-2_17_EXE_PIM_000000_1</v>
      </c>
      <c r="B205" s="6" t="s">
        <v>12</v>
      </c>
      <c r="C205" s="7" t="s">
        <v>13</v>
      </c>
      <c r="D205" s="8" t="s">
        <v>98</v>
      </c>
      <c r="E205" s="9" t="s">
        <v>21</v>
      </c>
      <c r="F205" s="8" t="s">
        <v>16</v>
      </c>
      <c r="G205" s="10">
        <v>17</v>
      </c>
      <c r="H205" s="8" t="s">
        <v>17</v>
      </c>
      <c r="I205" s="9" t="s">
        <v>262</v>
      </c>
      <c r="J205" s="10"/>
      <c r="K205" s="11" t="s">
        <v>349</v>
      </c>
      <c r="L205" s="10">
        <v>1</v>
      </c>
      <c r="M205" s="12">
        <v>45107</v>
      </c>
    </row>
    <row r="206" spans="1:13" ht="15.75" customHeight="1">
      <c r="A206" s="41" t="str">
        <f t="shared" si="3"/>
        <v>PN2068-2_17_EXE_PIM_000000_1</v>
      </c>
      <c r="B206" s="6" t="s">
        <v>12</v>
      </c>
      <c r="C206" s="7" t="s">
        <v>13</v>
      </c>
      <c r="D206" s="8" t="s">
        <v>98</v>
      </c>
      <c r="E206" s="9" t="s">
        <v>21</v>
      </c>
      <c r="F206" s="8" t="s">
        <v>16</v>
      </c>
      <c r="G206" s="10">
        <v>17</v>
      </c>
      <c r="H206" s="8" t="s">
        <v>17</v>
      </c>
      <c r="I206" s="9" t="s">
        <v>262</v>
      </c>
      <c r="J206" s="10"/>
      <c r="K206" s="11" t="s">
        <v>350</v>
      </c>
      <c r="L206" s="10">
        <v>1</v>
      </c>
      <c r="M206" s="12">
        <v>45107</v>
      </c>
    </row>
    <row r="207" spans="1:13" ht="15.75" customHeight="1">
      <c r="A207" s="41" t="str">
        <f t="shared" si="3"/>
        <v>PN2068-2_17_EXE_PIM_000000_1</v>
      </c>
      <c r="B207" s="6" t="s">
        <v>12</v>
      </c>
      <c r="C207" s="7" t="s">
        <v>13</v>
      </c>
      <c r="D207" s="14" t="s">
        <v>98</v>
      </c>
      <c r="E207" s="10" t="s">
        <v>21</v>
      </c>
      <c r="F207" s="8" t="s">
        <v>16</v>
      </c>
      <c r="G207" s="10">
        <v>17</v>
      </c>
      <c r="H207" s="8" t="s">
        <v>17</v>
      </c>
      <c r="I207" s="9" t="s">
        <v>262</v>
      </c>
      <c r="J207" s="10"/>
      <c r="K207" s="11" t="s">
        <v>351</v>
      </c>
      <c r="L207" s="10">
        <v>1</v>
      </c>
      <c r="M207" s="12">
        <v>45107</v>
      </c>
    </row>
    <row r="208" spans="1:13" ht="15.75" customHeight="1">
      <c r="A208" s="41" t="str">
        <f t="shared" si="3"/>
        <v>PN2068-2_17_EXE_PIM_000000_1</v>
      </c>
      <c r="B208" s="6" t="s">
        <v>12</v>
      </c>
      <c r="C208" s="7" t="s">
        <v>13</v>
      </c>
      <c r="D208" s="14" t="s">
        <v>98</v>
      </c>
      <c r="E208" s="28" t="s">
        <v>21</v>
      </c>
      <c r="F208" s="8" t="s">
        <v>16</v>
      </c>
      <c r="G208" s="10">
        <v>17</v>
      </c>
      <c r="H208" s="14" t="s">
        <v>17</v>
      </c>
      <c r="I208" s="10" t="s">
        <v>262</v>
      </c>
      <c r="J208" s="10"/>
      <c r="K208" s="11" t="s">
        <v>352</v>
      </c>
      <c r="L208" s="10">
        <v>1</v>
      </c>
      <c r="M208" s="12">
        <v>45107</v>
      </c>
    </row>
    <row r="209" spans="1:13" ht="15.75" customHeight="1">
      <c r="A209" s="41" t="str">
        <f t="shared" si="3"/>
        <v>PN2068-2_17_EXE_PIM_000000_1</v>
      </c>
      <c r="B209" s="6" t="s">
        <v>12</v>
      </c>
      <c r="C209" s="7" t="s">
        <v>13</v>
      </c>
      <c r="D209" s="14" t="s">
        <v>98</v>
      </c>
      <c r="E209" s="28" t="s">
        <v>21</v>
      </c>
      <c r="F209" s="8" t="s">
        <v>16</v>
      </c>
      <c r="G209" s="10">
        <v>17</v>
      </c>
      <c r="H209" s="14" t="s">
        <v>17</v>
      </c>
      <c r="I209" s="10" t="s">
        <v>262</v>
      </c>
      <c r="J209" s="10"/>
      <c r="K209" s="11" t="s">
        <v>353</v>
      </c>
      <c r="L209" s="10">
        <v>1</v>
      </c>
      <c r="M209" s="12">
        <v>45107</v>
      </c>
    </row>
    <row r="210" spans="1:13" ht="15.75" customHeight="1">
      <c r="A210" s="41" t="str">
        <f t="shared" si="3"/>
        <v>PN2068-2_17_EXE_PIM_000000_1</v>
      </c>
      <c r="B210" s="6" t="s">
        <v>12</v>
      </c>
      <c r="C210" s="7" t="s">
        <v>13</v>
      </c>
      <c r="D210" s="8" t="s">
        <v>98</v>
      </c>
      <c r="E210" s="9" t="s">
        <v>21</v>
      </c>
      <c r="F210" s="8" t="s">
        <v>16</v>
      </c>
      <c r="G210" s="10">
        <v>17</v>
      </c>
      <c r="H210" s="8" t="s">
        <v>17</v>
      </c>
      <c r="I210" s="9" t="s">
        <v>262</v>
      </c>
      <c r="J210" s="10"/>
      <c r="K210" s="11" t="s">
        <v>354</v>
      </c>
      <c r="L210" s="10">
        <v>1</v>
      </c>
      <c r="M210" s="12">
        <v>45107</v>
      </c>
    </row>
    <row r="211" spans="1:13" ht="15.75" customHeight="1">
      <c r="A211" s="41" t="str">
        <f t="shared" si="3"/>
        <v>PN2068-2_17_EXE_PIM_000000_1</v>
      </c>
      <c r="B211" s="6" t="s">
        <v>12</v>
      </c>
      <c r="C211" s="7" t="s">
        <v>13</v>
      </c>
      <c r="D211" s="14" t="s">
        <v>135</v>
      </c>
      <c r="E211" s="10" t="s">
        <v>21</v>
      </c>
      <c r="F211" s="8" t="s">
        <v>16</v>
      </c>
      <c r="G211" s="10">
        <v>17</v>
      </c>
      <c r="H211" s="8" t="s">
        <v>17</v>
      </c>
      <c r="I211" s="9" t="s">
        <v>262</v>
      </c>
      <c r="J211" s="10"/>
      <c r="K211" s="15" t="s">
        <v>355</v>
      </c>
      <c r="L211" s="10">
        <v>1</v>
      </c>
      <c r="M211" s="12">
        <v>45107</v>
      </c>
    </row>
    <row r="212" spans="1:13" ht="15.75" customHeight="1">
      <c r="A212" s="41" t="str">
        <f t="shared" si="3"/>
        <v>PN2068-2_17_EXE_PIM_000000_1</v>
      </c>
      <c r="B212" s="6" t="s">
        <v>12</v>
      </c>
      <c r="C212" s="7" t="s">
        <v>13</v>
      </c>
      <c r="D212" s="14" t="s">
        <v>135</v>
      </c>
      <c r="E212" s="10" t="s">
        <v>21</v>
      </c>
      <c r="F212" s="8" t="s">
        <v>16</v>
      </c>
      <c r="G212" s="10">
        <v>17</v>
      </c>
      <c r="H212" s="8" t="s">
        <v>17</v>
      </c>
      <c r="I212" s="9" t="s">
        <v>262</v>
      </c>
      <c r="J212" s="10"/>
      <c r="K212" s="15" t="s">
        <v>356</v>
      </c>
      <c r="L212" s="10">
        <v>1</v>
      </c>
      <c r="M212" s="12">
        <v>45107</v>
      </c>
    </row>
    <row r="213" spans="1:13" ht="15.75" customHeight="1">
      <c r="A213" s="41" t="str">
        <f t="shared" si="3"/>
        <v>PN2068-2_17_EXE_PDT_000071_1</v>
      </c>
      <c r="B213" s="6" t="s">
        <v>12</v>
      </c>
      <c r="C213" s="7" t="s">
        <v>13</v>
      </c>
      <c r="D213" s="13" t="s">
        <v>14</v>
      </c>
      <c r="E213" s="9" t="s">
        <v>15</v>
      </c>
      <c r="F213" s="8" t="s">
        <v>16</v>
      </c>
      <c r="G213" s="10">
        <v>17</v>
      </c>
      <c r="H213" s="14" t="s">
        <v>17</v>
      </c>
      <c r="I213" s="9" t="s">
        <v>357</v>
      </c>
      <c r="J213" s="10" t="s">
        <v>358</v>
      </c>
      <c r="K213" s="11" t="s">
        <v>359</v>
      </c>
      <c r="L213" s="10">
        <v>1</v>
      </c>
      <c r="M213" s="12">
        <v>45108</v>
      </c>
    </row>
    <row r="214" spans="1:13" ht="15.75" customHeight="1">
      <c r="A214" s="41" t="str">
        <f t="shared" si="3"/>
        <v>PN2068-2_17_EXE_PDT_000074_1</v>
      </c>
      <c r="B214" s="6" t="s">
        <v>12</v>
      </c>
      <c r="C214" s="7" t="s">
        <v>13</v>
      </c>
      <c r="D214" s="8" t="s">
        <v>14</v>
      </c>
      <c r="E214" s="9" t="s">
        <v>15</v>
      </c>
      <c r="F214" s="8" t="s">
        <v>16</v>
      </c>
      <c r="G214" s="10">
        <v>17</v>
      </c>
      <c r="H214" s="8" t="s">
        <v>17</v>
      </c>
      <c r="I214" s="9" t="s">
        <v>357</v>
      </c>
      <c r="J214" s="10" t="s">
        <v>360</v>
      </c>
      <c r="K214" s="11" t="s">
        <v>361</v>
      </c>
      <c r="L214" s="10">
        <v>1</v>
      </c>
      <c r="M214" s="12">
        <v>45114</v>
      </c>
    </row>
    <row r="215" spans="1:13" ht="15.75" customHeight="1">
      <c r="A215" s="41" t="str">
        <f t="shared" si="3"/>
        <v>PN2068-2_17_EXE_DAF_000036_1</v>
      </c>
      <c r="B215" s="6" t="s">
        <v>12</v>
      </c>
      <c r="C215" s="7" t="s">
        <v>13</v>
      </c>
      <c r="D215" s="8" t="s">
        <v>14</v>
      </c>
      <c r="E215" s="9" t="s">
        <v>21</v>
      </c>
      <c r="F215" s="8" t="s">
        <v>16</v>
      </c>
      <c r="G215" s="10">
        <v>17</v>
      </c>
      <c r="H215" s="8" t="s">
        <v>17</v>
      </c>
      <c r="I215" s="9" t="s">
        <v>49</v>
      </c>
      <c r="J215" s="10" t="s">
        <v>213</v>
      </c>
      <c r="K215" s="15" t="s">
        <v>362</v>
      </c>
      <c r="L215" s="14">
        <v>1</v>
      </c>
      <c r="M215" s="12">
        <v>45116</v>
      </c>
    </row>
    <row r="216" spans="1:13" ht="15.75" customHeight="1">
      <c r="A216" s="41" t="str">
        <f t="shared" si="3"/>
        <v>PN2068-2_17_EXE_DAF_000037_1</v>
      </c>
      <c r="B216" s="6" t="s">
        <v>12</v>
      </c>
      <c r="C216" s="7" t="s">
        <v>13</v>
      </c>
      <c r="D216" s="8" t="s">
        <v>14</v>
      </c>
      <c r="E216" s="9" t="s">
        <v>21</v>
      </c>
      <c r="F216" s="8" t="s">
        <v>16</v>
      </c>
      <c r="G216" s="10">
        <v>17</v>
      </c>
      <c r="H216" s="8" t="s">
        <v>17</v>
      </c>
      <c r="I216" s="9" t="s">
        <v>49</v>
      </c>
      <c r="J216" s="10" t="s">
        <v>186</v>
      </c>
      <c r="K216" s="15" t="s">
        <v>363</v>
      </c>
      <c r="L216" s="14">
        <v>1</v>
      </c>
      <c r="M216" s="12">
        <v>45116</v>
      </c>
    </row>
    <row r="217" spans="1:13" ht="15.75" customHeight="1">
      <c r="A217" s="41" t="str">
        <f t="shared" si="3"/>
        <v>PN2068-2_17_EXE_DAF_000000_1</v>
      </c>
      <c r="B217" s="6" t="s">
        <v>12</v>
      </c>
      <c r="C217" s="7" t="s">
        <v>13</v>
      </c>
      <c r="D217" s="13" t="s">
        <v>14</v>
      </c>
      <c r="E217" s="9" t="s">
        <v>21</v>
      </c>
      <c r="F217" s="8" t="s">
        <v>16</v>
      </c>
      <c r="G217" s="10">
        <v>17</v>
      </c>
      <c r="H217" s="14" t="s">
        <v>17</v>
      </c>
      <c r="I217" s="9" t="s">
        <v>49</v>
      </c>
      <c r="J217" s="10"/>
      <c r="K217" s="11" t="s">
        <v>364</v>
      </c>
      <c r="L217" s="10">
        <v>1</v>
      </c>
      <c r="M217" s="12">
        <v>45116</v>
      </c>
    </row>
    <row r="218" spans="1:13" ht="15.75" customHeight="1">
      <c r="A218" s="41" t="str">
        <f t="shared" si="3"/>
        <v>PN2068-2_17_EXE_DAF_000000_1</v>
      </c>
      <c r="B218" s="6" t="s">
        <v>12</v>
      </c>
      <c r="C218" s="7" t="s">
        <v>13</v>
      </c>
      <c r="D218" s="8" t="s">
        <v>14</v>
      </c>
      <c r="E218" s="9" t="s">
        <v>21</v>
      </c>
      <c r="F218" s="8" t="s">
        <v>16</v>
      </c>
      <c r="G218" s="10">
        <v>17</v>
      </c>
      <c r="H218" s="8" t="s">
        <v>17</v>
      </c>
      <c r="I218" s="9" t="s">
        <v>49</v>
      </c>
      <c r="J218" s="10"/>
      <c r="K218" s="11" t="s">
        <v>365</v>
      </c>
      <c r="L218" s="10">
        <v>1</v>
      </c>
      <c r="M218" s="12">
        <v>45116</v>
      </c>
    </row>
    <row r="219" spans="1:13" ht="15.75" customHeight="1">
      <c r="A219" s="41" t="str">
        <f t="shared" si="3"/>
        <v>PN2068-2_17_EXE_DAF_000000_1</v>
      </c>
      <c r="B219" s="6" t="s">
        <v>12</v>
      </c>
      <c r="C219" s="7" t="s">
        <v>13</v>
      </c>
      <c r="D219" s="13" t="s">
        <v>14</v>
      </c>
      <c r="E219" s="9" t="s">
        <v>21</v>
      </c>
      <c r="F219" s="8" t="s">
        <v>16</v>
      </c>
      <c r="G219" s="10">
        <v>17</v>
      </c>
      <c r="H219" s="14" t="s">
        <v>17</v>
      </c>
      <c r="I219" s="9" t="s">
        <v>49</v>
      </c>
      <c r="J219" s="10"/>
      <c r="K219" s="11" t="s">
        <v>366</v>
      </c>
      <c r="L219" s="10">
        <v>1</v>
      </c>
      <c r="M219" s="12">
        <v>45116</v>
      </c>
    </row>
    <row r="220" spans="1:13" ht="15.75" customHeight="1">
      <c r="A220" s="41" t="str">
        <f t="shared" si="3"/>
        <v>PN2068-2_17_EXE_PDT_000000_1</v>
      </c>
      <c r="B220" s="6" t="s">
        <v>12</v>
      </c>
      <c r="C220" s="7" t="s">
        <v>13</v>
      </c>
      <c r="D220" s="13" t="s">
        <v>14</v>
      </c>
      <c r="E220" s="9" t="s">
        <v>21</v>
      </c>
      <c r="F220" s="8" t="s">
        <v>16</v>
      </c>
      <c r="G220" s="10">
        <v>17</v>
      </c>
      <c r="H220" s="14" t="s">
        <v>17</v>
      </c>
      <c r="I220" s="9" t="s">
        <v>357</v>
      </c>
      <c r="J220" s="10"/>
      <c r="K220" s="11" t="s">
        <v>367</v>
      </c>
      <c r="L220" s="10">
        <v>1</v>
      </c>
      <c r="M220" s="12">
        <v>45117</v>
      </c>
    </row>
    <row r="221" spans="1:13" ht="15.75" customHeight="1">
      <c r="A221" s="41" t="str">
        <f t="shared" si="3"/>
        <v>PN2068-2_17_EXE_PDT_000070_1</v>
      </c>
      <c r="B221" s="6" t="s">
        <v>12</v>
      </c>
      <c r="C221" s="7" t="s">
        <v>13</v>
      </c>
      <c r="D221" s="13" t="s">
        <v>14</v>
      </c>
      <c r="E221" s="9" t="s">
        <v>15</v>
      </c>
      <c r="F221" s="8" t="s">
        <v>16</v>
      </c>
      <c r="G221" s="10">
        <v>17</v>
      </c>
      <c r="H221" s="14" t="s">
        <v>17</v>
      </c>
      <c r="I221" s="9" t="s">
        <v>357</v>
      </c>
      <c r="J221" s="10" t="s">
        <v>368</v>
      </c>
      <c r="K221" s="11" t="s">
        <v>369</v>
      </c>
      <c r="L221" s="10">
        <v>1</v>
      </c>
      <c r="M221" s="12">
        <v>45120</v>
      </c>
    </row>
    <row r="222" spans="1:13" ht="15.75" customHeight="1">
      <c r="A222" s="41" t="str">
        <f t="shared" si="3"/>
        <v>PN2068-2_17_EXE_PLA_à définir_1</v>
      </c>
      <c r="B222" s="6" t="s">
        <v>12</v>
      </c>
      <c r="C222" s="7" t="s">
        <v>13</v>
      </c>
      <c r="D222" s="8" t="s">
        <v>14</v>
      </c>
      <c r="E222" s="9" t="s">
        <v>15</v>
      </c>
      <c r="F222" s="8" t="s">
        <v>16</v>
      </c>
      <c r="G222" s="10">
        <v>17</v>
      </c>
      <c r="H222" s="8" t="s">
        <v>17</v>
      </c>
      <c r="I222" s="9" t="s">
        <v>56</v>
      </c>
      <c r="J222" s="10" t="s">
        <v>19</v>
      </c>
      <c r="K222" s="11" t="s">
        <v>370</v>
      </c>
      <c r="L222" s="10">
        <v>1</v>
      </c>
      <c r="M222" s="12">
        <v>45120</v>
      </c>
    </row>
    <row r="223" spans="1:13" ht="15.75" customHeight="1">
      <c r="A223" s="41" t="str">
        <f t="shared" si="3"/>
        <v>PN2068-2_17_EXE_PDT_000072_1</v>
      </c>
      <c r="B223" s="6" t="s">
        <v>12</v>
      </c>
      <c r="C223" s="7" t="s">
        <v>13</v>
      </c>
      <c r="D223" s="13" t="s">
        <v>14</v>
      </c>
      <c r="E223" s="9" t="s">
        <v>15</v>
      </c>
      <c r="F223" s="8" t="s">
        <v>16</v>
      </c>
      <c r="G223" s="10">
        <v>17</v>
      </c>
      <c r="H223" s="14" t="s">
        <v>17</v>
      </c>
      <c r="I223" s="9" t="s">
        <v>357</v>
      </c>
      <c r="J223" s="10" t="s">
        <v>371</v>
      </c>
      <c r="K223" s="11" t="s">
        <v>372</v>
      </c>
      <c r="L223" s="10">
        <v>1</v>
      </c>
      <c r="M223" s="12">
        <v>45128</v>
      </c>
    </row>
    <row r="224" spans="1:13" ht="15.75" customHeight="1">
      <c r="A224" s="41" t="str">
        <f t="shared" si="3"/>
        <v>PN2068-2_17_EXE_PDT_000073_1</v>
      </c>
      <c r="B224" s="6" t="s">
        <v>12</v>
      </c>
      <c r="C224" s="7" t="s">
        <v>13</v>
      </c>
      <c r="D224" s="8" t="s">
        <v>14</v>
      </c>
      <c r="E224" s="9" t="s">
        <v>15</v>
      </c>
      <c r="F224" s="8" t="s">
        <v>16</v>
      </c>
      <c r="G224" s="10">
        <v>17</v>
      </c>
      <c r="H224" s="8" t="s">
        <v>17</v>
      </c>
      <c r="I224" s="9" t="s">
        <v>357</v>
      </c>
      <c r="J224" s="10" t="s">
        <v>373</v>
      </c>
      <c r="K224" s="11" t="s">
        <v>374</v>
      </c>
      <c r="L224" s="10">
        <v>1</v>
      </c>
      <c r="M224" s="12">
        <v>45128</v>
      </c>
    </row>
    <row r="225" spans="1:13" ht="15.75" customHeight="1">
      <c r="A225" s="41" t="str">
        <f t="shared" si="3"/>
        <v>PN2068-2_17_EXE_NTE_000000_1</v>
      </c>
      <c r="B225" s="6" t="s">
        <v>12</v>
      </c>
      <c r="C225" s="7" t="s">
        <v>13</v>
      </c>
      <c r="D225" s="8" t="s">
        <v>14</v>
      </c>
      <c r="E225" s="9" t="s">
        <v>21</v>
      </c>
      <c r="F225" s="8" t="s">
        <v>16</v>
      </c>
      <c r="G225" s="10">
        <v>17</v>
      </c>
      <c r="H225" s="8" t="s">
        <v>17</v>
      </c>
      <c r="I225" s="9" t="s">
        <v>18</v>
      </c>
      <c r="J225" s="10"/>
      <c r="K225" s="15" t="s">
        <v>375</v>
      </c>
      <c r="L225" s="14">
        <v>1</v>
      </c>
      <c r="M225" s="12">
        <v>45173</v>
      </c>
    </row>
    <row r="226" spans="1:13" ht="15.75" customHeight="1">
      <c r="A226" s="41" t="str">
        <f t="shared" si="3"/>
        <v>PN2068-2_17_EXE_NTE_000000_1</v>
      </c>
      <c r="B226" s="6" t="s">
        <v>12</v>
      </c>
      <c r="C226" s="7" t="s">
        <v>13</v>
      </c>
      <c r="D226" s="8" t="s">
        <v>14</v>
      </c>
      <c r="E226" s="9" t="s">
        <v>21</v>
      </c>
      <c r="F226" s="8" t="s">
        <v>16</v>
      </c>
      <c r="G226" s="10">
        <v>17</v>
      </c>
      <c r="H226" s="8" t="s">
        <v>17</v>
      </c>
      <c r="I226" s="9" t="s">
        <v>18</v>
      </c>
      <c r="J226" s="10"/>
      <c r="K226" s="15" t="s">
        <v>376</v>
      </c>
      <c r="L226" s="8">
        <v>1</v>
      </c>
      <c r="M226" s="12">
        <v>45173</v>
      </c>
    </row>
    <row r="227" spans="1:13" ht="15.75" customHeight="1">
      <c r="A227" s="41" t="str">
        <f t="shared" si="3"/>
        <v>PN2068-2_17_EXE_PLA_000020_2</v>
      </c>
      <c r="B227" s="6" t="s">
        <v>12</v>
      </c>
      <c r="C227" s="7" t="s">
        <v>13</v>
      </c>
      <c r="D227" s="14" t="s">
        <v>55</v>
      </c>
      <c r="E227" s="9" t="s">
        <v>15</v>
      </c>
      <c r="F227" s="8" t="s">
        <v>16</v>
      </c>
      <c r="G227" s="10">
        <v>17</v>
      </c>
      <c r="H227" s="8" t="s">
        <v>17</v>
      </c>
      <c r="I227" s="9" t="s">
        <v>56</v>
      </c>
      <c r="J227" s="10" t="s">
        <v>77</v>
      </c>
      <c r="K227" s="11" t="s">
        <v>377</v>
      </c>
      <c r="L227" s="10">
        <v>2</v>
      </c>
      <c r="M227" s="12">
        <v>45008</v>
      </c>
    </row>
    <row r="228" spans="1:13" ht="15.75" customHeight="1">
      <c r="A228" s="41" t="str">
        <f t="shared" si="3"/>
        <v>PN2068-2_17_EXE_PLA_000021_2</v>
      </c>
      <c r="B228" s="6" t="s">
        <v>12</v>
      </c>
      <c r="C228" s="7" t="s">
        <v>13</v>
      </c>
      <c r="D228" s="8" t="s">
        <v>55</v>
      </c>
      <c r="E228" s="9" t="s">
        <v>15</v>
      </c>
      <c r="F228" s="8" t="s">
        <v>16</v>
      </c>
      <c r="G228" s="10">
        <v>17</v>
      </c>
      <c r="H228" s="8" t="s">
        <v>17</v>
      </c>
      <c r="I228" s="9" t="s">
        <v>56</v>
      </c>
      <c r="J228" s="10" t="s">
        <v>79</v>
      </c>
      <c r="K228" s="11" t="s">
        <v>378</v>
      </c>
      <c r="L228" s="10">
        <v>2</v>
      </c>
      <c r="M228" s="12">
        <v>45008</v>
      </c>
    </row>
    <row r="229" spans="1:13" ht="15.75" customHeight="1">
      <c r="A229" s="41" t="str">
        <f t="shared" si="3"/>
        <v>PN2068-2_17_EXE_PLA_000022_2</v>
      </c>
      <c r="B229" s="6" t="s">
        <v>12</v>
      </c>
      <c r="C229" s="7" t="s">
        <v>13</v>
      </c>
      <c r="D229" s="8" t="s">
        <v>74</v>
      </c>
      <c r="E229" s="9" t="s">
        <v>15</v>
      </c>
      <c r="F229" s="8" t="s">
        <v>16</v>
      </c>
      <c r="G229" s="10">
        <v>17</v>
      </c>
      <c r="H229" s="8" t="s">
        <v>17</v>
      </c>
      <c r="I229" s="9" t="s">
        <v>56</v>
      </c>
      <c r="J229" s="10" t="s">
        <v>81</v>
      </c>
      <c r="K229" s="11" t="s">
        <v>379</v>
      </c>
      <c r="L229" s="10">
        <v>2</v>
      </c>
      <c r="M229" s="12">
        <v>45008</v>
      </c>
    </row>
    <row r="230" spans="1:13" ht="15.75" customHeight="1">
      <c r="A230" s="41" t="str">
        <f t="shared" si="3"/>
        <v>PN2068-2_17_EXE_PLA_000023_2</v>
      </c>
      <c r="B230" s="6" t="s">
        <v>12</v>
      </c>
      <c r="C230" s="7" t="s">
        <v>13</v>
      </c>
      <c r="D230" s="8" t="s">
        <v>74</v>
      </c>
      <c r="E230" s="9" t="s">
        <v>15</v>
      </c>
      <c r="F230" s="8" t="s">
        <v>16</v>
      </c>
      <c r="G230" s="10">
        <v>17</v>
      </c>
      <c r="H230" s="8" t="s">
        <v>17</v>
      </c>
      <c r="I230" s="9" t="s">
        <v>56</v>
      </c>
      <c r="J230" s="10" t="s">
        <v>83</v>
      </c>
      <c r="K230" s="11" t="s">
        <v>380</v>
      </c>
      <c r="L230" s="10">
        <v>2</v>
      </c>
      <c r="M230" s="12">
        <v>45008</v>
      </c>
    </row>
    <row r="231" spans="1:13" ht="15.75" customHeight="1">
      <c r="A231" s="41" t="str">
        <f t="shared" si="3"/>
        <v>PN2068-2_17_EXE_PLA_000024_2</v>
      </c>
      <c r="B231" s="6" t="s">
        <v>12</v>
      </c>
      <c r="C231" s="7" t="s">
        <v>13</v>
      </c>
      <c r="D231" s="8" t="s">
        <v>98</v>
      </c>
      <c r="E231" s="9" t="s">
        <v>15</v>
      </c>
      <c r="F231" s="8" t="s">
        <v>16</v>
      </c>
      <c r="G231" s="10">
        <v>17</v>
      </c>
      <c r="H231" s="8" t="s">
        <v>17</v>
      </c>
      <c r="I231" s="9" t="s">
        <v>56</v>
      </c>
      <c r="J231" s="10" t="s">
        <v>47</v>
      </c>
      <c r="K231" s="11" t="s">
        <v>381</v>
      </c>
      <c r="L231" s="10">
        <v>2</v>
      </c>
      <c r="M231" s="12">
        <v>45008</v>
      </c>
    </row>
    <row r="232" spans="1:13" ht="15.75" customHeight="1">
      <c r="A232" s="41" t="str">
        <f t="shared" si="3"/>
        <v>PN2068-2_17_EXE_PLA_000025_2</v>
      </c>
      <c r="B232" s="6" t="s">
        <v>12</v>
      </c>
      <c r="C232" s="7" t="s">
        <v>13</v>
      </c>
      <c r="D232" s="8" t="s">
        <v>98</v>
      </c>
      <c r="E232" s="9" t="s">
        <v>15</v>
      </c>
      <c r="F232" s="8" t="s">
        <v>16</v>
      </c>
      <c r="G232" s="10">
        <v>17</v>
      </c>
      <c r="H232" s="8" t="s">
        <v>17</v>
      </c>
      <c r="I232" s="9" t="s">
        <v>56</v>
      </c>
      <c r="J232" s="10" t="s">
        <v>382</v>
      </c>
      <c r="K232" s="11" t="s">
        <v>383</v>
      </c>
      <c r="L232" s="10">
        <v>2</v>
      </c>
      <c r="M232" s="12">
        <v>45008</v>
      </c>
    </row>
    <row r="233" spans="1:13" ht="15.75" customHeight="1">
      <c r="A233" s="41" t="str">
        <f t="shared" si="3"/>
        <v>PN2068-2_17_EXE_DAF_000000_1</v>
      </c>
      <c r="B233" s="6" t="s">
        <v>12</v>
      </c>
      <c r="C233" s="7" t="s">
        <v>13</v>
      </c>
      <c r="D233" s="8" t="s">
        <v>14</v>
      </c>
      <c r="E233" s="9" t="s">
        <v>21</v>
      </c>
      <c r="F233" s="8" t="s">
        <v>16</v>
      </c>
      <c r="G233" s="10">
        <v>17</v>
      </c>
      <c r="H233" s="8" t="s">
        <v>17</v>
      </c>
      <c r="I233" s="9" t="s">
        <v>49</v>
      </c>
      <c r="J233" s="10"/>
      <c r="K233" s="11" t="s">
        <v>384</v>
      </c>
      <c r="L233" s="10">
        <v>1</v>
      </c>
      <c r="M233" s="12">
        <v>45173</v>
      </c>
    </row>
    <row r="234" spans="1:13" ht="15.75" customHeight="1">
      <c r="A234" s="41" t="str">
        <f t="shared" si="3"/>
        <v>PN2068-2_17_EXE_DAF_000000_1</v>
      </c>
      <c r="B234" s="6" t="s">
        <v>12</v>
      </c>
      <c r="C234" s="7" t="s">
        <v>13</v>
      </c>
      <c r="D234" s="8" t="s">
        <v>14</v>
      </c>
      <c r="E234" s="9" t="s">
        <v>21</v>
      </c>
      <c r="F234" s="8" t="s">
        <v>16</v>
      </c>
      <c r="G234" s="10">
        <v>17</v>
      </c>
      <c r="H234" s="8" t="s">
        <v>17</v>
      </c>
      <c r="I234" s="9" t="s">
        <v>49</v>
      </c>
      <c r="J234" s="10"/>
      <c r="K234" s="11" t="s">
        <v>385</v>
      </c>
      <c r="L234" s="10">
        <v>1</v>
      </c>
      <c r="M234" s="12">
        <v>45173</v>
      </c>
    </row>
    <row r="235" spans="1:13" ht="15.75" customHeight="1">
      <c r="A235" s="41" t="str">
        <f t="shared" si="3"/>
        <v>PN2068-2_17_EXE_DAF_000000_1</v>
      </c>
      <c r="B235" s="6" t="s">
        <v>12</v>
      </c>
      <c r="C235" s="7" t="s">
        <v>13</v>
      </c>
      <c r="D235" s="8" t="s">
        <v>14</v>
      </c>
      <c r="E235" s="9" t="s">
        <v>21</v>
      </c>
      <c r="F235" s="8" t="s">
        <v>16</v>
      </c>
      <c r="G235" s="10">
        <v>17</v>
      </c>
      <c r="H235" s="8" t="s">
        <v>17</v>
      </c>
      <c r="I235" s="9" t="s">
        <v>49</v>
      </c>
      <c r="J235" s="10"/>
      <c r="K235" s="11" t="s">
        <v>386</v>
      </c>
      <c r="L235" s="10">
        <v>1</v>
      </c>
      <c r="M235" s="12">
        <v>45173</v>
      </c>
    </row>
    <row r="236" spans="1:13" ht="15.75" customHeight="1">
      <c r="A236" s="41" t="str">
        <f t="shared" si="3"/>
        <v>PN2068-2_17_EXE_SHE_000000_1</v>
      </c>
      <c r="B236" s="6" t="s">
        <v>12</v>
      </c>
      <c r="C236" s="7" t="s">
        <v>13</v>
      </c>
      <c r="D236" s="13" t="s">
        <v>14</v>
      </c>
      <c r="E236" s="9" t="s">
        <v>21</v>
      </c>
      <c r="F236" s="8" t="s">
        <v>16</v>
      </c>
      <c r="G236" s="10">
        <v>17</v>
      </c>
      <c r="H236" s="14" t="s">
        <v>17</v>
      </c>
      <c r="I236" s="9" t="s">
        <v>39</v>
      </c>
      <c r="J236" s="10"/>
      <c r="K236" s="11" t="s">
        <v>387</v>
      </c>
      <c r="L236" s="10">
        <v>1</v>
      </c>
      <c r="M236" s="12">
        <v>45183</v>
      </c>
    </row>
    <row r="237" spans="1:13" ht="15.75" customHeight="1">
      <c r="A237" s="41" t="str">
        <f t="shared" si="3"/>
        <v>PN2068-2_17_EXE_SHE_000000_1</v>
      </c>
      <c r="B237" s="6" t="s">
        <v>12</v>
      </c>
      <c r="C237" s="7" t="s">
        <v>13</v>
      </c>
      <c r="D237" s="14" t="s">
        <v>14</v>
      </c>
      <c r="E237" s="28" t="s">
        <v>21</v>
      </c>
      <c r="F237" s="8" t="s">
        <v>16</v>
      </c>
      <c r="G237" s="9">
        <v>17</v>
      </c>
      <c r="H237" s="14" t="s">
        <v>17</v>
      </c>
      <c r="I237" s="14" t="s">
        <v>39</v>
      </c>
      <c r="J237" s="10"/>
      <c r="K237" s="15" t="s">
        <v>388</v>
      </c>
      <c r="L237" s="14">
        <v>1</v>
      </c>
      <c r="M237" s="12">
        <v>45183</v>
      </c>
    </row>
    <row r="238" spans="1:13" ht="15.75" customHeight="1">
      <c r="A238" s="41" t="str">
        <f t="shared" si="3"/>
        <v>PN2068-2_17_EXE_SHE_000000_1</v>
      </c>
      <c r="B238" s="6" t="s">
        <v>12</v>
      </c>
      <c r="C238" s="7" t="s">
        <v>13</v>
      </c>
      <c r="D238" s="8" t="s">
        <v>14</v>
      </c>
      <c r="E238" s="9" t="s">
        <v>21</v>
      </c>
      <c r="F238" s="8" t="s">
        <v>16</v>
      </c>
      <c r="G238" s="10">
        <v>17</v>
      </c>
      <c r="H238" s="8" t="s">
        <v>17</v>
      </c>
      <c r="I238" s="9" t="s">
        <v>39</v>
      </c>
      <c r="J238" s="10"/>
      <c r="K238" s="15" t="s">
        <v>389</v>
      </c>
      <c r="L238" s="14">
        <v>1</v>
      </c>
      <c r="M238" s="12">
        <v>45183</v>
      </c>
    </row>
    <row r="239" spans="1:13" ht="15.75" customHeight="1">
      <c r="A239" s="41" t="str">
        <f t="shared" si="3"/>
        <v>PN2068-2_17_EXE_SHE_000000_1</v>
      </c>
      <c r="B239" s="6" t="s">
        <v>12</v>
      </c>
      <c r="C239" s="7" t="s">
        <v>13</v>
      </c>
      <c r="D239" s="8" t="s">
        <v>14</v>
      </c>
      <c r="E239" s="9" t="s">
        <v>21</v>
      </c>
      <c r="F239" s="8" t="s">
        <v>16</v>
      </c>
      <c r="G239" s="10">
        <v>17</v>
      </c>
      <c r="H239" s="8" t="s">
        <v>17</v>
      </c>
      <c r="I239" s="9" t="s">
        <v>39</v>
      </c>
      <c r="J239" s="10"/>
      <c r="K239" s="15" t="s">
        <v>390</v>
      </c>
      <c r="L239" s="14">
        <v>1</v>
      </c>
      <c r="M239" s="12">
        <v>45183</v>
      </c>
    </row>
    <row r="240" spans="1:13" ht="15.75" customHeight="1">
      <c r="A240" s="41" t="str">
        <f t="shared" si="3"/>
        <v>PN2068-2_17_EXE_SHE_000000_1</v>
      </c>
      <c r="B240" s="6" t="s">
        <v>12</v>
      </c>
      <c r="C240" s="7" t="s">
        <v>13</v>
      </c>
      <c r="D240" s="10" t="s">
        <v>14</v>
      </c>
      <c r="E240" s="10" t="s">
        <v>21</v>
      </c>
      <c r="F240" s="8" t="s">
        <v>16</v>
      </c>
      <c r="G240" s="9">
        <v>17</v>
      </c>
      <c r="H240" s="9" t="s">
        <v>17</v>
      </c>
      <c r="I240" s="9" t="s">
        <v>39</v>
      </c>
      <c r="J240" s="10"/>
      <c r="K240" s="15" t="s">
        <v>391</v>
      </c>
      <c r="L240" s="14">
        <v>1</v>
      </c>
      <c r="M240" s="12">
        <v>45183</v>
      </c>
    </row>
    <row r="241" spans="1:13" ht="15.75" customHeight="1">
      <c r="A241" s="41" t="str">
        <f t="shared" si="3"/>
        <v>PN2068-2_17_EXE_SPS_000000_1</v>
      </c>
      <c r="B241" s="6" t="s">
        <v>12</v>
      </c>
      <c r="C241" s="7" t="s">
        <v>13</v>
      </c>
      <c r="D241" s="13" t="s">
        <v>14</v>
      </c>
      <c r="E241" s="9" t="s">
        <v>30</v>
      </c>
      <c r="F241" s="8" t="s">
        <v>16</v>
      </c>
      <c r="G241" s="10">
        <v>17</v>
      </c>
      <c r="H241" s="14" t="s">
        <v>17</v>
      </c>
      <c r="I241" s="9" t="s">
        <v>31</v>
      </c>
      <c r="J241" s="10"/>
      <c r="K241" s="11" t="s">
        <v>392</v>
      </c>
      <c r="L241" s="10">
        <v>1</v>
      </c>
      <c r="M241" s="12">
        <v>45184</v>
      </c>
    </row>
    <row r="242" spans="1:13" ht="15.75" customHeight="1">
      <c r="A242" s="41" t="str">
        <f t="shared" si="3"/>
        <v>PN2068-2_17_EXE_SPS_000000_1</v>
      </c>
      <c r="B242" s="6" t="s">
        <v>12</v>
      </c>
      <c r="C242" s="7" t="s">
        <v>13</v>
      </c>
      <c r="D242" s="13" t="s">
        <v>14</v>
      </c>
      <c r="E242" s="9" t="s">
        <v>30</v>
      </c>
      <c r="F242" s="8" t="s">
        <v>16</v>
      </c>
      <c r="G242" s="10">
        <v>17</v>
      </c>
      <c r="H242" s="14" t="s">
        <v>17</v>
      </c>
      <c r="I242" s="9" t="s">
        <v>31</v>
      </c>
      <c r="J242" s="10"/>
      <c r="K242" s="11" t="s">
        <v>393</v>
      </c>
      <c r="L242" s="10">
        <v>1</v>
      </c>
      <c r="M242" s="12">
        <v>45184</v>
      </c>
    </row>
    <row r="243" spans="1:13" ht="15.75" customHeight="1">
      <c r="A243" s="41" t="str">
        <f t="shared" si="3"/>
        <v>PN2068-2_17_EXE_SPS_000000_1</v>
      </c>
      <c r="B243" s="6" t="s">
        <v>12</v>
      </c>
      <c r="C243" s="7" t="s">
        <v>13</v>
      </c>
      <c r="D243" s="13" t="s">
        <v>14</v>
      </c>
      <c r="E243" s="9" t="s">
        <v>30</v>
      </c>
      <c r="F243" s="8" t="s">
        <v>16</v>
      </c>
      <c r="G243" s="10">
        <v>17</v>
      </c>
      <c r="H243" s="14" t="s">
        <v>17</v>
      </c>
      <c r="I243" s="9" t="s">
        <v>31</v>
      </c>
      <c r="J243" s="10"/>
      <c r="K243" s="11" t="s">
        <v>394</v>
      </c>
      <c r="L243" s="10">
        <v>1</v>
      </c>
      <c r="M243" s="12">
        <v>45184</v>
      </c>
    </row>
    <row r="244" spans="1:13" ht="15.75" customHeight="1">
      <c r="A244" s="41" t="str">
        <f t="shared" si="3"/>
        <v>PN2068-2_17_EXE_SHE_000000_1</v>
      </c>
      <c r="B244" s="6" t="s">
        <v>12</v>
      </c>
      <c r="C244" s="7" t="s">
        <v>13</v>
      </c>
      <c r="D244" s="8" t="s">
        <v>14</v>
      </c>
      <c r="E244" s="9" t="s">
        <v>21</v>
      </c>
      <c r="F244" s="8" t="s">
        <v>16</v>
      </c>
      <c r="G244" s="10">
        <v>17</v>
      </c>
      <c r="H244" s="8" t="s">
        <v>17</v>
      </c>
      <c r="I244" s="9" t="s">
        <v>39</v>
      </c>
      <c r="J244" s="10"/>
      <c r="K244" s="15" t="s">
        <v>395</v>
      </c>
      <c r="L244" s="14">
        <v>1</v>
      </c>
      <c r="M244" s="12">
        <v>45196</v>
      </c>
    </row>
    <row r="245" spans="1:13" ht="15.75" customHeight="1">
      <c r="A245" s="41" t="str">
        <f t="shared" si="3"/>
        <v>PN2068-2_17_EXE_SHE_000000_1</v>
      </c>
      <c r="B245" s="6" t="s">
        <v>12</v>
      </c>
      <c r="C245" s="7" t="s">
        <v>13</v>
      </c>
      <c r="D245" s="8" t="s">
        <v>14</v>
      </c>
      <c r="E245" s="9" t="s">
        <v>21</v>
      </c>
      <c r="F245" s="8" t="s">
        <v>16</v>
      </c>
      <c r="G245" s="10">
        <v>17</v>
      </c>
      <c r="H245" s="8" t="s">
        <v>17</v>
      </c>
      <c r="I245" s="9" t="s">
        <v>39</v>
      </c>
      <c r="J245" s="10"/>
      <c r="K245" s="15" t="s">
        <v>396</v>
      </c>
      <c r="L245" s="14">
        <v>1</v>
      </c>
      <c r="M245" s="12">
        <v>45196</v>
      </c>
    </row>
    <row r="246" spans="1:13" ht="15.75" customHeight="1">
      <c r="A246" s="41" t="str">
        <f t="shared" si="3"/>
        <v>PN2068-2_17_EXE_SHE_000000_1</v>
      </c>
      <c r="B246" s="6" t="s">
        <v>12</v>
      </c>
      <c r="C246" s="7" t="s">
        <v>13</v>
      </c>
      <c r="D246" s="8" t="s">
        <v>14</v>
      </c>
      <c r="E246" s="9" t="s">
        <v>21</v>
      </c>
      <c r="F246" s="8" t="s">
        <v>16</v>
      </c>
      <c r="G246" s="10">
        <v>17</v>
      </c>
      <c r="H246" s="8" t="s">
        <v>17</v>
      </c>
      <c r="I246" s="9" t="s">
        <v>39</v>
      </c>
      <c r="J246" s="10"/>
      <c r="K246" s="15" t="s">
        <v>397</v>
      </c>
      <c r="L246" s="14">
        <v>1</v>
      </c>
      <c r="M246" s="12">
        <v>45196</v>
      </c>
    </row>
    <row r="247" spans="1:13" ht="15.75" customHeight="1">
      <c r="A247" s="41" t="str">
        <f t="shared" si="3"/>
        <v>PN2068-2_17_EXE_SHE_000000_1</v>
      </c>
      <c r="B247" s="6" t="s">
        <v>12</v>
      </c>
      <c r="C247" s="7" t="s">
        <v>13</v>
      </c>
      <c r="D247" s="8" t="s">
        <v>14</v>
      </c>
      <c r="E247" s="9" t="s">
        <v>21</v>
      </c>
      <c r="F247" s="8" t="s">
        <v>16</v>
      </c>
      <c r="G247" s="10">
        <v>17</v>
      </c>
      <c r="H247" s="8" t="s">
        <v>17</v>
      </c>
      <c r="I247" s="9" t="s">
        <v>39</v>
      </c>
      <c r="J247" s="10"/>
      <c r="K247" s="15" t="s">
        <v>398</v>
      </c>
      <c r="L247" s="14">
        <v>1</v>
      </c>
      <c r="M247" s="12">
        <v>45196</v>
      </c>
    </row>
    <row r="248" spans="1:13" ht="15.75" customHeight="1">
      <c r="A248" s="41" t="str">
        <f t="shared" si="3"/>
        <v>PN2068-2_17_EXE_SHE_000000_1</v>
      </c>
      <c r="B248" s="6" t="s">
        <v>12</v>
      </c>
      <c r="C248" s="7" t="s">
        <v>13</v>
      </c>
      <c r="D248" s="8" t="s">
        <v>14</v>
      </c>
      <c r="E248" s="9" t="s">
        <v>21</v>
      </c>
      <c r="F248" s="8" t="s">
        <v>16</v>
      </c>
      <c r="G248" s="10">
        <v>17</v>
      </c>
      <c r="H248" s="8" t="s">
        <v>17</v>
      </c>
      <c r="I248" s="9" t="s">
        <v>39</v>
      </c>
      <c r="J248" s="10"/>
      <c r="K248" s="15" t="s">
        <v>399</v>
      </c>
      <c r="L248" s="14">
        <v>1</v>
      </c>
      <c r="M248" s="12">
        <v>45196</v>
      </c>
    </row>
    <row r="249" spans="1:13" ht="15.75" customHeight="1">
      <c r="A249" s="41" t="str">
        <f t="shared" si="3"/>
        <v>PN2068-2_17_EXE_SHE_000000_1</v>
      </c>
      <c r="B249" s="6" t="s">
        <v>12</v>
      </c>
      <c r="C249" s="7" t="s">
        <v>13</v>
      </c>
      <c r="D249" s="10" t="s">
        <v>14</v>
      </c>
      <c r="E249" s="10" t="s">
        <v>21</v>
      </c>
      <c r="F249" s="8" t="s">
        <v>16</v>
      </c>
      <c r="G249" s="9">
        <v>17</v>
      </c>
      <c r="H249" s="9" t="s">
        <v>17</v>
      </c>
      <c r="I249" s="9" t="s">
        <v>39</v>
      </c>
      <c r="J249" s="10"/>
      <c r="K249" s="15" t="s">
        <v>400</v>
      </c>
      <c r="L249" s="14">
        <v>1</v>
      </c>
      <c r="M249" s="12">
        <v>45196</v>
      </c>
    </row>
    <row r="250" spans="1:13" ht="15.75" customHeight="1">
      <c r="A250" s="41" t="str">
        <f t="shared" si="3"/>
        <v>PN2068-2_17_EXE_PIM_000000_1</v>
      </c>
      <c r="B250" s="6" t="s">
        <v>12</v>
      </c>
      <c r="C250" s="7" t="s">
        <v>13</v>
      </c>
      <c r="D250" s="14" t="s">
        <v>135</v>
      </c>
      <c r="E250" s="10" t="s">
        <v>21</v>
      </c>
      <c r="F250" s="8" t="s">
        <v>16</v>
      </c>
      <c r="G250" s="10">
        <v>17</v>
      </c>
      <c r="H250" s="8" t="s">
        <v>17</v>
      </c>
      <c r="I250" s="9" t="s">
        <v>262</v>
      </c>
      <c r="J250" s="10"/>
      <c r="K250" s="11" t="s">
        <v>401</v>
      </c>
      <c r="L250" s="10">
        <v>1</v>
      </c>
      <c r="M250" s="12">
        <v>45198</v>
      </c>
    </row>
    <row r="251" spans="1:13" ht="15.75" customHeight="1">
      <c r="A251" s="41" t="str">
        <f t="shared" si="3"/>
        <v>PN2068-2_17_EXE_PIM_000000_1</v>
      </c>
      <c r="B251" s="6" t="s">
        <v>12</v>
      </c>
      <c r="C251" s="7" t="s">
        <v>13</v>
      </c>
      <c r="D251" s="8" t="s">
        <v>179</v>
      </c>
      <c r="E251" s="10" t="s">
        <v>21</v>
      </c>
      <c r="F251" s="8" t="s">
        <v>16</v>
      </c>
      <c r="G251" s="10">
        <v>17</v>
      </c>
      <c r="H251" s="8" t="s">
        <v>17</v>
      </c>
      <c r="I251" s="9" t="s">
        <v>262</v>
      </c>
      <c r="J251" s="10"/>
      <c r="K251" s="11" t="s">
        <v>402</v>
      </c>
      <c r="L251" s="10">
        <v>1</v>
      </c>
      <c r="M251" s="12">
        <v>45198</v>
      </c>
    </row>
    <row r="252" spans="1:13" ht="15.75" customHeight="1">
      <c r="A252" s="41" t="str">
        <f t="shared" si="3"/>
        <v>PN2068-2_17_EXE_PLA_000000_1</v>
      </c>
      <c r="B252" s="6" t="s">
        <v>12</v>
      </c>
      <c r="C252" s="7" t="s">
        <v>13</v>
      </c>
      <c r="D252" s="8" t="s">
        <v>98</v>
      </c>
      <c r="E252" s="9" t="s">
        <v>21</v>
      </c>
      <c r="F252" s="8" t="s">
        <v>16</v>
      </c>
      <c r="G252" s="10">
        <v>17</v>
      </c>
      <c r="H252" s="8" t="s">
        <v>17</v>
      </c>
      <c r="I252" s="9" t="s">
        <v>56</v>
      </c>
      <c r="J252" s="10"/>
      <c r="K252" s="11" t="s">
        <v>403</v>
      </c>
      <c r="L252" s="10">
        <v>1</v>
      </c>
      <c r="M252" s="12">
        <v>45198</v>
      </c>
    </row>
    <row r="253" spans="1:13" ht="15.75" customHeight="1">
      <c r="A253" s="41" t="str">
        <f t="shared" si="3"/>
        <v>PN2068-2_17_EXE_PLA_000000_1</v>
      </c>
      <c r="B253" s="6" t="s">
        <v>12</v>
      </c>
      <c r="C253" s="7" t="s">
        <v>13</v>
      </c>
      <c r="D253" s="8" t="s">
        <v>135</v>
      </c>
      <c r="E253" s="9" t="s">
        <v>21</v>
      </c>
      <c r="F253" s="8" t="s">
        <v>16</v>
      </c>
      <c r="G253" s="10">
        <v>17</v>
      </c>
      <c r="H253" s="8" t="s">
        <v>17</v>
      </c>
      <c r="I253" s="9" t="s">
        <v>56</v>
      </c>
      <c r="J253" s="10"/>
      <c r="K253" s="11" t="s">
        <v>404</v>
      </c>
      <c r="L253" s="10">
        <v>1</v>
      </c>
      <c r="M253" s="12">
        <v>45198</v>
      </c>
    </row>
    <row r="254" spans="1:13" ht="15.75" customHeight="1">
      <c r="A254" s="41" t="str">
        <f t="shared" si="3"/>
        <v>PN2068-2_17_EXE_PLA_000000_1</v>
      </c>
      <c r="B254" s="6" t="s">
        <v>12</v>
      </c>
      <c r="C254" s="7" t="s">
        <v>13</v>
      </c>
      <c r="D254" s="8" t="s">
        <v>98</v>
      </c>
      <c r="E254" s="9" t="s">
        <v>21</v>
      </c>
      <c r="F254" s="8" t="s">
        <v>16</v>
      </c>
      <c r="G254" s="10">
        <v>17</v>
      </c>
      <c r="H254" s="8" t="s">
        <v>17</v>
      </c>
      <c r="I254" s="9" t="s">
        <v>56</v>
      </c>
      <c r="J254" s="10"/>
      <c r="K254" s="11" t="s">
        <v>405</v>
      </c>
      <c r="L254" s="10">
        <v>1</v>
      </c>
      <c r="M254" s="12">
        <v>45198</v>
      </c>
    </row>
    <row r="255" spans="1:13" ht="15.75" customHeight="1">
      <c r="A255" s="41" t="str">
        <f t="shared" si="3"/>
        <v>PN2068-2_17_EXE_PLA_000000_1</v>
      </c>
      <c r="B255" s="6" t="s">
        <v>12</v>
      </c>
      <c r="C255" s="7" t="s">
        <v>13</v>
      </c>
      <c r="D255" s="8" t="s">
        <v>135</v>
      </c>
      <c r="E255" s="9" t="s">
        <v>21</v>
      </c>
      <c r="F255" s="8" t="s">
        <v>16</v>
      </c>
      <c r="G255" s="10">
        <v>17</v>
      </c>
      <c r="H255" s="8" t="s">
        <v>17</v>
      </c>
      <c r="I255" s="9" t="s">
        <v>56</v>
      </c>
      <c r="J255" s="10"/>
      <c r="K255" s="11" t="s">
        <v>406</v>
      </c>
      <c r="L255" s="10">
        <v>1</v>
      </c>
      <c r="M255" s="12">
        <v>45198</v>
      </c>
    </row>
    <row r="256" spans="1:13" ht="15.75" customHeight="1">
      <c r="A256" s="41" t="str">
        <f t="shared" si="3"/>
        <v>PN2068-2_17_EXE_PLA_000000_1</v>
      </c>
      <c r="B256" s="6" t="s">
        <v>12</v>
      </c>
      <c r="C256" s="7" t="s">
        <v>13</v>
      </c>
      <c r="D256" s="8" t="s">
        <v>135</v>
      </c>
      <c r="E256" s="9" t="s">
        <v>21</v>
      </c>
      <c r="F256" s="8" t="s">
        <v>16</v>
      </c>
      <c r="G256" s="10">
        <v>17</v>
      </c>
      <c r="H256" s="8" t="s">
        <v>17</v>
      </c>
      <c r="I256" s="9" t="s">
        <v>56</v>
      </c>
      <c r="J256" s="10"/>
      <c r="K256" s="11" t="s">
        <v>407</v>
      </c>
      <c r="L256" s="10">
        <v>1</v>
      </c>
      <c r="M256" s="12">
        <v>45230</v>
      </c>
    </row>
    <row r="257" spans="1:13" ht="15.75" customHeight="1">
      <c r="A257" s="41" t="str">
        <f t="shared" si="3"/>
        <v>PN2068-2_17_EXE_PLA_000000_1</v>
      </c>
      <c r="B257" s="6" t="s">
        <v>12</v>
      </c>
      <c r="C257" s="7" t="s">
        <v>13</v>
      </c>
      <c r="D257" s="8" t="s">
        <v>179</v>
      </c>
      <c r="E257" s="9" t="s">
        <v>21</v>
      </c>
      <c r="F257" s="8" t="s">
        <v>16</v>
      </c>
      <c r="G257" s="10">
        <v>17</v>
      </c>
      <c r="H257" s="8" t="s">
        <v>17</v>
      </c>
      <c r="I257" s="9" t="s">
        <v>56</v>
      </c>
      <c r="J257" s="10"/>
      <c r="K257" s="11" t="s">
        <v>408</v>
      </c>
      <c r="L257" s="10">
        <v>1</v>
      </c>
      <c r="M257" s="12">
        <v>45230</v>
      </c>
    </row>
    <row r="258" spans="1:13" ht="15.75" customHeight="1">
      <c r="A258" s="41" t="str">
        <f t="shared" si="3"/>
        <v>PN2068-2_17_EXE_SHE_000000_1</v>
      </c>
      <c r="B258" s="6" t="s">
        <v>12</v>
      </c>
      <c r="C258" s="7" t="s">
        <v>13</v>
      </c>
      <c r="D258" s="9" t="s">
        <v>14</v>
      </c>
      <c r="E258" s="10" t="s">
        <v>21</v>
      </c>
      <c r="F258" s="8" t="s">
        <v>16</v>
      </c>
      <c r="G258" s="9">
        <v>17</v>
      </c>
      <c r="H258" s="9" t="s">
        <v>17</v>
      </c>
      <c r="I258" s="9" t="s">
        <v>39</v>
      </c>
      <c r="J258" s="10"/>
      <c r="K258" s="15" t="s">
        <v>409</v>
      </c>
      <c r="L258" s="14">
        <v>1</v>
      </c>
      <c r="M258" s="12">
        <v>45236</v>
      </c>
    </row>
    <row r="259" spans="1:13" ht="15.75" customHeight="1">
      <c r="A259" s="41" t="str">
        <f t="shared" ref="A259:A322" si="4">CONCATENATE(F259,"_",G259,"_",H259,"_",I259,"_",TEXT(J259,"000000"),"_",L259)</f>
        <v>PN2068-2_17_EXE_SHE_000000_1</v>
      </c>
      <c r="B259" s="6" t="s">
        <v>12</v>
      </c>
      <c r="C259" s="7" t="s">
        <v>13</v>
      </c>
      <c r="D259" s="13" t="s">
        <v>14</v>
      </c>
      <c r="E259" s="9" t="s">
        <v>21</v>
      </c>
      <c r="F259" s="8" t="s">
        <v>16</v>
      </c>
      <c r="G259" s="10">
        <v>17</v>
      </c>
      <c r="H259" s="14" t="s">
        <v>17</v>
      </c>
      <c r="I259" s="9" t="s">
        <v>39</v>
      </c>
      <c r="J259" s="10"/>
      <c r="K259" s="11" t="s">
        <v>410</v>
      </c>
      <c r="L259" s="10">
        <v>1</v>
      </c>
      <c r="M259" s="12">
        <v>45236</v>
      </c>
    </row>
    <row r="260" spans="1:13" ht="15.75" customHeight="1">
      <c r="A260" s="41" t="str">
        <f t="shared" si="4"/>
        <v>PN2068-2_17_EXE_SHE_000000_1</v>
      </c>
      <c r="B260" s="6" t="s">
        <v>12</v>
      </c>
      <c r="C260" s="7" t="s">
        <v>13</v>
      </c>
      <c r="D260" s="10" t="s">
        <v>14</v>
      </c>
      <c r="E260" s="10" t="s">
        <v>21</v>
      </c>
      <c r="F260" s="8" t="s">
        <v>16</v>
      </c>
      <c r="G260" s="9">
        <v>17</v>
      </c>
      <c r="H260" s="9" t="s">
        <v>17</v>
      </c>
      <c r="I260" s="9" t="s">
        <v>39</v>
      </c>
      <c r="J260" s="10"/>
      <c r="K260" s="15" t="s">
        <v>411</v>
      </c>
      <c r="L260" s="14">
        <v>1</v>
      </c>
      <c r="M260" s="12">
        <v>45236</v>
      </c>
    </row>
    <row r="261" spans="1:13" ht="15.75" customHeight="1">
      <c r="A261" s="41" t="str">
        <f t="shared" si="4"/>
        <v>PN2068-2_17_EXE_SHE_000000_1</v>
      </c>
      <c r="B261" s="6" t="s">
        <v>12</v>
      </c>
      <c r="C261" s="7" t="s">
        <v>13</v>
      </c>
      <c r="D261" s="14" t="s">
        <v>14</v>
      </c>
      <c r="E261" s="28" t="s">
        <v>21</v>
      </c>
      <c r="F261" s="8" t="s">
        <v>16</v>
      </c>
      <c r="G261" s="9">
        <v>17</v>
      </c>
      <c r="H261" s="14" t="s">
        <v>17</v>
      </c>
      <c r="I261" s="14" t="s">
        <v>39</v>
      </c>
      <c r="J261" s="10"/>
      <c r="K261" s="15" t="s">
        <v>412</v>
      </c>
      <c r="L261" s="14">
        <v>1</v>
      </c>
      <c r="M261" s="12">
        <v>45236</v>
      </c>
    </row>
    <row r="262" spans="1:13" ht="15.75" customHeight="1">
      <c r="A262" s="41" t="str">
        <f t="shared" si="4"/>
        <v>PN2068-2_17_EXE_SHE_000000_1</v>
      </c>
      <c r="B262" s="6" t="s">
        <v>12</v>
      </c>
      <c r="C262" s="7" t="s">
        <v>13</v>
      </c>
      <c r="D262" s="8" t="s">
        <v>14</v>
      </c>
      <c r="E262" s="9" t="s">
        <v>21</v>
      </c>
      <c r="F262" s="8" t="s">
        <v>16</v>
      </c>
      <c r="G262" s="10">
        <v>17</v>
      </c>
      <c r="H262" s="8" t="s">
        <v>17</v>
      </c>
      <c r="I262" s="9" t="s">
        <v>39</v>
      </c>
      <c r="J262" s="10"/>
      <c r="K262" s="11" t="s">
        <v>413</v>
      </c>
      <c r="L262" s="10">
        <v>1</v>
      </c>
      <c r="M262" s="12">
        <v>45236</v>
      </c>
    </row>
    <row r="263" spans="1:13" ht="15.75" customHeight="1">
      <c r="A263" s="41" t="str">
        <f t="shared" si="4"/>
        <v>PN2068-2_17_EXE_SPS_000000_1</v>
      </c>
      <c r="B263" s="6" t="s">
        <v>12</v>
      </c>
      <c r="C263" s="7" t="s">
        <v>13</v>
      </c>
      <c r="D263" s="13" t="s">
        <v>14</v>
      </c>
      <c r="E263" s="9" t="s">
        <v>30</v>
      </c>
      <c r="F263" s="8" t="s">
        <v>16</v>
      </c>
      <c r="G263" s="10">
        <v>17</v>
      </c>
      <c r="H263" s="14" t="s">
        <v>17</v>
      </c>
      <c r="I263" s="9" t="s">
        <v>31</v>
      </c>
      <c r="J263" s="10"/>
      <c r="K263" s="11" t="s">
        <v>414</v>
      </c>
      <c r="L263" s="10">
        <v>1</v>
      </c>
      <c r="M263" s="12">
        <v>45245</v>
      </c>
    </row>
    <row r="264" spans="1:13" ht="15.75" customHeight="1">
      <c r="A264" s="41" t="str">
        <f t="shared" si="4"/>
        <v>PN2068-2_17_EXE_NOT_000000_1</v>
      </c>
      <c r="B264" s="6" t="s">
        <v>12</v>
      </c>
      <c r="C264" s="7" t="s">
        <v>13</v>
      </c>
      <c r="D264" s="8" t="s">
        <v>14</v>
      </c>
      <c r="E264" s="9" t="s">
        <v>52</v>
      </c>
      <c r="F264" s="8" t="s">
        <v>16</v>
      </c>
      <c r="G264" s="10">
        <v>17</v>
      </c>
      <c r="H264" s="8" t="s">
        <v>17</v>
      </c>
      <c r="I264" s="9" t="s">
        <v>22</v>
      </c>
      <c r="J264" s="10"/>
      <c r="K264" s="11" t="s">
        <v>415</v>
      </c>
      <c r="L264" s="10">
        <v>1</v>
      </c>
      <c r="M264" s="12">
        <v>45322</v>
      </c>
    </row>
    <row r="265" spans="1:13" ht="15.75" customHeight="1">
      <c r="A265" s="41" t="str">
        <f t="shared" si="4"/>
        <v>PN2068-2_17_EXE_NOT_000000_1</v>
      </c>
      <c r="B265" s="6" t="s">
        <v>12</v>
      </c>
      <c r="C265" s="7" t="s">
        <v>13</v>
      </c>
      <c r="D265" s="8" t="s">
        <v>14</v>
      </c>
      <c r="E265" s="9" t="s">
        <v>52</v>
      </c>
      <c r="F265" s="8" t="s">
        <v>16</v>
      </c>
      <c r="G265" s="10">
        <v>17</v>
      </c>
      <c r="H265" s="8" t="s">
        <v>17</v>
      </c>
      <c r="I265" s="9" t="s">
        <v>22</v>
      </c>
      <c r="J265" s="10"/>
      <c r="K265" s="11" t="s">
        <v>416</v>
      </c>
      <c r="L265" s="10">
        <v>1</v>
      </c>
      <c r="M265" s="12">
        <v>45322</v>
      </c>
    </row>
    <row r="266" spans="1:13" ht="15.75" customHeight="1">
      <c r="A266" s="41" t="str">
        <f t="shared" si="4"/>
        <v>PN2068-2_17_EXE_DTM_000000_1</v>
      </c>
      <c r="B266" s="6" t="s">
        <v>12</v>
      </c>
      <c r="C266" s="7" t="s">
        <v>13</v>
      </c>
      <c r="D266" s="8" t="s">
        <v>14</v>
      </c>
      <c r="E266" s="9" t="s">
        <v>417</v>
      </c>
      <c r="F266" s="8" t="s">
        <v>16</v>
      </c>
      <c r="G266" s="10">
        <v>17</v>
      </c>
      <c r="H266" s="8" t="s">
        <v>17</v>
      </c>
      <c r="I266" s="9" t="s">
        <v>418</v>
      </c>
      <c r="J266" s="10"/>
      <c r="K266" s="11" t="s">
        <v>419</v>
      </c>
      <c r="L266" s="10">
        <v>1</v>
      </c>
      <c r="M266" s="12">
        <v>45453</v>
      </c>
    </row>
    <row r="267" spans="1:13" ht="15.75" customHeight="1">
      <c r="A267" s="41" t="str">
        <f t="shared" si="4"/>
        <v>PN2068-2_17_EXE_DTM_000000_1</v>
      </c>
      <c r="B267" s="6" t="s">
        <v>12</v>
      </c>
      <c r="C267" s="7" t="s">
        <v>13</v>
      </c>
      <c r="D267" s="8" t="s">
        <v>14</v>
      </c>
      <c r="E267" s="9" t="s">
        <v>417</v>
      </c>
      <c r="F267" s="8" t="s">
        <v>16</v>
      </c>
      <c r="G267" s="10">
        <v>17</v>
      </c>
      <c r="H267" s="8" t="s">
        <v>17</v>
      </c>
      <c r="I267" s="9" t="s">
        <v>418</v>
      </c>
      <c r="J267" s="10"/>
      <c r="K267" s="11" t="s">
        <v>420</v>
      </c>
      <c r="L267" s="10">
        <v>1</v>
      </c>
      <c r="M267" s="12">
        <v>45453</v>
      </c>
    </row>
    <row r="268" spans="1:13" ht="15.75" customHeight="1">
      <c r="A268" s="41" t="str">
        <f t="shared" si="4"/>
        <v>PN2068-2_17_EXE_DML_000000_1</v>
      </c>
      <c r="B268" s="6" t="s">
        <v>12</v>
      </c>
      <c r="C268" s="17" t="s">
        <v>13</v>
      </c>
      <c r="D268" s="18" t="s">
        <v>14</v>
      </c>
      <c r="E268" s="20" t="s">
        <v>417</v>
      </c>
      <c r="F268" s="18" t="s">
        <v>16</v>
      </c>
      <c r="G268" s="19">
        <v>17</v>
      </c>
      <c r="H268" s="8" t="s">
        <v>17</v>
      </c>
      <c r="I268" s="20" t="s">
        <v>421</v>
      </c>
      <c r="J268" s="19"/>
      <c r="K268" s="21" t="s">
        <v>422</v>
      </c>
      <c r="L268" s="19">
        <v>1</v>
      </c>
      <c r="M268" s="22">
        <v>45453</v>
      </c>
    </row>
    <row r="269" spans="1:13" ht="15.75" customHeight="1">
      <c r="A269" s="41" t="str">
        <f t="shared" si="4"/>
        <v>PN2068-2_17_EXE_DML_000000_1</v>
      </c>
      <c r="B269" s="6" t="s">
        <v>12</v>
      </c>
      <c r="C269" s="17" t="s">
        <v>13</v>
      </c>
      <c r="D269" s="18" t="s">
        <v>14</v>
      </c>
      <c r="E269" s="20" t="s">
        <v>417</v>
      </c>
      <c r="F269" s="18" t="s">
        <v>16</v>
      </c>
      <c r="G269" s="19">
        <v>17</v>
      </c>
      <c r="H269" s="8" t="s">
        <v>17</v>
      </c>
      <c r="I269" s="20" t="s">
        <v>421</v>
      </c>
      <c r="J269" s="19"/>
      <c r="K269" s="29" t="s">
        <v>423</v>
      </c>
      <c r="L269" s="19">
        <v>1</v>
      </c>
      <c r="M269" s="22">
        <v>45453</v>
      </c>
    </row>
    <row r="270" spans="1:13" ht="15.75" customHeight="1">
      <c r="A270" s="41" t="str">
        <f t="shared" si="4"/>
        <v>PN2068-2_17_EXE_NTE_à définir_1</v>
      </c>
      <c r="B270" s="6" t="s">
        <v>12</v>
      </c>
      <c r="C270" s="7" t="s">
        <v>13</v>
      </c>
      <c r="D270" s="8" t="s">
        <v>14</v>
      </c>
      <c r="E270" s="9" t="s">
        <v>15</v>
      </c>
      <c r="F270" s="8" t="s">
        <v>16</v>
      </c>
      <c r="G270" s="10">
        <v>17</v>
      </c>
      <c r="H270" s="8" t="s">
        <v>17</v>
      </c>
      <c r="I270" s="9" t="s">
        <v>18</v>
      </c>
      <c r="J270" s="10" t="s">
        <v>19</v>
      </c>
      <c r="K270" s="11" t="s">
        <v>424</v>
      </c>
      <c r="L270" s="10" t="s">
        <v>425</v>
      </c>
      <c r="M270" s="12">
        <v>45453</v>
      </c>
    </row>
    <row r="271" spans="1:13" ht="15.75" customHeight="1">
      <c r="A271" s="41" t="str">
        <f t="shared" si="4"/>
        <v>PN2068-2_17_EXE_NOT_000000_1</v>
      </c>
      <c r="B271" s="6" t="s">
        <v>12</v>
      </c>
      <c r="C271" s="7" t="s">
        <v>13</v>
      </c>
      <c r="D271" s="13" t="s">
        <v>14</v>
      </c>
      <c r="E271" s="9" t="s">
        <v>21</v>
      </c>
      <c r="F271" s="8" t="s">
        <v>16</v>
      </c>
      <c r="G271" s="10">
        <v>17</v>
      </c>
      <c r="H271" s="14" t="s">
        <v>17</v>
      </c>
      <c r="I271" s="9" t="s">
        <v>22</v>
      </c>
      <c r="J271" s="10"/>
      <c r="K271" s="11" t="s">
        <v>426</v>
      </c>
      <c r="L271" s="10">
        <v>1</v>
      </c>
      <c r="M271" s="12">
        <v>45458</v>
      </c>
    </row>
    <row r="272" spans="1:13" ht="15.75" customHeight="1">
      <c r="A272" s="41" t="str">
        <f t="shared" si="4"/>
        <v>PN2068-2_17_EXE_SPS_000000_1</v>
      </c>
      <c r="B272" s="6" t="s">
        <v>12</v>
      </c>
      <c r="C272" s="7" t="s">
        <v>13</v>
      </c>
      <c r="D272" s="13" t="s">
        <v>14</v>
      </c>
      <c r="E272" s="9" t="s">
        <v>30</v>
      </c>
      <c r="F272" s="8" t="s">
        <v>16</v>
      </c>
      <c r="G272" s="10">
        <v>17</v>
      </c>
      <c r="H272" s="14" t="s">
        <v>17</v>
      </c>
      <c r="I272" s="9" t="s">
        <v>31</v>
      </c>
      <c r="J272" s="10"/>
      <c r="K272" s="11" t="s">
        <v>427</v>
      </c>
      <c r="L272" s="10">
        <v>1</v>
      </c>
      <c r="M272" s="12">
        <v>45550</v>
      </c>
    </row>
    <row r="273" spans="1:13" ht="15.75" customHeight="1">
      <c r="A273" s="41" t="str">
        <f t="shared" si="4"/>
        <v>PN2068-2_17_EXE_SPS_000000_1</v>
      </c>
      <c r="B273" s="6" t="s">
        <v>12</v>
      </c>
      <c r="C273" s="7" t="s">
        <v>13</v>
      </c>
      <c r="D273" s="13" t="s">
        <v>14</v>
      </c>
      <c r="E273" s="9" t="s">
        <v>30</v>
      </c>
      <c r="F273" s="8" t="s">
        <v>16</v>
      </c>
      <c r="G273" s="10">
        <v>17</v>
      </c>
      <c r="H273" s="14" t="s">
        <v>17</v>
      </c>
      <c r="I273" s="9" t="s">
        <v>31</v>
      </c>
      <c r="J273" s="10"/>
      <c r="K273" s="11" t="s">
        <v>428</v>
      </c>
      <c r="L273" s="10">
        <v>1</v>
      </c>
      <c r="M273" s="12">
        <v>45550</v>
      </c>
    </row>
    <row r="274" spans="1:13" ht="15.75" customHeight="1">
      <c r="A274" s="41" t="str">
        <f t="shared" si="4"/>
        <v>____000000_</v>
      </c>
      <c r="B274" s="6"/>
      <c r="C274" s="7"/>
      <c r="D274" s="14"/>
      <c r="E274" s="10"/>
      <c r="F274" s="8"/>
      <c r="G274" s="10"/>
      <c r="H274" s="8"/>
      <c r="I274" s="9"/>
      <c r="J274" s="10"/>
      <c r="K274" s="11"/>
      <c r="L274" s="10"/>
      <c r="M274" s="12"/>
    </row>
    <row r="275" spans="1:13" ht="15.75" customHeight="1">
      <c r="A275" s="41" t="str">
        <f t="shared" si="4"/>
        <v>PN2068_2_17_EXE_NOT_à définir_</v>
      </c>
      <c r="B275" s="6" t="s">
        <v>12</v>
      </c>
      <c r="C275" s="7" t="s">
        <v>13</v>
      </c>
      <c r="D275" s="8" t="s">
        <v>14</v>
      </c>
      <c r="E275" s="10" t="s">
        <v>99</v>
      </c>
      <c r="F275" s="8" t="s">
        <v>100</v>
      </c>
      <c r="G275" s="10">
        <v>17</v>
      </c>
      <c r="H275" s="8" t="s">
        <v>17</v>
      </c>
      <c r="I275" s="9" t="s">
        <v>22</v>
      </c>
      <c r="J275" s="10" t="s">
        <v>19</v>
      </c>
      <c r="K275" s="11" t="s">
        <v>429</v>
      </c>
      <c r="L275" s="10"/>
      <c r="M275" s="12">
        <v>45198</v>
      </c>
    </row>
    <row r="276" spans="1:13" ht="15.75" customHeight="1">
      <c r="A276" s="41" t="str">
        <f t="shared" si="4"/>
        <v>PN2068_2_17_EXE_NTE_000050_4</v>
      </c>
      <c r="B276" s="6" t="s">
        <v>12</v>
      </c>
      <c r="C276" s="7" t="s">
        <v>13</v>
      </c>
      <c r="D276" s="14" t="s">
        <v>14</v>
      </c>
      <c r="E276" s="10" t="s">
        <v>99</v>
      </c>
      <c r="F276" s="8" t="s">
        <v>100</v>
      </c>
      <c r="G276" s="10">
        <v>17</v>
      </c>
      <c r="H276" s="8" t="s">
        <v>17</v>
      </c>
      <c r="I276" s="9" t="s">
        <v>18</v>
      </c>
      <c r="J276" s="10" t="s">
        <v>146</v>
      </c>
      <c r="K276" s="11" t="s">
        <v>430</v>
      </c>
      <c r="L276" s="10">
        <v>4</v>
      </c>
      <c r="M276" s="12">
        <v>45019</v>
      </c>
    </row>
    <row r="277" spans="1:13" ht="15.75" customHeight="1">
      <c r="A277" s="41" t="str">
        <f t="shared" si="4"/>
        <v>PN2068_2_17_EXE_LIS_à définir_</v>
      </c>
      <c r="B277" s="6" t="s">
        <v>12</v>
      </c>
      <c r="C277" s="7" t="s">
        <v>13</v>
      </c>
      <c r="D277" s="14" t="s">
        <v>14</v>
      </c>
      <c r="E277" s="28" t="s">
        <v>99</v>
      </c>
      <c r="F277" s="8" t="s">
        <v>100</v>
      </c>
      <c r="G277" s="10">
        <v>17</v>
      </c>
      <c r="H277" s="14" t="s">
        <v>17</v>
      </c>
      <c r="I277" s="10" t="s">
        <v>249</v>
      </c>
      <c r="J277" s="10" t="s">
        <v>19</v>
      </c>
      <c r="K277" s="11" t="s">
        <v>431</v>
      </c>
      <c r="L277" s="10"/>
      <c r="M277" s="12">
        <v>45198</v>
      </c>
    </row>
    <row r="278" spans="1:13" ht="15.75" customHeight="1">
      <c r="A278" s="41" t="str">
        <f t="shared" si="4"/>
        <v>PN2068_2_17_EXE_SPS_à définir_</v>
      </c>
      <c r="B278" s="6" t="s">
        <v>12</v>
      </c>
      <c r="C278" s="7" t="s">
        <v>13</v>
      </c>
      <c r="D278" s="14" t="s">
        <v>14</v>
      </c>
      <c r="E278" s="28" t="s">
        <v>99</v>
      </c>
      <c r="F278" s="8" t="s">
        <v>100</v>
      </c>
      <c r="G278" s="10">
        <v>17</v>
      </c>
      <c r="H278" s="14" t="s">
        <v>17</v>
      </c>
      <c r="I278" s="10" t="s">
        <v>31</v>
      </c>
      <c r="J278" s="10" t="s">
        <v>19</v>
      </c>
      <c r="K278" s="11" t="s">
        <v>432</v>
      </c>
      <c r="L278" s="10"/>
      <c r="M278" s="12">
        <v>44917</v>
      </c>
    </row>
    <row r="279" spans="1:13" ht="15.75" customHeight="1">
      <c r="A279" s="41" t="str">
        <f t="shared" si="4"/>
        <v>PN2068_2_17_EXE_SPS_à définir_</v>
      </c>
      <c r="B279" s="6" t="s">
        <v>12</v>
      </c>
      <c r="C279" s="7" t="s">
        <v>13</v>
      </c>
      <c r="D279" s="8" t="s">
        <v>14</v>
      </c>
      <c r="E279" s="9" t="s">
        <v>99</v>
      </c>
      <c r="F279" s="8" t="s">
        <v>100</v>
      </c>
      <c r="G279" s="10">
        <v>17</v>
      </c>
      <c r="H279" s="8" t="s">
        <v>17</v>
      </c>
      <c r="I279" s="9" t="s">
        <v>31</v>
      </c>
      <c r="J279" s="10" t="s">
        <v>19</v>
      </c>
      <c r="K279" s="11" t="s">
        <v>433</v>
      </c>
      <c r="L279" s="10"/>
      <c r="M279" s="12">
        <v>44917</v>
      </c>
    </row>
    <row r="280" spans="1:13" ht="15.75" customHeight="1">
      <c r="A280" s="41" t="str">
        <f t="shared" si="4"/>
        <v>PN2068_2_17_EXE_NTE_à définir_</v>
      </c>
      <c r="B280" s="6" t="s">
        <v>12</v>
      </c>
      <c r="C280" s="7" t="s">
        <v>13</v>
      </c>
      <c r="D280" s="8" t="s">
        <v>14</v>
      </c>
      <c r="E280" s="9" t="s">
        <v>99</v>
      </c>
      <c r="F280" s="8" t="s">
        <v>100</v>
      </c>
      <c r="G280" s="10">
        <v>17</v>
      </c>
      <c r="H280" s="8" t="s">
        <v>17</v>
      </c>
      <c r="I280" s="9" t="s">
        <v>18</v>
      </c>
      <c r="J280" s="10" t="s">
        <v>19</v>
      </c>
      <c r="K280" s="11" t="s">
        <v>434</v>
      </c>
      <c r="L280" s="10"/>
      <c r="M280" s="12">
        <v>45163</v>
      </c>
    </row>
    <row r="281" spans="1:13" ht="15.75" customHeight="1">
      <c r="A281" s="41" t="str">
        <f t="shared" si="4"/>
        <v>PN2068_2_17_EXE_PDT_à définir_</v>
      </c>
      <c r="B281" s="6" t="s">
        <v>12</v>
      </c>
      <c r="C281" s="7" t="s">
        <v>13</v>
      </c>
      <c r="D281" s="14" t="s">
        <v>14</v>
      </c>
      <c r="E281" s="10" t="s">
        <v>99</v>
      </c>
      <c r="F281" s="8" t="s">
        <v>100</v>
      </c>
      <c r="G281" s="10">
        <v>17</v>
      </c>
      <c r="H281" s="8" t="s">
        <v>17</v>
      </c>
      <c r="I281" s="9" t="s">
        <v>357</v>
      </c>
      <c r="J281" s="10" t="s">
        <v>19</v>
      </c>
      <c r="K281" s="11" t="s">
        <v>435</v>
      </c>
      <c r="L281" s="10"/>
      <c r="M281" s="12">
        <v>45259</v>
      </c>
    </row>
    <row r="282" spans="1:13" ht="15.75" customHeight="1">
      <c r="A282" s="41" t="str">
        <f t="shared" si="4"/>
        <v>PN2068_2_17_EXE_PLA_à définir_</v>
      </c>
      <c r="B282" s="6" t="s">
        <v>12</v>
      </c>
      <c r="C282" s="7" t="s">
        <v>13</v>
      </c>
      <c r="D282" s="8" t="s">
        <v>14</v>
      </c>
      <c r="E282" s="9" t="s">
        <v>99</v>
      </c>
      <c r="F282" s="8" t="s">
        <v>100</v>
      </c>
      <c r="G282" s="10">
        <v>17</v>
      </c>
      <c r="H282" s="8" t="s">
        <v>17</v>
      </c>
      <c r="I282" s="9" t="s">
        <v>56</v>
      </c>
      <c r="J282" s="10" t="s">
        <v>19</v>
      </c>
      <c r="K282" s="11" t="s">
        <v>436</v>
      </c>
      <c r="L282" s="10"/>
      <c r="M282" s="12">
        <v>45254</v>
      </c>
    </row>
    <row r="283" spans="1:13" ht="15.75" customHeight="1">
      <c r="A283" s="41" t="str">
        <f t="shared" si="4"/>
        <v>PN2068_2_17_EXE_PRE_à définir_</v>
      </c>
      <c r="B283" s="6" t="s">
        <v>12</v>
      </c>
      <c r="C283" s="7" t="s">
        <v>13</v>
      </c>
      <c r="D283" s="8" t="s">
        <v>14</v>
      </c>
      <c r="E283" s="9" t="s">
        <v>99</v>
      </c>
      <c r="F283" s="8" t="s">
        <v>100</v>
      </c>
      <c r="G283" s="10">
        <v>17</v>
      </c>
      <c r="H283" s="8" t="s">
        <v>17</v>
      </c>
      <c r="I283" s="9" t="s">
        <v>101</v>
      </c>
      <c r="J283" s="10" t="s">
        <v>19</v>
      </c>
      <c r="K283" s="11" t="s">
        <v>437</v>
      </c>
      <c r="L283" s="10"/>
      <c r="M283" s="12">
        <v>45135</v>
      </c>
    </row>
    <row r="284" spans="1:13" ht="15.75" customHeight="1">
      <c r="A284" s="41" t="str">
        <f t="shared" si="4"/>
        <v>PN2068_2_17_EXE_PRE_000104_</v>
      </c>
      <c r="B284" s="6" t="s">
        <v>12</v>
      </c>
      <c r="C284" s="7" t="s">
        <v>13</v>
      </c>
      <c r="D284" s="8" t="s">
        <v>438</v>
      </c>
      <c r="E284" s="9" t="s">
        <v>99</v>
      </c>
      <c r="F284" s="8" t="s">
        <v>100</v>
      </c>
      <c r="G284" s="10">
        <v>17</v>
      </c>
      <c r="H284" s="8" t="s">
        <v>17</v>
      </c>
      <c r="I284" s="9" t="s">
        <v>101</v>
      </c>
      <c r="J284" s="10" t="s">
        <v>439</v>
      </c>
      <c r="K284" s="11" t="s">
        <v>440</v>
      </c>
      <c r="L284" s="10"/>
      <c r="M284" s="12">
        <v>45023</v>
      </c>
    </row>
    <row r="285" spans="1:13" ht="15.75" customHeight="1">
      <c r="A285" s="41" t="str">
        <f t="shared" si="4"/>
        <v>PN2068-2_17_EXE_SPS_000000_1</v>
      </c>
      <c r="B285" s="6" t="s">
        <v>12</v>
      </c>
      <c r="C285" s="7" t="s">
        <v>13</v>
      </c>
      <c r="D285" s="13" t="s">
        <v>14</v>
      </c>
      <c r="E285" s="9" t="s">
        <v>30</v>
      </c>
      <c r="F285" s="8" t="s">
        <v>16</v>
      </c>
      <c r="G285" s="10">
        <v>17</v>
      </c>
      <c r="H285" s="14" t="s">
        <v>17</v>
      </c>
      <c r="I285" s="9" t="s">
        <v>31</v>
      </c>
      <c r="J285" s="10"/>
      <c r="K285" s="11" t="s">
        <v>441</v>
      </c>
      <c r="L285" s="10">
        <v>1</v>
      </c>
      <c r="M285" s="12">
        <v>45550</v>
      </c>
    </row>
    <row r="286" spans="1:13" ht="15.75" customHeight="1">
      <c r="A286" s="41" t="str">
        <f t="shared" si="4"/>
        <v>PN2068-2_17_EXE_SPS_000000_1</v>
      </c>
      <c r="B286" s="6" t="s">
        <v>12</v>
      </c>
      <c r="C286" s="7" t="s">
        <v>13</v>
      </c>
      <c r="D286" s="13" t="s">
        <v>14</v>
      </c>
      <c r="E286" s="9" t="s">
        <v>30</v>
      </c>
      <c r="F286" s="8" t="s">
        <v>16</v>
      </c>
      <c r="G286" s="10">
        <v>17</v>
      </c>
      <c r="H286" s="14" t="s">
        <v>17</v>
      </c>
      <c r="I286" s="9" t="s">
        <v>31</v>
      </c>
      <c r="J286" s="10"/>
      <c r="K286" s="11" t="s">
        <v>442</v>
      </c>
      <c r="L286" s="10">
        <v>1</v>
      </c>
      <c r="M286" s="12">
        <v>45550</v>
      </c>
    </row>
    <row r="287" spans="1:13" ht="15.75" customHeight="1">
      <c r="A287" s="41" t="str">
        <f t="shared" si="4"/>
        <v>PN2068_2_17_EXE_PRE_000055_2</v>
      </c>
      <c r="B287" s="6" t="s">
        <v>12</v>
      </c>
      <c r="C287" s="7" t="s">
        <v>13</v>
      </c>
      <c r="D287" s="8" t="s">
        <v>74</v>
      </c>
      <c r="E287" s="9" t="s">
        <v>99</v>
      </c>
      <c r="F287" s="8" t="s">
        <v>100</v>
      </c>
      <c r="G287" s="10">
        <v>17</v>
      </c>
      <c r="H287" s="8" t="s">
        <v>17</v>
      </c>
      <c r="I287" s="9" t="s">
        <v>101</v>
      </c>
      <c r="J287" s="10" t="s">
        <v>295</v>
      </c>
      <c r="K287" s="11" t="s">
        <v>443</v>
      </c>
      <c r="L287" s="10">
        <v>2</v>
      </c>
      <c r="M287" s="12">
        <v>44978</v>
      </c>
    </row>
    <row r="288" spans="1:13" ht="15.75" customHeight="1">
      <c r="A288" s="41" t="str">
        <f t="shared" si="4"/>
        <v>PN2068_2_17_EXE_PRE_000053_2</v>
      </c>
      <c r="B288" s="6" t="s">
        <v>12</v>
      </c>
      <c r="C288" s="7" t="s">
        <v>13</v>
      </c>
      <c r="D288" s="8" t="s">
        <v>55</v>
      </c>
      <c r="E288" s="9" t="s">
        <v>99</v>
      </c>
      <c r="F288" s="8" t="s">
        <v>100</v>
      </c>
      <c r="G288" s="10">
        <v>17</v>
      </c>
      <c r="H288" s="8" t="s">
        <v>17</v>
      </c>
      <c r="I288" s="9" t="s">
        <v>101</v>
      </c>
      <c r="J288" s="10" t="s">
        <v>175</v>
      </c>
      <c r="K288" s="11" t="s">
        <v>444</v>
      </c>
      <c r="L288" s="10">
        <v>2</v>
      </c>
      <c r="M288" s="12">
        <v>44970</v>
      </c>
    </row>
    <row r="289" spans="1:13" ht="15.75" customHeight="1">
      <c r="A289" s="41" t="str">
        <f t="shared" si="4"/>
        <v>PN2068_2_17_EXE_PRE_à définir_</v>
      </c>
      <c r="B289" s="6" t="s">
        <v>12</v>
      </c>
      <c r="C289" s="7" t="s">
        <v>13</v>
      </c>
      <c r="D289" s="8" t="s">
        <v>193</v>
      </c>
      <c r="E289" s="9" t="s">
        <v>99</v>
      </c>
      <c r="F289" s="8" t="s">
        <v>100</v>
      </c>
      <c r="G289" s="10">
        <v>17</v>
      </c>
      <c r="H289" s="8" t="s">
        <v>17</v>
      </c>
      <c r="I289" s="9" t="s">
        <v>101</v>
      </c>
      <c r="J289" s="10" t="s">
        <v>19</v>
      </c>
      <c r="K289" s="11" t="s">
        <v>445</v>
      </c>
      <c r="L289" s="10"/>
      <c r="M289" s="12">
        <v>45072</v>
      </c>
    </row>
    <row r="290" spans="1:13" ht="15.75" customHeight="1">
      <c r="A290" s="41" t="str">
        <f t="shared" si="4"/>
        <v>PN2068-2_17_EXE_DTM_000000_1</v>
      </c>
      <c r="B290" s="6" t="s">
        <v>12</v>
      </c>
      <c r="C290" s="17" t="s">
        <v>13</v>
      </c>
      <c r="D290" s="18" t="s">
        <v>14</v>
      </c>
      <c r="E290" s="20" t="s">
        <v>417</v>
      </c>
      <c r="F290" s="18" t="s">
        <v>16</v>
      </c>
      <c r="G290" s="19">
        <v>17</v>
      </c>
      <c r="H290" s="8" t="s">
        <v>17</v>
      </c>
      <c r="I290" s="20" t="s">
        <v>418</v>
      </c>
      <c r="J290" s="19"/>
      <c r="K290" s="21" t="s">
        <v>446</v>
      </c>
      <c r="L290" s="19">
        <v>1</v>
      </c>
      <c r="M290" s="22">
        <v>45611</v>
      </c>
    </row>
    <row r="291" spans="1:13" ht="15.75" customHeight="1">
      <c r="A291" s="41" t="str">
        <f t="shared" si="4"/>
        <v>PN2068_2_17_EXE_PRE_000080_</v>
      </c>
      <c r="B291" s="6" t="s">
        <v>12</v>
      </c>
      <c r="C291" s="7" t="s">
        <v>13</v>
      </c>
      <c r="D291" s="8" t="s">
        <v>438</v>
      </c>
      <c r="E291" s="9" t="s">
        <v>99</v>
      </c>
      <c r="F291" s="8" t="s">
        <v>100</v>
      </c>
      <c r="G291" s="10">
        <v>17</v>
      </c>
      <c r="H291" s="8" t="s">
        <v>17</v>
      </c>
      <c r="I291" s="9" t="s">
        <v>101</v>
      </c>
      <c r="J291" s="10" t="s">
        <v>447</v>
      </c>
      <c r="K291" s="11" t="s">
        <v>448</v>
      </c>
      <c r="L291" s="10"/>
      <c r="M291" s="12">
        <v>45023</v>
      </c>
    </row>
    <row r="292" spans="1:13" ht="15.75" customHeight="1">
      <c r="A292" s="41" t="str">
        <f t="shared" si="4"/>
        <v>PN2068-2_17_EXE_NOT_000000_1</v>
      </c>
      <c r="B292" s="6" t="s">
        <v>12</v>
      </c>
      <c r="C292" s="7" t="s">
        <v>13</v>
      </c>
      <c r="D292" s="13" t="s">
        <v>14</v>
      </c>
      <c r="E292" s="9" t="s">
        <v>21</v>
      </c>
      <c r="F292" s="8" t="s">
        <v>16</v>
      </c>
      <c r="G292" s="10">
        <v>17</v>
      </c>
      <c r="H292" s="14" t="s">
        <v>17</v>
      </c>
      <c r="I292" s="9" t="s">
        <v>22</v>
      </c>
      <c r="J292" s="10"/>
      <c r="K292" s="11" t="s">
        <v>449</v>
      </c>
      <c r="L292" s="10">
        <v>1</v>
      </c>
      <c r="M292" s="12">
        <v>45729</v>
      </c>
    </row>
    <row r="293" spans="1:13" ht="15.75" customHeight="1">
      <c r="A293" s="41" t="str">
        <f t="shared" si="4"/>
        <v>PN2068_2_17_EXE_PRE_000106_</v>
      </c>
      <c r="B293" s="6" t="s">
        <v>12</v>
      </c>
      <c r="C293" s="7" t="s">
        <v>13</v>
      </c>
      <c r="D293" s="8" t="s">
        <v>438</v>
      </c>
      <c r="E293" s="9" t="s">
        <v>99</v>
      </c>
      <c r="F293" s="8" t="s">
        <v>100</v>
      </c>
      <c r="G293" s="10">
        <v>17</v>
      </c>
      <c r="H293" s="8" t="s">
        <v>17</v>
      </c>
      <c r="I293" s="9" t="s">
        <v>101</v>
      </c>
      <c r="J293" s="10" t="s">
        <v>450</v>
      </c>
      <c r="K293" s="11" t="s">
        <v>451</v>
      </c>
      <c r="L293" s="10"/>
      <c r="M293" s="12">
        <v>45023</v>
      </c>
    </row>
    <row r="294" spans="1:13" ht="15.75" customHeight="1">
      <c r="A294" s="41" t="str">
        <f t="shared" si="4"/>
        <v>PN2068-2_17_EXE_DDP_000000_1</v>
      </c>
      <c r="B294" s="6" t="s">
        <v>12</v>
      </c>
      <c r="C294" s="7" t="s">
        <v>13</v>
      </c>
      <c r="D294" s="8" t="s">
        <v>14</v>
      </c>
      <c r="E294" s="9" t="s">
        <v>182</v>
      </c>
      <c r="F294" s="8" t="s">
        <v>16</v>
      </c>
      <c r="G294" s="10">
        <v>17</v>
      </c>
      <c r="H294" s="8" t="s">
        <v>17</v>
      </c>
      <c r="I294" s="9" t="s">
        <v>452</v>
      </c>
      <c r="J294" s="10"/>
      <c r="K294" s="11" t="s">
        <v>453</v>
      </c>
      <c r="L294" s="10">
        <v>1</v>
      </c>
      <c r="M294" s="12">
        <v>45991</v>
      </c>
    </row>
    <row r="295" spans="1:13" ht="15.75" customHeight="1">
      <c r="A295" s="41" t="str">
        <f t="shared" si="4"/>
        <v>PN2068-2_17_EXE__à définir_1</v>
      </c>
      <c r="B295" s="6" t="s">
        <v>12</v>
      </c>
      <c r="C295" s="7" t="s">
        <v>13</v>
      </c>
      <c r="D295" s="8" t="s">
        <v>14</v>
      </c>
      <c r="E295" s="9" t="s">
        <v>15</v>
      </c>
      <c r="F295" s="8" t="s">
        <v>16</v>
      </c>
      <c r="G295" s="10">
        <v>17</v>
      </c>
      <c r="H295" s="8" t="s">
        <v>17</v>
      </c>
      <c r="I295" s="9"/>
      <c r="J295" s="10" t="s">
        <v>19</v>
      </c>
      <c r="K295" s="11" t="s">
        <v>454</v>
      </c>
      <c r="L295" s="10" t="s">
        <v>425</v>
      </c>
      <c r="M295" s="12"/>
    </row>
    <row r="296" spans="1:13" ht="15.75" customHeight="1">
      <c r="A296" s="41" t="str">
        <f t="shared" si="4"/>
        <v>PN2068_2_17_EXE_PIM_000107_</v>
      </c>
      <c r="B296" s="6" t="s">
        <v>12</v>
      </c>
      <c r="C296" s="7" t="s">
        <v>13</v>
      </c>
      <c r="D296" s="8" t="s">
        <v>98</v>
      </c>
      <c r="E296" s="9" t="s">
        <v>99</v>
      </c>
      <c r="F296" s="8" t="s">
        <v>100</v>
      </c>
      <c r="G296" s="10">
        <v>17</v>
      </c>
      <c r="H296" s="8" t="s">
        <v>17</v>
      </c>
      <c r="I296" s="9" t="s">
        <v>262</v>
      </c>
      <c r="J296" s="10" t="s">
        <v>252</v>
      </c>
      <c r="K296" s="11" t="s">
        <v>455</v>
      </c>
      <c r="L296" s="10"/>
      <c r="M296" s="12">
        <v>45074</v>
      </c>
    </row>
    <row r="297" spans="1:13" ht="15.75" customHeight="1">
      <c r="A297" s="41" t="str">
        <f t="shared" si="4"/>
        <v>PN2068_2_17_EXE_PIM_000108_</v>
      </c>
      <c r="B297" s="6" t="s">
        <v>12</v>
      </c>
      <c r="C297" s="7" t="s">
        <v>13</v>
      </c>
      <c r="D297" s="8" t="s">
        <v>74</v>
      </c>
      <c r="E297" s="9" t="s">
        <v>99</v>
      </c>
      <c r="F297" s="8" t="s">
        <v>100</v>
      </c>
      <c r="G297" s="10">
        <v>17</v>
      </c>
      <c r="H297" s="8" t="s">
        <v>17</v>
      </c>
      <c r="I297" s="9" t="s">
        <v>262</v>
      </c>
      <c r="J297" s="10" t="s">
        <v>456</v>
      </c>
      <c r="K297" s="11" t="s">
        <v>457</v>
      </c>
      <c r="L297" s="10"/>
      <c r="M297" s="12">
        <v>45044</v>
      </c>
    </row>
    <row r="298" spans="1:13" ht="15.75" customHeight="1">
      <c r="A298" s="41" t="str">
        <f t="shared" si="4"/>
        <v>PN2068_2_17_EXE_PIM_000109_</v>
      </c>
      <c r="B298" s="6" t="s">
        <v>12</v>
      </c>
      <c r="C298" s="7" t="s">
        <v>13</v>
      </c>
      <c r="D298" s="8" t="s">
        <v>193</v>
      </c>
      <c r="E298" s="9" t="s">
        <v>99</v>
      </c>
      <c r="F298" s="8" t="s">
        <v>100</v>
      </c>
      <c r="G298" s="10">
        <v>17</v>
      </c>
      <c r="H298" s="8" t="s">
        <v>17</v>
      </c>
      <c r="I298" s="9" t="s">
        <v>262</v>
      </c>
      <c r="J298" s="10" t="s">
        <v>458</v>
      </c>
      <c r="K298" s="11" t="s">
        <v>459</v>
      </c>
      <c r="L298" s="10"/>
      <c r="M298" s="12">
        <v>45044</v>
      </c>
    </row>
    <row r="299" spans="1:13" ht="15.75" customHeight="1">
      <c r="A299" s="41" t="str">
        <f t="shared" si="4"/>
        <v>PN2068_2_17_EXE_PIM_000110_</v>
      </c>
      <c r="B299" s="6" t="s">
        <v>12</v>
      </c>
      <c r="C299" s="7" t="s">
        <v>13</v>
      </c>
      <c r="D299" s="8" t="s">
        <v>98</v>
      </c>
      <c r="E299" s="9" t="s">
        <v>99</v>
      </c>
      <c r="F299" s="8" t="s">
        <v>100</v>
      </c>
      <c r="G299" s="10">
        <v>17</v>
      </c>
      <c r="H299" s="8" t="s">
        <v>17</v>
      </c>
      <c r="I299" s="9" t="s">
        <v>262</v>
      </c>
      <c r="J299" s="10" t="s">
        <v>460</v>
      </c>
      <c r="K299" s="11" t="s">
        <v>461</v>
      </c>
      <c r="L299" s="10"/>
      <c r="M299" s="12">
        <v>45044</v>
      </c>
    </row>
    <row r="300" spans="1:13" ht="15.75" customHeight="1">
      <c r="A300" s="41" t="str">
        <f t="shared" si="4"/>
        <v>PN2068_2_17_EXE_PIM_000111_</v>
      </c>
      <c r="B300" s="6" t="s">
        <v>12</v>
      </c>
      <c r="C300" s="7" t="s">
        <v>13</v>
      </c>
      <c r="D300" s="8" t="s">
        <v>193</v>
      </c>
      <c r="E300" s="9" t="s">
        <v>99</v>
      </c>
      <c r="F300" s="8" t="s">
        <v>100</v>
      </c>
      <c r="G300" s="10">
        <v>17</v>
      </c>
      <c r="H300" s="8" t="s">
        <v>17</v>
      </c>
      <c r="I300" s="9" t="s">
        <v>262</v>
      </c>
      <c r="J300" s="10" t="s">
        <v>462</v>
      </c>
      <c r="K300" s="11" t="s">
        <v>463</v>
      </c>
      <c r="L300" s="10"/>
      <c r="M300" s="12">
        <v>45044</v>
      </c>
    </row>
    <row r="301" spans="1:13" ht="15.75" customHeight="1">
      <c r="A301" s="41" t="str">
        <f t="shared" si="4"/>
        <v>PN2068_2_17_EXE_PIM_000112_</v>
      </c>
      <c r="B301" s="6" t="s">
        <v>12</v>
      </c>
      <c r="C301" s="7" t="s">
        <v>13</v>
      </c>
      <c r="D301" s="14" t="s">
        <v>438</v>
      </c>
      <c r="E301" s="10" t="s">
        <v>99</v>
      </c>
      <c r="F301" s="8" t="s">
        <v>100</v>
      </c>
      <c r="G301" s="10">
        <v>17</v>
      </c>
      <c r="H301" s="8" t="s">
        <v>17</v>
      </c>
      <c r="I301" s="9" t="s">
        <v>262</v>
      </c>
      <c r="J301" s="10" t="s">
        <v>464</v>
      </c>
      <c r="K301" s="11" t="s">
        <v>465</v>
      </c>
      <c r="L301" s="10"/>
      <c r="M301" s="12">
        <v>45044</v>
      </c>
    </row>
    <row r="302" spans="1:13" ht="15.75" customHeight="1">
      <c r="A302" s="41" t="str">
        <f t="shared" si="4"/>
        <v>PN2068_2_17_EXE_PIM_000113_</v>
      </c>
      <c r="B302" s="6" t="s">
        <v>12</v>
      </c>
      <c r="C302" s="7" t="s">
        <v>13</v>
      </c>
      <c r="D302" s="8" t="s">
        <v>98</v>
      </c>
      <c r="E302" s="9" t="s">
        <v>99</v>
      </c>
      <c r="F302" s="8" t="s">
        <v>100</v>
      </c>
      <c r="G302" s="10">
        <v>17</v>
      </c>
      <c r="H302" s="8" t="s">
        <v>17</v>
      </c>
      <c r="I302" s="9" t="s">
        <v>262</v>
      </c>
      <c r="J302" s="10" t="s">
        <v>466</v>
      </c>
      <c r="K302" s="11" t="s">
        <v>467</v>
      </c>
      <c r="L302" s="10"/>
      <c r="M302" s="12">
        <v>45044</v>
      </c>
    </row>
    <row r="303" spans="1:13" ht="15.75" customHeight="1">
      <c r="A303" s="41" t="str">
        <f t="shared" si="4"/>
        <v>PN2068_2_17_EXE_SHE_à définir_</v>
      </c>
      <c r="B303" s="6" t="s">
        <v>12</v>
      </c>
      <c r="C303" s="7" t="s">
        <v>13</v>
      </c>
      <c r="D303" s="8" t="s">
        <v>74</v>
      </c>
      <c r="E303" s="9" t="s">
        <v>99</v>
      </c>
      <c r="F303" s="8" t="s">
        <v>100</v>
      </c>
      <c r="G303" s="10">
        <v>17</v>
      </c>
      <c r="H303" s="8" t="s">
        <v>17</v>
      </c>
      <c r="I303" s="9" t="s">
        <v>39</v>
      </c>
      <c r="J303" s="10" t="s">
        <v>19</v>
      </c>
      <c r="K303" s="11" t="s">
        <v>468</v>
      </c>
      <c r="L303" s="10"/>
      <c r="M303" s="12">
        <v>45191</v>
      </c>
    </row>
    <row r="304" spans="1:13" ht="15.75" customHeight="1">
      <c r="A304" s="41" t="str">
        <f t="shared" si="4"/>
        <v>PN2068_2_17_EXE_SHE_à définir_</v>
      </c>
      <c r="B304" s="6" t="s">
        <v>12</v>
      </c>
      <c r="C304" s="7" t="s">
        <v>13</v>
      </c>
      <c r="D304" s="8" t="s">
        <v>74</v>
      </c>
      <c r="E304" s="9" t="s">
        <v>99</v>
      </c>
      <c r="F304" s="8" t="s">
        <v>100</v>
      </c>
      <c r="G304" s="10">
        <v>17</v>
      </c>
      <c r="H304" s="8" t="s">
        <v>17</v>
      </c>
      <c r="I304" s="9" t="s">
        <v>39</v>
      </c>
      <c r="J304" s="10" t="s">
        <v>19</v>
      </c>
      <c r="K304" s="11" t="s">
        <v>469</v>
      </c>
      <c r="L304" s="10"/>
      <c r="M304" s="12">
        <v>45191</v>
      </c>
    </row>
    <row r="305" spans="1:13" ht="15.75" customHeight="1">
      <c r="A305" s="41" t="str">
        <f t="shared" si="4"/>
        <v>PN2068_2_17_EXE_SHE_à définir_</v>
      </c>
      <c r="B305" s="6" t="s">
        <v>12</v>
      </c>
      <c r="C305" s="7" t="s">
        <v>13</v>
      </c>
      <c r="D305" s="13" t="s">
        <v>74</v>
      </c>
      <c r="E305" s="9" t="s">
        <v>99</v>
      </c>
      <c r="F305" s="8" t="s">
        <v>100</v>
      </c>
      <c r="G305" s="10">
        <v>17</v>
      </c>
      <c r="H305" s="14" t="s">
        <v>17</v>
      </c>
      <c r="I305" s="9" t="s">
        <v>39</v>
      </c>
      <c r="J305" s="10" t="s">
        <v>19</v>
      </c>
      <c r="K305" s="11" t="s">
        <v>470</v>
      </c>
      <c r="L305" s="10"/>
      <c r="M305" s="12">
        <v>45191</v>
      </c>
    </row>
    <row r="306" spans="1:13" ht="15.75" customHeight="1">
      <c r="A306" s="41" t="str">
        <f t="shared" si="4"/>
        <v>PN2068_2_17_EXE_SHE_à définir_</v>
      </c>
      <c r="B306" s="6" t="s">
        <v>12</v>
      </c>
      <c r="C306" s="7" t="s">
        <v>13</v>
      </c>
      <c r="D306" s="13" t="s">
        <v>74</v>
      </c>
      <c r="E306" s="9" t="s">
        <v>99</v>
      </c>
      <c r="F306" s="8" t="s">
        <v>100</v>
      </c>
      <c r="G306" s="10">
        <v>17</v>
      </c>
      <c r="H306" s="14" t="s">
        <v>17</v>
      </c>
      <c r="I306" s="9" t="s">
        <v>39</v>
      </c>
      <c r="J306" s="10" t="s">
        <v>19</v>
      </c>
      <c r="K306" s="11" t="s">
        <v>471</v>
      </c>
      <c r="L306" s="10"/>
      <c r="M306" s="12">
        <v>45191</v>
      </c>
    </row>
    <row r="307" spans="1:13" ht="15.75" customHeight="1">
      <c r="A307" s="41" t="str">
        <f t="shared" si="4"/>
        <v>PN2068_2_17_EXE_SHE_à définir_</v>
      </c>
      <c r="B307" s="6" t="s">
        <v>12</v>
      </c>
      <c r="C307" s="7" t="s">
        <v>13</v>
      </c>
      <c r="D307" s="13" t="s">
        <v>74</v>
      </c>
      <c r="E307" s="9" t="s">
        <v>99</v>
      </c>
      <c r="F307" s="8" t="s">
        <v>100</v>
      </c>
      <c r="G307" s="10">
        <v>17</v>
      </c>
      <c r="H307" s="14" t="s">
        <v>17</v>
      </c>
      <c r="I307" s="9" t="s">
        <v>39</v>
      </c>
      <c r="J307" s="10" t="s">
        <v>19</v>
      </c>
      <c r="K307" s="11" t="s">
        <v>472</v>
      </c>
      <c r="L307" s="10"/>
      <c r="M307" s="12">
        <v>45191</v>
      </c>
    </row>
    <row r="308" spans="1:13" ht="15.75" customHeight="1">
      <c r="A308" s="41" t="str">
        <f t="shared" si="4"/>
        <v>PN2068_2_17_EXE_SHE_à définir_</v>
      </c>
      <c r="B308" s="6" t="s">
        <v>12</v>
      </c>
      <c r="C308" s="7" t="s">
        <v>13</v>
      </c>
      <c r="D308" s="13" t="s">
        <v>74</v>
      </c>
      <c r="E308" s="9" t="s">
        <v>99</v>
      </c>
      <c r="F308" s="8" t="s">
        <v>100</v>
      </c>
      <c r="G308" s="10">
        <v>17</v>
      </c>
      <c r="H308" s="14" t="s">
        <v>17</v>
      </c>
      <c r="I308" s="9" t="s">
        <v>39</v>
      </c>
      <c r="J308" s="10" t="s">
        <v>19</v>
      </c>
      <c r="K308" s="11" t="s">
        <v>473</v>
      </c>
      <c r="L308" s="10"/>
      <c r="M308" s="12">
        <v>45191</v>
      </c>
    </row>
    <row r="309" spans="1:13" ht="15.75" customHeight="1">
      <c r="A309" s="41" t="str">
        <f t="shared" si="4"/>
        <v>PN2068_2_17_EXE_SHE_à définir_</v>
      </c>
      <c r="B309" s="6" t="s">
        <v>12</v>
      </c>
      <c r="C309" s="7" t="s">
        <v>13</v>
      </c>
      <c r="D309" s="13" t="s">
        <v>74</v>
      </c>
      <c r="E309" s="9" t="s">
        <v>99</v>
      </c>
      <c r="F309" s="8" t="s">
        <v>100</v>
      </c>
      <c r="G309" s="10">
        <v>17</v>
      </c>
      <c r="H309" s="14" t="s">
        <v>17</v>
      </c>
      <c r="I309" s="9" t="s">
        <v>39</v>
      </c>
      <c r="J309" s="10" t="s">
        <v>19</v>
      </c>
      <c r="K309" s="11" t="s">
        <v>474</v>
      </c>
      <c r="L309" s="10"/>
      <c r="M309" s="12">
        <v>45191</v>
      </c>
    </row>
    <row r="310" spans="1:13" ht="15.75" customHeight="1">
      <c r="A310" s="41" t="str">
        <f t="shared" si="4"/>
        <v>PN2068_2_17_EXE_SHE_à définir_</v>
      </c>
      <c r="B310" s="6" t="s">
        <v>12</v>
      </c>
      <c r="C310" s="7" t="s">
        <v>13</v>
      </c>
      <c r="D310" s="13" t="s">
        <v>74</v>
      </c>
      <c r="E310" s="9" t="s">
        <v>99</v>
      </c>
      <c r="F310" s="8" t="s">
        <v>100</v>
      </c>
      <c r="G310" s="10">
        <v>17</v>
      </c>
      <c r="H310" s="14" t="s">
        <v>17</v>
      </c>
      <c r="I310" s="9" t="s">
        <v>39</v>
      </c>
      <c r="J310" s="10" t="s">
        <v>19</v>
      </c>
      <c r="K310" s="11" t="s">
        <v>475</v>
      </c>
      <c r="L310" s="10"/>
      <c r="M310" s="12">
        <v>45191</v>
      </c>
    </row>
    <row r="311" spans="1:13" ht="15.75" customHeight="1">
      <c r="A311" s="41" t="str">
        <f t="shared" si="4"/>
        <v>PN2068_2_17_EXE_SHE_à définir_</v>
      </c>
      <c r="B311" s="6" t="s">
        <v>12</v>
      </c>
      <c r="C311" s="7" t="s">
        <v>13</v>
      </c>
      <c r="D311" s="13" t="s">
        <v>98</v>
      </c>
      <c r="E311" s="9" t="s">
        <v>99</v>
      </c>
      <c r="F311" s="8" t="s">
        <v>100</v>
      </c>
      <c r="G311" s="10">
        <v>17</v>
      </c>
      <c r="H311" s="14" t="s">
        <v>17</v>
      </c>
      <c r="I311" s="9" t="s">
        <v>39</v>
      </c>
      <c r="J311" s="10" t="s">
        <v>19</v>
      </c>
      <c r="K311" s="11" t="s">
        <v>476</v>
      </c>
      <c r="L311" s="10"/>
      <c r="M311" s="12">
        <v>45205</v>
      </c>
    </row>
    <row r="312" spans="1:13" ht="15.75" customHeight="1">
      <c r="A312" s="41" t="str">
        <f t="shared" si="4"/>
        <v>PN2068_2_17_EXE_SHE_à définir_</v>
      </c>
      <c r="B312" s="6" t="s">
        <v>12</v>
      </c>
      <c r="C312" s="7" t="s">
        <v>13</v>
      </c>
      <c r="D312" s="8" t="s">
        <v>98</v>
      </c>
      <c r="E312" s="9" t="s">
        <v>99</v>
      </c>
      <c r="F312" s="8" t="s">
        <v>100</v>
      </c>
      <c r="G312" s="10">
        <v>17</v>
      </c>
      <c r="H312" s="8" t="s">
        <v>17</v>
      </c>
      <c r="I312" s="9" t="s">
        <v>39</v>
      </c>
      <c r="J312" s="10" t="s">
        <v>19</v>
      </c>
      <c r="K312" s="11" t="s">
        <v>477</v>
      </c>
      <c r="L312" s="10"/>
      <c r="M312" s="12">
        <v>45205</v>
      </c>
    </row>
    <row r="313" spans="1:13" ht="15.75" customHeight="1">
      <c r="A313" s="41" t="str">
        <f t="shared" si="4"/>
        <v>PN2068_2_17_EXE_SHE_à définir_</v>
      </c>
      <c r="B313" s="6" t="s">
        <v>12</v>
      </c>
      <c r="C313" s="7" t="s">
        <v>13</v>
      </c>
      <c r="D313" s="13" t="s">
        <v>98</v>
      </c>
      <c r="E313" s="9" t="s">
        <v>99</v>
      </c>
      <c r="F313" s="8" t="s">
        <v>100</v>
      </c>
      <c r="G313" s="10">
        <v>17</v>
      </c>
      <c r="H313" s="14" t="s">
        <v>17</v>
      </c>
      <c r="I313" s="9" t="s">
        <v>39</v>
      </c>
      <c r="J313" s="10" t="s">
        <v>19</v>
      </c>
      <c r="K313" s="11" t="s">
        <v>478</v>
      </c>
      <c r="L313" s="10"/>
      <c r="M313" s="12">
        <v>45205</v>
      </c>
    </row>
    <row r="314" spans="1:13" ht="15.75" customHeight="1">
      <c r="A314" s="41" t="str">
        <f t="shared" si="4"/>
        <v>PN2068_2_17_EXE_SHE_à définir_</v>
      </c>
      <c r="B314" s="6" t="s">
        <v>12</v>
      </c>
      <c r="C314" s="7" t="s">
        <v>13</v>
      </c>
      <c r="D314" s="13" t="s">
        <v>98</v>
      </c>
      <c r="E314" s="9" t="s">
        <v>99</v>
      </c>
      <c r="F314" s="8" t="s">
        <v>100</v>
      </c>
      <c r="G314" s="10">
        <v>17</v>
      </c>
      <c r="H314" s="14" t="s">
        <v>17</v>
      </c>
      <c r="I314" s="9" t="s">
        <v>39</v>
      </c>
      <c r="J314" s="10" t="s">
        <v>19</v>
      </c>
      <c r="K314" s="11" t="s">
        <v>479</v>
      </c>
      <c r="L314" s="10"/>
      <c r="M314" s="12">
        <v>45205</v>
      </c>
    </row>
    <row r="315" spans="1:13" ht="15.75" customHeight="1">
      <c r="A315" s="41" t="str">
        <f t="shared" si="4"/>
        <v>PN2068_2_17_EXE_SHE_à définir_</v>
      </c>
      <c r="B315" s="6" t="s">
        <v>12</v>
      </c>
      <c r="C315" s="7" t="s">
        <v>13</v>
      </c>
      <c r="D315" s="13" t="s">
        <v>195</v>
      </c>
      <c r="E315" s="9" t="s">
        <v>99</v>
      </c>
      <c r="F315" s="8" t="s">
        <v>100</v>
      </c>
      <c r="G315" s="10">
        <v>17</v>
      </c>
      <c r="H315" s="14" t="s">
        <v>17</v>
      </c>
      <c r="I315" s="9" t="s">
        <v>39</v>
      </c>
      <c r="J315" s="10" t="s">
        <v>19</v>
      </c>
      <c r="K315" s="11" t="s">
        <v>480</v>
      </c>
      <c r="L315" s="10"/>
      <c r="M315" s="12">
        <v>45226</v>
      </c>
    </row>
    <row r="316" spans="1:13" ht="15.75" customHeight="1">
      <c r="A316" s="41" t="str">
        <f t="shared" si="4"/>
        <v>PN2068_2_17_EXE_SHE_à définir_</v>
      </c>
      <c r="B316" s="6" t="s">
        <v>12</v>
      </c>
      <c r="C316" s="7" t="s">
        <v>13</v>
      </c>
      <c r="D316" s="8" t="s">
        <v>195</v>
      </c>
      <c r="E316" s="9" t="s">
        <v>99</v>
      </c>
      <c r="F316" s="8" t="s">
        <v>100</v>
      </c>
      <c r="G316" s="10">
        <v>17</v>
      </c>
      <c r="H316" s="8" t="s">
        <v>17</v>
      </c>
      <c r="I316" s="9" t="s">
        <v>39</v>
      </c>
      <c r="J316" s="10" t="s">
        <v>19</v>
      </c>
      <c r="K316" s="11" t="s">
        <v>481</v>
      </c>
      <c r="L316" s="10"/>
      <c r="M316" s="12">
        <v>45226</v>
      </c>
    </row>
    <row r="317" spans="1:13" ht="15.75" customHeight="1">
      <c r="A317" s="41" t="str">
        <f t="shared" si="4"/>
        <v>PN2068_2_17_EXE_SHE_à définir_</v>
      </c>
      <c r="B317" s="6" t="s">
        <v>12</v>
      </c>
      <c r="C317" s="7" t="s">
        <v>13</v>
      </c>
      <c r="D317" s="10" t="s">
        <v>98</v>
      </c>
      <c r="E317" s="28" t="s">
        <v>99</v>
      </c>
      <c r="F317" s="8" t="s">
        <v>100</v>
      </c>
      <c r="G317" s="30">
        <v>17</v>
      </c>
      <c r="H317" s="9" t="s">
        <v>17</v>
      </c>
      <c r="I317" s="28" t="s">
        <v>39</v>
      </c>
      <c r="J317" s="10" t="s">
        <v>19</v>
      </c>
      <c r="K317" s="11" t="s">
        <v>482</v>
      </c>
      <c r="L317" s="10"/>
      <c r="M317" s="12">
        <v>45205</v>
      </c>
    </row>
    <row r="318" spans="1:13" ht="15.75" customHeight="1">
      <c r="A318" s="41" t="str">
        <f t="shared" si="4"/>
        <v>PN2068_2_17_EXE_SHE_à définir_</v>
      </c>
      <c r="B318" s="6" t="s">
        <v>12</v>
      </c>
      <c r="C318" s="7" t="s">
        <v>13</v>
      </c>
      <c r="D318" s="10" t="s">
        <v>98</v>
      </c>
      <c r="E318" s="28" t="s">
        <v>99</v>
      </c>
      <c r="F318" s="8" t="s">
        <v>100</v>
      </c>
      <c r="G318" s="30">
        <v>17</v>
      </c>
      <c r="H318" s="9" t="s">
        <v>17</v>
      </c>
      <c r="I318" s="28" t="s">
        <v>39</v>
      </c>
      <c r="J318" s="10" t="s">
        <v>19</v>
      </c>
      <c r="K318" s="11" t="s">
        <v>483</v>
      </c>
      <c r="L318" s="10"/>
      <c r="M318" s="12">
        <v>45205</v>
      </c>
    </row>
    <row r="319" spans="1:13" ht="15.75" customHeight="1">
      <c r="A319" s="41" t="str">
        <f t="shared" si="4"/>
        <v>PN2068_2_17_EXE_SHE_à définir_</v>
      </c>
      <c r="B319" s="6" t="s">
        <v>12</v>
      </c>
      <c r="C319" s="7" t="s">
        <v>13</v>
      </c>
      <c r="D319" s="10" t="s">
        <v>98</v>
      </c>
      <c r="E319" s="28" t="s">
        <v>99</v>
      </c>
      <c r="F319" s="8" t="s">
        <v>100</v>
      </c>
      <c r="G319" s="30">
        <v>17</v>
      </c>
      <c r="H319" s="9" t="s">
        <v>17</v>
      </c>
      <c r="I319" s="28" t="s">
        <v>39</v>
      </c>
      <c r="J319" s="10" t="s">
        <v>19</v>
      </c>
      <c r="K319" s="15" t="s">
        <v>484</v>
      </c>
      <c r="L319" s="10"/>
      <c r="M319" s="12">
        <v>45205</v>
      </c>
    </row>
    <row r="320" spans="1:13" ht="15.75" customHeight="1">
      <c r="A320" s="41" t="str">
        <f t="shared" si="4"/>
        <v>PN2068_2_17_EXE_SHE_à définir_</v>
      </c>
      <c r="B320" s="6" t="s">
        <v>12</v>
      </c>
      <c r="C320" s="7" t="s">
        <v>13</v>
      </c>
      <c r="D320" s="10" t="s">
        <v>195</v>
      </c>
      <c r="E320" s="28" t="s">
        <v>99</v>
      </c>
      <c r="F320" s="8" t="s">
        <v>100</v>
      </c>
      <c r="G320" s="30">
        <v>17</v>
      </c>
      <c r="H320" s="9" t="s">
        <v>17</v>
      </c>
      <c r="I320" s="28" t="s">
        <v>39</v>
      </c>
      <c r="J320" s="10" t="s">
        <v>19</v>
      </c>
      <c r="K320" s="31" t="s">
        <v>485</v>
      </c>
      <c r="L320" s="10"/>
      <c r="M320" s="12">
        <v>45226</v>
      </c>
    </row>
    <row r="321" spans="1:13" ht="15.75" customHeight="1">
      <c r="A321" s="41" t="str">
        <f t="shared" si="4"/>
        <v>PN2068_2_17_EXE_SHE_à définir_</v>
      </c>
      <c r="B321" s="6" t="s">
        <v>12</v>
      </c>
      <c r="C321" s="7" t="s">
        <v>13</v>
      </c>
      <c r="D321" s="10" t="s">
        <v>195</v>
      </c>
      <c r="E321" s="28" t="s">
        <v>99</v>
      </c>
      <c r="F321" s="8" t="s">
        <v>100</v>
      </c>
      <c r="G321" s="30">
        <v>17</v>
      </c>
      <c r="H321" s="9" t="s">
        <v>17</v>
      </c>
      <c r="I321" s="28" t="s">
        <v>39</v>
      </c>
      <c r="J321" s="10" t="s">
        <v>19</v>
      </c>
      <c r="K321" s="15" t="s">
        <v>486</v>
      </c>
      <c r="L321" s="10"/>
      <c r="M321" s="12">
        <v>45226</v>
      </c>
    </row>
    <row r="322" spans="1:13" ht="15.75" customHeight="1">
      <c r="A322" s="41" t="str">
        <f t="shared" si="4"/>
        <v>PN2068_2_17_EXE_SHE_à définir_</v>
      </c>
      <c r="B322" s="6" t="s">
        <v>12</v>
      </c>
      <c r="C322" s="7" t="s">
        <v>13</v>
      </c>
      <c r="D322" s="10" t="s">
        <v>438</v>
      </c>
      <c r="E322" s="28" t="s">
        <v>99</v>
      </c>
      <c r="F322" s="8" t="s">
        <v>100</v>
      </c>
      <c r="G322" s="30">
        <v>17</v>
      </c>
      <c r="H322" s="9" t="s">
        <v>17</v>
      </c>
      <c r="I322" s="28" t="s">
        <v>39</v>
      </c>
      <c r="J322" s="10" t="s">
        <v>19</v>
      </c>
      <c r="K322" s="15" t="s">
        <v>487</v>
      </c>
      <c r="L322" s="10"/>
      <c r="M322" s="12">
        <v>45226</v>
      </c>
    </row>
    <row r="323" spans="1:13" ht="15.75" customHeight="1">
      <c r="A323" s="41" t="str">
        <f t="shared" ref="A323:A386" si="5">CONCATENATE(F323,"_",G323,"_",H323,"_",I323,"_",TEXT(J323,"000000"),"_",L323)</f>
        <v>PN2068_2_17_EXE_SHE_à définir_</v>
      </c>
      <c r="B323" s="6" t="s">
        <v>12</v>
      </c>
      <c r="C323" s="7" t="s">
        <v>13</v>
      </c>
      <c r="D323" s="13" t="s">
        <v>438</v>
      </c>
      <c r="E323" s="9" t="s">
        <v>99</v>
      </c>
      <c r="F323" s="8" t="s">
        <v>100</v>
      </c>
      <c r="G323" s="10">
        <v>17</v>
      </c>
      <c r="H323" s="14" t="s">
        <v>17</v>
      </c>
      <c r="I323" s="9" t="s">
        <v>39</v>
      </c>
      <c r="J323" s="10" t="s">
        <v>19</v>
      </c>
      <c r="K323" s="11" t="s">
        <v>488</v>
      </c>
      <c r="L323" s="10"/>
      <c r="M323" s="12">
        <v>45226</v>
      </c>
    </row>
    <row r="324" spans="1:13" ht="15.75" customHeight="1">
      <c r="A324" s="41" t="str">
        <f t="shared" si="5"/>
        <v>PN2068_2_17_EXE_SHE_à définir_</v>
      </c>
      <c r="B324" s="6" t="s">
        <v>12</v>
      </c>
      <c r="C324" s="7" t="s">
        <v>13</v>
      </c>
      <c r="D324" s="13" t="s">
        <v>193</v>
      </c>
      <c r="E324" s="9" t="s">
        <v>99</v>
      </c>
      <c r="F324" s="8" t="s">
        <v>100</v>
      </c>
      <c r="G324" s="10">
        <v>17</v>
      </c>
      <c r="H324" s="14" t="s">
        <v>17</v>
      </c>
      <c r="I324" s="9" t="s">
        <v>39</v>
      </c>
      <c r="J324" s="10" t="s">
        <v>19</v>
      </c>
      <c r="K324" s="11" t="s">
        <v>489</v>
      </c>
      <c r="L324" s="10"/>
      <c r="M324" s="12">
        <v>45233</v>
      </c>
    </row>
    <row r="325" spans="1:13" ht="15.75" customHeight="1">
      <c r="A325" s="41" t="str">
        <f t="shared" si="5"/>
        <v>PN2068_2_17_EXE_SHE_à définir_</v>
      </c>
      <c r="B325" s="6" t="s">
        <v>12</v>
      </c>
      <c r="C325" s="7" t="s">
        <v>13</v>
      </c>
      <c r="D325" s="13" t="s">
        <v>438</v>
      </c>
      <c r="E325" s="9" t="s">
        <v>99</v>
      </c>
      <c r="F325" s="8" t="s">
        <v>100</v>
      </c>
      <c r="G325" s="10">
        <v>17</v>
      </c>
      <c r="H325" s="14" t="s">
        <v>17</v>
      </c>
      <c r="I325" s="9" t="s">
        <v>39</v>
      </c>
      <c r="J325" s="10" t="s">
        <v>19</v>
      </c>
      <c r="K325" s="11" t="s">
        <v>490</v>
      </c>
      <c r="L325" s="10"/>
      <c r="M325" s="12">
        <v>45226</v>
      </c>
    </row>
    <row r="326" spans="1:13" ht="15.75" customHeight="1">
      <c r="A326" s="41" t="str">
        <f t="shared" si="5"/>
        <v>PN2068_2_17_EXE_SHE_à définir_</v>
      </c>
      <c r="B326" s="6" t="s">
        <v>12</v>
      </c>
      <c r="C326" s="7" t="s">
        <v>13</v>
      </c>
      <c r="D326" s="13" t="s">
        <v>438</v>
      </c>
      <c r="E326" s="9" t="s">
        <v>99</v>
      </c>
      <c r="F326" s="8" t="s">
        <v>100</v>
      </c>
      <c r="G326" s="10">
        <v>17</v>
      </c>
      <c r="H326" s="14" t="s">
        <v>17</v>
      </c>
      <c r="I326" s="9" t="s">
        <v>39</v>
      </c>
      <c r="J326" s="10" t="s">
        <v>19</v>
      </c>
      <c r="K326" s="11" t="s">
        <v>491</v>
      </c>
      <c r="L326" s="10"/>
      <c r="M326" s="12">
        <v>45226</v>
      </c>
    </row>
    <row r="327" spans="1:13" ht="15.75" customHeight="1">
      <c r="A327" s="41" t="str">
        <f t="shared" si="5"/>
        <v>PN2068_2_17_EXE_SHE_à définir_</v>
      </c>
      <c r="B327" s="6" t="s">
        <v>12</v>
      </c>
      <c r="C327" s="7" t="s">
        <v>13</v>
      </c>
      <c r="D327" s="13" t="s">
        <v>98</v>
      </c>
      <c r="E327" s="9" t="s">
        <v>99</v>
      </c>
      <c r="F327" s="8" t="s">
        <v>100</v>
      </c>
      <c r="G327" s="10">
        <v>17</v>
      </c>
      <c r="H327" s="14" t="s">
        <v>17</v>
      </c>
      <c r="I327" s="9" t="s">
        <v>39</v>
      </c>
      <c r="J327" s="10" t="s">
        <v>19</v>
      </c>
      <c r="K327" s="11" t="s">
        <v>492</v>
      </c>
      <c r="L327" s="10"/>
      <c r="M327" s="12">
        <v>45205</v>
      </c>
    </row>
    <row r="328" spans="1:13" ht="15.75" customHeight="1">
      <c r="A328" s="41" t="str">
        <f t="shared" si="5"/>
        <v>PN2068_2_17_EXE_SHE_à définir_</v>
      </c>
      <c r="B328" s="6" t="s">
        <v>12</v>
      </c>
      <c r="C328" s="7" t="s">
        <v>13</v>
      </c>
      <c r="D328" s="13" t="s">
        <v>98</v>
      </c>
      <c r="E328" s="9" t="s">
        <v>99</v>
      </c>
      <c r="F328" s="8" t="s">
        <v>100</v>
      </c>
      <c r="G328" s="10">
        <v>17</v>
      </c>
      <c r="H328" s="14" t="s">
        <v>17</v>
      </c>
      <c r="I328" s="9" t="s">
        <v>39</v>
      </c>
      <c r="J328" s="10" t="s">
        <v>19</v>
      </c>
      <c r="K328" s="11" t="s">
        <v>493</v>
      </c>
      <c r="L328" s="10"/>
      <c r="M328" s="12">
        <v>45205</v>
      </c>
    </row>
    <row r="329" spans="1:13" ht="15.75" customHeight="1">
      <c r="A329" s="41" t="str">
        <f t="shared" si="5"/>
        <v>PN2068_2_17_EXE_SHE_à définir_</v>
      </c>
      <c r="B329" s="6" t="s">
        <v>12</v>
      </c>
      <c r="C329" s="7" t="s">
        <v>13</v>
      </c>
      <c r="D329" s="13" t="s">
        <v>98</v>
      </c>
      <c r="E329" s="9" t="s">
        <v>99</v>
      </c>
      <c r="F329" s="8" t="s">
        <v>100</v>
      </c>
      <c r="G329" s="10">
        <v>17</v>
      </c>
      <c r="H329" s="14" t="s">
        <v>17</v>
      </c>
      <c r="I329" s="9" t="s">
        <v>39</v>
      </c>
      <c r="J329" s="10" t="s">
        <v>19</v>
      </c>
      <c r="K329" s="11" t="s">
        <v>494</v>
      </c>
      <c r="L329" s="10"/>
      <c r="M329" s="12">
        <v>45205</v>
      </c>
    </row>
    <row r="330" spans="1:13" ht="15.75" customHeight="1">
      <c r="A330" s="41" t="str">
        <f t="shared" si="5"/>
        <v>PN2068_2_17_EXE_SHE_à définir_</v>
      </c>
      <c r="B330" s="6" t="s">
        <v>12</v>
      </c>
      <c r="C330" s="7" t="s">
        <v>13</v>
      </c>
      <c r="D330" s="13" t="s">
        <v>195</v>
      </c>
      <c r="E330" s="9" t="s">
        <v>99</v>
      </c>
      <c r="F330" s="8" t="s">
        <v>100</v>
      </c>
      <c r="G330" s="10">
        <v>17</v>
      </c>
      <c r="H330" s="14" t="s">
        <v>17</v>
      </c>
      <c r="I330" s="9" t="s">
        <v>39</v>
      </c>
      <c r="J330" s="10" t="s">
        <v>19</v>
      </c>
      <c r="K330" s="11" t="s">
        <v>495</v>
      </c>
      <c r="L330" s="10"/>
      <c r="M330" s="12">
        <v>45226</v>
      </c>
    </row>
    <row r="331" spans="1:13" ht="15.75" customHeight="1">
      <c r="A331" s="41" t="str">
        <f t="shared" si="5"/>
        <v>PN2068_2_17_EXE_SHE_à définir_</v>
      </c>
      <c r="B331" s="6" t="s">
        <v>12</v>
      </c>
      <c r="C331" s="7" t="s">
        <v>13</v>
      </c>
      <c r="D331" s="13" t="s">
        <v>195</v>
      </c>
      <c r="E331" s="9" t="s">
        <v>99</v>
      </c>
      <c r="F331" s="8" t="s">
        <v>100</v>
      </c>
      <c r="G331" s="10">
        <v>17</v>
      </c>
      <c r="H331" s="14" t="s">
        <v>17</v>
      </c>
      <c r="I331" s="9" t="s">
        <v>39</v>
      </c>
      <c r="J331" s="10" t="s">
        <v>19</v>
      </c>
      <c r="K331" s="11" t="s">
        <v>496</v>
      </c>
      <c r="L331" s="10"/>
      <c r="M331" s="12">
        <v>45226</v>
      </c>
    </row>
    <row r="332" spans="1:13" ht="15.75" customHeight="1">
      <c r="A332" s="41" t="str">
        <f t="shared" si="5"/>
        <v>PN2068_2_17_EXE_SHE_à définir_</v>
      </c>
      <c r="B332" s="6" t="s">
        <v>12</v>
      </c>
      <c r="C332" s="7" t="s">
        <v>13</v>
      </c>
      <c r="D332" s="13" t="s">
        <v>74</v>
      </c>
      <c r="E332" s="9" t="s">
        <v>99</v>
      </c>
      <c r="F332" s="8" t="s">
        <v>100</v>
      </c>
      <c r="G332" s="10">
        <v>17</v>
      </c>
      <c r="H332" s="14" t="s">
        <v>17</v>
      </c>
      <c r="I332" s="9" t="s">
        <v>39</v>
      </c>
      <c r="J332" s="10" t="s">
        <v>19</v>
      </c>
      <c r="K332" s="11" t="s">
        <v>497</v>
      </c>
      <c r="L332" s="10"/>
      <c r="M332" s="12">
        <v>45226</v>
      </c>
    </row>
    <row r="333" spans="1:13" ht="15.75" customHeight="1">
      <c r="A333" s="41" t="str">
        <f t="shared" si="5"/>
        <v>PN2068_2_17_EXE_SHE_à définir_</v>
      </c>
      <c r="B333" s="6" t="s">
        <v>12</v>
      </c>
      <c r="C333" s="7" t="s">
        <v>13</v>
      </c>
      <c r="D333" s="13" t="s">
        <v>98</v>
      </c>
      <c r="E333" s="9" t="s">
        <v>99</v>
      </c>
      <c r="F333" s="8" t="s">
        <v>100</v>
      </c>
      <c r="G333" s="10">
        <v>17</v>
      </c>
      <c r="H333" s="14" t="s">
        <v>17</v>
      </c>
      <c r="I333" s="9" t="s">
        <v>39</v>
      </c>
      <c r="J333" s="10" t="s">
        <v>19</v>
      </c>
      <c r="K333" s="11" t="s">
        <v>498</v>
      </c>
      <c r="L333" s="10"/>
      <c r="M333" s="12">
        <v>45205</v>
      </c>
    </row>
    <row r="334" spans="1:13" ht="15.75" customHeight="1">
      <c r="A334" s="41" t="str">
        <f t="shared" si="5"/>
        <v>PN2068_2_17_EXE_SHE_à définir_</v>
      </c>
      <c r="B334" s="6" t="s">
        <v>12</v>
      </c>
      <c r="C334" s="7" t="s">
        <v>13</v>
      </c>
      <c r="D334" s="13" t="s">
        <v>98</v>
      </c>
      <c r="E334" s="9" t="s">
        <v>99</v>
      </c>
      <c r="F334" s="8" t="s">
        <v>100</v>
      </c>
      <c r="G334" s="10">
        <v>17</v>
      </c>
      <c r="H334" s="14" t="s">
        <v>17</v>
      </c>
      <c r="I334" s="9" t="s">
        <v>39</v>
      </c>
      <c r="J334" s="10" t="s">
        <v>19</v>
      </c>
      <c r="K334" s="11" t="s">
        <v>499</v>
      </c>
      <c r="L334" s="10"/>
      <c r="M334" s="12">
        <v>45205</v>
      </c>
    </row>
    <row r="335" spans="1:13" ht="15.75" customHeight="1">
      <c r="A335" s="41" t="str">
        <f t="shared" si="5"/>
        <v>PN2068_2_17_EXE_SHE_à définir_</v>
      </c>
      <c r="B335" s="6" t="s">
        <v>12</v>
      </c>
      <c r="C335" s="7" t="s">
        <v>13</v>
      </c>
      <c r="D335" s="13" t="s">
        <v>98</v>
      </c>
      <c r="E335" s="9" t="s">
        <v>99</v>
      </c>
      <c r="F335" s="8" t="s">
        <v>100</v>
      </c>
      <c r="G335" s="10">
        <v>17</v>
      </c>
      <c r="H335" s="14" t="s">
        <v>17</v>
      </c>
      <c r="I335" s="9" t="s">
        <v>39</v>
      </c>
      <c r="J335" s="10" t="s">
        <v>19</v>
      </c>
      <c r="K335" s="11" t="s">
        <v>500</v>
      </c>
      <c r="L335" s="10"/>
      <c r="M335" s="12">
        <v>45205</v>
      </c>
    </row>
    <row r="336" spans="1:13" ht="15.75" customHeight="1">
      <c r="A336" s="41" t="str">
        <f t="shared" si="5"/>
        <v>PN2068_2_17_EXE_SHE_à définir_</v>
      </c>
      <c r="B336" s="6" t="s">
        <v>12</v>
      </c>
      <c r="C336" s="7" t="s">
        <v>13</v>
      </c>
      <c r="D336" s="13" t="s">
        <v>98</v>
      </c>
      <c r="E336" s="9" t="s">
        <v>99</v>
      </c>
      <c r="F336" s="8" t="s">
        <v>100</v>
      </c>
      <c r="G336" s="10">
        <v>17</v>
      </c>
      <c r="H336" s="14" t="s">
        <v>17</v>
      </c>
      <c r="I336" s="9" t="s">
        <v>39</v>
      </c>
      <c r="J336" s="10" t="s">
        <v>19</v>
      </c>
      <c r="K336" s="11" t="s">
        <v>501</v>
      </c>
      <c r="L336" s="10"/>
      <c r="M336" s="12">
        <v>45205</v>
      </c>
    </row>
    <row r="337" spans="1:13" ht="15.75" customHeight="1">
      <c r="A337" s="41" t="str">
        <f t="shared" si="5"/>
        <v>PN2068_2_17_EXE_SHE_à définir_</v>
      </c>
      <c r="B337" s="6" t="s">
        <v>12</v>
      </c>
      <c r="C337" s="7" t="s">
        <v>13</v>
      </c>
      <c r="D337" s="13" t="s">
        <v>193</v>
      </c>
      <c r="E337" s="9" t="s">
        <v>99</v>
      </c>
      <c r="F337" s="8" t="s">
        <v>100</v>
      </c>
      <c r="G337" s="10">
        <v>17</v>
      </c>
      <c r="H337" s="14" t="s">
        <v>17</v>
      </c>
      <c r="I337" s="9" t="s">
        <v>39</v>
      </c>
      <c r="J337" s="10" t="s">
        <v>19</v>
      </c>
      <c r="K337" s="11" t="s">
        <v>502</v>
      </c>
      <c r="L337" s="10"/>
      <c r="M337" s="12">
        <v>45233</v>
      </c>
    </row>
    <row r="338" spans="1:13" ht="15.75" customHeight="1">
      <c r="A338" s="41" t="str">
        <f t="shared" si="5"/>
        <v>PN2068_2_17_EXE_SHE_à définir_</v>
      </c>
      <c r="B338" s="6" t="s">
        <v>12</v>
      </c>
      <c r="C338" s="7" t="s">
        <v>13</v>
      </c>
      <c r="D338" s="13" t="s">
        <v>98</v>
      </c>
      <c r="E338" s="9" t="s">
        <v>99</v>
      </c>
      <c r="F338" s="8" t="s">
        <v>100</v>
      </c>
      <c r="G338" s="10">
        <v>17</v>
      </c>
      <c r="H338" s="14" t="s">
        <v>17</v>
      </c>
      <c r="I338" s="9" t="s">
        <v>39</v>
      </c>
      <c r="J338" s="10" t="s">
        <v>19</v>
      </c>
      <c r="K338" s="11" t="s">
        <v>503</v>
      </c>
      <c r="L338" s="10"/>
      <c r="M338" s="12">
        <v>45205</v>
      </c>
    </row>
    <row r="339" spans="1:13" ht="15.75" customHeight="1">
      <c r="A339" s="41" t="str">
        <f t="shared" si="5"/>
        <v>PN2068_2_17_EXE_SHE_à définir_</v>
      </c>
      <c r="B339" s="6" t="s">
        <v>12</v>
      </c>
      <c r="C339" s="7" t="s">
        <v>13</v>
      </c>
      <c r="D339" s="13" t="s">
        <v>98</v>
      </c>
      <c r="E339" s="9" t="s">
        <v>99</v>
      </c>
      <c r="F339" s="8" t="s">
        <v>100</v>
      </c>
      <c r="G339" s="10">
        <v>17</v>
      </c>
      <c r="H339" s="14" t="s">
        <v>17</v>
      </c>
      <c r="I339" s="9" t="s">
        <v>39</v>
      </c>
      <c r="J339" s="10" t="s">
        <v>19</v>
      </c>
      <c r="K339" s="11" t="s">
        <v>504</v>
      </c>
      <c r="L339" s="10"/>
      <c r="M339" s="12">
        <v>45205</v>
      </c>
    </row>
    <row r="340" spans="1:13" ht="15.75" customHeight="1">
      <c r="A340" s="41" t="str">
        <f t="shared" si="5"/>
        <v>PN2068_2_17_EXE_SHE_à définir_</v>
      </c>
      <c r="B340" s="6" t="s">
        <v>12</v>
      </c>
      <c r="C340" s="7" t="s">
        <v>13</v>
      </c>
      <c r="D340" s="13" t="s">
        <v>98</v>
      </c>
      <c r="E340" s="9" t="s">
        <v>99</v>
      </c>
      <c r="F340" s="8" t="s">
        <v>100</v>
      </c>
      <c r="G340" s="10">
        <v>17</v>
      </c>
      <c r="H340" s="14" t="s">
        <v>17</v>
      </c>
      <c r="I340" s="9" t="s">
        <v>39</v>
      </c>
      <c r="J340" s="10" t="s">
        <v>19</v>
      </c>
      <c r="K340" s="11" t="s">
        <v>505</v>
      </c>
      <c r="L340" s="10"/>
      <c r="M340" s="12">
        <v>45205</v>
      </c>
    </row>
    <row r="341" spans="1:13" ht="15.75" customHeight="1">
      <c r="A341" s="41" t="str">
        <f t="shared" si="5"/>
        <v>PN2068_2_17_EXE_SHE_à définir_</v>
      </c>
      <c r="B341" s="6" t="s">
        <v>12</v>
      </c>
      <c r="C341" s="7" t="s">
        <v>13</v>
      </c>
      <c r="D341" s="13" t="s">
        <v>98</v>
      </c>
      <c r="E341" s="9" t="s">
        <v>99</v>
      </c>
      <c r="F341" s="8" t="s">
        <v>100</v>
      </c>
      <c r="G341" s="10">
        <v>17</v>
      </c>
      <c r="H341" s="14" t="s">
        <v>17</v>
      </c>
      <c r="I341" s="9" t="s">
        <v>39</v>
      </c>
      <c r="J341" s="10" t="s">
        <v>19</v>
      </c>
      <c r="K341" s="11" t="s">
        <v>506</v>
      </c>
      <c r="L341" s="10"/>
      <c r="M341" s="12">
        <v>45205</v>
      </c>
    </row>
    <row r="342" spans="1:13" ht="15.75" customHeight="1">
      <c r="A342" s="41" t="str">
        <f t="shared" si="5"/>
        <v>PN2068_2_17_EXE_SHE_à définir_</v>
      </c>
      <c r="B342" s="6" t="s">
        <v>12</v>
      </c>
      <c r="C342" s="7" t="s">
        <v>13</v>
      </c>
      <c r="D342" s="13" t="s">
        <v>193</v>
      </c>
      <c r="E342" s="9" t="s">
        <v>99</v>
      </c>
      <c r="F342" s="8" t="s">
        <v>100</v>
      </c>
      <c r="G342" s="10">
        <v>17</v>
      </c>
      <c r="H342" s="14" t="s">
        <v>17</v>
      </c>
      <c r="I342" s="9" t="s">
        <v>39</v>
      </c>
      <c r="J342" s="10" t="s">
        <v>19</v>
      </c>
      <c r="K342" s="11" t="s">
        <v>507</v>
      </c>
      <c r="L342" s="10"/>
      <c r="M342" s="12">
        <v>45233</v>
      </c>
    </row>
    <row r="343" spans="1:13" ht="15.75" customHeight="1">
      <c r="A343" s="41" t="str">
        <f t="shared" si="5"/>
        <v>PN2068_2_17_EXE_SHE_à définir_</v>
      </c>
      <c r="B343" s="6" t="s">
        <v>12</v>
      </c>
      <c r="C343" s="7" t="s">
        <v>13</v>
      </c>
      <c r="D343" s="13" t="s">
        <v>193</v>
      </c>
      <c r="E343" s="9" t="s">
        <v>99</v>
      </c>
      <c r="F343" s="8" t="s">
        <v>100</v>
      </c>
      <c r="G343" s="10">
        <v>17</v>
      </c>
      <c r="H343" s="14" t="s">
        <v>17</v>
      </c>
      <c r="I343" s="9" t="s">
        <v>39</v>
      </c>
      <c r="J343" s="10" t="s">
        <v>19</v>
      </c>
      <c r="K343" s="11" t="s">
        <v>508</v>
      </c>
      <c r="L343" s="10"/>
      <c r="M343" s="12">
        <v>45233</v>
      </c>
    </row>
    <row r="344" spans="1:13" ht="15.75" customHeight="1">
      <c r="A344" s="41" t="str">
        <f t="shared" si="5"/>
        <v>PN2068_2_17_EXE_SHE_à définir_</v>
      </c>
      <c r="B344" s="6" t="s">
        <v>12</v>
      </c>
      <c r="C344" s="7" t="s">
        <v>13</v>
      </c>
      <c r="D344" s="13" t="s">
        <v>74</v>
      </c>
      <c r="E344" s="9" t="s">
        <v>99</v>
      </c>
      <c r="F344" s="8" t="s">
        <v>100</v>
      </c>
      <c r="G344" s="10">
        <v>17</v>
      </c>
      <c r="H344" s="14" t="s">
        <v>17</v>
      </c>
      <c r="I344" s="9" t="s">
        <v>39</v>
      </c>
      <c r="J344" s="10" t="s">
        <v>19</v>
      </c>
      <c r="K344" s="11" t="s">
        <v>509</v>
      </c>
      <c r="L344" s="10"/>
      <c r="M344" s="12">
        <v>45191</v>
      </c>
    </row>
    <row r="345" spans="1:13" ht="15.75" customHeight="1">
      <c r="A345" s="41" t="str">
        <f t="shared" si="5"/>
        <v>PN2068_2_17_EXE_SHE_à définir_</v>
      </c>
      <c r="B345" s="6" t="s">
        <v>12</v>
      </c>
      <c r="C345" s="7" t="s">
        <v>13</v>
      </c>
      <c r="D345" s="13" t="s">
        <v>74</v>
      </c>
      <c r="E345" s="9" t="s">
        <v>99</v>
      </c>
      <c r="F345" s="8" t="s">
        <v>100</v>
      </c>
      <c r="G345" s="10">
        <v>17</v>
      </c>
      <c r="H345" s="14" t="s">
        <v>17</v>
      </c>
      <c r="I345" s="9" t="s">
        <v>39</v>
      </c>
      <c r="J345" s="10" t="s">
        <v>19</v>
      </c>
      <c r="K345" s="11" t="s">
        <v>510</v>
      </c>
      <c r="L345" s="10"/>
      <c r="M345" s="12">
        <v>45191</v>
      </c>
    </row>
    <row r="346" spans="1:13" ht="15.75" customHeight="1">
      <c r="A346" s="41" t="str">
        <f t="shared" si="5"/>
        <v>PN2068_2_17_EXE_SHE_à définir_</v>
      </c>
      <c r="B346" s="6" t="s">
        <v>12</v>
      </c>
      <c r="C346" s="7" t="s">
        <v>13</v>
      </c>
      <c r="D346" s="13" t="s">
        <v>74</v>
      </c>
      <c r="E346" s="9" t="s">
        <v>99</v>
      </c>
      <c r="F346" s="8" t="s">
        <v>100</v>
      </c>
      <c r="G346" s="10">
        <v>17</v>
      </c>
      <c r="H346" s="14" t="s">
        <v>17</v>
      </c>
      <c r="I346" s="9" t="s">
        <v>39</v>
      </c>
      <c r="J346" s="10" t="s">
        <v>19</v>
      </c>
      <c r="K346" s="11" t="s">
        <v>511</v>
      </c>
      <c r="L346" s="10"/>
      <c r="M346" s="12">
        <v>45191</v>
      </c>
    </row>
    <row r="347" spans="1:13" ht="15.75" customHeight="1">
      <c r="A347" s="41" t="str">
        <f t="shared" si="5"/>
        <v>PN2068_2_17_EXE_SHE_à définir_</v>
      </c>
      <c r="B347" s="6" t="s">
        <v>12</v>
      </c>
      <c r="C347" s="7" t="s">
        <v>13</v>
      </c>
      <c r="D347" s="13" t="s">
        <v>74</v>
      </c>
      <c r="E347" s="9" t="s">
        <v>99</v>
      </c>
      <c r="F347" s="8" t="s">
        <v>100</v>
      </c>
      <c r="G347" s="10">
        <v>17</v>
      </c>
      <c r="H347" s="14" t="s">
        <v>17</v>
      </c>
      <c r="I347" s="9" t="s">
        <v>39</v>
      </c>
      <c r="J347" s="10" t="s">
        <v>19</v>
      </c>
      <c r="K347" s="11" t="s">
        <v>512</v>
      </c>
      <c r="L347" s="10"/>
      <c r="M347" s="12">
        <v>45191</v>
      </c>
    </row>
    <row r="348" spans="1:13" ht="15.75" customHeight="1">
      <c r="A348" s="41" t="str">
        <f t="shared" si="5"/>
        <v>PN2068_2_17_EXE_SHE_à définir_</v>
      </c>
      <c r="B348" s="6" t="s">
        <v>12</v>
      </c>
      <c r="C348" s="7" t="s">
        <v>13</v>
      </c>
      <c r="D348" s="13" t="s">
        <v>74</v>
      </c>
      <c r="E348" s="9" t="s">
        <v>99</v>
      </c>
      <c r="F348" s="8" t="s">
        <v>100</v>
      </c>
      <c r="G348" s="10">
        <v>17</v>
      </c>
      <c r="H348" s="14" t="s">
        <v>17</v>
      </c>
      <c r="I348" s="9" t="s">
        <v>39</v>
      </c>
      <c r="J348" s="10" t="s">
        <v>19</v>
      </c>
      <c r="K348" s="11" t="s">
        <v>513</v>
      </c>
      <c r="L348" s="10"/>
      <c r="M348" s="12">
        <v>45191</v>
      </c>
    </row>
    <row r="349" spans="1:13" ht="15.75" customHeight="1">
      <c r="A349" s="41" t="str">
        <f t="shared" si="5"/>
        <v>PN2068_2_17_EXE_SHE_à définir_</v>
      </c>
      <c r="B349" s="6" t="s">
        <v>12</v>
      </c>
      <c r="C349" s="7" t="s">
        <v>13</v>
      </c>
      <c r="D349" s="13" t="s">
        <v>74</v>
      </c>
      <c r="E349" s="9" t="s">
        <v>99</v>
      </c>
      <c r="F349" s="8" t="s">
        <v>100</v>
      </c>
      <c r="G349" s="10">
        <v>17</v>
      </c>
      <c r="H349" s="14" t="s">
        <v>17</v>
      </c>
      <c r="I349" s="9" t="s">
        <v>39</v>
      </c>
      <c r="J349" s="10" t="s">
        <v>19</v>
      </c>
      <c r="K349" s="11" t="s">
        <v>514</v>
      </c>
      <c r="L349" s="10"/>
      <c r="M349" s="12">
        <v>45191</v>
      </c>
    </row>
    <row r="350" spans="1:13" ht="15.75" customHeight="1">
      <c r="A350" s="41" t="str">
        <f t="shared" si="5"/>
        <v>PN2068_2_17_EXE_SHE_à définir_</v>
      </c>
      <c r="B350" s="6" t="s">
        <v>12</v>
      </c>
      <c r="C350" s="7" t="s">
        <v>13</v>
      </c>
      <c r="D350" s="13" t="s">
        <v>98</v>
      </c>
      <c r="E350" s="9" t="s">
        <v>99</v>
      </c>
      <c r="F350" s="8" t="s">
        <v>100</v>
      </c>
      <c r="G350" s="10">
        <v>17</v>
      </c>
      <c r="H350" s="14" t="s">
        <v>17</v>
      </c>
      <c r="I350" s="9" t="s">
        <v>39</v>
      </c>
      <c r="J350" s="10" t="s">
        <v>19</v>
      </c>
      <c r="K350" s="11" t="s">
        <v>515</v>
      </c>
      <c r="L350" s="10"/>
      <c r="M350" s="12">
        <v>45205</v>
      </c>
    </row>
    <row r="351" spans="1:13" ht="15.75" customHeight="1">
      <c r="A351" s="41" t="str">
        <f t="shared" si="5"/>
        <v>PN2068_2_17_EXE_SHE_à définir_</v>
      </c>
      <c r="B351" s="6" t="s">
        <v>12</v>
      </c>
      <c r="C351" s="7" t="s">
        <v>13</v>
      </c>
      <c r="D351" s="13" t="s">
        <v>98</v>
      </c>
      <c r="E351" s="9" t="s">
        <v>99</v>
      </c>
      <c r="F351" s="8" t="s">
        <v>100</v>
      </c>
      <c r="G351" s="10">
        <v>17</v>
      </c>
      <c r="H351" s="14" t="s">
        <v>17</v>
      </c>
      <c r="I351" s="9" t="s">
        <v>39</v>
      </c>
      <c r="J351" s="10" t="s">
        <v>19</v>
      </c>
      <c r="K351" s="11" t="s">
        <v>516</v>
      </c>
      <c r="L351" s="10"/>
      <c r="M351" s="12">
        <v>45205</v>
      </c>
    </row>
    <row r="352" spans="1:13" ht="15.75" customHeight="1">
      <c r="A352" s="41" t="str">
        <f t="shared" si="5"/>
        <v>PN2068_2_17_EXE_SHE_à définir_</v>
      </c>
      <c r="B352" s="6" t="s">
        <v>12</v>
      </c>
      <c r="C352" s="7" t="s">
        <v>13</v>
      </c>
      <c r="D352" s="8" t="s">
        <v>98</v>
      </c>
      <c r="E352" s="9" t="s">
        <v>99</v>
      </c>
      <c r="F352" s="8" t="s">
        <v>100</v>
      </c>
      <c r="G352" s="10">
        <v>17</v>
      </c>
      <c r="H352" s="8" t="s">
        <v>17</v>
      </c>
      <c r="I352" s="9" t="s">
        <v>39</v>
      </c>
      <c r="J352" s="10" t="s">
        <v>19</v>
      </c>
      <c r="K352" s="11" t="s">
        <v>517</v>
      </c>
      <c r="L352" s="10"/>
      <c r="M352" s="12">
        <v>45205</v>
      </c>
    </row>
    <row r="353" spans="1:13" ht="15.75" customHeight="1">
      <c r="A353" s="41" t="str">
        <f t="shared" si="5"/>
        <v>PN2068_2_17_EXE_SHE_à définir_</v>
      </c>
      <c r="B353" s="6" t="s">
        <v>12</v>
      </c>
      <c r="C353" s="7" t="s">
        <v>13</v>
      </c>
      <c r="D353" s="8" t="s">
        <v>193</v>
      </c>
      <c r="E353" s="9" t="s">
        <v>99</v>
      </c>
      <c r="F353" s="8" t="s">
        <v>100</v>
      </c>
      <c r="G353" s="10">
        <v>17</v>
      </c>
      <c r="H353" s="8" t="s">
        <v>17</v>
      </c>
      <c r="I353" s="9" t="s">
        <v>39</v>
      </c>
      <c r="J353" s="10" t="s">
        <v>19</v>
      </c>
      <c r="K353" s="11" t="s">
        <v>518</v>
      </c>
      <c r="L353" s="10"/>
      <c r="M353" s="12">
        <v>45226</v>
      </c>
    </row>
    <row r="354" spans="1:13" ht="15.75" customHeight="1">
      <c r="A354" s="41" t="str">
        <f t="shared" si="5"/>
        <v>PN2068_2_17_EXE_SHE_à définir_</v>
      </c>
      <c r="B354" s="6" t="s">
        <v>12</v>
      </c>
      <c r="C354" s="7" t="s">
        <v>13</v>
      </c>
      <c r="D354" s="8" t="s">
        <v>195</v>
      </c>
      <c r="E354" s="9" t="s">
        <v>99</v>
      </c>
      <c r="F354" s="8" t="s">
        <v>100</v>
      </c>
      <c r="G354" s="10">
        <v>17</v>
      </c>
      <c r="H354" s="8" t="s">
        <v>17</v>
      </c>
      <c r="I354" s="9" t="s">
        <v>39</v>
      </c>
      <c r="J354" s="10" t="s">
        <v>19</v>
      </c>
      <c r="K354" s="11" t="s">
        <v>519</v>
      </c>
      <c r="L354" s="10"/>
      <c r="M354" s="12">
        <v>45226</v>
      </c>
    </row>
    <row r="355" spans="1:13" ht="15.75" customHeight="1">
      <c r="A355" s="41" t="str">
        <f t="shared" si="5"/>
        <v>PN2068_2_17_EXE_SHE_à définir_</v>
      </c>
      <c r="B355" s="6" t="s">
        <v>12</v>
      </c>
      <c r="C355" s="7" t="s">
        <v>13</v>
      </c>
      <c r="D355" s="13" t="s">
        <v>195</v>
      </c>
      <c r="E355" s="9" t="s">
        <v>99</v>
      </c>
      <c r="F355" s="8" t="s">
        <v>100</v>
      </c>
      <c r="G355" s="10">
        <v>17</v>
      </c>
      <c r="H355" s="14" t="s">
        <v>17</v>
      </c>
      <c r="I355" s="9" t="s">
        <v>39</v>
      </c>
      <c r="J355" s="10" t="s">
        <v>19</v>
      </c>
      <c r="K355" s="11" t="s">
        <v>520</v>
      </c>
      <c r="L355" s="10"/>
      <c r="M355" s="12">
        <v>45226</v>
      </c>
    </row>
    <row r="356" spans="1:13" ht="15.75" customHeight="1">
      <c r="A356" s="41" t="str">
        <f t="shared" si="5"/>
        <v>PN2068_2_17_EXE_SHE_à définir_</v>
      </c>
      <c r="B356" s="6" t="s">
        <v>12</v>
      </c>
      <c r="C356" s="7" t="s">
        <v>13</v>
      </c>
      <c r="D356" s="13" t="s">
        <v>438</v>
      </c>
      <c r="E356" s="9" t="s">
        <v>99</v>
      </c>
      <c r="F356" s="8" t="s">
        <v>100</v>
      </c>
      <c r="G356" s="10">
        <v>17</v>
      </c>
      <c r="H356" s="14" t="s">
        <v>17</v>
      </c>
      <c r="I356" s="9" t="s">
        <v>39</v>
      </c>
      <c r="J356" s="10" t="s">
        <v>19</v>
      </c>
      <c r="K356" s="11" t="s">
        <v>521</v>
      </c>
      <c r="L356" s="10"/>
      <c r="M356" s="12">
        <v>45226</v>
      </c>
    </row>
    <row r="357" spans="1:13" ht="15.75" customHeight="1">
      <c r="A357" s="41" t="str">
        <f t="shared" si="5"/>
        <v>PN2068_2_17_EXE_SHE_à définir_</v>
      </c>
      <c r="B357" s="6" t="s">
        <v>12</v>
      </c>
      <c r="C357" s="7" t="s">
        <v>13</v>
      </c>
      <c r="D357" s="13" t="s">
        <v>438</v>
      </c>
      <c r="E357" s="9" t="s">
        <v>99</v>
      </c>
      <c r="F357" s="8" t="s">
        <v>100</v>
      </c>
      <c r="G357" s="10">
        <v>17</v>
      </c>
      <c r="H357" s="14" t="s">
        <v>17</v>
      </c>
      <c r="I357" s="9" t="s">
        <v>39</v>
      </c>
      <c r="J357" s="10" t="s">
        <v>19</v>
      </c>
      <c r="K357" s="11" t="s">
        <v>522</v>
      </c>
      <c r="L357" s="10"/>
      <c r="M357" s="12">
        <v>45226</v>
      </c>
    </row>
    <row r="358" spans="1:13" ht="15.75" customHeight="1">
      <c r="A358" s="41" t="str">
        <f t="shared" si="5"/>
        <v>PN2068_2_17_EXE_SHE_à définir_</v>
      </c>
      <c r="B358" s="6" t="s">
        <v>12</v>
      </c>
      <c r="C358" s="7" t="s">
        <v>13</v>
      </c>
      <c r="D358" s="13" t="s">
        <v>193</v>
      </c>
      <c r="E358" s="9" t="s">
        <v>99</v>
      </c>
      <c r="F358" s="8" t="s">
        <v>100</v>
      </c>
      <c r="G358" s="10">
        <v>17</v>
      </c>
      <c r="H358" s="14" t="s">
        <v>17</v>
      </c>
      <c r="I358" s="9" t="s">
        <v>39</v>
      </c>
      <c r="J358" s="10" t="s">
        <v>19</v>
      </c>
      <c r="K358" s="11" t="s">
        <v>523</v>
      </c>
      <c r="L358" s="10"/>
      <c r="M358" s="12">
        <v>45233</v>
      </c>
    </row>
    <row r="359" spans="1:13" ht="15.75" customHeight="1">
      <c r="A359" s="41" t="str">
        <f t="shared" si="5"/>
        <v>PN2068_2_17_EXE_SHE_à définir_</v>
      </c>
      <c r="B359" s="6" t="s">
        <v>12</v>
      </c>
      <c r="C359" s="7" t="s">
        <v>13</v>
      </c>
      <c r="D359" s="8" t="s">
        <v>195</v>
      </c>
      <c r="E359" s="9" t="s">
        <v>99</v>
      </c>
      <c r="F359" s="8" t="s">
        <v>100</v>
      </c>
      <c r="G359" s="10">
        <v>17</v>
      </c>
      <c r="H359" s="8" t="s">
        <v>17</v>
      </c>
      <c r="I359" s="9" t="s">
        <v>39</v>
      </c>
      <c r="J359" s="10" t="s">
        <v>19</v>
      </c>
      <c r="K359" s="15" t="s">
        <v>524</v>
      </c>
      <c r="L359" s="14"/>
      <c r="M359" s="12">
        <v>45226</v>
      </c>
    </row>
    <row r="360" spans="1:13" ht="15.75" customHeight="1">
      <c r="A360" s="41" t="str">
        <f t="shared" si="5"/>
        <v>PN2068_2_17_EXE_SHE_à définir_</v>
      </c>
      <c r="B360" s="6" t="s">
        <v>12</v>
      </c>
      <c r="C360" s="7" t="s">
        <v>13</v>
      </c>
      <c r="D360" s="8" t="s">
        <v>195</v>
      </c>
      <c r="E360" s="9" t="s">
        <v>99</v>
      </c>
      <c r="F360" s="8" t="s">
        <v>100</v>
      </c>
      <c r="G360" s="10">
        <v>17</v>
      </c>
      <c r="H360" s="8" t="s">
        <v>17</v>
      </c>
      <c r="I360" s="9" t="s">
        <v>39</v>
      </c>
      <c r="J360" s="10" t="s">
        <v>19</v>
      </c>
      <c r="K360" s="11" t="s">
        <v>525</v>
      </c>
      <c r="L360" s="10"/>
      <c r="M360" s="12">
        <v>45226</v>
      </c>
    </row>
    <row r="361" spans="1:13" ht="15.75" customHeight="1">
      <c r="A361" s="41" t="str">
        <f t="shared" si="5"/>
        <v>PN2068_2_17_EXE_SHE_à définir_</v>
      </c>
      <c r="B361" s="6" t="s">
        <v>12</v>
      </c>
      <c r="C361" s="7" t="s">
        <v>13</v>
      </c>
      <c r="D361" s="8" t="s">
        <v>74</v>
      </c>
      <c r="E361" s="9" t="s">
        <v>99</v>
      </c>
      <c r="F361" s="8" t="s">
        <v>100</v>
      </c>
      <c r="G361" s="10">
        <v>17</v>
      </c>
      <c r="H361" s="8" t="s">
        <v>17</v>
      </c>
      <c r="I361" s="9" t="s">
        <v>39</v>
      </c>
      <c r="J361" s="10" t="s">
        <v>19</v>
      </c>
      <c r="K361" s="11" t="s">
        <v>526</v>
      </c>
      <c r="L361" s="10"/>
      <c r="M361" s="12">
        <v>45191</v>
      </c>
    </row>
    <row r="362" spans="1:13" ht="15.75" customHeight="1">
      <c r="A362" s="41" t="str">
        <f t="shared" si="5"/>
        <v>PN2068_2_17_EXE_SHE_à définir_</v>
      </c>
      <c r="B362" s="6" t="s">
        <v>12</v>
      </c>
      <c r="C362" s="7" t="s">
        <v>13</v>
      </c>
      <c r="D362" s="8" t="s">
        <v>74</v>
      </c>
      <c r="E362" s="9" t="s">
        <v>99</v>
      </c>
      <c r="F362" s="8" t="s">
        <v>100</v>
      </c>
      <c r="G362" s="10">
        <v>17</v>
      </c>
      <c r="H362" s="8" t="s">
        <v>17</v>
      </c>
      <c r="I362" s="9" t="s">
        <v>39</v>
      </c>
      <c r="J362" s="10" t="s">
        <v>19</v>
      </c>
      <c r="K362" s="15" t="s">
        <v>527</v>
      </c>
      <c r="L362" s="14"/>
      <c r="M362" s="12">
        <v>45191</v>
      </c>
    </row>
    <row r="363" spans="1:13" ht="15.75" customHeight="1">
      <c r="A363" s="41" t="str">
        <f t="shared" si="5"/>
        <v>PN2068_2_17_EXE_SHE_à définir_</v>
      </c>
      <c r="B363" s="6" t="s">
        <v>12</v>
      </c>
      <c r="C363" s="7" t="s">
        <v>13</v>
      </c>
      <c r="D363" s="8" t="s">
        <v>74</v>
      </c>
      <c r="E363" s="9" t="s">
        <v>99</v>
      </c>
      <c r="F363" s="8" t="s">
        <v>100</v>
      </c>
      <c r="G363" s="10">
        <v>17</v>
      </c>
      <c r="H363" s="8" t="s">
        <v>17</v>
      </c>
      <c r="I363" s="9" t="s">
        <v>39</v>
      </c>
      <c r="J363" s="10" t="s">
        <v>19</v>
      </c>
      <c r="K363" s="11" t="s">
        <v>528</v>
      </c>
      <c r="L363" s="10"/>
      <c r="M363" s="12">
        <v>45191</v>
      </c>
    </row>
    <row r="364" spans="1:13" ht="15.75" customHeight="1">
      <c r="A364" s="41" t="str">
        <f t="shared" si="5"/>
        <v>PN2068_2_17_EXE_SHE_à définir_</v>
      </c>
      <c r="B364" s="6" t="s">
        <v>12</v>
      </c>
      <c r="C364" s="7" t="s">
        <v>13</v>
      </c>
      <c r="D364" s="8" t="s">
        <v>74</v>
      </c>
      <c r="E364" s="9" t="s">
        <v>99</v>
      </c>
      <c r="F364" s="8" t="s">
        <v>100</v>
      </c>
      <c r="G364" s="10">
        <v>17</v>
      </c>
      <c r="H364" s="8" t="s">
        <v>17</v>
      </c>
      <c r="I364" s="9" t="s">
        <v>39</v>
      </c>
      <c r="J364" s="10" t="s">
        <v>19</v>
      </c>
      <c r="K364" s="11" t="s">
        <v>529</v>
      </c>
      <c r="L364" s="10"/>
      <c r="M364" s="12">
        <v>45191</v>
      </c>
    </row>
    <row r="365" spans="1:13" ht="15.75" customHeight="1">
      <c r="A365" s="41" t="str">
        <f t="shared" si="5"/>
        <v>PN2068_2_17_EXE_SHE_à définir_</v>
      </c>
      <c r="B365" s="6" t="s">
        <v>12</v>
      </c>
      <c r="C365" s="7" t="s">
        <v>13</v>
      </c>
      <c r="D365" s="8" t="s">
        <v>98</v>
      </c>
      <c r="E365" s="9" t="s">
        <v>99</v>
      </c>
      <c r="F365" s="8" t="s">
        <v>100</v>
      </c>
      <c r="G365" s="10">
        <v>17</v>
      </c>
      <c r="H365" s="8" t="s">
        <v>17</v>
      </c>
      <c r="I365" s="9" t="s">
        <v>39</v>
      </c>
      <c r="J365" s="10" t="s">
        <v>19</v>
      </c>
      <c r="K365" s="11" t="s">
        <v>530</v>
      </c>
      <c r="L365" s="10"/>
      <c r="M365" s="12">
        <v>45205</v>
      </c>
    </row>
    <row r="366" spans="1:13" ht="15.75" customHeight="1">
      <c r="A366" s="41" t="str">
        <f t="shared" si="5"/>
        <v>PN2068_2_17_EXE_SHE_à définir_</v>
      </c>
      <c r="B366" s="6" t="s">
        <v>12</v>
      </c>
      <c r="C366" s="7" t="s">
        <v>13</v>
      </c>
      <c r="D366" s="8" t="s">
        <v>98</v>
      </c>
      <c r="E366" s="9" t="s">
        <v>99</v>
      </c>
      <c r="F366" s="8" t="s">
        <v>100</v>
      </c>
      <c r="G366" s="10">
        <v>17</v>
      </c>
      <c r="H366" s="8" t="s">
        <v>17</v>
      </c>
      <c r="I366" s="9" t="s">
        <v>39</v>
      </c>
      <c r="J366" s="10" t="s">
        <v>19</v>
      </c>
      <c r="K366" s="15" t="s">
        <v>531</v>
      </c>
      <c r="L366" s="14"/>
      <c r="M366" s="12">
        <v>45205</v>
      </c>
    </row>
    <row r="367" spans="1:13" ht="15.75" customHeight="1">
      <c r="A367" s="41" t="str">
        <f t="shared" si="5"/>
        <v>PN2068_2_17_EXE_SHE_à définir_</v>
      </c>
      <c r="B367" s="6" t="s">
        <v>12</v>
      </c>
      <c r="C367" s="7" t="s">
        <v>13</v>
      </c>
      <c r="D367" s="8" t="s">
        <v>438</v>
      </c>
      <c r="E367" s="9" t="s">
        <v>99</v>
      </c>
      <c r="F367" s="8" t="s">
        <v>100</v>
      </c>
      <c r="G367" s="10">
        <v>17</v>
      </c>
      <c r="H367" s="8" t="s">
        <v>17</v>
      </c>
      <c r="I367" s="9" t="s">
        <v>39</v>
      </c>
      <c r="J367" s="10" t="s">
        <v>19</v>
      </c>
      <c r="K367" s="11" t="s">
        <v>532</v>
      </c>
      <c r="L367" s="10"/>
      <c r="M367" s="12">
        <v>45226</v>
      </c>
    </row>
    <row r="368" spans="1:13" ht="15.75" customHeight="1">
      <c r="A368" s="41" t="str">
        <f t="shared" si="5"/>
        <v>PN2068_2_17_EXE_SHE_à définir_</v>
      </c>
      <c r="B368" s="6" t="s">
        <v>12</v>
      </c>
      <c r="C368" s="7" t="s">
        <v>13</v>
      </c>
      <c r="D368" s="13" t="s">
        <v>438</v>
      </c>
      <c r="E368" s="9" t="s">
        <v>99</v>
      </c>
      <c r="F368" s="8" t="s">
        <v>100</v>
      </c>
      <c r="G368" s="10">
        <v>17</v>
      </c>
      <c r="H368" s="14" t="s">
        <v>17</v>
      </c>
      <c r="I368" s="9" t="s">
        <v>39</v>
      </c>
      <c r="J368" s="10" t="s">
        <v>19</v>
      </c>
      <c r="K368" s="11" t="s">
        <v>533</v>
      </c>
      <c r="L368" s="10"/>
      <c r="M368" s="12">
        <v>45226</v>
      </c>
    </row>
    <row r="369" spans="1:13" ht="15.75" customHeight="1">
      <c r="A369" s="41" t="str">
        <f t="shared" si="5"/>
        <v>PN2068_2_17_EXE_SHE_à définir_</v>
      </c>
      <c r="B369" s="6" t="s">
        <v>12</v>
      </c>
      <c r="C369" s="7" t="s">
        <v>13</v>
      </c>
      <c r="D369" s="13" t="s">
        <v>98</v>
      </c>
      <c r="E369" s="9" t="s">
        <v>99</v>
      </c>
      <c r="F369" s="8" t="s">
        <v>100</v>
      </c>
      <c r="G369" s="10">
        <v>17</v>
      </c>
      <c r="H369" s="14" t="s">
        <v>17</v>
      </c>
      <c r="I369" s="9" t="s">
        <v>39</v>
      </c>
      <c r="J369" s="10" t="s">
        <v>19</v>
      </c>
      <c r="K369" s="11" t="s">
        <v>534</v>
      </c>
      <c r="L369" s="10"/>
      <c r="M369" s="12">
        <v>45205</v>
      </c>
    </row>
    <row r="370" spans="1:13" ht="15.75" customHeight="1">
      <c r="A370" s="41" t="str">
        <f t="shared" si="5"/>
        <v>PN2068_2_17_EXE_SHE_à définir_</v>
      </c>
      <c r="B370" s="6" t="s">
        <v>12</v>
      </c>
      <c r="C370" s="7" t="s">
        <v>13</v>
      </c>
      <c r="D370" s="8" t="s">
        <v>98</v>
      </c>
      <c r="E370" s="9" t="s">
        <v>99</v>
      </c>
      <c r="F370" s="8" t="s">
        <v>100</v>
      </c>
      <c r="G370" s="10">
        <v>17</v>
      </c>
      <c r="H370" s="8" t="s">
        <v>17</v>
      </c>
      <c r="I370" s="9" t="s">
        <v>39</v>
      </c>
      <c r="J370" s="10" t="s">
        <v>19</v>
      </c>
      <c r="K370" s="15" t="s">
        <v>535</v>
      </c>
      <c r="L370" s="10"/>
      <c r="M370" s="12">
        <v>45205</v>
      </c>
    </row>
    <row r="371" spans="1:13" ht="15.75" customHeight="1">
      <c r="A371" s="41" t="str">
        <f t="shared" si="5"/>
        <v>PN2068_2_17_EXE_SHE_à définir_</v>
      </c>
      <c r="B371" s="6" t="s">
        <v>12</v>
      </c>
      <c r="C371" s="7" t="s">
        <v>13</v>
      </c>
      <c r="D371" s="13" t="s">
        <v>98</v>
      </c>
      <c r="E371" s="9" t="s">
        <v>99</v>
      </c>
      <c r="F371" s="8" t="s">
        <v>100</v>
      </c>
      <c r="G371" s="10">
        <v>17</v>
      </c>
      <c r="H371" s="14" t="s">
        <v>17</v>
      </c>
      <c r="I371" s="9" t="s">
        <v>39</v>
      </c>
      <c r="J371" s="10" t="s">
        <v>19</v>
      </c>
      <c r="K371" s="11" t="s">
        <v>536</v>
      </c>
      <c r="L371" s="10"/>
      <c r="M371" s="12">
        <v>45205</v>
      </c>
    </row>
    <row r="372" spans="1:13" ht="15.75" customHeight="1">
      <c r="A372" s="41" t="str">
        <f t="shared" si="5"/>
        <v>PN2068_2_17_EXE_SHE_à définir_</v>
      </c>
      <c r="B372" s="6" t="s">
        <v>12</v>
      </c>
      <c r="C372" s="7" t="s">
        <v>13</v>
      </c>
      <c r="D372" s="8" t="s">
        <v>98</v>
      </c>
      <c r="E372" s="9" t="s">
        <v>99</v>
      </c>
      <c r="F372" s="8" t="s">
        <v>100</v>
      </c>
      <c r="G372" s="10">
        <v>17</v>
      </c>
      <c r="H372" s="8" t="s">
        <v>17</v>
      </c>
      <c r="I372" s="9" t="s">
        <v>39</v>
      </c>
      <c r="J372" s="10" t="s">
        <v>19</v>
      </c>
      <c r="K372" s="15" t="s">
        <v>537</v>
      </c>
      <c r="L372" s="10"/>
      <c r="M372" s="12">
        <v>45205</v>
      </c>
    </row>
    <row r="373" spans="1:13" ht="15.75" customHeight="1">
      <c r="A373" s="41" t="str">
        <f t="shared" si="5"/>
        <v>PN2068_2_17_EXE_SHE_à définir_</v>
      </c>
      <c r="B373" s="6" t="s">
        <v>12</v>
      </c>
      <c r="C373" s="7" t="s">
        <v>13</v>
      </c>
      <c r="D373" s="13" t="s">
        <v>438</v>
      </c>
      <c r="E373" s="9" t="s">
        <v>99</v>
      </c>
      <c r="F373" s="8" t="s">
        <v>100</v>
      </c>
      <c r="G373" s="10">
        <v>17</v>
      </c>
      <c r="H373" s="14" t="s">
        <v>17</v>
      </c>
      <c r="I373" s="9" t="s">
        <v>39</v>
      </c>
      <c r="J373" s="10" t="s">
        <v>19</v>
      </c>
      <c r="K373" s="11" t="s">
        <v>538</v>
      </c>
      <c r="L373" s="10"/>
      <c r="M373" s="12">
        <v>45226</v>
      </c>
    </row>
    <row r="374" spans="1:13" ht="15.75" customHeight="1">
      <c r="A374" s="41" t="str">
        <f t="shared" si="5"/>
        <v>PN2068_2_17_EXE_SHE_à définir_</v>
      </c>
      <c r="B374" s="6" t="s">
        <v>12</v>
      </c>
      <c r="C374" s="7" t="s">
        <v>13</v>
      </c>
      <c r="D374" s="13" t="s">
        <v>438</v>
      </c>
      <c r="E374" s="9" t="s">
        <v>99</v>
      </c>
      <c r="F374" s="8" t="s">
        <v>100</v>
      </c>
      <c r="G374" s="10">
        <v>17</v>
      </c>
      <c r="H374" s="14" t="s">
        <v>17</v>
      </c>
      <c r="I374" s="9" t="s">
        <v>39</v>
      </c>
      <c r="J374" s="10" t="s">
        <v>19</v>
      </c>
      <c r="K374" s="11" t="s">
        <v>539</v>
      </c>
      <c r="L374" s="10"/>
      <c r="M374" s="12">
        <v>45226</v>
      </c>
    </row>
    <row r="375" spans="1:13" ht="15.75" customHeight="1">
      <c r="A375" s="41" t="str">
        <f t="shared" si="5"/>
        <v>PN2068_2_17_EXE_SHE_à définir_</v>
      </c>
      <c r="B375" s="6" t="s">
        <v>12</v>
      </c>
      <c r="C375" s="7" t="s">
        <v>13</v>
      </c>
      <c r="D375" s="13" t="s">
        <v>195</v>
      </c>
      <c r="E375" s="9" t="s">
        <v>99</v>
      </c>
      <c r="F375" s="8" t="s">
        <v>100</v>
      </c>
      <c r="G375" s="10">
        <v>17</v>
      </c>
      <c r="H375" s="14" t="s">
        <v>17</v>
      </c>
      <c r="I375" s="9" t="s">
        <v>39</v>
      </c>
      <c r="J375" s="10" t="s">
        <v>19</v>
      </c>
      <c r="K375" s="11" t="s">
        <v>540</v>
      </c>
      <c r="L375" s="10"/>
      <c r="M375" s="12">
        <v>45226</v>
      </c>
    </row>
    <row r="376" spans="1:13" ht="15.75" customHeight="1">
      <c r="A376" s="41" t="str">
        <f t="shared" si="5"/>
        <v>PN2068_2_17_EXE_SHE_à définir_</v>
      </c>
      <c r="B376" s="6" t="s">
        <v>12</v>
      </c>
      <c r="C376" s="7" t="s">
        <v>13</v>
      </c>
      <c r="D376" s="13" t="s">
        <v>193</v>
      </c>
      <c r="E376" s="9" t="s">
        <v>99</v>
      </c>
      <c r="F376" s="8" t="s">
        <v>100</v>
      </c>
      <c r="G376" s="10">
        <v>17</v>
      </c>
      <c r="H376" s="14" t="s">
        <v>17</v>
      </c>
      <c r="I376" s="9" t="s">
        <v>39</v>
      </c>
      <c r="J376" s="10" t="s">
        <v>19</v>
      </c>
      <c r="K376" s="11" t="s">
        <v>541</v>
      </c>
      <c r="L376" s="10"/>
      <c r="M376" s="12">
        <v>45233</v>
      </c>
    </row>
    <row r="377" spans="1:13" ht="15.75" customHeight="1">
      <c r="A377" s="41" t="str">
        <f t="shared" si="5"/>
        <v>PN2068_2_17_EXE_SHE_à définir_</v>
      </c>
      <c r="B377" s="6" t="s">
        <v>12</v>
      </c>
      <c r="C377" s="7" t="s">
        <v>13</v>
      </c>
      <c r="D377" s="13" t="s">
        <v>193</v>
      </c>
      <c r="E377" s="9" t="s">
        <v>99</v>
      </c>
      <c r="F377" s="8" t="s">
        <v>100</v>
      </c>
      <c r="G377" s="10">
        <v>17</v>
      </c>
      <c r="H377" s="14" t="s">
        <v>17</v>
      </c>
      <c r="I377" s="9" t="s">
        <v>39</v>
      </c>
      <c r="J377" s="10" t="s">
        <v>19</v>
      </c>
      <c r="K377" s="11" t="s">
        <v>542</v>
      </c>
      <c r="L377" s="10"/>
      <c r="M377" s="12">
        <v>45226</v>
      </c>
    </row>
    <row r="378" spans="1:13" ht="15.75" customHeight="1">
      <c r="A378" s="41" t="str">
        <f t="shared" si="5"/>
        <v>PN2068_2_17_EXE_SHE_à définir_</v>
      </c>
      <c r="B378" s="6" t="s">
        <v>12</v>
      </c>
      <c r="C378" s="7" t="s">
        <v>13</v>
      </c>
      <c r="D378" s="8" t="s">
        <v>98</v>
      </c>
      <c r="E378" s="9" t="s">
        <v>99</v>
      </c>
      <c r="F378" s="8" t="s">
        <v>100</v>
      </c>
      <c r="G378" s="10">
        <v>17</v>
      </c>
      <c r="H378" s="8" t="s">
        <v>17</v>
      </c>
      <c r="I378" s="9" t="s">
        <v>39</v>
      </c>
      <c r="J378" s="10" t="s">
        <v>19</v>
      </c>
      <c r="K378" s="15" t="s">
        <v>543</v>
      </c>
      <c r="L378" s="14"/>
      <c r="M378" s="12">
        <v>45226</v>
      </c>
    </row>
    <row r="379" spans="1:13" ht="15.75" customHeight="1">
      <c r="A379" s="41" t="str">
        <f t="shared" si="5"/>
        <v>PN2068_2_17_EXE_SHE_à définir_</v>
      </c>
      <c r="B379" s="6" t="s">
        <v>12</v>
      </c>
      <c r="C379" s="7" t="s">
        <v>13</v>
      </c>
      <c r="D379" s="8" t="s">
        <v>98</v>
      </c>
      <c r="E379" s="9" t="s">
        <v>99</v>
      </c>
      <c r="F379" s="8" t="s">
        <v>100</v>
      </c>
      <c r="G379" s="10">
        <v>17</v>
      </c>
      <c r="H379" s="8" t="s">
        <v>17</v>
      </c>
      <c r="I379" s="9" t="s">
        <v>39</v>
      </c>
      <c r="J379" s="10" t="s">
        <v>19</v>
      </c>
      <c r="K379" s="11" t="s">
        <v>544</v>
      </c>
      <c r="L379" s="10"/>
      <c r="M379" s="12">
        <v>45226</v>
      </c>
    </row>
    <row r="380" spans="1:13" ht="15.75" customHeight="1">
      <c r="A380" s="41" t="str">
        <f t="shared" si="5"/>
        <v>PN2068_2_17_EXE_SHE_à définir_</v>
      </c>
      <c r="B380" s="6" t="s">
        <v>12</v>
      </c>
      <c r="C380" s="7" t="s">
        <v>13</v>
      </c>
      <c r="D380" s="8" t="s">
        <v>98</v>
      </c>
      <c r="E380" s="9" t="s">
        <v>99</v>
      </c>
      <c r="F380" s="8" t="s">
        <v>100</v>
      </c>
      <c r="G380" s="10">
        <v>17</v>
      </c>
      <c r="H380" s="8" t="s">
        <v>17</v>
      </c>
      <c r="I380" s="9" t="s">
        <v>39</v>
      </c>
      <c r="J380" s="10" t="s">
        <v>19</v>
      </c>
      <c r="K380" s="11" t="s">
        <v>545</v>
      </c>
      <c r="L380" s="10"/>
      <c r="M380" s="12">
        <v>45226</v>
      </c>
    </row>
    <row r="381" spans="1:13" ht="15.75" customHeight="1">
      <c r="A381" s="41" t="str">
        <f t="shared" si="5"/>
        <v>PN2068_2_17_EXE_SHE_à définir_</v>
      </c>
      <c r="B381" s="6" t="s">
        <v>12</v>
      </c>
      <c r="C381" s="7" t="s">
        <v>13</v>
      </c>
      <c r="D381" s="8" t="s">
        <v>98</v>
      </c>
      <c r="E381" s="9" t="s">
        <v>99</v>
      </c>
      <c r="F381" s="8" t="s">
        <v>100</v>
      </c>
      <c r="G381" s="10">
        <v>17</v>
      </c>
      <c r="H381" s="8" t="s">
        <v>17</v>
      </c>
      <c r="I381" s="9" t="s">
        <v>39</v>
      </c>
      <c r="J381" s="10" t="s">
        <v>19</v>
      </c>
      <c r="K381" s="11" t="s">
        <v>546</v>
      </c>
      <c r="L381" s="10"/>
      <c r="M381" s="12">
        <v>45226</v>
      </c>
    </row>
    <row r="382" spans="1:13" ht="15.75" customHeight="1">
      <c r="A382" s="41" t="str">
        <f t="shared" si="5"/>
        <v>PN2068_2_17_EXE_SHE_à définir_</v>
      </c>
      <c r="B382" s="6" t="s">
        <v>12</v>
      </c>
      <c r="C382" s="7" t="s">
        <v>13</v>
      </c>
      <c r="D382" s="8" t="s">
        <v>98</v>
      </c>
      <c r="E382" s="9" t="s">
        <v>99</v>
      </c>
      <c r="F382" s="8" t="s">
        <v>100</v>
      </c>
      <c r="G382" s="10">
        <v>17</v>
      </c>
      <c r="H382" s="8" t="s">
        <v>17</v>
      </c>
      <c r="I382" s="9" t="s">
        <v>39</v>
      </c>
      <c r="J382" s="10" t="s">
        <v>19</v>
      </c>
      <c r="K382" s="15" t="s">
        <v>547</v>
      </c>
      <c r="L382" s="14"/>
      <c r="M382" s="12">
        <v>45226</v>
      </c>
    </row>
    <row r="383" spans="1:13" ht="15.75" customHeight="1">
      <c r="A383" s="41" t="str">
        <f t="shared" si="5"/>
        <v>PN2068_2_17_EXE_SHE_à définir_</v>
      </c>
      <c r="B383" s="6" t="s">
        <v>12</v>
      </c>
      <c r="C383" s="7" t="s">
        <v>13</v>
      </c>
      <c r="D383" s="8" t="s">
        <v>98</v>
      </c>
      <c r="E383" s="9" t="s">
        <v>99</v>
      </c>
      <c r="F383" s="8" t="s">
        <v>100</v>
      </c>
      <c r="G383" s="10">
        <v>17</v>
      </c>
      <c r="H383" s="8" t="s">
        <v>17</v>
      </c>
      <c r="I383" s="9" t="s">
        <v>39</v>
      </c>
      <c r="J383" s="10" t="s">
        <v>19</v>
      </c>
      <c r="K383" s="11" t="s">
        <v>548</v>
      </c>
      <c r="L383" s="10"/>
      <c r="M383" s="12">
        <v>45226</v>
      </c>
    </row>
    <row r="384" spans="1:13" ht="15.75" customHeight="1">
      <c r="A384" s="41" t="str">
        <f t="shared" si="5"/>
        <v>PN2068_2_17_EXE_SHE_à définir_</v>
      </c>
      <c r="B384" s="6" t="s">
        <v>12</v>
      </c>
      <c r="C384" s="7" t="s">
        <v>13</v>
      </c>
      <c r="D384" s="8" t="s">
        <v>193</v>
      </c>
      <c r="E384" s="9" t="s">
        <v>99</v>
      </c>
      <c r="F384" s="8" t="s">
        <v>100</v>
      </c>
      <c r="G384" s="10">
        <v>17</v>
      </c>
      <c r="H384" s="8" t="s">
        <v>17</v>
      </c>
      <c r="I384" s="9" t="s">
        <v>39</v>
      </c>
      <c r="J384" s="10" t="s">
        <v>19</v>
      </c>
      <c r="K384" s="15" t="s">
        <v>549</v>
      </c>
      <c r="L384" s="14"/>
      <c r="M384" s="12">
        <v>45226</v>
      </c>
    </row>
    <row r="385" spans="1:13" ht="15.75" customHeight="1">
      <c r="A385" s="41" t="str">
        <f t="shared" si="5"/>
        <v>PN2068_2_17_EXE_SHE_à définir_</v>
      </c>
      <c r="B385" s="6" t="s">
        <v>12</v>
      </c>
      <c r="C385" s="7" t="s">
        <v>13</v>
      </c>
      <c r="D385" s="8" t="s">
        <v>193</v>
      </c>
      <c r="E385" s="9" t="s">
        <v>99</v>
      </c>
      <c r="F385" s="8" t="s">
        <v>100</v>
      </c>
      <c r="G385" s="10">
        <v>17</v>
      </c>
      <c r="H385" s="8" t="s">
        <v>17</v>
      </c>
      <c r="I385" s="9" t="s">
        <v>39</v>
      </c>
      <c r="J385" s="10" t="s">
        <v>19</v>
      </c>
      <c r="K385" s="11" t="s">
        <v>550</v>
      </c>
      <c r="L385" s="10"/>
      <c r="M385" s="12">
        <v>45226</v>
      </c>
    </row>
    <row r="386" spans="1:13" ht="15.75" customHeight="1">
      <c r="A386" s="41" t="str">
        <f t="shared" si="5"/>
        <v>PN2068_2_17_EXE_SHE_à définir_</v>
      </c>
      <c r="B386" s="6" t="s">
        <v>12</v>
      </c>
      <c r="C386" s="7" t="s">
        <v>13</v>
      </c>
      <c r="D386" s="8" t="s">
        <v>193</v>
      </c>
      <c r="E386" s="9" t="s">
        <v>99</v>
      </c>
      <c r="F386" s="8" t="s">
        <v>100</v>
      </c>
      <c r="G386" s="10">
        <v>17</v>
      </c>
      <c r="H386" s="8" t="s">
        <v>17</v>
      </c>
      <c r="I386" s="9" t="s">
        <v>39</v>
      </c>
      <c r="J386" s="10" t="s">
        <v>19</v>
      </c>
      <c r="K386" s="11" t="s">
        <v>551</v>
      </c>
      <c r="L386" s="10"/>
      <c r="M386" s="12">
        <v>45226</v>
      </c>
    </row>
    <row r="387" spans="1:13" ht="15.75" customHeight="1">
      <c r="A387" s="41" t="str">
        <f t="shared" ref="A387:A450" si="6">CONCATENATE(F387,"_",G387,"_",H387,"_",I387,"_",TEXT(J387,"000000"),"_",L387)</f>
        <v>PN2068_2_17_EXE_SHE_à définir_</v>
      </c>
      <c r="B387" s="6" t="s">
        <v>12</v>
      </c>
      <c r="C387" s="7" t="s">
        <v>13</v>
      </c>
      <c r="D387" s="13" t="s">
        <v>193</v>
      </c>
      <c r="E387" s="9" t="s">
        <v>99</v>
      </c>
      <c r="F387" s="8" t="s">
        <v>100</v>
      </c>
      <c r="G387" s="10">
        <v>17</v>
      </c>
      <c r="H387" s="14" t="s">
        <v>17</v>
      </c>
      <c r="I387" s="9" t="s">
        <v>39</v>
      </c>
      <c r="J387" s="10" t="s">
        <v>19</v>
      </c>
      <c r="K387" s="11" t="s">
        <v>552</v>
      </c>
      <c r="L387" s="10"/>
      <c r="M387" s="12">
        <v>45226</v>
      </c>
    </row>
    <row r="388" spans="1:13" ht="15.75" customHeight="1">
      <c r="A388" s="41" t="str">
        <f t="shared" si="6"/>
        <v>PN2068_2_17_EXE_SHE_à définir_</v>
      </c>
      <c r="B388" s="6" t="s">
        <v>12</v>
      </c>
      <c r="C388" s="7" t="s">
        <v>13</v>
      </c>
      <c r="D388" s="13" t="s">
        <v>438</v>
      </c>
      <c r="E388" s="9" t="s">
        <v>99</v>
      </c>
      <c r="F388" s="8" t="s">
        <v>100</v>
      </c>
      <c r="G388" s="10">
        <v>17</v>
      </c>
      <c r="H388" s="14" t="s">
        <v>17</v>
      </c>
      <c r="I388" s="9" t="s">
        <v>39</v>
      </c>
      <c r="J388" s="10" t="s">
        <v>19</v>
      </c>
      <c r="K388" s="11" t="s">
        <v>553</v>
      </c>
      <c r="L388" s="10"/>
      <c r="M388" s="12">
        <v>45226</v>
      </c>
    </row>
    <row r="389" spans="1:13" ht="15.75" customHeight="1">
      <c r="A389" s="41" t="str">
        <f t="shared" si="6"/>
        <v>PN2068_2_17_EXE_SHE_à définir_</v>
      </c>
      <c r="B389" s="6" t="s">
        <v>12</v>
      </c>
      <c r="C389" s="7" t="s">
        <v>13</v>
      </c>
      <c r="D389" s="13" t="s">
        <v>438</v>
      </c>
      <c r="E389" s="9" t="s">
        <v>99</v>
      </c>
      <c r="F389" s="8" t="s">
        <v>100</v>
      </c>
      <c r="G389" s="10">
        <v>17</v>
      </c>
      <c r="H389" s="14" t="s">
        <v>17</v>
      </c>
      <c r="I389" s="9" t="s">
        <v>39</v>
      </c>
      <c r="J389" s="10" t="s">
        <v>19</v>
      </c>
      <c r="K389" s="11" t="s">
        <v>554</v>
      </c>
      <c r="L389" s="10"/>
      <c r="M389" s="12">
        <v>45226</v>
      </c>
    </row>
    <row r="390" spans="1:13" ht="15.75" customHeight="1">
      <c r="A390" s="41" t="str">
        <f t="shared" si="6"/>
        <v>PN2068_2_17_EXE_SHE_à définir_</v>
      </c>
      <c r="B390" s="6" t="s">
        <v>12</v>
      </c>
      <c r="C390" s="7" t="s">
        <v>13</v>
      </c>
      <c r="D390" s="13" t="s">
        <v>438</v>
      </c>
      <c r="E390" s="9" t="s">
        <v>99</v>
      </c>
      <c r="F390" s="8" t="s">
        <v>100</v>
      </c>
      <c r="G390" s="10">
        <v>17</v>
      </c>
      <c r="H390" s="14" t="s">
        <v>17</v>
      </c>
      <c r="I390" s="9" t="s">
        <v>39</v>
      </c>
      <c r="J390" s="10" t="s">
        <v>19</v>
      </c>
      <c r="K390" s="11" t="s">
        <v>555</v>
      </c>
      <c r="L390" s="10"/>
      <c r="M390" s="12">
        <v>45226</v>
      </c>
    </row>
    <row r="391" spans="1:13" ht="15.75" customHeight="1">
      <c r="A391" s="41" t="str">
        <f t="shared" si="6"/>
        <v>PN2068_2_17_EXE_SHE_à définir_</v>
      </c>
      <c r="B391" s="6" t="s">
        <v>12</v>
      </c>
      <c r="C391" s="7" t="s">
        <v>13</v>
      </c>
      <c r="D391" s="13" t="s">
        <v>438</v>
      </c>
      <c r="E391" s="9" t="s">
        <v>99</v>
      </c>
      <c r="F391" s="8" t="s">
        <v>100</v>
      </c>
      <c r="G391" s="10">
        <v>17</v>
      </c>
      <c r="H391" s="14" t="s">
        <v>17</v>
      </c>
      <c r="I391" s="9" t="s">
        <v>39</v>
      </c>
      <c r="J391" s="10" t="s">
        <v>19</v>
      </c>
      <c r="K391" s="11" t="s">
        <v>556</v>
      </c>
      <c r="L391" s="10"/>
      <c r="M391" s="12">
        <v>45226</v>
      </c>
    </row>
    <row r="392" spans="1:13" ht="15.75" customHeight="1">
      <c r="A392" s="41" t="str">
        <f t="shared" si="6"/>
        <v>PN2068_2_17_EXE_SHE_à définir_</v>
      </c>
      <c r="B392" s="6" t="s">
        <v>12</v>
      </c>
      <c r="C392" s="7" t="s">
        <v>13</v>
      </c>
      <c r="D392" s="13" t="s">
        <v>438</v>
      </c>
      <c r="E392" s="9" t="s">
        <v>99</v>
      </c>
      <c r="F392" s="8" t="s">
        <v>100</v>
      </c>
      <c r="G392" s="10">
        <v>17</v>
      </c>
      <c r="H392" s="14" t="s">
        <v>17</v>
      </c>
      <c r="I392" s="9" t="s">
        <v>39</v>
      </c>
      <c r="J392" s="10" t="s">
        <v>19</v>
      </c>
      <c r="K392" s="11" t="s">
        <v>557</v>
      </c>
      <c r="L392" s="10"/>
      <c r="M392" s="12">
        <v>45226</v>
      </c>
    </row>
    <row r="393" spans="1:13" ht="15.75" customHeight="1">
      <c r="A393" s="41" t="str">
        <f t="shared" si="6"/>
        <v>PN2068_2_17_EXE_SHE_à définir_</v>
      </c>
      <c r="B393" s="6" t="s">
        <v>12</v>
      </c>
      <c r="C393" s="7" t="s">
        <v>13</v>
      </c>
      <c r="D393" s="8" t="s">
        <v>438</v>
      </c>
      <c r="E393" s="9" t="s">
        <v>99</v>
      </c>
      <c r="F393" s="8" t="s">
        <v>100</v>
      </c>
      <c r="G393" s="10">
        <v>17</v>
      </c>
      <c r="H393" s="8" t="s">
        <v>17</v>
      </c>
      <c r="I393" s="9" t="s">
        <v>39</v>
      </c>
      <c r="J393" s="10" t="s">
        <v>19</v>
      </c>
      <c r="K393" s="15" t="s">
        <v>558</v>
      </c>
      <c r="L393" s="8"/>
      <c r="M393" s="12">
        <v>45226</v>
      </c>
    </row>
    <row r="394" spans="1:13" ht="15.75" customHeight="1">
      <c r="A394" s="41" t="str">
        <f t="shared" si="6"/>
        <v>PN2068_2_17_EXE_SHE_à définir_</v>
      </c>
      <c r="B394" s="6" t="s">
        <v>12</v>
      </c>
      <c r="C394" s="7" t="s">
        <v>13</v>
      </c>
      <c r="D394" s="8" t="s">
        <v>438</v>
      </c>
      <c r="E394" s="9" t="s">
        <v>99</v>
      </c>
      <c r="F394" s="8" t="s">
        <v>100</v>
      </c>
      <c r="G394" s="10">
        <v>17</v>
      </c>
      <c r="H394" s="8" t="s">
        <v>17</v>
      </c>
      <c r="I394" s="9" t="s">
        <v>39</v>
      </c>
      <c r="J394" s="10" t="s">
        <v>19</v>
      </c>
      <c r="K394" s="15" t="s">
        <v>559</v>
      </c>
      <c r="L394" s="8"/>
      <c r="M394" s="12">
        <v>45226</v>
      </c>
    </row>
    <row r="395" spans="1:13" ht="15.75" customHeight="1">
      <c r="A395" s="41" t="str">
        <f t="shared" si="6"/>
        <v>PN2068_2_17_EXE_SHE_à définir_</v>
      </c>
      <c r="B395" s="6" t="s">
        <v>12</v>
      </c>
      <c r="C395" s="7" t="s">
        <v>13</v>
      </c>
      <c r="D395" s="8" t="s">
        <v>438</v>
      </c>
      <c r="E395" s="9" t="s">
        <v>99</v>
      </c>
      <c r="F395" s="8" t="s">
        <v>100</v>
      </c>
      <c r="G395" s="10">
        <v>17</v>
      </c>
      <c r="H395" s="8" t="s">
        <v>17</v>
      </c>
      <c r="I395" s="9" t="s">
        <v>39</v>
      </c>
      <c r="J395" s="10" t="s">
        <v>19</v>
      </c>
      <c r="K395" s="15" t="s">
        <v>560</v>
      </c>
      <c r="L395" s="14"/>
      <c r="M395" s="12">
        <v>45226</v>
      </c>
    </row>
    <row r="396" spans="1:13" ht="15.75" customHeight="1">
      <c r="A396" s="41" t="str">
        <f t="shared" si="6"/>
        <v>PN2068_2_17_EXE_SHE_à définir_</v>
      </c>
      <c r="B396" s="6" t="s">
        <v>12</v>
      </c>
      <c r="C396" s="7" t="s">
        <v>13</v>
      </c>
      <c r="D396" s="8" t="s">
        <v>438</v>
      </c>
      <c r="E396" s="9" t="s">
        <v>99</v>
      </c>
      <c r="F396" s="8" t="s">
        <v>100</v>
      </c>
      <c r="G396" s="10">
        <v>17</v>
      </c>
      <c r="H396" s="8" t="s">
        <v>17</v>
      </c>
      <c r="I396" s="9" t="s">
        <v>39</v>
      </c>
      <c r="J396" s="10" t="s">
        <v>19</v>
      </c>
      <c r="K396" s="15" t="s">
        <v>561</v>
      </c>
      <c r="L396" s="14"/>
      <c r="M396" s="12">
        <v>45226</v>
      </c>
    </row>
    <row r="397" spans="1:13" ht="15.75" customHeight="1">
      <c r="A397" s="41" t="str">
        <f t="shared" si="6"/>
        <v>PN2068_2_17_EXE_SHE_à définir_</v>
      </c>
      <c r="B397" s="6" t="s">
        <v>12</v>
      </c>
      <c r="C397" s="7" t="s">
        <v>13</v>
      </c>
      <c r="D397" s="8" t="s">
        <v>438</v>
      </c>
      <c r="E397" s="9" t="s">
        <v>99</v>
      </c>
      <c r="F397" s="8" t="s">
        <v>100</v>
      </c>
      <c r="G397" s="10">
        <v>17</v>
      </c>
      <c r="H397" s="8" t="s">
        <v>17</v>
      </c>
      <c r="I397" s="9" t="s">
        <v>39</v>
      </c>
      <c r="J397" s="10" t="s">
        <v>19</v>
      </c>
      <c r="K397" s="15" t="s">
        <v>562</v>
      </c>
      <c r="L397" s="8"/>
      <c r="M397" s="12">
        <v>45226</v>
      </c>
    </row>
    <row r="398" spans="1:13" ht="15.75" customHeight="1">
      <c r="A398" s="41" t="str">
        <f t="shared" si="6"/>
        <v>PN2068_2_17_EXE_SHE_à définir_</v>
      </c>
      <c r="B398" s="6" t="s">
        <v>12</v>
      </c>
      <c r="C398" s="7" t="s">
        <v>13</v>
      </c>
      <c r="D398" s="8" t="s">
        <v>438</v>
      </c>
      <c r="E398" s="9" t="s">
        <v>99</v>
      </c>
      <c r="F398" s="8" t="s">
        <v>100</v>
      </c>
      <c r="G398" s="10">
        <v>17</v>
      </c>
      <c r="H398" s="8" t="s">
        <v>17</v>
      </c>
      <c r="I398" s="9" t="s">
        <v>39</v>
      </c>
      <c r="J398" s="10" t="s">
        <v>19</v>
      </c>
      <c r="K398" s="15" t="s">
        <v>563</v>
      </c>
      <c r="L398" s="8"/>
      <c r="M398" s="12">
        <v>45226</v>
      </c>
    </row>
    <row r="399" spans="1:13" ht="15.75" customHeight="1">
      <c r="A399" s="41" t="str">
        <f t="shared" si="6"/>
        <v>PN2068_2_17_EXE_SHE_à définir_</v>
      </c>
      <c r="B399" s="6" t="s">
        <v>12</v>
      </c>
      <c r="C399" s="7" t="s">
        <v>13</v>
      </c>
      <c r="D399" s="8" t="s">
        <v>98</v>
      </c>
      <c r="E399" s="9" t="s">
        <v>99</v>
      </c>
      <c r="F399" s="8" t="s">
        <v>100</v>
      </c>
      <c r="G399" s="10">
        <v>17</v>
      </c>
      <c r="H399" s="8" t="s">
        <v>17</v>
      </c>
      <c r="I399" s="9" t="s">
        <v>39</v>
      </c>
      <c r="J399" s="10" t="s">
        <v>19</v>
      </c>
      <c r="K399" s="15" t="s">
        <v>564</v>
      </c>
      <c r="L399" s="8"/>
      <c r="M399" s="12">
        <v>45226</v>
      </c>
    </row>
    <row r="400" spans="1:13" ht="15.75" customHeight="1">
      <c r="A400" s="41" t="str">
        <f t="shared" si="6"/>
        <v>PN2068_2_17_EXE_SHE_à définir_</v>
      </c>
      <c r="B400" s="6" t="s">
        <v>12</v>
      </c>
      <c r="C400" s="7" t="s">
        <v>13</v>
      </c>
      <c r="D400" s="8" t="s">
        <v>98</v>
      </c>
      <c r="E400" s="9" t="s">
        <v>99</v>
      </c>
      <c r="F400" s="8" t="s">
        <v>100</v>
      </c>
      <c r="G400" s="10">
        <v>17</v>
      </c>
      <c r="H400" s="8" t="s">
        <v>17</v>
      </c>
      <c r="I400" s="9" t="s">
        <v>39</v>
      </c>
      <c r="J400" s="10" t="s">
        <v>19</v>
      </c>
      <c r="K400" s="15" t="s">
        <v>565</v>
      </c>
      <c r="L400" s="14"/>
      <c r="M400" s="12">
        <v>45226</v>
      </c>
    </row>
    <row r="401" spans="1:13" ht="15.75" customHeight="1">
      <c r="A401" s="41" t="str">
        <f t="shared" si="6"/>
        <v>PN2068_2_17_EXE_SHE_à définir_</v>
      </c>
      <c r="B401" s="6" t="s">
        <v>12</v>
      </c>
      <c r="C401" s="7" t="s">
        <v>13</v>
      </c>
      <c r="D401" s="13" t="s">
        <v>98</v>
      </c>
      <c r="E401" s="9" t="s">
        <v>99</v>
      </c>
      <c r="F401" s="8" t="s">
        <v>100</v>
      </c>
      <c r="G401" s="10">
        <v>17</v>
      </c>
      <c r="H401" s="14" t="s">
        <v>17</v>
      </c>
      <c r="I401" s="9" t="s">
        <v>39</v>
      </c>
      <c r="J401" s="10" t="s">
        <v>19</v>
      </c>
      <c r="K401" s="11" t="s">
        <v>566</v>
      </c>
      <c r="L401" s="10"/>
      <c r="M401" s="12">
        <v>45226</v>
      </c>
    </row>
    <row r="402" spans="1:13" ht="15.75" customHeight="1">
      <c r="A402" s="41" t="str">
        <f t="shared" si="6"/>
        <v>PN2068_2_17_EXE_SHE_à définir_</v>
      </c>
      <c r="B402" s="6" t="s">
        <v>12</v>
      </c>
      <c r="C402" s="7" t="s">
        <v>13</v>
      </c>
      <c r="D402" s="13" t="s">
        <v>195</v>
      </c>
      <c r="E402" s="9" t="s">
        <v>99</v>
      </c>
      <c r="F402" s="8" t="s">
        <v>100</v>
      </c>
      <c r="G402" s="10">
        <v>17</v>
      </c>
      <c r="H402" s="14" t="s">
        <v>17</v>
      </c>
      <c r="I402" s="9" t="s">
        <v>39</v>
      </c>
      <c r="J402" s="10" t="s">
        <v>19</v>
      </c>
      <c r="K402" s="11" t="s">
        <v>567</v>
      </c>
      <c r="L402" s="10"/>
      <c r="M402" s="12">
        <v>45226</v>
      </c>
    </row>
    <row r="403" spans="1:13" ht="15.75" customHeight="1">
      <c r="A403" s="41" t="str">
        <f t="shared" si="6"/>
        <v>PN2068_2_17_EXE_SHE_à définir_</v>
      </c>
      <c r="B403" s="6" t="s">
        <v>12</v>
      </c>
      <c r="C403" s="7" t="s">
        <v>13</v>
      </c>
      <c r="D403" s="13" t="s">
        <v>195</v>
      </c>
      <c r="E403" s="9" t="s">
        <v>99</v>
      </c>
      <c r="F403" s="8" t="s">
        <v>100</v>
      </c>
      <c r="G403" s="10">
        <v>17</v>
      </c>
      <c r="H403" s="14" t="s">
        <v>17</v>
      </c>
      <c r="I403" s="9" t="s">
        <v>39</v>
      </c>
      <c r="J403" s="10" t="s">
        <v>19</v>
      </c>
      <c r="K403" s="11" t="s">
        <v>568</v>
      </c>
      <c r="L403" s="10"/>
      <c r="M403" s="12">
        <v>45226</v>
      </c>
    </row>
    <row r="404" spans="1:13" ht="15.75" customHeight="1">
      <c r="A404" s="41" t="str">
        <f t="shared" si="6"/>
        <v>PN2068_2_17_EXE_SHE_à définir_</v>
      </c>
      <c r="B404" s="6" t="s">
        <v>12</v>
      </c>
      <c r="C404" s="7" t="s">
        <v>13</v>
      </c>
      <c r="D404" s="10" t="s">
        <v>74</v>
      </c>
      <c r="E404" s="10" t="s">
        <v>99</v>
      </c>
      <c r="F404" s="8" t="s">
        <v>100</v>
      </c>
      <c r="G404" s="30">
        <v>17</v>
      </c>
      <c r="H404" s="9" t="s">
        <v>17</v>
      </c>
      <c r="I404" s="9" t="s">
        <v>39</v>
      </c>
      <c r="J404" s="10" t="s">
        <v>19</v>
      </c>
      <c r="K404" s="11" t="s">
        <v>569</v>
      </c>
      <c r="L404" s="10"/>
      <c r="M404" s="12">
        <v>45226</v>
      </c>
    </row>
    <row r="405" spans="1:13" ht="15.75" customHeight="1">
      <c r="A405" s="41" t="str">
        <f t="shared" si="6"/>
        <v>PN2068_2_17_EXE_SHE_à définir_</v>
      </c>
      <c r="B405" s="6" t="s">
        <v>12</v>
      </c>
      <c r="C405" s="7" t="s">
        <v>13</v>
      </c>
      <c r="D405" s="10" t="s">
        <v>74</v>
      </c>
      <c r="E405" s="10" t="s">
        <v>99</v>
      </c>
      <c r="F405" s="8" t="s">
        <v>100</v>
      </c>
      <c r="G405" s="30">
        <v>17</v>
      </c>
      <c r="H405" s="9" t="s">
        <v>17</v>
      </c>
      <c r="I405" s="9" t="s">
        <v>39</v>
      </c>
      <c r="J405" s="10" t="s">
        <v>19</v>
      </c>
      <c r="K405" s="11" t="s">
        <v>570</v>
      </c>
      <c r="L405" s="10"/>
      <c r="M405" s="12">
        <v>45226</v>
      </c>
    </row>
    <row r="406" spans="1:13" ht="15.75" customHeight="1">
      <c r="A406" s="41" t="str">
        <f t="shared" si="6"/>
        <v>PN2068_2_17_EXE_SHE_à définir_</v>
      </c>
      <c r="B406" s="6" t="s">
        <v>12</v>
      </c>
      <c r="C406" s="7" t="s">
        <v>13</v>
      </c>
      <c r="D406" s="10" t="s">
        <v>74</v>
      </c>
      <c r="E406" s="10" t="s">
        <v>99</v>
      </c>
      <c r="F406" s="8" t="s">
        <v>100</v>
      </c>
      <c r="G406" s="30">
        <v>17</v>
      </c>
      <c r="H406" s="9" t="s">
        <v>17</v>
      </c>
      <c r="I406" s="9" t="s">
        <v>39</v>
      </c>
      <c r="J406" s="10" t="s">
        <v>19</v>
      </c>
      <c r="K406" s="11" t="s">
        <v>571</v>
      </c>
      <c r="L406" s="10"/>
      <c r="M406" s="12">
        <v>45226</v>
      </c>
    </row>
    <row r="407" spans="1:13" ht="15.75" customHeight="1">
      <c r="A407" s="41" t="str">
        <f t="shared" si="6"/>
        <v>PN2068_2_17_EXE_SHE_à définir_</v>
      </c>
      <c r="B407" s="6" t="s">
        <v>12</v>
      </c>
      <c r="C407" s="7" t="s">
        <v>13</v>
      </c>
      <c r="D407" s="10" t="s">
        <v>74</v>
      </c>
      <c r="E407" s="10" t="s">
        <v>99</v>
      </c>
      <c r="F407" s="8" t="s">
        <v>100</v>
      </c>
      <c r="G407" s="30">
        <v>17</v>
      </c>
      <c r="H407" s="9" t="s">
        <v>17</v>
      </c>
      <c r="I407" s="9" t="s">
        <v>39</v>
      </c>
      <c r="J407" s="10" t="s">
        <v>19</v>
      </c>
      <c r="K407" s="11" t="s">
        <v>572</v>
      </c>
      <c r="L407" s="10"/>
      <c r="M407" s="12">
        <v>45226</v>
      </c>
    </row>
    <row r="408" spans="1:13" ht="15.75" customHeight="1">
      <c r="A408" s="41" t="str">
        <f t="shared" si="6"/>
        <v>PN2068_2_17_EXE_SHE_à définir_</v>
      </c>
      <c r="B408" s="6" t="s">
        <v>12</v>
      </c>
      <c r="C408" s="7" t="s">
        <v>13</v>
      </c>
      <c r="D408" s="13" t="s">
        <v>74</v>
      </c>
      <c r="E408" s="9" t="s">
        <v>99</v>
      </c>
      <c r="F408" s="8" t="s">
        <v>100</v>
      </c>
      <c r="G408" s="10">
        <v>17</v>
      </c>
      <c r="H408" s="14" t="s">
        <v>17</v>
      </c>
      <c r="I408" s="9" t="s">
        <v>39</v>
      </c>
      <c r="J408" s="10" t="s">
        <v>19</v>
      </c>
      <c r="K408" s="11" t="s">
        <v>573</v>
      </c>
      <c r="L408" s="10"/>
      <c r="M408" s="12">
        <v>45226</v>
      </c>
    </row>
    <row r="409" spans="1:13" ht="15.75" customHeight="1">
      <c r="A409" s="41" t="str">
        <f t="shared" si="6"/>
        <v>PN2068_2_17_EXE_SHE_à définir_</v>
      </c>
      <c r="B409" s="6" t="s">
        <v>12</v>
      </c>
      <c r="C409" s="7" t="s">
        <v>13</v>
      </c>
      <c r="D409" s="13" t="s">
        <v>74</v>
      </c>
      <c r="E409" s="9" t="s">
        <v>99</v>
      </c>
      <c r="F409" s="8" t="s">
        <v>100</v>
      </c>
      <c r="G409" s="10">
        <v>17</v>
      </c>
      <c r="H409" s="14" t="s">
        <v>17</v>
      </c>
      <c r="I409" s="9" t="s">
        <v>39</v>
      </c>
      <c r="J409" s="10" t="s">
        <v>19</v>
      </c>
      <c r="K409" s="11" t="s">
        <v>574</v>
      </c>
      <c r="L409" s="10"/>
      <c r="M409" s="12">
        <v>45226</v>
      </c>
    </row>
    <row r="410" spans="1:13" ht="15.75" customHeight="1">
      <c r="A410" s="41" t="str">
        <f t="shared" si="6"/>
        <v>PN2068_2_17_EXE_SHE_à définir_</v>
      </c>
      <c r="B410" s="6" t="s">
        <v>12</v>
      </c>
      <c r="C410" s="7" t="s">
        <v>13</v>
      </c>
      <c r="D410" s="8" t="s">
        <v>74</v>
      </c>
      <c r="E410" s="9" t="s">
        <v>99</v>
      </c>
      <c r="F410" s="8" t="s">
        <v>100</v>
      </c>
      <c r="G410" s="10">
        <v>17</v>
      </c>
      <c r="H410" s="8" t="s">
        <v>17</v>
      </c>
      <c r="I410" s="9" t="s">
        <v>39</v>
      </c>
      <c r="J410" s="10" t="s">
        <v>19</v>
      </c>
      <c r="K410" s="15" t="s">
        <v>575</v>
      </c>
      <c r="L410" s="10"/>
      <c r="M410" s="12">
        <v>45226</v>
      </c>
    </row>
    <row r="411" spans="1:13" ht="15.75" customHeight="1">
      <c r="A411" s="41" t="str">
        <f t="shared" si="6"/>
        <v>PN2068_2_17_EXE_SHE_à définir_</v>
      </c>
      <c r="B411" s="6" t="s">
        <v>12</v>
      </c>
      <c r="C411" s="7" t="s">
        <v>13</v>
      </c>
      <c r="D411" s="13" t="s">
        <v>74</v>
      </c>
      <c r="E411" s="9" t="s">
        <v>99</v>
      </c>
      <c r="F411" s="8" t="s">
        <v>100</v>
      </c>
      <c r="G411" s="10">
        <v>17</v>
      </c>
      <c r="H411" s="14" t="s">
        <v>17</v>
      </c>
      <c r="I411" s="9" t="s">
        <v>39</v>
      </c>
      <c r="J411" s="10" t="s">
        <v>19</v>
      </c>
      <c r="K411" s="11" t="s">
        <v>576</v>
      </c>
      <c r="L411" s="10"/>
      <c r="M411" s="12">
        <v>45226</v>
      </c>
    </row>
    <row r="412" spans="1:13" ht="15.75" customHeight="1">
      <c r="A412" s="41" t="str">
        <f t="shared" si="6"/>
        <v>PN2068_2_17_EXE_SHE_à définir_</v>
      </c>
      <c r="B412" s="6" t="s">
        <v>12</v>
      </c>
      <c r="C412" s="7" t="s">
        <v>13</v>
      </c>
      <c r="D412" s="13" t="s">
        <v>74</v>
      </c>
      <c r="E412" s="9" t="s">
        <v>99</v>
      </c>
      <c r="F412" s="8" t="s">
        <v>100</v>
      </c>
      <c r="G412" s="10">
        <v>17</v>
      </c>
      <c r="H412" s="14" t="s">
        <v>17</v>
      </c>
      <c r="I412" s="9" t="s">
        <v>39</v>
      </c>
      <c r="J412" s="10" t="s">
        <v>19</v>
      </c>
      <c r="K412" s="11" t="s">
        <v>577</v>
      </c>
      <c r="L412" s="10"/>
      <c r="M412" s="12">
        <v>45226</v>
      </c>
    </row>
    <row r="413" spans="1:13" ht="15.75" customHeight="1">
      <c r="A413" s="41" t="str">
        <f t="shared" si="6"/>
        <v>PN2068_2_17_EXE_SHE_à définir_</v>
      </c>
      <c r="B413" s="6" t="s">
        <v>12</v>
      </c>
      <c r="C413" s="7" t="s">
        <v>13</v>
      </c>
      <c r="D413" s="13" t="s">
        <v>74</v>
      </c>
      <c r="E413" s="9" t="s">
        <v>99</v>
      </c>
      <c r="F413" s="8" t="s">
        <v>100</v>
      </c>
      <c r="G413" s="10">
        <v>17</v>
      </c>
      <c r="H413" s="14" t="s">
        <v>17</v>
      </c>
      <c r="I413" s="9" t="s">
        <v>39</v>
      </c>
      <c r="J413" s="10" t="s">
        <v>19</v>
      </c>
      <c r="K413" s="11" t="s">
        <v>578</v>
      </c>
      <c r="L413" s="10"/>
      <c r="M413" s="12">
        <v>45205</v>
      </c>
    </row>
    <row r="414" spans="1:13" ht="15.75" customHeight="1">
      <c r="A414" s="41" t="str">
        <f t="shared" si="6"/>
        <v>PN2068_2_17_EXE_SHE_à définir_</v>
      </c>
      <c r="B414" s="6" t="s">
        <v>12</v>
      </c>
      <c r="C414" s="7" t="s">
        <v>13</v>
      </c>
      <c r="D414" s="13" t="s">
        <v>74</v>
      </c>
      <c r="E414" s="9" t="s">
        <v>99</v>
      </c>
      <c r="F414" s="8" t="s">
        <v>100</v>
      </c>
      <c r="G414" s="10">
        <v>17</v>
      </c>
      <c r="H414" s="14" t="s">
        <v>17</v>
      </c>
      <c r="I414" s="9" t="s">
        <v>39</v>
      </c>
      <c r="J414" s="10" t="s">
        <v>19</v>
      </c>
      <c r="K414" s="11" t="s">
        <v>579</v>
      </c>
      <c r="L414" s="10"/>
      <c r="M414" s="12">
        <v>45205</v>
      </c>
    </row>
    <row r="415" spans="1:13" ht="15.75" customHeight="1">
      <c r="A415" s="41" t="str">
        <f t="shared" si="6"/>
        <v>PN2068_2_17_EXE_SHE_à définir_</v>
      </c>
      <c r="B415" s="6" t="s">
        <v>12</v>
      </c>
      <c r="C415" s="7" t="s">
        <v>13</v>
      </c>
      <c r="D415" s="10" t="s">
        <v>74</v>
      </c>
      <c r="E415" s="10" t="s">
        <v>99</v>
      </c>
      <c r="F415" s="8" t="s">
        <v>100</v>
      </c>
      <c r="G415" s="30">
        <v>17</v>
      </c>
      <c r="H415" s="9" t="s">
        <v>17</v>
      </c>
      <c r="I415" s="9" t="s">
        <v>39</v>
      </c>
      <c r="J415" s="10" t="s">
        <v>19</v>
      </c>
      <c r="K415" s="11" t="s">
        <v>580</v>
      </c>
      <c r="L415" s="10"/>
      <c r="M415" s="12">
        <v>45226</v>
      </c>
    </row>
    <row r="416" spans="1:13" ht="15.75" customHeight="1">
      <c r="A416" s="41" t="str">
        <f t="shared" si="6"/>
        <v>PN2068_2_17_EXE_SHE_à définir_</v>
      </c>
      <c r="B416" s="6" t="s">
        <v>12</v>
      </c>
      <c r="C416" s="7" t="s">
        <v>13</v>
      </c>
      <c r="D416" s="13" t="s">
        <v>74</v>
      </c>
      <c r="E416" s="9" t="s">
        <v>99</v>
      </c>
      <c r="F416" s="8" t="s">
        <v>100</v>
      </c>
      <c r="G416" s="10">
        <v>17</v>
      </c>
      <c r="H416" s="14" t="s">
        <v>17</v>
      </c>
      <c r="I416" s="9" t="s">
        <v>39</v>
      </c>
      <c r="J416" s="10" t="s">
        <v>19</v>
      </c>
      <c r="K416" s="11" t="s">
        <v>581</v>
      </c>
      <c r="L416" s="10"/>
      <c r="M416" s="12">
        <v>45226</v>
      </c>
    </row>
    <row r="417" spans="1:13" ht="15.75" customHeight="1">
      <c r="A417" s="41" t="str">
        <f t="shared" si="6"/>
        <v>PN2068_2_17_EXE_SHE_à définir_</v>
      </c>
      <c r="B417" s="6" t="s">
        <v>12</v>
      </c>
      <c r="C417" s="7" t="s">
        <v>13</v>
      </c>
      <c r="D417" s="8" t="s">
        <v>74</v>
      </c>
      <c r="E417" s="9" t="s">
        <v>99</v>
      </c>
      <c r="F417" s="8" t="s">
        <v>100</v>
      </c>
      <c r="G417" s="10">
        <v>17</v>
      </c>
      <c r="H417" s="8" t="s">
        <v>17</v>
      </c>
      <c r="I417" s="9" t="s">
        <v>39</v>
      </c>
      <c r="J417" s="10" t="s">
        <v>19</v>
      </c>
      <c r="K417" s="15" t="s">
        <v>582</v>
      </c>
      <c r="L417" s="14"/>
      <c r="M417" s="12">
        <v>45226</v>
      </c>
    </row>
    <row r="418" spans="1:13" ht="15.75" customHeight="1">
      <c r="A418" s="41" t="str">
        <f t="shared" si="6"/>
        <v>PN2068_2_17_EXE_SHE_à définir_</v>
      </c>
      <c r="B418" s="6" t="s">
        <v>12</v>
      </c>
      <c r="C418" s="7" t="s">
        <v>13</v>
      </c>
      <c r="D418" s="8" t="s">
        <v>74</v>
      </c>
      <c r="E418" s="9" t="s">
        <v>99</v>
      </c>
      <c r="F418" s="8" t="s">
        <v>100</v>
      </c>
      <c r="G418" s="10">
        <v>17</v>
      </c>
      <c r="H418" s="8" t="s">
        <v>17</v>
      </c>
      <c r="I418" s="9" t="s">
        <v>39</v>
      </c>
      <c r="J418" s="10" t="s">
        <v>19</v>
      </c>
      <c r="K418" s="15" t="s">
        <v>583</v>
      </c>
      <c r="L418" s="10"/>
      <c r="M418" s="12">
        <v>45226</v>
      </c>
    </row>
    <row r="419" spans="1:13" ht="15.75" customHeight="1">
      <c r="A419" s="41" t="str">
        <f t="shared" si="6"/>
        <v>PN2068_2_17_EXE_SHE_à définir_</v>
      </c>
      <c r="B419" s="6" t="s">
        <v>12</v>
      </c>
      <c r="C419" s="7" t="s">
        <v>13</v>
      </c>
      <c r="D419" s="8" t="s">
        <v>74</v>
      </c>
      <c r="E419" s="9" t="s">
        <v>99</v>
      </c>
      <c r="F419" s="8" t="s">
        <v>100</v>
      </c>
      <c r="G419" s="10">
        <v>17</v>
      </c>
      <c r="H419" s="8" t="s">
        <v>17</v>
      </c>
      <c r="I419" s="9" t="s">
        <v>39</v>
      </c>
      <c r="J419" s="10" t="s">
        <v>19</v>
      </c>
      <c r="K419" s="15" t="s">
        <v>584</v>
      </c>
      <c r="L419" s="10"/>
      <c r="M419" s="12">
        <v>45226</v>
      </c>
    </row>
    <row r="420" spans="1:13" ht="15.75" customHeight="1">
      <c r="A420" s="41" t="str">
        <f t="shared" si="6"/>
        <v>PN2068_2_17_EXE_SHE_à définir_</v>
      </c>
      <c r="B420" s="6" t="s">
        <v>12</v>
      </c>
      <c r="C420" s="7" t="s">
        <v>13</v>
      </c>
      <c r="D420" s="8" t="s">
        <v>74</v>
      </c>
      <c r="E420" s="9" t="s">
        <v>99</v>
      </c>
      <c r="F420" s="8" t="s">
        <v>100</v>
      </c>
      <c r="G420" s="10">
        <v>17</v>
      </c>
      <c r="H420" s="8" t="s">
        <v>17</v>
      </c>
      <c r="I420" s="9" t="s">
        <v>39</v>
      </c>
      <c r="J420" s="10" t="s">
        <v>19</v>
      </c>
      <c r="K420" s="11" t="s">
        <v>585</v>
      </c>
      <c r="L420" s="10"/>
      <c r="M420" s="12">
        <v>45226</v>
      </c>
    </row>
    <row r="421" spans="1:13" ht="15.75" customHeight="1">
      <c r="A421" s="41" t="str">
        <f t="shared" si="6"/>
        <v>PN2068_2_17_EXE_SHE_à définir_</v>
      </c>
      <c r="B421" s="6" t="s">
        <v>12</v>
      </c>
      <c r="C421" s="7" t="s">
        <v>13</v>
      </c>
      <c r="D421" s="8" t="s">
        <v>74</v>
      </c>
      <c r="E421" s="9" t="s">
        <v>99</v>
      </c>
      <c r="F421" s="8" t="s">
        <v>100</v>
      </c>
      <c r="G421" s="10">
        <v>17</v>
      </c>
      <c r="H421" s="8" t="s">
        <v>17</v>
      </c>
      <c r="I421" s="9" t="s">
        <v>39</v>
      </c>
      <c r="J421" s="10" t="s">
        <v>19</v>
      </c>
      <c r="K421" s="15" t="s">
        <v>586</v>
      </c>
      <c r="L421" s="10"/>
      <c r="M421" s="12">
        <v>45226</v>
      </c>
    </row>
    <row r="422" spans="1:13" ht="15.75" customHeight="1">
      <c r="A422" s="41" t="str">
        <f t="shared" si="6"/>
        <v>PN2068_2_17_EXE_SHE_à définir_</v>
      </c>
      <c r="B422" s="6" t="s">
        <v>12</v>
      </c>
      <c r="C422" s="7" t="s">
        <v>13</v>
      </c>
      <c r="D422" s="8" t="s">
        <v>74</v>
      </c>
      <c r="E422" s="9" t="s">
        <v>99</v>
      </c>
      <c r="F422" s="8" t="s">
        <v>100</v>
      </c>
      <c r="G422" s="10">
        <v>17</v>
      </c>
      <c r="H422" s="8" t="s">
        <v>17</v>
      </c>
      <c r="I422" s="9" t="s">
        <v>39</v>
      </c>
      <c r="J422" s="10" t="s">
        <v>19</v>
      </c>
      <c r="K422" s="15" t="s">
        <v>587</v>
      </c>
      <c r="L422" s="10"/>
      <c r="M422" s="12">
        <v>45226</v>
      </c>
    </row>
    <row r="423" spans="1:13" ht="15.75" customHeight="1">
      <c r="A423" s="41" t="str">
        <f t="shared" si="6"/>
        <v>PN2068_2_17_EXE_SHE_à définir_</v>
      </c>
      <c r="B423" s="6" t="s">
        <v>12</v>
      </c>
      <c r="C423" s="7" t="s">
        <v>13</v>
      </c>
      <c r="D423" s="8" t="s">
        <v>74</v>
      </c>
      <c r="E423" s="9" t="s">
        <v>99</v>
      </c>
      <c r="F423" s="8" t="s">
        <v>100</v>
      </c>
      <c r="G423" s="10">
        <v>17</v>
      </c>
      <c r="H423" s="8" t="s">
        <v>17</v>
      </c>
      <c r="I423" s="9" t="s">
        <v>39</v>
      </c>
      <c r="J423" s="10" t="s">
        <v>19</v>
      </c>
      <c r="K423" s="15" t="s">
        <v>588</v>
      </c>
      <c r="L423" s="10"/>
      <c r="M423" s="12">
        <v>45226</v>
      </c>
    </row>
    <row r="424" spans="1:13" ht="15.75" customHeight="1">
      <c r="A424" s="41" t="str">
        <f t="shared" si="6"/>
        <v>PN2068_2_17_EXE_SHE_à définir_</v>
      </c>
      <c r="B424" s="6" t="s">
        <v>12</v>
      </c>
      <c r="C424" s="7" t="s">
        <v>13</v>
      </c>
      <c r="D424" s="8" t="s">
        <v>98</v>
      </c>
      <c r="E424" s="9" t="s">
        <v>99</v>
      </c>
      <c r="F424" s="8" t="s">
        <v>100</v>
      </c>
      <c r="G424" s="10">
        <v>17</v>
      </c>
      <c r="H424" s="8" t="s">
        <v>17</v>
      </c>
      <c r="I424" s="9" t="s">
        <v>39</v>
      </c>
      <c r="J424" s="10" t="s">
        <v>19</v>
      </c>
      <c r="K424" s="15" t="s">
        <v>589</v>
      </c>
      <c r="L424" s="10"/>
      <c r="M424" s="12">
        <v>45191</v>
      </c>
    </row>
    <row r="425" spans="1:13" ht="15.75" customHeight="1">
      <c r="A425" s="41" t="str">
        <f t="shared" si="6"/>
        <v>PN2068_2_17_EXE_SHE_à définir_</v>
      </c>
      <c r="B425" s="6" t="s">
        <v>12</v>
      </c>
      <c r="C425" s="7" t="s">
        <v>13</v>
      </c>
      <c r="D425" s="8" t="s">
        <v>98</v>
      </c>
      <c r="E425" s="9" t="s">
        <v>99</v>
      </c>
      <c r="F425" s="8" t="s">
        <v>100</v>
      </c>
      <c r="G425" s="10">
        <v>17</v>
      </c>
      <c r="H425" s="8" t="s">
        <v>17</v>
      </c>
      <c r="I425" s="9" t="s">
        <v>39</v>
      </c>
      <c r="J425" s="10" t="s">
        <v>19</v>
      </c>
      <c r="K425" s="15" t="s">
        <v>590</v>
      </c>
      <c r="L425" s="10"/>
      <c r="M425" s="12">
        <v>45191</v>
      </c>
    </row>
    <row r="426" spans="1:13" ht="15.75" customHeight="1">
      <c r="A426" s="41" t="str">
        <f t="shared" si="6"/>
        <v>PN2068_2_17_EXE_SHE_à définir_</v>
      </c>
      <c r="B426" s="6" t="s">
        <v>12</v>
      </c>
      <c r="C426" s="7" t="s">
        <v>13</v>
      </c>
      <c r="D426" s="8" t="s">
        <v>74</v>
      </c>
      <c r="E426" s="9" t="s">
        <v>99</v>
      </c>
      <c r="F426" s="8" t="s">
        <v>100</v>
      </c>
      <c r="G426" s="10">
        <v>17</v>
      </c>
      <c r="H426" s="8" t="s">
        <v>17</v>
      </c>
      <c r="I426" s="9" t="s">
        <v>39</v>
      </c>
      <c r="J426" s="10" t="s">
        <v>19</v>
      </c>
      <c r="K426" s="15" t="s">
        <v>591</v>
      </c>
      <c r="L426" s="10"/>
      <c r="M426" s="12">
        <v>45191</v>
      </c>
    </row>
    <row r="427" spans="1:13" ht="15.75" customHeight="1">
      <c r="A427" s="41" t="str">
        <f t="shared" si="6"/>
        <v>PN2068_2_17_EXE_SHE_à définir_</v>
      </c>
      <c r="B427" s="6" t="s">
        <v>12</v>
      </c>
      <c r="C427" s="7" t="s">
        <v>13</v>
      </c>
      <c r="D427" s="8" t="s">
        <v>98</v>
      </c>
      <c r="E427" s="9" t="s">
        <v>99</v>
      </c>
      <c r="F427" s="8" t="s">
        <v>100</v>
      </c>
      <c r="G427" s="10">
        <v>17</v>
      </c>
      <c r="H427" s="8" t="s">
        <v>17</v>
      </c>
      <c r="I427" s="9" t="s">
        <v>39</v>
      </c>
      <c r="J427" s="10" t="s">
        <v>19</v>
      </c>
      <c r="K427" s="15" t="s">
        <v>592</v>
      </c>
      <c r="L427" s="10"/>
      <c r="M427" s="12">
        <v>45205</v>
      </c>
    </row>
    <row r="428" spans="1:13" ht="15.75" customHeight="1">
      <c r="A428" s="41" t="str">
        <f t="shared" si="6"/>
        <v>PN2068_2_17_EXE_SHE_à définir_</v>
      </c>
      <c r="B428" s="6" t="s">
        <v>12</v>
      </c>
      <c r="C428" s="7" t="s">
        <v>13</v>
      </c>
      <c r="D428" s="13" t="s">
        <v>98</v>
      </c>
      <c r="E428" s="9" t="s">
        <v>99</v>
      </c>
      <c r="F428" s="8" t="s">
        <v>100</v>
      </c>
      <c r="G428" s="10">
        <v>17</v>
      </c>
      <c r="H428" s="14" t="s">
        <v>17</v>
      </c>
      <c r="I428" s="9" t="s">
        <v>39</v>
      </c>
      <c r="J428" s="10" t="s">
        <v>19</v>
      </c>
      <c r="K428" s="11" t="s">
        <v>593</v>
      </c>
      <c r="L428" s="10"/>
      <c r="M428" s="12">
        <v>45205</v>
      </c>
    </row>
    <row r="429" spans="1:13" ht="15.75" customHeight="1">
      <c r="A429" s="41" t="str">
        <f t="shared" si="6"/>
        <v>PN2068_2_17_EXE_SHE_à définir_</v>
      </c>
      <c r="B429" s="6" t="s">
        <v>12</v>
      </c>
      <c r="C429" s="7" t="s">
        <v>13</v>
      </c>
      <c r="D429" s="13" t="s">
        <v>98</v>
      </c>
      <c r="E429" s="9" t="s">
        <v>99</v>
      </c>
      <c r="F429" s="8" t="s">
        <v>100</v>
      </c>
      <c r="G429" s="10">
        <v>17</v>
      </c>
      <c r="H429" s="14" t="s">
        <v>17</v>
      </c>
      <c r="I429" s="9" t="s">
        <v>39</v>
      </c>
      <c r="J429" s="10" t="s">
        <v>19</v>
      </c>
      <c r="K429" s="11" t="s">
        <v>594</v>
      </c>
      <c r="L429" s="10"/>
      <c r="M429" s="12">
        <v>45205</v>
      </c>
    </row>
    <row r="430" spans="1:13" ht="15.75" customHeight="1">
      <c r="A430" s="41" t="str">
        <f t="shared" si="6"/>
        <v>PN2068_2_17_EXE_SHE_à définir_</v>
      </c>
      <c r="B430" s="6" t="s">
        <v>12</v>
      </c>
      <c r="C430" s="7" t="s">
        <v>13</v>
      </c>
      <c r="D430" s="8" t="s">
        <v>595</v>
      </c>
      <c r="E430" s="9" t="s">
        <v>99</v>
      </c>
      <c r="F430" s="8" t="s">
        <v>100</v>
      </c>
      <c r="G430" s="10">
        <v>17</v>
      </c>
      <c r="H430" s="8" t="s">
        <v>17</v>
      </c>
      <c r="I430" s="9" t="s">
        <v>39</v>
      </c>
      <c r="J430" s="10" t="s">
        <v>19</v>
      </c>
      <c r="K430" s="11" t="s">
        <v>596</v>
      </c>
      <c r="L430" s="10"/>
      <c r="M430" s="12">
        <v>45233</v>
      </c>
    </row>
    <row r="431" spans="1:13" ht="15.75" customHeight="1">
      <c r="A431" s="41" t="str">
        <f t="shared" si="6"/>
        <v>PN2068_2_17_EXE_SHE_à définir_</v>
      </c>
      <c r="B431" s="6" t="s">
        <v>12</v>
      </c>
      <c r="C431" s="7" t="s">
        <v>13</v>
      </c>
      <c r="D431" s="8" t="s">
        <v>14</v>
      </c>
      <c r="E431" s="9" t="s">
        <v>99</v>
      </c>
      <c r="F431" s="8" t="s">
        <v>100</v>
      </c>
      <c r="G431" s="10">
        <v>17</v>
      </c>
      <c r="H431" s="8" t="s">
        <v>17</v>
      </c>
      <c r="I431" s="9" t="s">
        <v>39</v>
      </c>
      <c r="J431" s="10" t="s">
        <v>19</v>
      </c>
      <c r="K431" s="11" t="s">
        <v>597</v>
      </c>
      <c r="L431" s="10"/>
      <c r="M431" s="12">
        <v>45177</v>
      </c>
    </row>
    <row r="432" spans="1:13" ht="15.75" customHeight="1">
      <c r="A432" s="41" t="str">
        <f t="shared" si="6"/>
        <v>PN2068_2_17_EXE_SHE_à définir_</v>
      </c>
      <c r="B432" s="6" t="s">
        <v>12</v>
      </c>
      <c r="C432" s="7" t="s">
        <v>13</v>
      </c>
      <c r="D432" s="8" t="s">
        <v>14</v>
      </c>
      <c r="E432" s="9" t="s">
        <v>99</v>
      </c>
      <c r="F432" s="8" t="s">
        <v>100</v>
      </c>
      <c r="G432" s="10">
        <v>17</v>
      </c>
      <c r="H432" s="8" t="s">
        <v>17</v>
      </c>
      <c r="I432" s="9" t="s">
        <v>39</v>
      </c>
      <c r="J432" s="10" t="s">
        <v>19</v>
      </c>
      <c r="K432" s="11" t="s">
        <v>598</v>
      </c>
      <c r="L432" s="10"/>
      <c r="M432" s="12">
        <v>45170</v>
      </c>
    </row>
    <row r="433" spans="1:13" ht="15.75" customHeight="1">
      <c r="A433" s="41" t="str">
        <f t="shared" si="6"/>
        <v>PN2068_2_17_EXE_SHE_à définir_</v>
      </c>
      <c r="B433" s="6" t="s">
        <v>12</v>
      </c>
      <c r="C433" s="7" t="s">
        <v>13</v>
      </c>
      <c r="D433" s="8" t="s">
        <v>14</v>
      </c>
      <c r="E433" s="9" t="s">
        <v>99</v>
      </c>
      <c r="F433" s="8" t="s">
        <v>100</v>
      </c>
      <c r="G433" s="10">
        <v>17</v>
      </c>
      <c r="H433" s="8" t="s">
        <v>17</v>
      </c>
      <c r="I433" s="9" t="s">
        <v>39</v>
      </c>
      <c r="J433" s="10" t="s">
        <v>19</v>
      </c>
      <c r="K433" s="11" t="s">
        <v>599</v>
      </c>
      <c r="L433" s="10"/>
      <c r="M433" s="12">
        <v>45108</v>
      </c>
    </row>
    <row r="434" spans="1:13" ht="15.75" customHeight="1">
      <c r="A434" s="41" t="str">
        <f t="shared" si="6"/>
        <v>PN2068_2_17_EXE_PDT_000002_3</v>
      </c>
      <c r="B434" s="6" t="s">
        <v>12</v>
      </c>
      <c r="C434" s="7" t="s">
        <v>13</v>
      </c>
      <c r="D434" s="8" t="s">
        <v>14</v>
      </c>
      <c r="E434" s="9" t="s">
        <v>99</v>
      </c>
      <c r="F434" s="8" t="s">
        <v>100</v>
      </c>
      <c r="G434" s="10">
        <v>17</v>
      </c>
      <c r="H434" s="8" t="s">
        <v>17</v>
      </c>
      <c r="I434" s="9" t="s">
        <v>357</v>
      </c>
      <c r="J434" s="10" t="s">
        <v>25</v>
      </c>
      <c r="K434" s="11" t="s">
        <v>600</v>
      </c>
      <c r="L434" s="10">
        <v>3</v>
      </c>
      <c r="M434" s="12">
        <v>44910</v>
      </c>
    </row>
    <row r="435" spans="1:13" ht="15.75" customHeight="1">
      <c r="A435" s="41" t="str">
        <f t="shared" si="6"/>
        <v>PN2068_2_17_EXE_PIM_à définir_</v>
      </c>
      <c r="B435" s="6" t="s">
        <v>12</v>
      </c>
      <c r="C435" s="7" t="s">
        <v>13</v>
      </c>
      <c r="D435" s="8" t="s">
        <v>438</v>
      </c>
      <c r="E435" s="9" t="s">
        <v>99</v>
      </c>
      <c r="F435" s="8" t="s">
        <v>100</v>
      </c>
      <c r="G435" s="10">
        <v>17</v>
      </c>
      <c r="H435" s="8" t="s">
        <v>17</v>
      </c>
      <c r="I435" s="9" t="s">
        <v>262</v>
      </c>
      <c r="J435" s="10" t="s">
        <v>19</v>
      </c>
      <c r="K435" s="11" t="s">
        <v>601</v>
      </c>
      <c r="L435" s="10"/>
      <c r="M435" s="12">
        <v>45142</v>
      </c>
    </row>
    <row r="436" spans="1:13" ht="15.75" customHeight="1">
      <c r="A436" s="41" t="str">
        <f t="shared" si="6"/>
        <v>PN2068_2_17_EXE_PIM_à définir_</v>
      </c>
      <c r="B436" s="6" t="s">
        <v>12</v>
      </c>
      <c r="C436" s="7" t="s">
        <v>13</v>
      </c>
      <c r="D436" s="8" t="s">
        <v>195</v>
      </c>
      <c r="E436" s="9" t="s">
        <v>99</v>
      </c>
      <c r="F436" s="8" t="s">
        <v>100</v>
      </c>
      <c r="G436" s="10">
        <v>17</v>
      </c>
      <c r="H436" s="8" t="s">
        <v>17</v>
      </c>
      <c r="I436" s="9" t="s">
        <v>262</v>
      </c>
      <c r="J436" s="10" t="s">
        <v>19</v>
      </c>
      <c r="K436" s="11" t="s">
        <v>602</v>
      </c>
      <c r="L436" s="10"/>
      <c r="M436" s="12">
        <v>45128</v>
      </c>
    </row>
    <row r="437" spans="1:13" ht="15.75" customHeight="1">
      <c r="A437" s="41" t="str">
        <f t="shared" si="6"/>
        <v>PN2068_2_17_EXE_PIM_à définir_</v>
      </c>
      <c r="B437" s="6" t="s">
        <v>12</v>
      </c>
      <c r="C437" s="7" t="s">
        <v>13</v>
      </c>
      <c r="D437" s="8" t="s">
        <v>98</v>
      </c>
      <c r="E437" s="9" t="s">
        <v>99</v>
      </c>
      <c r="F437" s="8" t="s">
        <v>100</v>
      </c>
      <c r="G437" s="10">
        <v>17</v>
      </c>
      <c r="H437" s="8" t="s">
        <v>17</v>
      </c>
      <c r="I437" s="9" t="s">
        <v>262</v>
      </c>
      <c r="J437" s="10" t="s">
        <v>19</v>
      </c>
      <c r="K437" s="11" t="s">
        <v>603</v>
      </c>
      <c r="L437" s="10"/>
      <c r="M437" s="12">
        <v>45112</v>
      </c>
    </row>
    <row r="438" spans="1:13" ht="15.75" customHeight="1">
      <c r="A438" s="41" t="str">
        <f t="shared" si="6"/>
        <v>PN2068_2_17_EXE_PIM_à définir_</v>
      </c>
      <c r="B438" s="6" t="s">
        <v>12</v>
      </c>
      <c r="C438" s="7" t="s">
        <v>13</v>
      </c>
      <c r="D438" s="8" t="s">
        <v>74</v>
      </c>
      <c r="E438" s="9" t="s">
        <v>99</v>
      </c>
      <c r="F438" s="8" t="s">
        <v>100</v>
      </c>
      <c r="G438" s="10">
        <v>17</v>
      </c>
      <c r="H438" s="8" t="s">
        <v>17</v>
      </c>
      <c r="I438" s="9" t="s">
        <v>262</v>
      </c>
      <c r="J438" s="10" t="s">
        <v>19</v>
      </c>
      <c r="K438" s="11" t="s">
        <v>604</v>
      </c>
      <c r="L438" s="10"/>
      <c r="M438" s="12">
        <v>45100</v>
      </c>
    </row>
    <row r="439" spans="1:13" ht="15.75" customHeight="1">
      <c r="A439" s="41" t="str">
        <f t="shared" si="6"/>
        <v>PN2068_2_17_EXE_PIM_à définir_</v>
      </c>
      <c r="B439" s="6" t="s">
        <v>12</v>
      </c>
      <c r="C439" s="7" t="s">
        <v>13</v>
      </c>
      <c r="D439" s="8" t="s">
        <v>55</v>
      </c>
      <c r="E439" s="9" t="s">
        <v>99</v>
      </c>
      <c r="F439" s="8" t="s">
        <v>100</v>
      </c>
      <c r="G439" s="10">
        <v>17</v>
      </c>
      <c r="H439" s="8" t="s">
        <v>17</v>
      </c>
      <c r="I439" s="9" t="s">
        <v>262</v>
      </c>
      <c r="J439" s="10" t="s">
        <v>19</v>
      </c>
      <c r="K439" s="11" t="s">
        <v>605</v>
      </c>
      <c r="L439" s="10"/>
      <c r="M439" s="12">
        <v>45086</v>
      </c>
    </row>
    <row r="440" spans="1:13" ht="15.75" customHeight="1">
      <c r="A440" s="41" t="str">
        <f t="shared" si="6"/>
        <v>PN2068_2_17_EXE_PIM_à définir_</v>
      </c>
      <c r="B440" s="6" t="s">
        <v>12</v>
      </c>
      <c r="C440" s="7" t="s">
        <v>13</v>
      </c>
      <c r="D440" s="8" t="s">
        <v>193</v>
      </c>
      <c r="E440" s="9" t="s">
        <v>99</v>
      </c>
      <c r="F440" s="8" t="s">
        <v>100</v>
      </c>
      <c r="G440" s="10">
        <v>17</v>
      </c>
      <c r="H440" s="8" t="s">
        <v>17</v>
      </c>
      <c r="I440" s="9" t="s">
        <v>262</v>
      </c>
      <c r="J440" s="10" t="s">
        <v>19</v>
      </c>
      <c r="K440" s="11" t="s">
        <v>606</v>
      </c>
      <c r="L440" s="10"/>
      <c r="M440" s="12">
        <v>45149</v>
      </c>
    </row>
    <row r="441" spans="1:13" ht="15.75" customHeight="1">
      <c r="A441" s="41" t="str">
        <f t="shared" si="6"/>
        <v>PN2068_2_17_EXE_PIM_à définir_</v>
      </c>
      <c r="B441" s="6" t="s">
        <v>12</v>
      </c>
      <c r="C441" s="7" t="s">
        <v>13</v>
      </c>
      <c r="D441" s="8" t="s">
        <v>438</v>
      </c>
      <c r="E441" s="9" t="s">
        <v>99</v>
      </c>
      <c r="F441" s="8" t="s">
        <v>100</v>
      </c>
      <c r="G441" s="10">
        <v>17</v>
      </c>
      <c r="H441" s="8" t="s">
        <v>17</v>
      </c>
      <c r="I441" s="9" t="s">
        <v>262</v>
      </c>
      <c r="J441" s="10" t="s">
        <v>19</v>
      </c>
      <c r="K441" s="11" t="s">
        <v>607</v>
      </c>
      <c r="L441" s="10"/>
      <c r="M441" s="12">
        <v>45142</v>
      </c>
    </row>
    <row r="442" spans="1:13" ht="15.75" customHeight="1">
      <c r="A442" s="41" t="str">
        <f t="shared" si="6"/>
        <v>PN2068_2_17_EXE_PIM_à définir_</v>
      </c>
      <c r="B442" s="6" t="s">
        <v>12</v>
      </c>
      <c r="C442" s="7" t="s">
        <v>13</v>
      </c>
      <c r="D442" s="8" t="s">
        <v>195</v>
      </c>
      <c r="E442" s="9" t="s">
        <v>99</v>
      </c>
      <c r="F442" s="8" t="s">
        <v>100</v>
      </c>
      <c r="G442" s="10">
        <v>17</v>
      </c>
      <c r="H442" s="8" t="s">
        <v>17</v>
      </c>
      <c r="I442" s="9" t="s">
        <v>262</v>
      </c>
      <c r="J442" s="10" t="s">
        <v>19</v>
      </c>
      <c r="K442" s="11" t="s">
        <v>608</v>
      </c>
      <c r="L442" s="10"/>
      <c r="M442" s="12">
        <v>45128</v>
      </c>
    </row>
    <row r="443" spans="1:13" ht="15.75" customHeight="1">
      <c r="A443" s="41" t="str">
        <f t="shared" si="6"/>
        <v>PN2068_2_17_EXE_PIM_à définir_</v>
      </c>
      <c r="B443" s="6" t="s">
        <v>12</v>
      </c>
      <c r="C443" s="7" t="s">
        <v>13</v>
      </c>
      <c r="D443" s="8" t="s">
        <v>98</v>
      </c>
      <c r="E443" s="9" t="s">
        <v>99</v>
      </c>
      <c r="F443" s="8" t="s">
        <v>100</v>
      </c>
      <c r="G443" s="10">
        <v>17</v>
      </c>
      <c r="H443" s="8" t="s">
        <v>17</v>
      </c>
      <c r="I443" s="9" t="s">
        <v>262</v>
      </c>
      <c r="J443" s="10" t="s">
        <v>19</v>
      </c>
      <c r="K443" s="11" t="s">
        <v>609</v>
      </c>
      <c r="L443" s="10"/>
      <c r="M443" s="12">
        <v>45112</v>
      </c>
    </row>
    <row r="444" spans="1:13" ht="15.75" customHeight="1">
      <c r="A444" s="41" t="str">
        <f t="shared" si="6"/>
        <v>PN2068_2_17_EXE_PIM_à définir_</v>
      </c>
      <c r="B444" s="6" t="s">
        <v>12</v>
      </c>
      <c r="C444" s="7" t="s">
        <v>13</v>
      </c>
      <c r="D444" s="8" t="s">
        <v>438</v>
      </c>
      <c r="E444" s="9" t="s">
        <v>99</v>
      </c>
      <c r="F444" s="8" t="s">
        <v>100</v>
      </c>
      <c r="G444" s="10">
        <v>17</v>
      </c>
      <c r="H444" s="8" t="s">
        <v>17</v>
      </c>
      <c r="I444" s="9" t="s">
        <v>262</v>
      </c>
      <c r="J444" s="10" t="s">
        <v>19</v>
      </c>
      <c r="K444" s="11" t="s">
        <v>610</v>
      </c>
      <c r="L444" s="10"/>
      <c r="M444" s="12">
        <v>45142</v>
      </c>
    </row>
    <row r="445" spans="1:13" ht="15.75" customHeight="1">
      <c r="A445" s="41" t="str">
        <f t="shared" si="6"/>
        <v>PN2068_2_17_EXE_PIM_à définir_</v>
      </c>
      <c r="B445" s="6" t="s">
        <v>12</v>
      </c>
      <c r="C445" s="7" t="s">
        <v>13</v>
      </c>
      <c r="D445" s="10" t="s">
        <v>195</v>
      </c>
      <c r="E445" s="28" t="s">
        <v>99</v>
      </c>
      <c r="F445" s="8" t="s">
        <v>100</v>
      </c>
      <c r="G445" s="30">
        <v>17</v>
      </c>
      <c r="H445" s="9" t="s">
        <v>17</v>
      </c>
      <c r="I445" s="28" t="s">
        <v>262</v>
      </c>
      <c r="J445" s="10" t="s">
        <v>19</v>
      </c>
      <c r="K445" s="11" t="s">
        <v>611</v>
      </c>
      <c r="L445" s="10"/>
      <c r="M445" s="12">
        <v>45128</v>
      </c>
    </row>
    <row r="446" spans="1:13" ht="15.75" customHeight="1">
      <c r="A446" s="41" t="str">
        <f t="shared" si="6"/>
        <v>PN2068_2_17_EXE_PIM_à définir_</v>
      </c>
      <c r="B446" s="6" t="s">
        <v>12</v>
      </c>
      <c r="C446" s="7" t="s">
        <v>13</v>
      </c>
      <c r="D446" s="13" t="s">
        <v>98</v>
      </c>
      <c r="E446" s="9" t="s">
        <v>99</v>
      </c>
      <c r="F446" s="8" t="s">
        <v>100</v>
      </c>
      <c r="G446" s="10">
        <v>17</v>
      </c>
      <c r="H446" s="14" t="s">
        <v>17</v>
      </c>
      <c r="I446" s="9" t="s">
        <v>262</v>
      </c>
      <c r="J446" s="10" t="s">
        <v>19</v>
      </c>
      <c r="K446" s="11" t="s">
        <v>612</v>
      </c>
      <c r="L446" s="10"/>
      <c r="M446" s="12">
        <v>45112</v>
      </c>
    </row>
    <row r="447" spans="1:13" ht="15.75" customHeight="1">
      <c r="A447" s="41" t="str">
        <f t="shared" si="6"/>
        <v>PN2068_2_17_EXE_DAF_à définir_</v>
      </c>
      <c r="B447" s="6" t="s">
        <v>12</v>
      </c>
      <c r="C447" s="7" t="s">
        <v>13</v>
      </c>
      <c r="D447" s="10" t="s">
        <v>14</v>
      </c>
      <c r="E447" s="28" t="s">
        <v>99</v>
      </c>
      <c r="F447" s="8" t="s">
        <v>100</v>
      </c>
      <c r="G447" s="30">
        <v>17</v>
      </c>
      <c r="H447" s="9" t="s">
        <v>17</v>
      </c>
      <c r="I447" s="28" t="s">
        <v>49</v>
      </c>
      <c r="J447" s="10" t="s">
        <v>19</v>
      </c>
      <c r="K447" s="31" t="s">
        <v>613</v>
      </c>
      <c r="L447" s="10"/>
      <c r="M447" s="12">
        <v>45065</v>
      </c>
    </row>
    <row r="448" spans="1:13" ht="15.75" customHeight="1">
      <c r="A448" s="41" t="str">
        <f t="shared" si="6"/>
        <v>PN2068_2_17_EXE_DAF_à définir_</v>
      </c>
      <c r="B448" s="6" t="s">
        <v>12</v>
      </c>
      <c r="C448" s="7" t="s">
        <v>13</v>
      </c>
      <c r="D448" s="13" t="s">
        <v>14</v>
      </c>
      <c r="E448" s="9" t="s">
        <v>99</v>
      </c>
      <c r="F448" s="8" t="s">
        <v>100</v>
      </c>
      <c r="G448" s="10">
        <v>17</v>
      </c>
      <c r="H448" s="14" t="s">
        <v>17</v>
      </c>
      <c r="I448" s="9" t="s">
        <v>49</v>
      </c>
      <c r="J448" s="10" t="s">
        <v>19</v>
      </c>
      <c r="K448" s="11" t="s">
        <v>614</v>
      </c>
      <c r="L448" s="10"/>
      <c r="M448" s="12">
        <v>45065</v>
      </c>
    </row>
    <row r="449" spans="1:13" ht="15.75" customHeight="1">
      <c r="A449" s="41" t="str">
        <f t="shared" si="6"/>
        <v>PN2068_2_17_EXE_DAF_à définir_</v>
      </c>
      <c r="B449" s="6" t="s">
        <v>12</v>
      </c>
      <c r="C449" s="7" t="s">
        <v>13</v>
      </c>
      <c r="D449" s="13" t="s">
        <v>14</v>
      </c>
      <c r="E449" s="9" t="s">
        <v>99</v>
      </c>
      <c r="F449" s="8" t="s">
        <v>100</v>
      </c>
      <c r="G449" s="10">
        <v>17</v>
      </c>
      <c r="H449" s="14" t="s">
        <v>17</v>
      </c>
      <c r="I449" s="9" t="s">
        <v>49</v>
      </c>
      <c r="J449" s="10" t="s">
        <v>19</v>
      </c>
      <c r="K449" s="11" t="s">
        <v>615</v>
      </c>
      <c r="L449" s="10"/>
      <c r="M449" s="12">
        <v>45065</v>
      </c>
    </row>
    <row r="450" spans="1:13" ht="15.75" customHeight="1">
      <c r="A450" s="41" t="str">
        <f t="shared" si="6"/>
        <v>PN2068_2_17_EXE_DAF_à définir_</v>
      </c>
      <c r="B450" s="6" t="s">
        <v>12</v>
      </c>
      <c r="C450" s="32" t="s">
        <v>13</v>
      </c>
      <c r="D450" s="33" t="s">
        <v>14</v>
      </c>
      <c r="E450" s="9" t="s">
        <v>99</v>
      </c>
      <c r="F450" s="8" t="s">
        <v>100</v>
      </c>
      <c r="G450" s="34">
        <v>17</v>
      </c>
      <c r="H450" s="35" t="s">
        <v>17</v>
      </c>
      <c r="I450" s="36" t="s">
        <v>49</v>
      </c>
      <c r="J450" s="34" t="s">
        <v>19</v>
      </c>
      <c r="K450" s="37" t="s">
        <v>616</v>
      </c>
      <c r="L450" s="34"/>
      <c r="M450" s="12">
        <v>45065</v>
      </c>
    </row>
    <row r="451" spans="1:13" ht="15.75" customHeight="1">
      <c r="A451" s="41" t="str">
        <f t="shared" ref="A451:A514" si="7">CONCATENATE(F451,"_",G451,"_",H451,"_",I451,"_",TEXT(J451,"000000"),"_",L451)</f>
        <v>PN2068_2_17_EXE_DAF_000067_</v>
      </c>
      <c r="B451" s="6" t="s">
        <v>12</v>
      </c>
      <c r="C451" s="7" t="s">
        <v>13</v>
      </c>
      <c r="D451" s="13" t="s">
        <v>14</v>
      </c>
      <c r="E451" s="9" t="s">
        <v>99</v>
      </c>
      <c r="F451" s="8" t="s">
        <v>100</v>
      </c>
      <c r="G451" s="10">
        <v>17</v>
      </c>
      <c r="H451" s="14" t="s">
        <v>17</v>
      </c>
      <c r="I451" s="9" t="s">
        <v>49</v>
      </c>
      <c r="J451" s="34" t="s">
        <v>112</v>
      </c>
      <c r="K451" s="11" t="s">
        <v>617</v>
      </c>
      <c r="L451" s="10"/>
      <c r="M451" s="12">
        <v>45035</v>
      </c>
    </row>
    <row r="452" spans="1:13" ht="15.75" customHeight="1">
      <c r="A452" s="41" t="str">
        <f t="shared" si="7"/>
        <v>PN2068_2_17_EXE_DAF_000068_</v>
      </c>
      <c r="B452" s="6" t="s">
        <v>12</v>
      </c>
      <c r="C452" s="7" t="s">
        <v>13</v>
      </c>
      <c r="D452" s="10" t="s">
        <v>14</v>
      </c>
      <c r="E452" s="28" t="s">
        <v>99</v>
      </c>
      <c r="F452" s="8" t="s">
        <v>100</v>
      </c>
      <c r="G452" s="30">
        <v>17</v>
      </c>
      <c r="H452" s="9" t="s">
        <v>17</v>
      </c>
      <c r="I452" s="28" t="s">
        <v>49</v>
      </c>
      <c r="J452" s="34" t="s">
        <v>114</v>
      </c>
      <c r="K452" s="11" t="s">
        <v>618</v>
      </c>
      <c r="L452" s="10"/>
      <c r="M452" s="12">
        <v>45035</v>
      </c>
    </row>
    <row r="453" spans="1:13" ht="15.75" customHeight="1">
      <c r="A453" s="41" t="str">
        <f t="shared" si="7"/>
        <v>PN2068_2_17_EXE_DAF_000069_</v>
      </c>
      <c r="B453" s="6" t="s">
        <v>12</v>
      </c>
      <c r="C453" s="32" t="s">
        <v>13</v>
      </c>
      <c r="D453" s="33" t="s">
        <v>14</v>
      </c>
      <c r="E453" s="36" t="s">
        <v>99</v>
      </c>
      <c r="F453" s="38" t="s">
        <v>100</v>
      </c>
      <c r="G453" s="34">
        <v>17</v>
      </c>
      <c r="H453" s="35" t="s">
        <v>17</v>
      </c>
      <c r="I453" s="36" t="s">
        <v>49</v>
      </c>
      <c r="J453" s="34" t="s">
        <v>116</v>
      </c>
      <c r="K453" s="37" t="s">
        <v>619</v>
      </c>
      <c r="L453" s="34"/>
      <c r="M453" s="12">
        <v>45035</v>
      </c>
    </row>
    <row r="454" spans="1:13" ht="15.75" customHeight="1">
      <c r="A454" s="41" t="str">
        <f t="shared" si="7"/>
        <v>PN2068_2_17_EXE_DAF_000070_</v>
      </c>
      <c r="B454" s="6" t="s">
        <v>12</v>
      </c>
      <c r="C454" s="7" t="s">
        <v>13</v>
      </c>
      <c r="D454" s="8" t="s">
        <v>14</v>
      </c>
      <c r="E454" s="9" t="s">
        <v>99</v>
      </c>
      <c r="F454" s="8" t="s">
        <v>100</v>
      </c>
      <c r="G454" s="10">
        <v>17</v>
      </c>
      <c r="H454" s="8" t="s">
        <v>17</v>
      </c>
      <c r="I454" s="9" t="s">
        <v>49</v>
      </c>
      <c r="J454" s="34" t="s">
        <v>368</v>
      </c>
      <c r="K454" s="15" t="s">
        <v>620</v>
      </c>
      <c r="L454" s="10"/>
      <c r="M454" s="12">
        <v>45035</v>
      </c>
    </row>
    <row r="455" spans="1:13" ht="15.75" customHeight="1">
      <c r="A455" s="41" t="str">
        <f t="shared" si="7"/>
        <v>PN2068_2_17_EXE_DAF_000071_</v>
      </c>
      <c r="B455" s="6" t="s">
        <v>12</v>
      </c>
      <c r="C455" s="7" t="s">
        <v>13</v>
      </c>
      <c r="D455" s="8" t="s">
        <v>14</v>
      </c>
      <c r="E455" s="9" t="s">
        <v>99</v>
      </c>
      <c r="F455" s="8" t="s">
        <v>100</v>
      </c>
      <c r="G455" s="10">
        <v>17</v>
      </c>
      <c r="H455" s="8" t="s">
        <v>17</v>
      </c>
      <c r="I455" s="9" t="s">
        <v>49</v>
      </c>
      <c r="J455" s="34" t="s">
        <v>358</v>
      </c>
      <c r="K455" s="15" t="s">
        <v>621</v>
      </c>
      <c r="L455" s="10"/>
      <c r="M455" s="12">
        <v>45035</v>
      </c>
    </row>
    <row r="456" spans="1:13" ht="15.75" customHeight="1">
      <c r="A456" s="41" t="str">
        <f t="shared" si="7"/>
        <v>PN2068_2_17_EXE_DAF_000072_</v>
      </c>
      <c r="B456" s="6" t="s">
        <v>12</v>
      </c>
      <c r="C456" s="7" t="s">
        <v>13</v>
      </c>
      <c r="D456" s="8" t="s">
        <v>14</v>
      </c>
      <c r="E456" s="9" t="s">
        <v>99</v>
      </c>
      <c r="F456" s="8" t="s">
        <v>100</v>
      </c>
      <c r="G456" s="10">
        <v>17</v>
      </c>
      <c r="H456" s="8" t="s">
        <v>17</v>
      </c>
      <c r="I456" s="9" t="s">
        <v>49</v>
      </c>
      <c r="J456" s="34" t="s">
        <v>371</v>
      </c>
      <c r="K456" s="11" t="s">
        <v>622</v>
      </c>
      <c r="L456" s="10"/>
      <c r="M456" s="12">
        <v>45035</v>
      </c>
    </row>
    <row r="457" spans="1:13" ht="15.75" customHeight="1">
      <c r="A457" s="41" t="str">
        <f t="shared" si="7"/>
        <v>PN2068_2_17_EXE_DAF_000073_</v>
      </c>
      <c r="B457" s="6" t="s">
        <v>12</v>
      </c>
      <c r="C457" s="7" t="s">
        <v>13</v>
      </c>
      <c r="D457" s="8" t="s">
        <v>14</v>
      </c>
      <c r="E457" s="9" t="s">
        <v>99</v>
      </c>
      <c r="F457" s="8" t="s">
        <v>100</v>
      </c>
      <c r="G457" s="10">
        <v>17</v>
      </c>
      <c r="H457" s="8" t="s">
        <v>17</v>
      </c>
      <c r="I457" s="9" t="s">
        <v>49</v>
      </c>
      <c r="J457" s="34" t="s">
        <v>373</v>
      </c>
      <c r="K457" s="11" t="s">
        <v>623</v>
      </c>
      <c r="L457" s="10"/>
      <c r="M457" s="12">
        <v>45035</v>
      </c>
    </row>
    <row r="458" spans="1:13" ht="15.75" customHeight="1">
      <c r="A458" s="41" t="str">
        <f t="shared" si="7"/>
        <v>PN2068_2_17_EXE_DAF_000074_</v>
      </c>
      <c r="B458" s="6" t="s">
        <v>12</v>
      </c>
      <c r="C458" s="7" t="s">
        <v>13</v>
      </c>
      <c r="D458" s="8" t="s">
        <v>14</v>
      </c>
      <c r="E458" s="9" t="s">
        <v>99</v>
      </c>
      <c r="F458" s="8" t="s">
        <v>100</v>
      </c>
      <c r="G458" s="10">
        <v>17</v>
      </c>
      <c r="H458" s="8" t="s">
        <v>17</v>
      </c>
      <c r="I458" s="9" t="s">
        <v>49</v>
      </c>
      <c r="J458" s="34" t="s">
        <v>360</v>
      </c>
      <c r="K458" s="11" t="s">
        <v>624</v>
      </c>
      <c r="L458" s="10"/>
      <c r="M458" s="12">
        <v>45035</v>
      </c>
    </row>
    <row r="459" spans="1:13" ht="15.75" customHeight="1">
      <c r="A459" s="41" t="str">
        <f t="shared" si="7"/>
        <v>PN2068_2_17_EXE_DAF_000075_</v>
      </c>
      <c r="B459" s="6" t="s">
        <v>12</v>
      </c>
      <c r="C459" s="7" t="s">
        <v>13</v>
      </c>
      <c r="D459" s="8" t="s">
        <v>14</v>
      </c>
      <c r="E459" s="9" t="s">
        <v>99</v>
      </c>
      <c r="F459" s="8" t="s">
        <v>100</v>
      </c>
      <c r="G459" s="10">
        <v>17</v>
      </c>
      <c r="H459" s="8" t="s">
        <v>17</v>
      </c>
      <c r="I459" s="9" t="s">
        <v>49</v>
      </c>
      <c r="J459" s="34" t="s">
        <v>102</v>
      </c>
      <c r="K459" s="11" t="s">
        <v>625</v>
      </c>
      <c r="L459" s="10"/>
      <c r="M459" s="12">
        <v>45035</v>
      </c>
    </row>
    <row r="460" spans="1:13" ht="15.75" customHeight="1">
      <c r="A460" s="41" t="str">
        <f t="shared" si="7"/>
        <v>PN2068_2_17_EXE_DAF_000076_</v>
      </c>
      <c r="B460" s="6" t="s">
        <v>12</v>
      </c>
      <c r="C460" s="7" t="s">
        <v>13</v>
      </c>
      <c r="D460" s="8" t="s">
        <v>14</v>
      </c>
      <c r="E460" s="9" t="s">
        <v>99</v>
      </c>
      <c r="F460" s="8" t="s">
        <v>100</v>
      </c>
      <c r="G460" s="10">
        <v>17</v>
      </c>
      <c r="H460" s="8" t="s">
        <v>17</v>
      </c>
      <c r="I460" s="9" t="s">
        <v>49</v>
      </c>
      <c r="J460" s="34" t="s">
        <v>104</v>
      </c>
      <c r="K460" s="11" t="s">
        <v>626</v>
      </c>
      <c r="L460" s="10"/>
      <c r="M460" s="12">
        <v>45035</v>
      </c>
    </row>
    <row r="461" spans="1:13" ht="15.75" customHeight="1">
      <c r="A461" s="41" t="str">
        <f t="shared" si="7"/>
        <v>PN2068_2_17_EXE_DAF_000077_</v>
      </c>
      <c r="B461" s="6" t="s">
        <v>12</v>
      </c>
      <c r="C461" s="7" t="s">
        <v>13</v>
      </c>
      <c r="D461" s="8" t="s">
        <v>14</v>
      </c>
      <c r="E461" s="9" t="s">
        <v>99</v>
      </c>
      <c r="F461" s="8" t="s">
        <v>100</v>
      </c>
      <c r="G461" s="10">
        <v>17</v>
      </c>
      <c r="H461" s="8" t="s">
        <v>17</v>
      </c>
      <c r="I461" s="9" t="s">
        <v>49</v>
      </c>
      <c r="J461" s="34" t="s">
        <v>106</v>
      </c>
      <c r="K461" s="11" t="s">
        <v>627</v>
      </c>
      <c r="L461" s="10"/>
      <c r="M461" s="12">
        <v>45035</v>
      </c>
    </row>
    <row r="462" spans="1:13" ht="15.75" customHeight="1">
      <c r="A462" s="41" t="str">
        <f t="shared" si="7"/>
        <v>PN2068_2_17_EXE_DAF_000078_</v>
      </c>
      <c r="B462" s="6" t="s">
        <v>12</v>
      </c>
      <c r="C462" s="7" t="s">
        <v>13</v>
      </c>
      <c r="D462" s="8" t="s">
        <v>14</v>
      </c>
      <c r="E462" s="9" t="s">
        <v>99</v>
      </c>
      <c r="F462" s="8" t="s">
        <v>100</v>
      </c>
      <c r="G462" s="10">
        <v>17</v>
      </c>
      <c r="H462" s="8" t="s">
        <v>17</v>
      </c>
      <c r="I462" s="9" t="s">
        <v>49</v>
      </c>
      <c r="J462" s="34" t="s">
        <v>628</v>
      </c>
      <c r="K462" s="11" t="s">
        <v>629</v>
      </c>
      <c r="L462" s="10"/>
      <c r="M462" s="12">
        <v>45035</v>
      </c>
    </row>
    <row r="463" spans="1:13" ht="15.75" customHeight="1">
      <c r="A463" s="41" t="str">
        <f t="shared" si="7"/>
        <v>PN2068_2_17_EXE_DAF_000079_</v>
      </c>
      <c r="B463" s="6" t="s">
        <v>12</v>
      </c>
      <c r="C463" s="7" t="s">
        <v>13</v>
      </c>
      <c r="D463" s="8" t="s">
        <v>14</v>
      </c>
      <c r="E463" s="9" t="s">
        <v>99</v>
      </c>
      <c r="F463" s="8" t="s">
        <v>100</v>
      </c>
      <c r="G463" s="10">
        <v>17</v>
      </c>
      <c r="H463" s="8" t="s">
        <v>17</v>
      </c>
      <c r="I463" s="9" t="s">
        <v>49</v>
      </c>
      <c r="J463" s="34" t="s">
        <v>196</v>
      </c>
      <c r="K463" s="11" t="s">
        <v>630</v>
      </c>
      <c r="L463" s="10"/>
      <c r="M463" s="12">
        <v>45035</v>
      </c>
    </row>
    <row r="464" spans="1:13" ht="15.75" customHeight="1">
      <c r="A464" s="41" t="str">
        <f t="shared" si="7"/>
        <v>PN2068_2_17_EXE_DAF_000080_</v>
      </c>
      <c r="B464" s="6" t="s">
        <v>12</v>
      </c>
      <c r="C464" s="7" t="s">
        <v>13</v>
      </c>
      <c r="D464" s="8" t="s">
        <v>14</v>
      </c>
      <c r="E464" s="9" t="s">
        <v>99</v>
      </c>
      <c r="F464" s="8" t="s">
        <v>100</v>
      </c>
      <c r="G464" s="10">
        <v>17</v>
      </c>
      <c r="H464" s="8" t="s">
        <v>17</v>
      </c>
      <c r="I464" s="9" t="s">
        <v>49</v>
      </c>
      <c r="J464" s="34" t="s">
        <v>447</v>
      </c>
      <c r="K464" s="11" t="s">
        <v>631</v>
      </c>
      <c r="L464" s="10"/>
      <c r="M464" s="12">
        <v>45035</v>
      </c>
    </row>
    <row r="465" spans="1:13" ht="15.75" customHeight="1">
      <c r="A465" s="41" t="str">
        <f t="shared" si="7"/>
        <v>PN2068_2_17_EXE_DAF_000081_</v>
      </c>
      <c r="B465" s="6" t="s">
        <v>12</v>
      </c>
      <c r="C465" s="7" t="s">
        <v>13</v>
      </c>
      <c r="D465" s="8" t="s">
        <v>14</v>
      </c>
      <c r="E465" s="9" t="s">
        <v>99</v>
      </c>
      <c r="F465" s="8" t="s">
        <v>100</v>
      </c>
      <c r="G465" s="10">
        <v>17</v>
      </c>
      <c r="H465" s="8" t="s">
        <v>17</v>
      </c>
      <c r="I465" s="9" t="s">
        <v>49</v>
      </c>
      <c r="J465" s="34" t="s">
        <v>201</v>
      </c>
      <c r="K465" s="11" t="s">
        <v>632</v>
      </c>
      <c r="L465" s="10"/>
      <c r="M465" s="12">
        <v>45035</v>
      </c>
    </row>
    <row r="466" spans="1:13" ht="15.75" customHeight="1">
      <c r="A466" s="41" t="str">
        <f t="shared" si="7"/>
        <v>PN2068_2_17_EXE_DAF_000082_</v>
      </c>
      <c r="B466" s="6" t="s">
        <v>12</v>
      </c>
      <c r="C466" s="7" t="s">
        <v>13</v>
      </c>
      <c r="D466" s="8" t="s">
        <v>14</v>
      </c>
      <c r="E466" s="9" t="s">
        <v>99</v>
      </c>
      <c r="F466" s="8" t="s">
        <v>100</v>
      </c>
      <c r="G466" s="10">
        <v>17</v>
      </c>
      <c r="H466" s="8" t="s">
        <v>17</v>
      </c>
      <c r="I466" s="9" t="s">
        <v>49</v>
      </c>
      <c r="J466" s="34" t="s">
        <v>150</v>
      </c>
      <c r="K466" s="11" t="s">
        <v>633</v>
      </c>
      <c r="L466" s="10"/>
      <c r="M466" s="12">
        <v>45035</v>
      </c>
    </row>
    <row r="467" spans="1:13" ht="15.75" customHeight="1">
      <c r="A467" s="41" t="str">
        <f t="shared" si="7"/>
        <v>PN2068_2_17_EXE_DAF_000083_</v>
      </c>
      <c r="B467" s="6" t="s">
        <v>12</v>
      </c>
      <c r="C467" s="7" t="s">
        <v>13</v>
      </c>
      <c r="D467" s="8" t="s">
        <v>14</v>
      </c>
      <c r="E467" s="9" t="s">
        <v>99</v>
      </c>
      <c r="F467" s="8" t="s">
        <v>100</v>
      </c>
      <c r="G467" s="10">
        <v>17</v>
      </c>
      <c r="H467" s="8" t="s">
        <v>17</v>
      </c>
      <c r="I467" s="9" t="s">
        <v>49</v>
      </c>
      <c r="J467" s="10" t="s">
        <v>152</v>
      </c>
      <c r="K467" s="11" t="s">
        <v>634</v>
      </c>
      <c r="L467" s="10"/>
      <c r="M467" s="12">
        <v>45035</v>
      </c>
    </row>
    <row r="468" spans="1:13" ht="15.75" customHeight="1">
      <c r="A468" s="41" t="str">
        <f t="shared" si="7"/>
        <v>PN2068_2_17_EXE_DAF_à définir_</v>
      </c>
      <c r="B468" s="6" t="s">
        <v>12</v>
      </c>
      <c r="C468" s="7" t="s">
        <v>13</v>
      </c>
      <c r="D468" s="8" t="s">
        <v>14</v>
      </c>
      <c r="E468" s="9" t="s">
        <v>99</v>
      </c>
      <c r="F468" s="8" t="s">
        <v>100</v>
      </c>
      <c r="G468" s="10">
        <v>17</v>
      </c>
      <c r="H468" s="8" t="s">
        <v>17</v>
      </c>
      <c r="I468" s="9" t="s">
        <v>49</v>
      </c>
      <c r="J468" s="10" t="s">
        <v>19</v>
      </c>
      <c r="K468" s="11" t="s">
        <v>635</v>
      </c>
      <c r="L468" s="10"/>
      <c r="M468" s="12">
        <v>45041</v>
      </c>
    </row>
    <row r="469" spans="1:13" ht="15.75" customHeight="1">
      <c r="A469" s="41" t="str">
        <f t="shared" si="7"/>
        <v>PN2068_2_17_EXE_DAF_à définir_</v>
      </c>
      <c r="B469" s="6" t="s">
        <v>12</v>
      </c>
      <c r="C469" s="7" t="s">
        <v>13</v>
      </c>
      <c r="D469" s="8" t="s">
        <v>14</v>
      </c>
      <c r="E469" s="9" t="s">
        <v>99</v>
      </c>
      <c r="F469" s="8" t="s">
        <v>100</v>
      </c>
      <c r="G469" s="10">
        <v>17</v>
      </c>
      <c r="H469" s="8" t="s">
        <v>17</v>
      </c>
      <c r="I469" s="9" t="s">
        <v>49</v>
      </c>
      <c r="J469" s="10" t="s">
        <v>19</v>
      </c>
      <c r="K469" s="11" t="s">
        <v>636</v>
      </c>
      <c r="L469" s="10"/>
      <c r="M469" s="12">
        <v>45041</v>
      </c>
    </row>
    <row r="470" spans="1:13" ht="15.75" customHeight="1">
      <c r="A470" s="41" t="str">
        <f t="shared" si="7"/>
        <v>PN2068_2_17_EXE_DAF_à définir_</v>
      </c>
      <c r="B470" s="6" t="s">
        <v>12</v>
      </c>
      <c r="C470" s="7" t="s">
        <v>13</v>
      </c>
      <c r="D470" s="8" t="s">
        <v>14</v>
      </c>
      <c r="E470" s="9" t="s">
        <v>99</v>
      </c>
      <c r="F470" s="8" t="s">
        <v>100</v>
      </c>
      <c r="G470" s="10">
        <v>17</v>
      </c>
      <c r="H470" s="8" t="s">
        <v>17</v>
      </c>
      <c r="I470" s="9" t="s">
        <v>49</v>
      </c>
      <c r="J470" s="10" t="s">
        <v>19</v>
      </c>
      <c r="K470" s="11" t="s">
        <v>637</v>
      </c>
      <c r="L470" s="10"/>
      <c r="M470" s="12">
        <v>45041</v>
      </c>
    </row>
    <row r="471" spans="1:13" ht="15.75" customHeight="1">
      <c r="A471" s="41" t="str">
        <f t="shared" si="7"/>
        <v>PN2068_2_17_EXE_DAF_à définir_</v>
      </c>
      <c r="B471" s="6" t="s">
        <v>12</v>
      </c>
      <c r="C471" s="7" t="s">
        <v>13</v>
      </c>
      <c r="D471" s="8" t="s">
        <v>14</v>
      </c>
      <c r="E471" s="9" t="s">
        <v>99</v>
      </c>
      <c r="F471" s="8" t="s">
        <v>100</v>
      </c>
      <c r="G471" s="10">
        <v>17</v>
      </c>
      <c r="H471" s="8" t="s">
        <v>17</v>
      </c>
      <c r="I471" s="9" t="s">
        <v>49</v>
      </c>
      <c r="J471" s="10" t="s">
        <v>19</v>
      </c>
      <c r="K471" s="11" t="s">
        <v>638</v>
      </c>
      <c r="L471" s="10"/>
      <c r="M471" s="12">
        <v>45041</v>
      </c>
    </row>
    <row r="472" spans="1:13" ht="15.75" customHeight="1">
      <c r="A472" s="41" t="str">
        <f t="shared" si="7"/>
        <v>PN2068_2_17_EXE_DAF_à définir_</v>
      </c>
      <c r="B472" s="6" t="s">
        <v>12</v>
      </c>
      <c r="C472" s="7" t="s">
        <v>13</v>
      </c>
      <c r="D472" s="8" t="s">
        <v>14</v>
      </c>
      <c r="E472" s="9" t="s">
        <v>99</v>
      </c>
      <c r="F472" s="8" t="s">
        <v>100</v>
      </c>
      <c r="G472" s="10">
        <v>17</v>
      </c>
      <c r="H472" s="8" t="s">
        <v>17</v>
      </c>
      <c r="I472" s="9" t="s">
        <v>49</v>
      </c>
      <c r="J472" s="10" t="s">
        <v>19</v>
      </c>
      <c r="K472" s="11" t="s">
        <v>639</v>
      </c>
      <c r="L472" s="10"/>
      <c r="M472" s="12">
        <v>45041</v>
      </c>
    </row>
    <row r="473" spans="1:13" ht="15.75" customHeight="1">
      <c r="A473" s="41" t="str">
        <f t="shared" si="7"/>
        <v>PN2068_2_17_EXE_DAF_à définir_</v>
      </c>
      <c r="B473" s="6" t="s">
        <v>12</v>
      </c>
      <c r="C473" s="7" t="s">
        <v>13</v>
      </c>
      <c r="D473" s="8" t="s">
        <v>14</v>
      </c>
      <c r="E473" s="9" t="s">
        <v>99</v>
      </c>
      <c r="F473" s="8" t="s">
        <v>100</v>
      </c>
      <c r="G473" s="10">
        <v>17</v>
      </c>
      <c r="H473" s="8" t="s">
        <v>17</v>
      </c>
      <c r="I473" s="9" t="s">
        <v>49</v>
      </c>
      <c r="J473" s="10" t="s">
        <v>19</v>
      </c>
      <c r="K473" s="11" t="s">
        <v>640</v>
      </c>
      <c r="L473" s="10"/>
      <c r="M473" s="12">
        <v>45041</v>
      </c>
    </row>
    <row r="474" spans="1:13" ht="15.75" customHeight="1">
      <c r="A474" s="41" t="str">
        <f t="shared" si="7"/>
        <v>PN2068_2_17_EXE_DAF_à définir_</v>
      </c>
      <c r="B474" s="6" t="s">
        <v>12</v>
      </c>
      <c r="C474" s="7" t="s">
        <v>13</v>
      </c>
      <c r="D474" s="8" t="s">
        <v>14</v>
      </c>
      <c r="E474" s="9" t="s">
        <v>99</v>
      </c>
      <c r="F474" s="8" t="s">
        <v>100</v>
      </c>
      <c r="G474" s="10">
        <v>17</v>
      </c>
      <c r="H474" s="8" t="s">
        <v>17</v>
      </c>
      <c r="I474" s="9" t="s">
        <v>49</v>
      </c>
      <c r="J474" s="10" t="s">
        <v>19</v>
      </c>
      <c r="K474" s="11" t="s">
        <v>641</v>
      </c>
      <c r="L474" s="10"/>
      <c r="M474" s="12">
        <v>45041</v>
      </c>
    </row>
    <row r="475" spans="1:13" ht="15.75" customHeight="1">
      <c r="A475" s="41" t="str">
        <f t="shared" si="7"/>
        <v>PN2068_2_17_EXE_DAF_à définir_</v>
      </c>
      <c r="B475" s="6" t="s">
        <v>12</v>
      </c>
      <c r="C475" s="7" t="s">
        <v>13</v>
      </c>
      <c r="D475" s="8" t="s">
        <v>14</v>
      </c>
      <c r="E475" s="9" t="s">
        <v>99</v>
      </c>
      <c r="F475" s="8" t="s">
        <v>100</v>
      </c>
      <c r="G475" s="10">
        <v>17</v>
      </c>
      <c r="H475" s="8" t="s">
        <v>17</v>
      </c>
      <c r="I475" s="9" t="s">
        <v>49</v>
      </c>
      <c r="J475" s="10" t="s">
        <v>19</v>
      </c>
      <c r="K475" s="11" t="s">
        <v>642</v>
      </c>
      <c r="L475" s="10"/>
      <c r="M475" s="12">
        <v>45041</v>
      </c>
    </row>
    <row r="476" spans="1:13" ht="15.75" customHeight="1">
      <c r="A476" s="41" t="str">
        <f t="shared" si="7"/>
        <v>PN2068_2_17_EXE_DAF_à définir_</v>
      </c>
      <c r="B476" s="6" t="s">
        <v>12</v>
      </c>
      <c r="C476" s="7" t="s">
        <v>13</v>
      </c>
      <c r="D476" s="8" t="s">
        <v>14</v>
      </c>
      <c r="E476" s="9" t="s">
        <v>99</v>
      </c>
      <c r="F476" s="8" t="s">
        <v>100</v>
      </c>
      <c r="G476" s="10">
        <v>17</v>
      </c>
      <c r="H476" s="8" t="s">
        <v>17</v>
      </c>
      <c r="I476" s="9" t="s">
        <v>49</v>
      </c>
      <c r="J476" s="10" t="s">
        <v>19</v>
      </c>
      <c r="K476" s="11" t="s">
        <v>643</v>
      </c>
      <c r="L476" s="10"/>
      <c r="M476" s="12">
        <v>45065</v>
      </c>
    </row>
    <row r="477" spans="1:13" ht="15.75" customHeight="1">
      <c r="A477" s="41" t="str">
        <f t="shared" si="7"/>
        <v>PN2068_2_17_EXE_DAF_à définir_</v>
      </c>
      <c r="B477" s="6" t="s">
        <v>12</v>
      </c>
      <c r="C477" s="7" t="s">
        <v>13</v>
      </c>
      <c r="D477" s="8" t="s">
        <v>14</v>
      </c>
      <c r="E477" s="9" t="s">
        <v>99</v>
      </c>
      <c r="F477" s="8" t="s">
        <v>100</v>
      </c>
      <c r="G477" s="10">
        <v>17</v>
      </c>
      <c r="H477" s="8" t="s">
        <v>17</v>
      </c>
      <c r="I477" s="9" t="s">
        <v>49</v>
      </c>
      <c r="J477" s="10" t="s">
        <v>19</v>
      </c>
      <c r="K477" s="11" t="s">
        <v>644</v>
      </c>
      <c r="L477" s="10"/>
      <c r="M477" s="12">
        <v>45065</v>
      </c>
    </row>
    <row r="478" spans="1:13" ht="15.75" customHeight="1">
      <c r="A478" s="41" t="str">
        <f t="shared" si="7"/>
        <v>PN2068_2_17_EXE_DAF_à définir_</v>
      </c>
      <c r="B478" s="6" t="s">
        <v>12</v>
      </c>
      <c r="C478" s="7" t="s">
        <v>13</v>
      </c>
      <c r="D478" s="8" t="s">
        <v>14</v>
      </c>
      <c r="E478" s="9" t="s">
        <v>99</v>
      </c>
      <c r="F478" s="8" t="s">
        <v>100</v>
      </c>
      <c r="G478" s="10">
        <v>17</v>
      </c>
      <c r="H478" s="8" t="s">
        <v>17</v>
      </c>
      <c r="I478" s="9" t="s">
        <v>49</v>
      </c>
      <c r="J478" s="10" t="s">
        <v>19</v>
      </c>
      <c r="K478" s="11" t="s">
        <v>645</v>
      </c>
      <c r="L478" s="10"/>
      <c r="M478" s="12">
        <v>45065</v>
      </c>
    </row>
    <row r="479" spans="1:13" ht="15.75" customHeight="1">
      <c r="A479" s="41" t="str">
        <f t="shared" si="7"/>
        <v>PN2068_2_17_EXE_DAF_à définir_</v>
      </c>
      <c r="B479" s="6" t="s">
        <v>12</v>
      </c>
      <c r="C479" s="7" t="s">
        <v>13</v>
      </c>
      <c r="D479" s="13" t="s">
        <v>14</v>
      </c>
      <c r="E479" s="9" t="s">
        <v>99</v>
      </c>
      <c r="F479" s="8" t="s">
        <v>100</v>
      </c>
      <c r="G479" s="10">
        <v>17</v>
      </c>
      <c r="H479" s="14" t="s">
        <v>17</v>
      </c>
      <c r="I479" s="9" t="s">
        <v>49</v>
      </c>
      <c r="J479" s="10" t="s">
        <v>19</v>
      </c>
      <c r="K479" s="11" t="s">
        <v>646</v>
      </c>
      <c r="L479" s="10"/>
      <c r="M479" s="12">
        <v>45065</v>
      </c>
    </row>
    <row r="480" spans="1:13" ht="15.75" customHeight="1">
      <c r="A480" s="41" t="str">
        <f t="shared" si="7"/>
        <v>PN2068_2_17_EXE_DAF_à définir_</v>
      </c>
      <c r="B480" s="6" t="s">
        <v>12</v>
      </c>
      <c r="C480" s="7" t="s">
        <v>13</v>
      </c>
      <c r="D480" s="8" t="s">
        <v>14</v>
      </c>
      <c r="E480" s="9" t="s">
        <v>99</v>
      </c>
      <c r="F480" s="8" t="s">
        <v>100</v>
      </c>
      <c r="G480" s="10">
        <v>17</v>
      </c>
      <c r="H480" s="8" t="s">
        <v>17</v>
      </c>
      <c r="I480" s="9" t="s">
        <v>49</v>
      </c>
      <c r="J480" s="10" t="s">
        <v>19</v>
      </c>
      <c r="K480" s="11" t="s">
        <v>647</v>
      </c>
      <c r="L480" s="10"/>
      <c r="M480" s="12">
        <v>45041</v>
      </c>
    </row>
    <row r="481" spans="1:13" ht="15.75" customHeight="1">
      <c r="A481" s="41" t="str">
        <f t="shared" si="7"/>
        <v>PN2068_2_17_EXE_DAF_à définir_</v>
      </c>
      <c r="B481" s="6" t="s">
        <v>12</v>
      </c>
      <c r="C481" s="7" t="s">
        <v>13</v>
      </c>
      <c r="D481" s="8" t="s">
        <v>14</v>
      </c>
      <c r="E481" s="9" t="s">
        <v>99</v>
      </c>
      <c r="F481" s="8" t="s">
        <v>100</v>
      </c>
      <c r="G481" s="10">
        <v>17</v>
      </c>
      <c r="H481" s="8" t="s">
        <v>17</v>
      </c>
      <c r="I481" s="9" t="s">
        <v>49</v>
      </c>
      <c r="J481" s="10" t="s">
        <v>19</v>
      </c>
      <c r="K481" s="11" t="s">
        <v>648</v>
      </c>
      <c r="L481" s="10"/>
      <c r="M481" s="12">
        <v>45041</v>
      </c>
    </row>
    <row r="482" spans="1:13" ht="15.75" customHeight="1">
      <c r="A482" s="41" t="str">
        <f t="shared" si="7"/>
        <v>PN2068_2_17_EXE_DAF_à définir_</v>
      </c>
      <c r="B482" s="6" t="s">
        <v>12</v>
      </c>
      <c r="C482" s="7" t="s">
        <v>13</v>
      </c>
      <c r="D482" s="8" t="s">
        <v>14</v>
      </c>
      <c r="E482" s="9" t="s">
        <v>99</v>
      </c>
      <c r="F482" s="8" t="s">
        <v>100</v>
      </c>
      <c r="G482" s="10">
        <v>17</v>
      </c>
      <c r="H482" s="8" t="s">
        <v>17</v>
      </c>
      <c r="I482" s="9" t="s">
        <v>49</v>
      </c>
      <c r="J482" s="10" t="s">
        <v>19</v>
      </c>
      <c r="K482" s="11" t="s">
        <v>649</v>
      </c>
      <c r="L482" s="10"/>
      <c r="M482" s="12">
        <v>45041</v>
      </c>
    </row>
    <row r="483" spans="1:13" ht="15.75" customHeight="1">
      <c r="A483" s="41" t="str">
        <f t="shared" si="7"/>
        <v>PN2068_2_17_EXE_DAF_à définir_</v>
      </c>
      <c r="B483" s="6" t="s">
        <v>12</v>
      </c>
      <c r="C483" s="7" t="s">
        <v>13</v>
      </c>
      <c r="D483" s="8" t="s">
        <v>14</v>
      </c>
      <c r="E483" s="9" t="s">
        <v>99</v>
      </c>
      <c r="F483" s="8" t="s">
        <v>100</v>
      </c>
      <c r="G483" s="10">
        <v>17</v>
      </c>
      <c r="H483" s="8" t="s">
        <v>17</v>
      </c>
      <c r="I483" s="9" t="s">
        <v>49</v>
      </c>
      <c r="J483" s="10" t="s">
        <v>19</v>
      </c>
      <c r="K483" s="11" t="s">
        <v>650</v>
      </c>
      <c r="L483" s="10"/>
      <c r="M483" s="12">
        <v>45065</v>
      </c>
    </row>
    <row r="484" spans="1:13" ht="15.75" customHeight="1">
      <c r="A484" s="41" t="str">
        <f t="shared" si="7"/>
        <v>PN2068_2_17_EXE_DAF_à définir_</v>
      </c>
      <c r="B484" s="6" t="s">
        <v>12</v>
      </c>
      <c r="C484" s="7" t="s">
        <v>13</v>
      </c>
      <c r="D484" s="8" t="s">
        <v>14</v>
      </c>
      <c r="E484" s="9" t="s">
        <v>99</v>
      </c>
      <c r="F484" s="8" t="s">
        <v>100</v>
      </c>
      <c r="G484" s="10">
        <v>17</v>
      </c>
      <c r="H484" s="8" t="s">
        <v>17</v>
      </c>
      <c r="I484" s="9" t="s">
        <v>49</v>
      </c>
      <c r="J484" s="10" t="s">
        <v>19</v>
      </c>
      <c r="K484" s="11" t="s">
        <v>651</v>
      </c>
      <c r="L484" s="10"/>
      <c r="M484" s="12">
        <v>45065</v>
      </c>
    </row>
    <row r="485" spans="1:13" ht="15.75" customHeight="1">
      <c r="A485" s="41" t="str">
        <f t="shared" si="7"/>
        <v>____000000_</v>
      </c>
      <c r="B485" s="6"/>
      <c r="C485" s="7"/>
      <c r="D485" s="8"/>
      <c r="E485" s="9"/>
      <c r="F485" s="8"/>
      <c r="G485" s="10"/>
      <c r="H485" s="8"/>
      <c r="I485" s="9"/>
      <c r="J485" s="10"/>
      <c r="K485" s="11"/>
      <c r="L485" s="10"/>
      <c r="M485" s="12"/>
    </row>
    <row r="486" spans="1:13" ht="15.75" customHeight="1">
      <c r="A486" s="41" t="str">
        <f t="shared" si="7"/>
        <v>PN2068_2_17_EXE_PIM_à définir_</v>
      </c>
      <c r="B486" s="6" t="s">
        <v>12</v>
      </c>
      <c r="C486" s="7" t="s">
        <v>13</v>
      </c>
      <c r="D486" s="8" t="s">
        <v>74</v>
      </c>
      <c r="E486" s="9" t="s">
        <v>652</v>
      </c>
      <c r="F486" s="8" t="s">
        <v>100</v>
      </c>
      <c r="G486" s="10">
        <v>17</v>
      </c>
      <c r="H486" s="8" t="s">
        <v>17</v>
      </c>
      <c r="I486" s="9" t="s">
        <v>262</v>
      </c>
      <c r="J486" s="10" t="s">
        <v>19</v>
      </c>
      <c r="K486" s="11" t="s">
        <v>653</v>
      </c>
      <c r="L486" s="10"/>
      <c r="M486" s="12">
        <v>45177</v>
      </c>
    </row>
    <row r="487" spans="1:13" ht="15.75" customHeight="1">
      <c r="A487" s="41" t="str">
        <f t="shared" si="7"/>
        <v>PN2068_2_17_EXE_PIM_à définir_</v>
      </c>
      <c r="B487" s="6" t="s">
        <v>12</v>
      </c>
      <c r="C487" s="7" t="s">
        <v>13</v>
      </c>
      <c r="D487" s="8" t="s">
        <v>98</v>
      </c>
      <c r="E487" s="9" t="s">
        <v>652</v>
      </c>
      <c r="F487" s="8" t="s">
        <v>100</v>
      </c>
      <c r="G487" s="10">
        <v>17</v>
      </c>
      <c r="H487" s="8" t="s">
        <v>17</v>
      </c>
      <c r="I487" s="9" t="s">
        <v>262</v>
      </c>
      <c r="J487" s="10" t="s">
        <v>19</v>
      </c>
      <c r="K487" s="15" t="s">
        <v>654</v>
      </c>
      <c r="L487" s="10"/>
      <c r="M487" s="12">
        <v>45198</v>
      </c>
    </row>
    <row r="488" spans="1:13" ht="15.75" customHeight="1">
      <c r="A488" s="41" t="str">
        <f t="shared" si="7"/>
        <v>PN2068_2_17_EXE_PIM_à définir_</v>
      </c>
      <c r="B488" s="6" t="s">
        <v>12</v>
      </c>
      <c r="C488" s="7" t="s">
        <v>13</v>
      </c>
      <c r="D488" s="13" t="s">
        <v>655</v>
      </c>
      <c r="E488" s="9" t="s">
        <v>652</v>
      </c>
      <c r="F488" s="8" t="s">
        <v>100</v>
      </c>
      <c r="G488" s="10">
        <v>17</v>
      </c>
      <c r="H488" s="14" t="s">
        <v>17</v>
      </c>
      <c r="I488" s="9" t="s">
        <v>262</v>
      </c>
      <c r="J488" s="10" t="s">
        <v>19</v>
      </c>
      <c r="K488" s="11" t="s">
        <v>656</v>
      </c>
      <c r="L488" s="10"/>
      <c r="M488" s="12">
        <v>45212</v>
      </c>
    </row>
    <row r="489" spans="1:13" ht="15.75" customHeight="1">
      <c r="A489" s="41" t="str">
        <f t="shared" si="7"/>
        <v>PN2068_2_17_EXE_PIM_à définir_</v>
      </c>
      <c r="B489" s="6" t="s">
        <v>12</v>
      </c>
      <c r="C489" s="7" t="s">
        <v>13</v>
      </c>
      <c r="D489" s="8" t="s">
        <v>655</v>
      </c>
      <c r="E489" s="9" t="s">
        <v>652</v>
      </c>
      <c r="F489" s="8" t="s">
        <v>100</v>
      </c>
      <c r="G489" s="10">
        <v>17</v>
      </c>
      <c r="H489" s="8" t="s">
        <v>17</v>
      </c>
      <c r="I489" s="9" t="s">
        <v>262</v>
      </c>
      <c r="J489" s="10" t="s">
        <v>19</v>
      </c>
      <c r="K489" s="11" t="s">
        <v>657</v>
      </c>
      <c r="L489" s="10"/>
      <c r="M489" s="12">
        <v>45212</v>
      </c>
    </row>
    <row r="490" spans="1:13" ht="15.75" customHeight="1">
      <c r="A490" s="41" t="str">
        <f t="shared" si="7"/>
        <v>PN2068_2_17_EXE_PIM_à définir_</v>
      </c>
      <c r="B490" s="6" t="s">
        <v>12</v>
      </c>
      <c r="C490" s="7" t="s">
        <v>13</v>
      </c>
      <c r="D490" s="8" t="s">
        <v>193</v>
      </c>
      <c r="E490" s="9" t="s">
        <v>652</v>
      </c>
      <c r="F490" s="8" t="s">
        <v>100</v>
      </c>
      <c r="G490" s="10">
        <v>17</v>
      </c>
      <c r="H490" s="8" t="s">
        <v>17</v>
      </c>
      <c r="I490" s="9" t="s">
        <v>262</v>
      </c>
      <c r="J490" s="10" t="s">
        <v>19</v>
      </c>
      <c r="K490" s="11" t="s">
        <v>658</v>
      </c>
      <c r="L490" s="10"/>
      <c r="M490" s="12">
        <v>45226</v>
      </c>
    </row>
    <row r="491" spans="1:13" ht="15.75" customHeight="1">
      <c r="A491" s="41" t="str">
        <f t="shared" si="7"/>
        <v>PN2068_2_17_EXE_SHE_à définir_</v>
      </c>
      <c r="B491" s="6" t="s">
        <v>12</v>
      </c>
      <c r="C491" s="7" t="s">
        <v>13</v>
      </c>
      <c r="D491" s="8" t="s">
        <v>14</v>
      </c>
      <c r="E491" s="9" t="s">
        <v>652</v>
      </c>
      <c r="F491" s="8" t="s">
        <v>100</v>
      </c>
      <c r="G491" s="10">
        <v>17</v>
      </c>
      <c r="H491" s="8" t="s">
        <v>17</v>
      </c>
      <c r="I491" s="9" t="s">
        <v>39</v>
      </c>
      <c r="J491" s="10" t="s">
        <v>19</v>
      </c>
      <c r="K491" s="11" t="s">
        <v>659</v>
      </c>
      <c r="L491" s="10"/>
      <c r="M491" s="12">
        <v>45228</v>
      </c>
    </row>
    <row r="492" spans="1:13" ht="15.75" customHeight="1">
      <c r="A492" s="41" t="str">
        <f t="shared" si="7"/>
        <v>PN2068_2_17_EXE_SHE_à définir_</v>
      </c>
      <c r="B492" s="6" t="s">
        <v>12</v>
      </c>
      <c r="C492" s="7" t="s">
        <v>13</v>
      </c>
      <c r="D492" s="8" t="s">
        <v>14</v>
      </c>
      <c r="E492" s="9" t="s">
        <v>652</v>
      </c>
      <c r="F492" s="8" t="s">
        <v>100</v>
      </c>
      <c r="G492" s="10">
        <v>17</v>
      </c>
      <c r="H492" s="8" t="s">
        <v>17</v>
      </c>
      <c r="I492" s="9" t="s">
        <v>39</v>
      </c>
      <c r="J492" s="10" t="s">
        <v>19</v>
      </c>
      <c r="K492" s="11" t="s">
        <v>660</v>
      </c>
      <c r="L492" s="10"/>
      <c r="M492" s="12">
        <v>45184</v>
      </c>
    </row>
    <row r="493" spans="1:13" ht="15.75" customHeight="1">
      <c r="A493" s="41" t="str">
        <f t="shared" si="7"/>
        <v>PN2068_2_17_EXE_PIM_à définir_</v>
      </c>
      <c r="B493" s="6" t="s">
        <v>12</v>
      </c>
      <c r="C493" s="7" t="s">
        <v>13</v>
      </c>
      <c r="D493" s="8" t="s">
        <v>55</v>
      </c>
      <c r="E493" s="9" t="s">
        <v>652</v>
      </c>
      <c r="F493" s="8" t="s">
        <v>100</v>
      </c>
      <c r="G493" s="10">
        <v>17</v>
      </c>
      <c r="H493" s="8" t="s">
        <v>17</v>
      </c>
      <c r="I493" s="9" t="s">
        <v>262</v>
      </c>
      <c r="J493" s="10" t="s">
        <v>19</v>
      </c>
      <c r="K493" s="11" t="s">
        <v>661</v>
      </c>
      <c r="L493" s="10"/>
      <c r="M493" s="12">
        <v>45177</v>
      </c>
    </row>
    <row r="494" spans="1:13" ht="15.75" customHeight="1">
      <c r="A494" s="41" t="str">
        <f t="shared" si="7"/>
        <v>PN2068_2_17_EXE_PIM_à définir_</v>
      </c>
      <c r="B494" s="6" t="s">
        <v>12</v>
      </c>
      <c r="C494" s="7" t="s">
        <v>13</v>
      </c>
      <c r="D494" s="8" t="s">
        <v>74</v>
      </c>
      <c r="E494" s="9" t="s">
        <v>652</v>
      </c>
      <c r="F494" s="8" t="s">
        <v>100</v>
      </c>
      <c r="G494" s="10">
        <v>17</v>
      </c>
      <c r="H494" s="8" t="s">
        <v>17</v>
      </c>
      <c r="I494" s="9" t="s">
        <v>262</v>
      </c>
      <c r="J494" s="10" t="s">
        <v>19</v>
      </c>
      <c r="K494" s="11" t="s">
        <v>662</v>
      </c>
      <c r="L494" s="10"/>
      <c r="M494" s="12">
        <v>45177</v>
      </c>
    </row>
    <row r="495" spans="1:13" ht="15.75" customHeight="1">
      <c r="A495" s="41" t="str">
        <f t="shared" si="7"/>
        <v>PN2068_2_17_EXE_PIM_à définir_</v>
      </c>
      <c r="B495" s="6" t="s">
        <v>12</v>
      </c>
      <c r="C495" s="7" t="s">
        <v>13</v>
      </c>
      <c r="D495" s="8" t="s">
        <v>98</v>
      </c>
      <c r="E495" s="9" t="s">
        <v>652</v>
      </c>
      <c r="F495" s="8" t="s">
        <v>100</v>
      </c>
      <c r="G495" s="10">
        <v>17</v>
      </c>
      <c r="H495" s="8" t="s">
        <v>17</v>
      </c>
      <c r="I495" s="9" t="s">
        <v>262</v>
      </c>
      <c r="J495" s="10" t="s">
        <v>19</v>
      </c>
      <c r="K495" s="11" t="s">
        <v>663</v>
      </c>
      <c r="L495" s="10"/>
      <c r="M495" s="12">
        <v>45198</v>
      </c>
    </row>
    <row r="496" spans="1:13" ht="15.75" customHeight="1">
      <c r="A496" s="41" t="str">
        <f t="shared" si="7"/>
        <v>PN2068_2_17_EXE_PIM_à définir_</v>
      </c>
      <c r="B496" s="6" t="s">
        <v>12</v>
      </c>
      <c r="C496" s="7" t="s">
        <v>13</v>
      </c>
      <c r="D496" s="8" t="s">
        <v>14</v>
      </c>
      <c r="E496" s="9" t="s">
        <v>652</v>
      </c>
      <c r="F496" s="8" t="s">
        <v>100</v>
      </c>
      <c r="G496" s="10">
        <v>17</v>
      </c>
      <c r="H496" s="8" t="s">
        <v>17</v>
      </c>
      <c r="I496" s="9" t="s">
        <v>262</v>
      </c>
      <c r="J496" s="10" t="s">
        <v>19</v>
      </c>
      <c r="K496" s="11" t="s">
        <v>664</v>
      </c>
      <c r="L496" s="10"/>
      <c r="M496" s="12">
        <v>45177</v>
      </c>
    </row>
    <row r="497" spans="1:13" ht="15.75" customHeight="1">
      <c r="A497" s="41" t="str">
        <f t="shared" si="7"/>
        <v>PN2068_2_17_EXE_PIM_à définir_</v>
      </c>
      <c r="B497" s="6" t="s">
        <v>12</v>
      </c>
      <c r="C497" s="7" t="s">
        <v>13</v>
      </c>
      <c r="D497" s="8" t="s">
        <v>14</v>
      </c>
      <c r="E497" s="9" t="s">
        <v>652</v>
      </c>
      <c r="F497" s="8" t="s">
        <v>100</v>
      </c>
      <c r="G497" s="10">
        <v>17</v>
      </c>
      <c r="H497" s="8" t="s">
        <v>17</v>
      </c>
      <c r="I497" s="9" t="s">
        <v>262</v>
      </c>
      <c r="J497" s="10" t="s">
        <v>19</v>
      </c>
      <c r="K497" s="11" t="s">
        <v>665</v>
      </c>
      <c r="L497" s="10"/>
      <c r="M497" s="12">
        <v>45184</v>
      </c>
    </row>
    <row r="498" spans="1:13" ht="15.75" customHeight="1">
      <c r="A498" s="41" t="str">
        <f t="shared" si="7"/>
        <v>PN2068_2_17_EXE_PIM_à définir_</v>
      </c>
      <c r="B498" s="6" t="s">
        <v>12</v>
      </c>
      <c r="C498" s="7" t="s">
        <v>13</v>
      </c>
      <c r="D498" s="8" t="s">
        <v>74</v>
      </c>
      <c r="E498" s="9" t="s">
        <v>652</v>
      </c>
      <c r="F498" s="8" t="s">
        <v>100</v>
      </c>
      <c r="G498" s="10">
        <v>17</v>
      </c>
      <c r="H498" s="8" t="s">
        <v>17</v>
      </c>
      <c r="I498" s="9" t="s">
        <v>262</v>
      </c>
      <c r="J498" s="10" t="s">
        <v>19</v>
      </c>
      <c r="K498" s="11" t="s">
        <v>666</v>
      </c>
      <c r="L498" s="10"/>
      <c r="M498" s="12">
        <v>45177</v>
      </c>
    </row>
    <row r="499" spans="1:13" ht="15.75" customHeight="1">
      <c r="A499" s="41" t="str">
        <f t="shared" si="7"/>
        <v>PN2068_2_17_EXE_PIM_à définir_</v>
      </c>
      <c r="B499" s="6" t="s">
        <v>12</v>
      </c>
      <c r="C499" s="7" t="s">
        <v>13</v>
      </c>
      <c r="D499" s="13" t="s">
        <v>98</v>
      </c>
      <c r="E499" s="9" t="s">
        <v>652</v>
      </c>
      <c r="F499" s="8" t="s">
        <v>100</v>
      </c>
      <c r="G499" s="10">
        <v>17</v>
      </c>
      <c r="H499" s="14" t="s">
        <v>17</v>
      </c>
      <c r="I499" s="9" t="s">
        <v>262</v>
      </c>
      <c r="J499" s="10" t="s">
        <v>19</v>
      </c>
      <c r="K499" s="11" t="s">
        <v>667</v>
      </c>
      <c r="L499" s="10"/>
      <c r="M499" s="12">
        <v>45198</v>
      </c>
    </row>
    <row r="500" spans="1:13" ht="15.75" customHeight="1">
      <c r="A500" s="41" t="str">
        <f t="shared" si="7"/>
        <v>PN2068_2_17_EXE_PIM_à définir_</v>
      </c>
      <c r="B500" s="6" t="s">
        <v>12</v>
      </c>
      <c r="C500" s="7" t="s">
        <v>13</v>
      </c>
      <c r="D500" s="13" t="s">
        <v>655</v>
      </c>
      <c r="E500" s="9" t="s">
        <v>652</v>
      </c>
      <c r="F500" s="8" t="s">
        <v>100</v>
      </c>
      <c r="G500" s="10">
        <v>17</v>
      </c>
      <c r="H500" s="14" t="s">
        <v>17</v>
      </c>
      <c r="I500" s="9" t="s">
        <v>262</v>
      </c>
      <c r="J500" s="10" t="s">
        <v>19</v>
      </c>
      <c r="K500" s="11" t="s">
        <v>668</v>
      </c>
      <c r="L500" s="10"/>
      <c r="M500" s="12">
        <v>45212</v>
      </c>
    </row>
    <row r="501" spans="1:13" ht="15.75" customHeight="1">
      <c r="A501" s="41" t="str">
        <f t="shared" si="7"/>
        <v>PN2068_2_17_EXE_PIM_à définir_</v>
      </c>
      <c r="B501" s="6" t="s">
        <v>12</v>
      </c>
      <c r="C501" s="7" t="s">
        <v>13</v>
      </c>
      <c r="D501" s="13" t="s">
        <v>655</v>
      </c>
      <c r="E501" s="9" t="s">
        <v>652</v>
      </c>
      <c r="F501" s="8" t="s">
        <v>100</v>
      </c>
      <c r="G501" s="10">
        <v>17</v>
      </c>
      <c r="H501" s="14" t="s">
        <v>17</v>
      </c>
      <c r="I501" s="9" t="s">
        <v>262</v>
      </c>
      <c r="J501" s="10" t="s">
        <v>19</v>
      </c>
      <c r="K501" s="11" t="s">
        <v>669</v>
      </c>
      <c r="L501" s="10"/>
      <c r="M501" s="12">
        <v>45212</v>
      </c>
    </row>
    <row r="502" spans="1:13" ht="15.75" customHeight="1">
      <c r="A502" s="41" t="str">
        <f t="shared" si="7"/>
        <v>PN2068_2_17_EXE_PIM_à définir_</v>
      </c>
      <c r="B502" s="6" t="s">
        <v>12</v>
      </c>
      <c r="C502" s="7" t="s">
        <v>13</v>
      </c>
      <c r="D502" s="13" t="s">
        <v>193</v>
      </c>
      <c r="E502" s="9" t="s">
        <v>652</v>
      </c>
      <c r="F502" s="8" t="s">
        <v>100</v>
      </c>
      <c r="G502" s="10">
        <v>17</v>
      </c>
      <c r="H502" s="14" t="s">
        <v>17</v>
      </c>
      <c r="I502" s="9" t="s">
        <v>262</v>
      </c>
      <c r="J502" s="10" t="s">
        <v>19</v>
      </c>
      <c r="K502" s="11" t="s">
        <v>670</v>
      </c>
      <c r="L502" s="10"/>
      <c r="M502" s="12">
        <v>45226</v>
      </c>
    </row>
    <row r="503" spans="1:13" ht="15.75" customHeight="1">
      <c r="A503" s="41" t="str">
        <f t="shared" si="7"/>
        <v>PN2068_2_17_EXE_PIM_à définir_</v>
      </c>
      <c r="B503" s="6" t="s">
        <v>12</v>
      </c>
      <c r="C503" s="7" t="s">
        <v>13</v>
      </c>
      <c r="D503" s="13" t="s">
        <v>55</v>
      </c>
      <c r="E503" s="9" t="s">
        <v>652</v>
      </c>
      <c r="F503" s="8" t="s">
        <v>100</v>
      </c>
      <c r="G503" s="10">
        <v>17</v>
      </c>
      <c r="H503" s="14" t="s">
        <v>17</v>
      </c>
      <c r="I503" s="9" t="s">
        <v>262</v>
      </c>
      <c r="J503" s="10" t="s">
        <v>19</v>
      </c>
      <c r="K503" s="11" t="s">
        <v>671</v>
      </c>
      <c r="L503" s="10"/>
      <c r="M503" s="12">
        <v>45177</v>
      </c>
    </row>
    <row r="504" spans="1:13" ht="15.75" customHeight="1">
      <c r="A504" s="41" t="str">
        <f t="shared" si="7"/>
        <v>PN2068_2_17_EXE_PIM_à définir_</v>
      </c>
      <c r="B504" s="6" t="s">
        <v>12</v>
      </c>
      <c r="C504" s="7" t="s">
        <v>13</v>
      </c>
      <c r="D504" s="13" t="s">
        <v>74</v>
      </c>
      <c r="E504" s="9" t="s">
        <v>652</v>
      </c>
      <c r="F504" s="8" t="s">
        <v>100</v>
      </c>
      <c r="G504" s="10">
        <v>17</v>
      </c>
      <c r="H504" s="14" t="s">
        <v>17</v>
      </c>
      <c r="I504" s="9" t="s">
        <v>262</v>
      </c>
      <c r="J504" s="10" t="s">
        <v>19</v>
      </c>
      <c r="K504" s="11" t="s">
        <v>672</v>
      </c>
      <c r="L504" s="10"/>
      <c r="M504" s="12">
        <v>45177</v>
      </c>
    </row>
    <row r="505" spans="1:13" ht="15.75" customHeight="1">
      <c r="A505" s="41" t="str">
        <f t="shared" si="7"/>
        <v>PN2068_2_17_EXE_PIM_à définir_</v>
      </c>
      <c r="B505" s="6" t="s">
        <v>12</v>
      </c>
      <c r="C505" s="7" t="s">
        <v>13</v>
      </c>
      <c r="D505" s="13" t="s">
        <v>98</v>
      </c>
      <c r="E505" s="9" t="s">
        <v>652</v>
      </c>
      <c r="F505" s="8" t="s">
        <v>100</v>
      </c>
      <c r="G505" s="10">
        <v>17</v>
      </c>
      <c r="H505" s="14" t="s">
        <v>17</v>
      </c>
      <c r="I505" s="9" t="s">
        <v>262</v>
      </c>
      <c r="J505" s="10" t="s">
        <v>19</v>
      </c>
      <c r="K505" s="11" t="s">
        <v>673</v>
      </c>
      <c r="L505" s="10"/>
      <c r="M505" s="12">
        <v>45198</v>
      </c>
    </row>
    <row r="506" spans="1:13" ht="15.75" customHeight="1">
      <c r="A506" s="41" t="str">
        <f t="shared" si="7"/>
        <v>PN2068_2_17_EXE_PIM_à définir_</v>
      </c>
      <c r="B506" s="6" t="s">
        <v>12</v>
      </c>
      <c r="C506" s="7" t="s">
        <v>13</v>
      </c>
      <c r="D506" s="13" t="s">
        <v>655</v>
      </c>
      <c r="E506" s="9" t="s">
        <v>652</v>
      </c>
      <c r="F506" s="8" t="s">
        <v>100</v>
      </c>
      <c r="G506" s="10">
        <v>17</v>
      </c>
      <c r="H506" s="14" t="s">
        <v>17</v>
      </c>
      <c r="I506" s="9" t="s">
        <v>262</v>
      </c>
      <c r="J506" s="10" t="s">
        <v>19</v>
      </c>
      <c r="K506" s="11" t="s">
        <v>674</v>
      </c>
      <c r="L506" s="10"/>
      <c r="M506" s="12">
        <v>45212</v>
      </c>
    </row>
    <row r="507" spans="1:13" ht="15.75" customHeight="1">
      <c r="A507" s="41" t="str">
        <f t="shared" si="7"/>
        <v>PN2068_2_17_EXE_PIM_à définir_</v>
      </c>
      <c r="B507" s="6" t="s">
        <v>12</v>
      </c>
      <c r="C507" s="7" t="s">
        <v>13</v>
      </c>
      <c r="D507" s="13" t="s">
        <v>655</v>
      </c>
      <c r="E507" s="9" t="s">
        <v>652</v>
      </c>
      <c r="F507" s="8" t="s">
        <v>100</v>
      </c>
      <c r="G507" s="10">
        <v>17</v>
      </c>
      <c r="H507" s="14" t="s">
        <v>17</v>
      </c>
      <c r="I507" s="9" t="s">
        <v>262</v>
      </c>
      <c r="J507" s="10" t="s">
        <v>19</v>
      </c>
      <c r="K507" s="11" t="s">
        <v>675</v>
      </c>
      <c r="L507" s="10"/>
      <c r="M507" s="12">
        <v>45212</v>
      </c>
    </row>
    <row r="508" spans="1:13" ht="15.75" customHeight="1">
      <c r="A508" s="41" t="str">
        <f t="shared" si="7"/>
        <v>PN2068_2_17_EXE_PIM_à définir_</v>
      </c>
      <c r="B508" s="6" t="s">
        <v>12</v>
      </c>
      <c r="C508" s="7" t="s">
        <v>13</v>
      </c>
      <c r="D508" s="13" t="s">
        <v>193</v>
      </c>
      <c r="E508" s="9" t="s">
        <v>652</v>
      </c>
      <c r="F508" s="8" t="s">
        <v>100</v>
      </c>
      <c r="G508" s="10">
        <v>17</v>
      </c>
      <c r="H508" s="14" t="s">
        <v>17</v>
      </c>
      <c r="I508" s="9" t="s">
        <v>262</v>
      </c>
      <c r="J508" s="10" t="s">
        <v>19</v>
      </c>
      <c r="K508" s="11" t="s">
        <v>676</v>
      </c>
      <c r="L508" s="10"/>
      <c r="M508" s="12">
        <v>45226</v>
      </c>
    </row>
    <row r="509" spans="1:13" ht="15.75" customHeight="1">
      <c r="A509" s="41" t="str">
        <f t="shared" si="7"/>
        <v>PN2068_2_17_EXE_PLA_à définir_</v>
      </c>
      <c r="B509" s="6" t="s">
        <v>12</v>
      </c>
      <c r="C509" s="7" t="s">
        <v>13</v>
      </c>
      <c r="D509" s="13" t="s">
        <v>55</v>
      </c>
      <c r="E509" s="9" t="s">
        <v>652</v>
      </c>
      <c r="F509" s="8" t="s">
        <v>100</v>
      </c>
      <c r="G509" s="10">
        <v>17</v>
      </c>
      <c r="H509" s="14" t="s">
        <v>17</v>
      </c>
      <c r="I509" s="9" t="s">
        <v>56</v>
      </c>
      <c r="J509" s="10" t="s">
        <v>19</v>
      </c>
      <c r="K509" s="11" t="s">
        <v>677</v>
      </c>
      <c r="L509" s="10"/>
      <c r="M509" s="12">
        <v>45177</v>
      </c>
    </row>
    <row r="510" spans="1:13" ht="15.75" customHeight="1">
      <c r="A510" s="41" t="str">
        <f t="shared" si="7"/>
        <v>PN2068_2_17_EXE_PLA_à définir_</v>
      </c>
      <c r="B510" s="6" t="s">
        <v>12</v>
      </c>
      <c r="C510" s="7" t="s">
        <v>13</v>
      </c>
      <c r="D510" s="13" t="s">
        <v>74</v>
      </c>
      <c r="E510" s="9" t="s">
        <v>652</v>
      </c>
      <c r="F510" s="8" t="s">
        <v>100</v>
      </c>
      <c r="G510" s="10">
        <v>17</v>
      </c>
      <c r="H510" s="14" t="s">
        <v>17</v>
      </c>
      <c r="I510" s="9" t="s">
        <v>56</v>
      </c>
      <c r="J510" s="10" t="s">
        <v>19</v>
      </c>
      <c r="K510" s="11" t="s">
        <v>678</v>
      </c>
      <c r="L510" s="10"/>
      <c r="M510" s="12">
        <v>45177</v>
      </c>
    </row>
    <row r="511" spans="1:13" ht="15.75" customHeight="1">
      <c r="A511" s="41" t="str">
        <f t="shared" si="7"/>
        <v>PN2068_2_17_EXE_PLA_à définir_</v>
      </c>
      <c r="B511" s="6" t="s">
        <v>12</v>
      </c>
      <c r="C511" s="7" t="s">
        <v>13</v>
      </c>
      <c r="D511" s="13" t="s">
        <v>98</v>
      </c>
      <c r="E511" s="9" t="s">
        <v>652</v>
      </c>
      <c r="F511" s="8" t="s">
        <v>100</v>
      </c>
      <c r="G511" s="10">
        <v>17</v>
      </c>
      <c r="H511" s="14" t="s">
        <v>17</v>
      </c>
      <c r="I511" s="9" t="s">
        <v>56</v>
      </c>
      <c r="J511" s="10" t="s">
        <v>19</v>
      </c>
      <c r="K511" s="11" t="s">
        <v>679</v>
      </c>
      <c r="L511" s="10"/>
      <c r="M511" s="12">
        <v>45198</v>
      </c>
    </row>
    <row r="512" spans="1:13" ht="15.75" customHeight="1">
      <c r="A512" s="41" t="str">
        <f t="shared" si="7"/>
        <v>PN2068_2_17_EXE_PLA_à définir_</v>
      </c>
      <c r="B512" s="6" t="s">
        <v>12</v>
      </c>
      <c r="C512" s="7" t="s">
        <v>13</v>
      </c>
      <c r="D512" s="13" t="s">
        <v>655</v>
      </c>
      <c r="E512" s="9" t="s">
        <v>652</v>
      </c>
      <c r="F512" s="8" t="s">
        <v>100</v>
      </c>
      <c r="G512" s="10">
        <v>17</v>
      </c>
      <c r="H512" s="14" t="s">
        <v>17</v>
      </c>
      <c r="I512" s="9" t="s">
        <v>56</v>
      </c>
      <c r="J512" s="10" t="s">
        <v>19</v>
      </c>
      <c r="K512" s="11" t="s">
        <v>680</v>
      </c>
      <c r="L512" s="10"/>
      <c r="M512" s="12">
        <v>45212</v>
      </c>
    </row>
    <row r="513" spans="1:13" ht="15.75" customHeight="1">
      <c r="A513" s="41" t="str">
        <f t="shared" si="7"/>
        <v>PN2068_2_17_EXE_PLA_à définir_</v>
      </c>
      <c r="B513" s="6" t="s">
        <v>12</v>
      </c>
      <c r="C513" s="7" t="s">
        <v>13</v>
      </c>
      <c r="D513" s="13" t="s">
        <v>655</v>
      </c>
      <c r="E513" s="9" t="s">
        <v>652</v>
      </c>
      <c r="F513" s="8" t="s">
        <v>100</v>
      </c>
      <c r="G513" s="10">
        <v>17</v>
      </c>
      <c r="H513" s="14" t="s">
        <v>17</v>
      </c>
      <c r="I513" s="9" t="s">
        <v>56</v>
      </c>
      <c r="J513" s="10" t="s">
        <v>19</v>
      </c>
      <c r="K513" s="11" t="s">
        <v>681</v>
      </c>
      <c r="L513" s="10"/>
      <c r="M513" s="12">
        <v>45212</v>
      </c>
    </row>
    <row r="514" spans="1:13" ht="15.75" customHeight="1">
      <c r="A514" s="41" t="str">
        <f t="shared" si="7"/>
        <v>PN2068_2_17_EXE_PLA_à définir_</v>
      </c>
      <c r="B514" s="6" t="s">
        <v>12</v>
      </c>
      <c r="C514" s="7" t="s">
        <v>13</v>
      </c>
      <c r="D514" s="13" t="s">
        <v>193</v>
      </c>
      <c r="E514" s="9" t="s">
        <v>652</v>
      </c>
      <c r="F514" s="8" t="s">
        <v>100</v>
      </c>
      <c r="G514" s="10">
        <v>17</v>
      </c>
      <c r="H514" s="14" t="s">
        <v>17</v>
      </c>
      <c r="I514" s="9" t="s">
        <v>56</v>
      </c>
      <c r="J514" s="10" t="s">
        <v>19</v>
      </c>
      <c r="K514" s="11" t="s">
        <v>682</v>
      </c>
      <c r="L514" s="10"/>
      <c r="M514" s="12">
        <v>45226</v>
      </c>
    </row>
    <row r="515" spans="1:13" ht="15.75" customHeight="1">
      <c r="A515" s="41" t="str">
        <f t="shared" ref="A515:A535" si="8">CONCATENATE(F515,"_",G515,"_",H515,"_",I515,"_",TEXT(J515,"000000"),"_",L515)</f>
        <v>PN2068_2_17_EXE_SHE_à définir_</v>
      </c>
      <c r="B515" s="6" t="s">
        <v>12</v>
      </c>
      <c r="C515" s="7" t="s">
        <v>13</v>
      </c>
      <c r="D515" s="13" t="s">
        <v>14</v>
      </c>
      <c r="E515" s="9" t="s">
        <v>652</v>
      </c>
      <c r="F515" s="8" t="s">
        <v>100</v>
      </c>
      <c r="G515" s="10">
        <v>17</v>
      </c>
      <c r="H515" s="14" t="s">
        <v>17</v>
      </c>
      <c r="I515" s="9" t="s">
        <v>39</v>
      </c>
      <c r="J515" s="10" t="s">
        <v>19</v>
      </c>
      <c r="K515" s="11" t="s">
        <v>683</v>
      </c>
      <c r="L515" s="10"/>
      <c r="M515" s="12">
        <v>45198</v>
      </c>
    </row>
    <row r="516" spans="1:13" ht="15.75" customHeight="1">
      <c r="A516" s="41" t="str">
        <f t="shared" si="8"/>
        <v>PN2068_2_17_EXE_SHE_à définir_</v>
      </c>
      <c r="B516" s="6" t="s">
        <v>12</v>
      </c>
      <c r="C516" s="7" t="s">
        <v>13</v>
      </c>
      <c r="D516" s="13" t="s">
        <v>14</v>
      </c>
      <c r="E516" s="9" t="s">
        <v>652</v>
      </c>
      <c r="F516" s="8" t="s">
        <v>100</v>
      </c>
      <c r="G516" s="10">
        <v>17</v>
      </c>
      <c r="H516" s="14" t="s">
        <v>17</v>
      </c>
      <c r="I516" s="9" t="s">
        <v>39</v>
      </c>
      <c r="J516" s="10" t="s">
        <v>19</v>
      </c>
      <c r="K516" s="11" t="s">
        <v>684</v>
      </c>
      <c r="L516" s="10"/>
      <c r="M516" s="12">
        <v>45198</v>
      </c>
    </row>
    <row r="517" spans="1:13" ht="15.75" customHeight="1">
      <c r="A517" s="41" t="str">
        <f t="shared" si="8"/>
        <v>PN2068_2_17_EXE_SHE_à définir_</v>
      </c>
      <c r="B517" s="6" t="s">
        <v>12</v>
      </c>
      <c r="C517" s="7" t="s">
        <v>13</v>
      </c>
      <c r="D517" s="13" t="s">
        <v>14</v>
      </c>
      <c r="E517" s="9" t="s">
        <v>652</v>
      </c>
      <c r="F517" s="8" t="s">
        <v>100</v>
      </c>
      <c r="G517" s="10">
        <v>17</v>
      </c>
      <c r="H517" s="14" t="s">
        <v>17</v>
      </c>
      <c r="I517" s="9" t="s">
        <v>39</v>
      </c>
      <c r="J517" s="10" t="s">
        <v>19</v>
      </c>
      <c r="K517" s="11" t="s">
        <v>685</v>
      </c>
      <c r="L517" s="10"/>
      <c r="M517" s="12">
        <v>45198</v>
      </c>
    </row>
    <row r="518" spans="1:13" ht="15.75" customHeight="1">
      <c r="A518" s="41" t="str">
        <f t="shared" si="8"/>
        <v>PN2068_2_17_EXE_SHE_à définir_</v>
      </c>
      <c r="B518" s="6" t="s">
        <v>12</v>
      </c>
      <c r="C518" s="7" t="s">
        <v>13</v>
      </c>
      <c r="D518" s="13" t="s">
        <v>14</v>
      </c>
      <c r="E518" s="9" t="s">
        <v>652</v>
      </c>
      <c r="F518" s="8" t="s">
        <v>100</v>
      </c>
      <c r="G518" s="10">
        <v>17</v>
      </c>
      <c r="H518" s="14" t="s">
        <v>17</v>
      </c>
      <c r="I518" s="9" t="s">
        <v>39</v>
      </c>
      <c r="J518" s="10" t="s">
        <v>19</v>
      </c>
      <c r="K518" s="11" t="s">
        <v>686</v>
      </c>
      <c r="L518" s="10"/>
      <c r="M518" s="12">
        <v>45212</v>
      </c>
    </row>
    <row r="519" spans="1:13" ht="15.75" customHeight="1">
      <c r="A519" s="41" t="str">
        <f t="shared" si="8"/>
        <v>PN2068_2_17_EXE_SHE_à définir_</v>
      </c>
      <c r="B519" s="6" t="s">
        <v>12</v>
      </c>
      <c r="C519" s="7" t="s">
        <v>13</v>
      </c>
      <c r="D519" s="13" t="s">
        <v>14</v>
      </c>
      <c r="E519" s="9" t="s">
        <v>652</v>
      </c>
      <c r="F519" s="8" t="s">
        <v>100</v>
      </c>
      <c r="G519" s="10">
        <v>17</v>
      </c>
      <c r="H519" s="14" t="s">
        <v>17</v>
      </c>
      <c r="I519" s="9" t="s">
        <v>39</v>
      </c>
      <c r="J519" s="10" t="s">
        <v>19</v>
      </c>
      <c r="K519" s="11" t="s">
        <v>687</v>
      </c>
      <c r="L519" s="10"/>
      <c r="M519" s="12">
        <v>45212</v>
      </c>
    </row>
    <row r="520" spans="1:13" ht="15.75" customHeight="1">
      <c r="A520" s="41" t="str">
        <f t="shared" si="8"/>
        <v>PN2068_2_17_EXE_SHE_à définir_</v>
      </c>
      <c r="B520" s="6" t="s">
        <v>12</v>
      </c>
      <c r="C520" s="7" t="s">
        <v>13</v>
      </c>
      <c r="D520" s="8" t="s">
        <v>14</v>
      </c>
      <c r="E520" s="9" t="s">
        <v>652</v>
      </c>
      <c r="F520" s="8" t="s">
        <v>100</v>
      </c>
      <c r="G520" s="10">
        <v>17</v>
      </c>
      <c r="H520" s="8" t="s">
        <v>17</v>
      </c>
      <c r="I520" s="9" t="s">
        <v>39</v>
      </c>
      <c r="J520" s="10" t="s">
        <v>19</v>
      </c>
      <c r="K520" s="15" t="s">
        <v>688</v>
      </c>
      <c r="L520" s="10"/>
      <c r="M520" s="12">
        <v>45212</v>
      </c>
    </row>
    <row r="521" spans="1:13" ht="15.75" customHeight="1">
      <c r="A521" s="41" t="str">
        <f t="shared" si="8"/>
        <v>PN2068_2_17_EXE_SHE_à définir_</v>
      </c>
      <c r="B521" s="6" t="s">
        <v>12</v>
      </c>
      <c r="C521" s="7" t="s">
        <v>13</v>
      </c>
      <c r="D521" s="8" t="s">
        <v>14</v>
      </c>
      <c r="E521" s="9" t="s">
        <v>652</v>
      </c>
      <c r="F521" s="8" t="s">
        <v>100</v>
      </c>
      <c r="G521" s="10">
        <v>17</v>
      </c>
      <c r="H521" s="8" t="s">
        <v>17</v>
      </c>
      <c r="I521" s="9" t="s">
        <v>39</v>
      </c>
      <c r="J521" s="10" t="s">
        <v>19</v>
      </c>
      <c r="K521" s="15" t="s">
        <v>689</v>
      </c>
      <c r="L521" s="10"/>
      <c r="M521" s="12">
        <v>45212</v>
      </c>
    </row>
    <row r="522" spans="1:13" ht="15.75" customHeight="1">
      <c r="A522" s="41" t="str">
        <f t="shared" si="8"/>
        <v>PN2068_2_17_EXE_SHE_à définir_</v>
      </c>
      <c r="B522" s="6" t="s">
        <v>12</v>
      </c>
      <c r="C522" s="7" t="s">
        <v>13</v>
      </c>
      <c r="D522" s="8" t="s">
        <v>14</v>
      </c>
      <c r="E522" s="9" t="s">
        <v>652</v>
      </c>
      <c r="F522" s="8" t="s">
        <v>100</v>
      </c>
      <c r="G522" s="10">
        <v>17</v>
      </c>
      <c r="H522" s="8" t="s">
        <v>17</v>
      </c>
      <c r="I522" s="9" t="s">
        <v>39</v>
      </c>
      <c r="J522" s="10" t="s">
        <v>19</v>
      </c>
      <c r="K522" s="15" t="s">
        <v>690</v>
      </c>
      <c r="L522" s="10"/>
      <c r="M522" s="12">
        <v>45212</v>
      </c>
    </row>
    <row r="523" spans="1:13" ht="15.75" customHeight="1">
      <c r="A523" s="41" t="str">
        <f t="shared" si="8"/>
        <v>PN2068_2_17_EXE_SHE_à définir_</v>
      </c>
      <c r="B523" s="6" t="s">
        <v>12</v>
      </c>
      <c r="C523" s="7" t="s">
        <v>13</v>
      </c>
      <c r="D523" s="8" t="s">
        <v>14</v>
      </c>
      <c r="E523" s="9" t="s">
        <v>652</v>
      </c>
      <c r="F523" s="8" t="s">
        <v>100</v>
      </c>
      <c r="G523" s="10">
        <v>17</v>
      </c>
      <c r="H523" s="8" t="s">
        <v>17</v>
      </c>
      <c r="I523" s="9" t="s">
        <v>39</v>
      </c>
      <c r="J523" s="10" t="s">
        <v>19</v>
      </c>
      <c r="K523" s="15" t="s">
        <v>691</v>
      </c>
      <c r="L523" s="10"/>
      <c r="M523" s="12">
        <v>45212</v>
      </c>
    </row>
    <row r="524" spans="1:13" ht="15.75" customHeight="1">
      <c r="A524" s="41" t="str">
        <f t="shared" si="8"/>
        <v>PN2068_2_17_EXE_DAF_à définir_</v>
      </c>
      <c r="B524" s="6" t="s">
        <v>12</v>
      </c>
      <c r="C524" s="7" t="s">
        <v>13</v>
      </c>
      <c r="D524" s="8" t="s">
        <v>14</v>
      </c>
      <c r="E524" s="9" t="s">
        <v>652</v>
      </c>
      <c r="F524" s="8" t="s">
        <v>100</v>
      </c>
      <c r="G524" s="10">
        <v>17</v>
      </c>
      <c r="H524" s="8" t="s">
        <v>17</v>
      </c>
      <c r="I524" s="9" t="s">
        <v>49</v>
      </c>
      <c r="J524" s="10" t="s">
        <v>19</v>
      </c>
      <c r="K524" s="15" t="s">
        <v>692</v>
      </c>
      <c r="L524" s="10"/>
      <c r="M524" s="12">
        <v>45198</v>
      </c>
    </row>
    <row r="525" spans="1:13" ht="15.75" customHeight="1">
      <c r="A525" s="41" t="str">
        <f t="shared" si="8"/>
        <v>PN2068_2_17_EXE_DAF_à définir_</v>
      </c>
      <c r="B525" s="6" t="s">
        <v>12</v>
      </c>
      <c r="C525" s="7" t="s">
        <v>13</v>
      </c>
      <c r="D525" s="8" t="s">
        <v>14</v>
      </c>
      <c r="E525" s="9" t="s">
        <v>652</v>
      </c>
      <c r="F525" s="8" t="s">
        <v>100</v>
      </c>
      <c r="G525" s="10">
        <v>17</v>
      </c>
      <c r="H525" s="8" t="s">
        <v>17</v>
      </c>
      <c r="I525" s="9" t="s">
        <v>49</v>
      </c>
      <c r="J525" s="10" t="s">
        <v>19</v>
      </c>
      <c r="K525" s="15" t="s">
        <v>693</v>
      </c>
      <c r="L525" s="10"/>
      <c r="M525" s="12">
        <v>45198</v>
      </c>
    </row>
    <row r="526" spans="1:13" ht="15.75" customHeight="1">
      <c r="A526" s="41" t="str">
        <f t="shared" si="8"/>
        <v>PN2068_2_17_EXE_DAF_à définir_</v>
      </c>
      <c r="B526" s="6" t="s">
        <v>12</v>
      </c>
      <c r="C526" s="7" t="s">
        <v>13</v>
      </c>
      <c r="D526" s="8" t="s">
        <v>14</v>
      </c>
      <c r="E526" s="9" t="s">
        <v>652</v>
      </c>
      <c r="F526" s="8" t="s">
        <v>100</v>
      </c>
      <c r="G526" s="10">
        <v>17</v>
      </c>
      <c r="H526" s="8" t="s">
        <v>17</v>
      </c>
      <c r="I526" s="9" t="s">
        <v>49</v>
      </c>
      <c r="J526" s="10" t="s">
        <v>19</v>
      </c>
      <c r="K526" s="15" t="s">
        <v>694</v>
      </c>
      <c r="L526" s="10"/>
      <c r="M526" s="12">
        <v>45198</v>
      </c>
    </row>
    <row r="527" spans="1:13" ht="15.75" customHeight="1">
      <c r="A527" s="41" t="str">
        <f t="shared" si="8"/>
        <v>PN2068_2_17_EXE_DAF_à définir_</v>
      </c>
      <c r="B527" s="6" t="s">
        <v>12</v>
      </c>
      <c r="C527" s="7" t="s">
        <v>13</v>
      </c>
      <c r="D527" s="8" t="s">
        <v>14</v>
      </c>
      <c r="E527" s="9" t="s">
        <v>652</v>
      </c>
      <c r="F527" s="8" t="s">
        <v>100</v>
      </c>
      <c r="G527" s="10">
        <v>17</v>
      </c>
      <c r="H527" s="8" t="s">
        <v>17</v>
      </c>
      <c r="I527" s="9" t="s">
        <v>49</v>
      </c>
      <c r="J527" s="10" t="s">
        <v>19</v>
      </c>
      <c r="K527" s="15" t="s">
        <v>695</v>
      </c>
      <c r="L527" s="10"/>
      <c r="M527" s="12">
        <v>45198</v>
      </c>
    </row>
    <row r="528" spans="1:13" ht="15.75" customHeight="1">
      <c r="A528" s="41" t="str">
        <f t="shared" si="8"/>
        <v>PN2068_2_17_EXE_DAF_à définir_</v>
      </c>
      <c r="B528" s="6" t="s">
        <v>12</v>
      </c>
      <c r="C528" s="7" t="s">
        <v>13</v>
      </c>
      <c r="D528" s="8" t="s">
        <v>14</v>
      </c>
      <c r="E528" s="9" t="s">
        <v>652</v>
      </c>
      <c r="F528" s="8" t="s">
        <v>100</v>
      </c>
      <c r="G528" s="10">
        <v>17</v>
      </c>
      <c r="H528" s="8" t="s">
        <v>17</v>
      </c>
      <c r="I528" s="9" t="s">
        <v>49</v>
      </c>
      <c r="J528" s="10" t="s">
        <v>19</v>
      </c>
      <c r="K528" s="15" t="s">
        <v>696</v>
      </c>
      <c r="L528" s="10"/>
      <c r="M528" s="12">
        <v>45198</v>
      </c>
    </row>
    <row r="529" spans="1:13" ht="15.75" customHeight="1">
      <c r="A529" s="41" t="str">
        <f t="shared" si="8"/>
        <v>PN2068_2_17_EXE_DAF_à définir_</v>
      </c>
      <c r="B529" s="6" t="s">
        <v>12</v>
      </c>
      <c r="C529" s="7" t="s">
        <v>13</v>
      </c>
      <c r="D529" s="8" t="s">
        <v>14</v>
      </c>
      <c r="E529" s="9" t="s">
        <v>652</v>
      </c>
      <c r="F529" s="8" t="s">
        <v>100</v>
      </c>
      <c r="G529" s="10">
        <v>17</v>
      </c>
      <c r="H529" s="8" t="s">
        <v>17</v>
      </c>
      <c r="I529" s="9" t="s">
        <v>49</v>
      </c>
      <c r="J529" s="10" t="s">
        <v>19</v>
      </c>
      <c r="K529" s="15" t="s">
        <v>697</v>
      </c>
      <c r="L529" s="10"/>
      <c r="M529" s="12">
        <v>45198</v>
      </c>
    </row>
    <row r="530" spans="1:13" ht="15.75" customHeight="1">
      <c r="A530" s="41" t="str">
        <f t="shared" si="8"/>
        <v>PN2068_2_17_EXE_DAF_à définir_</v>
      </c>
      <c r="B530" s="6" t="s">
        <v>12</v>
      </c>
      <c r="C530" s="7" t="s">
        <v>13</v>
      </c>
      <c r="D530" s="8" t="s">
        <v>14</v>
      </c>
      <c r="E530" s="9" t="s">
        <v>652</v>
      </c>
      <c r="F530" s="8" t="s">
        <v>100</v>
      </c>
      <c r="G530" s="10">
        <v>17</v>
      </c>
      <c r="H530" s="8" t="s">
        <v>17</v>
      </c>
      <c r="I530" s="9" t="s">
        <v>49</v>
      </c>
      <c r="J530" s="10" t="s">
        <v>19</v>
      </c>
      <c r="K530" s="15" t="s">
        <v>698</v>
      </c>
      <c r="L530" s="10"/>
      <c r="M530" s="12">
        <v>45198</v>
      </c>
    </row>
    <row r="531" spans="1:13" ht="15.75" customHeight="1">
      <c r="A531" s="41" t="str">
        <f t="shared" si="8"/>
        <v>PN2068_2_17_EXE_DAF_à définir_</v>
      </c>
      <c r="B531" s="6" t="s">
        <v>12</v>
      </c>
      <c r="C531" s="7" t="s">
        <v>13</v>
      </c>
      <c r="D531" s="8" t="s">
        <v>14</v>
      </c>
      <c r="E531" s="9" t="s">
        <v>652</v>
      </c>
      <c r="F531" s="8" t="s">
        <v>100</v>
      </c>
      <c r="G531" s="10">
        <v>17</v>
      </c>
      <c r="H531" s="8" t="s">
        <v>17</v>
      </c>
      <c r="I531" s="9" t="s">
        <v>49</v>
      </c>
      <c r="J531" s="10" t="s">
        <v>19</v>
      </c>
      <c r="K531" s="15" t="s">
        <v>699</v>
      </c>
      <c r="L531" s="10"/>
      <c r="M531" s="12">
        <v>45198</v>
      </c>
    </row>
    <row r="532" spans="1:13" ht="15.75" customHeight="1">
      <c r="A532" s="41" t="str">
        <f t="shared" si="8"/>
        <v>PN2068_2_17_EXE_DAF_à définir_</v>
      </c>
      <c r="B532" s="6" t="s">
        <v>12</v>
      </c>
      <c r="C532" s="7" t="s">
        <v>13</v>
      </c>
      <c r="D532" s="8" t="s">
        <v>14</v>
      </c>
      <c r="E532" s="9" t="s">
        <v>652</v>
      </c>
      <c r="F532" s="8" t="s">
        <v>100</v>
      </c>
      <c r="G532" s="10">
        <v>17</v>
      </c>
      <c r="H532" s="8" t="s">
        <v>17</v>
      </c>
      <c r="I532" s="9" t="s">
        <v>49</v>
      </c>
      <c r="J532" s="10" t="s">
        <v>19</v>
      </c>
      <c r="K532" s="11" t="s">
        <v>700</v>
      </c>
      <c r="L532" s="10"/>
      <c r="M532" s="12">
        <v>45198</v>
      </c>
    </row>
    <row r="533" spans="1:13" ht="15.75" customHeight="1">
      <c r="A533" s="41" t="str">
        <f t="shared" si="8"/>
        <v>PN2068_2_17_EXE_DAF_à définir_</v>
      </c>
      <c r="B533" s="6" t="s">
        <v>12</v>
      </c>
      <c r="C533" s="7" t="s">
        <v>13</v>
      </c>
      <c r="D533" s="8" t="s">
        <v>14</v>
      </c>
      <c r="E533" s="9" t="s">
        <v>652</v>
      </c>
      <c r="F533" s="8" t="s">
        <v>100</v>
      </c>
      <c r="G533" s="10">
        <v>17</v>
      </c>
      <c r="H533" s="8" t="s">
        <v>17</v>
      </c>
      <c r="I533" s="9" t="s">
        <v>49</v>
      </c>
      <c r="J533" s="10" t="s">
        <v>19</v>
      </c>
      <c r="K533" s="15" t="s">
        <v>701</v>
      </c>
      <c r="L533" s="10"/>
      <c r="M533" s="12">
        <v>45198</v>
      </c>
    </row>
    <row r="534" spans="1:13" ht="15.75" customHeight="1">
      <c r="A534" s="41" t="str">
        <f t="shared" si="8"/>
        <v>PN2068_2_17_EXE_DAF_à définir_</v>
      </c>
      <c r="B534" s="6" t="s">
        <v>12</v>
      </c>
      <c r="C534" s="7" t="s">
        <v>13</v>
      </c>
      <c r="D534" s="8" t="s">
        <v>14</v>
      </c>
      <c r="E534" s="9" t="s">
        <v>652</v>
      </c>
      <c r="F534" s="8" t="s">
        <v>100</v>
      </c>
      <c r="G534" s="10">
        <v>17</v>
      </c>
      <c r="H534" s="8" t="s">
        <v>17</v>
      </c>
      <c r="I534" s="9" t="s">
        <v>49</v>
      </c>
      <c r="J534" s="10" t="s">
        <v>19</v>
      </c>
      <c r="K534" s="15" t="s">
        <v>702</v>
      </c>
      <c r="L534" s="10"/>
      <c r="M534" s="12">
        <v>45198</v>
      </c>
    </row>
    <row r="535" spans="1:13" ht="15.75" customHeight="1">
      <c r="A535" s="41" t="str">
        <f t="shared" si="8"/>
        <v>PN2068_2_17_EXE_DAF_à définir_</v>
      </c>
      <c r="B535" s="6" t="s">
        <v>12</v>
      </c>
      <c r="C535" s="7" t="s">
        <v>13</v>
      </c>
      <c r="D535" s="8" t="s">
        <v>14</v>
      </c>
      <c r="E535" s="9" t="s">
        <v>652</v>
      </c>
      <c r="F535" s="8" t="s">
        <v>100</v>
      </c>
      <c r="G535" s="10">
        <v>17</v>
      </c>
      <c r="H535" s="8" t="s">
        <v>17</v>
      </c>
      <c r="I535" s="9" t="s">
        <v>49</v>
      </c>
      <c r="J535" s="10" t="s">
        <v>19</v>
      </c>
      <c r="K535" s="11" t="s">
        <v>703</v>
      </c>
      <c r="L535" s="10"/>
      <c r="M535" s="12">
        <v>45198</v>
      </c>
    </row>
  </sheetData>
  <autoFilter ref="B1:M535">
    <sortState ref="B2:M295">
      <sortCondition ref="M1:M535"/>
    </sortState>
  </autoFilter>
  <conditionalFormatting sqref="M115:M116 M512:M535 M458:M475 M157:M158 M147:M151 M103 M79:M80 M6:M7 M199:M214 M216:M243 M160:M167 M57:M61 M142:M143 M86:M87 M23:M24 M13:M17 M99 M131 M39:M55 M169:M189 M105:M106 M83:M84 M2">
    <cfRule type="expression" dxfId="350" priority="580">
      <formula>IF(M2&gt;#REF!,IF(M2&lt;#REF!,IF(#REF!="",TRUE,FALSE),FALSE),FALSE)</formula>
    </cfRule>
    <cfRule type="expression" dxfId="349" priority="581">
      <formula>IF(#REF!&lt;M2,IF(M2&lt;#REF!,IF(#REF!="",TRUE,FALSE),FALSE),FALSE)</formula>
    </cfRule>
    <cfRule type="expression" dxfId="348" priority="582">
      <formula>IF(M2&lt;#REF!,IF(#REF!="",TRUE,FALSE),FALSE)</formula>
    </cfRule>
  </conditionalFormatting>
  <conditionalFormatting sqref="G209:I227 K209:K227 D209:D227">
    <cfRule type="expression" dxfId="347" priority="558">
      <formula>#REF!="Non"</formula>
    </cfRule>
  </conditionalFormatting>
  <conditionalFormatting sqref="E355">
    <cfRule type="expression" dxfId="346" priority="482">
      <formula>#REF!="Non"</formula>
    </cfRule>
  </conditionalFormatting>
  <conditionalFormatting sqref="E356">
    <cfRule type="expression" dxfId="345" priority="481">
      <formula>#REF!="Non"</formula>
    </cfRule>
  </conditionalFormatting>
  <conditionalFormatting sqref="E449">
    <cfRule type="expression" dxfId="344" priority="480">
      <formula>#REF!="Non"</formula>
    </cfRule>
  </conditionalFormatting>
  <conditionalFormatting sqref="E450">
    <cfRule type="expression" dxfId="343" priority="479">
      <formula>#REF!="Non"</formula>
    </cfRule>
  </conditionalFormatting>
  <conditionalFormatting sqref="M4">
    <cfRule type="expression" dxfId="342" priority="316">
      <formula>IF(M4&gt;#REF!,IF(M4&lt;#REF!,IF(#REF!="",TRUE,FALSE),FALSE),FALSE)</formula>
    </cfRule>
    <cfRule type="expression" dxfId="341" priority="317">
      <formula>IF(#REF!&lt;M4,IF(M4&lt;#REF!,IF(#REF!="",TRUE,FALSE),FALSE),FALSE)</formula>
    </cfRule>
    <cfRule type="expression" dxfId="340" priority="318">
      <formula>IF(M4&lt;#REF!,IF(#REF!="",TRUE,FALSE),FALSE)</formula>
    </cfRule>
  </conditionalFormatting>
  <conditionalFormatting sqref="M5">
    <cfRule type="expression" dxfId="339" priority="313">
      <formula>IF(M5&gt;#REF!,IF(M5&lt;#REF!,IF(#REF!="",TRUE,FALSE),FALSE),FALSE)</formula>
    </cfRule>
    <cfRule type="expression" dxfId="338" priority="314">
      <formula>IF(#REF!&lt;M5,IF(M5&lt;#REF!,IF(#REF!="",TRUE,FALSE),FALSE),FALSE)</formula>
    </cfRule>
    <cfRule type="expression" dxfId="337" priority="315">
      <formula>IF(M5&lt;#REF!,IF(#REF!="",TRUE,FALSE),FALSE)</formula>
    </cfRule>
  </conditionalFormatting>
  <conditionalFormatting sqref="M21">
    <cfRule type="expression" dxfId="336" priority="310">
      <formula>IF(M21&gt;#REF!,IF(M21&lt;#REF!,IF(#REF!="",TRUE,FALSE),FALSE),FALSE)</formula>
    </cfRule>
    <cfRule type="expression" dxfId="335" priority="311">
      <formula>IF(#REF!&lt;M21,IF(M21&lt;#REF!,IF(#REF!="",TRUE,FALSE),FALSE),FALSE)</formula>
    </cfRule>
    <cfRule type="expression" dxfId="334" priority="312">
      <formula>IF(M21&lt;#REF!,IF(#REF!="",TRUE,FALSE),FALSE)</formula>
    </cfRule>
  </conditionalFormatting>
  <conditionalFormatting sqref="M31">
    <cfRule type="expression" dxfId="333" priority="307">
      <formula>IF(M31&gt;#REF!,IF(M31&lt;#REF!,IF(#REF!="",TRUE,FALSE),FALSE),FALSE)</formula>
    </cfRule>
    <cfRule type="expression" dxfId="332" priority="308">
      <formula>IF(#REF!&lt;M31,IF(M31&lt;#REF!,IF(#REF!="",TRUE,FALSE),FALSE),FALSE)</formula>
    </cfRule>
    <cfRule type="expression" dxfId="331" priority="309">
      <formula>IF(M31&lt;#REF!,IF(#REF!="",TRUE,FALSE),FALSE)</formula>
    </cfRule>
  </conditionalFormatting>
  <conditionalFormatting sqref="M32">
    <cfRule type="expression" dxfId="330" priority="304">
      <formula>IF(M32&gt;#REF!,IF(M32&lt;#REF!,IF(#REF!="",TRUE,FALSE),FALSE),FALSE)</formula>
    </cfRule>
    <cfRule type="expression" dxfId="329" priority="305">
      <formula>IF(#REF!&lt;M32,IF(M32&lt;#REF!,IF(#REF!="",TRUE,FALSE),FALSE),FALSE)</formula>
    </cfRule>
    <cfRule type="expression" dxfId="328" priority="306">
      <formula>IF(M32&lt;#REF!,IF(#REF!="",TRUE,FALSE),FALSE)</formula>
    </cfRule>
  </conditionalFormatting>
  <conditionalFormatting sqref="M33">
    <cfRule type="expression" dxfId="327" priority="301">
      <formula>IF(M33&gt;#REF!,IF(M33&lt;#REF!,IF(#REF!="",TRUE,FALSE),FALSE),FALSE)</formula>
    </cfRule>
    <cfRule type="expression" dxfId="326" priority="302">
      <formula>IF(#REF!&lt;M33,IF(M33&lt;#REF!,IF(#REF!="",TRUE,FALSE),FALSE),FALSE)</formula>
    </cfRule>
    <cfRule type="expression" dxfId="325" priority="303">
      <formula>IF(M33&lt;#REF!,IF(#REF!="",TRUE,FALSE),FALSE)</formula>
    </cfRule>
  </conditionalFormatting>
  <conditionalFormatting sqref="M34">
    <cfRule type="expression" dxfId="324" priority="298">
      <formula>IF(M34&gt;#REF!,IF(M34&lt;#REF!,IF(#REF!="",TRUE,FALSE),FALSE),FALSE)</formula>
    </cfRule>
    <cfRule type="expression" dxfId="323" priority="299">
      <formula>IF(#REF!&lt;M34,IF(M34&lt;#REF!,IF(#REF!="",TRUE,FALSE),FALSE),FALSE)</formula>
    </cfRule>
    <cfRule type="expression" dxfId="322" priority="300">
      <formula>IF(M34&lt;#REF!,IF(#REF!="",TRUE,FALSE),FALSE)</formula>
    </cfRule>
  </conditionalFormatting>
  <conditionalFormatting sqref="M35">
    <cfRule type="expression" dxfId="321" priority="295">
      <formula>IF(M35&gt;#REF!,IF(M35&lt;#REF!,IF(#REF!="",TRUE,FALSE),FALSE),FALSE)</formula>
    </cfRule>
    <cfRule type="expression" dxfId="320" priority="296">
      <formula>IF(#REF!&lt;M35,IF(M35&lt;#REF!,IF(#REF!="",TRUE,FALSE),FALSE),FALSE)</formula>
    </cfRule>
    <cfRule type="expression" dxfId="319" priority="297">
      <formula>IF(M35&lt;#REF!,IF(#REF!="",TRUE,FALSE),FALSE)</formula>
    </cfRule>
  </conditionalFormatting>
  <conditionalFormatting sqref="M56">
    <cfRule type="expression" dxfId="318" priority="292">
      <formula>IF(M56&gt;#REF!,IF(M56&lt;#REF!,IF(#REF!="",TRUE,FALSE),FALSE),FALSE)</formula>
    </cfRule>
    <cfRule type="expression" dxfId="317" priority="293">
      <formula>IF(#REF!&lt;M56,IF(M56&lt;#REF!,IF(#REF!="",TRUE,FALSE),FALSE),FALSE)</formula>
    </cfRule>
    <cfRule type="expression" dxfId="316" priority="294">
      <formula>IF(M56&lt;#REF!,IF(#REF!="",TRUE,FALSE),FALSE)</formula>
    </cfRule>
  </conditionalFormatting>
  <conditionalFormatting sqref="M64">
    <cfRule type="expression" dxfId="315" priority="289">
      <formula>IF(M64&gt;#REF!,IF(M64&lt;#REF!,IF(#REF!="",TRUE,FALSE),FALSE),FALSE)</formula>
    </cfRule>
    <cfRule type="expression" dxfId="314" priority="290">
      <formula>IF(#REF!&lt;M64,IF(M64&lt;#REF!,IF(#REF!="",TRUE,FALSE),FALSE),FALSE)</formula>
    </cfRule>
    <cfRule type="expression" dxfId="313" priority="291">
      <formula>IF(M64&lt;#REF!,IF(#REF!="",TRUE,FALSE),FALSE)</formula>
    </cfRule>
  </conditionalFormatting>
  <conditionalFormatting sqref="M68">
    <cfRule type="expression" dxfId="312" priority="286">
      <formula>IF(M68&gt;#REF!,IF(M68&lt;#REF!,IF(#REF!="",TRUE,FALSE),FALSE),FALSE)</formula>
    </cfRule>
    <cfRule type="expression" dxfId="311" priority="287">
      <formula>IF(#REF!&lt;M68,IF(M68&lt;#REF!,IF(#REF!="",TRUE,FALSE),FALSE),FALSE)</formula>
    </cfRule>
    <cfRule type="expression" dxfId="310" priority="288">
      <formula>IF(M68&lt;#REF!,IF(#REF!="",TRUE,FALSE),FALSE)</formula>
    </cfRule>
  </conditionalFormatting>
  <conditionalFormatting sqref="M8">
    <cfRule type="expression" dxfId="309" priority="283">
      <formula>IF(M8&gt;#REF!,IF(M8&lt;#REF!,IF(#REF!="",TRUE,FALSE),FALSE),FALSE)</formula>
    </cfRule>
    <cfRule type="expression" dxfId="308" priority="284">
      <formula>IF(#REF!&lt;M8,IF(M8&lt;#REF!,IF(#REF!="",TRUE,FALSE),FALSE),FALSE)</formula>
    </cfRule>
    <cfRule type="expression" dxfId="307" priority="285">
      <formula>IF(M8&lt;#REF!,IF(#REF!="",TRUE,FALSE),FALSE)</formula>
    </cfRule>
  </conditionalFormatting>
  <conditionalFormatting sqref="M138">
    <cfRule type="expression" dxfId="306" priority="280">
      <formula>IF(M138&gt;#REF!,IF(M138&lt;#REF!,IF(#REF!="",TRUE,FALSE),FALSE),FALSE)</formula>
    </cfRule>
    <cfRule type="expression" dxfId="305" priority="281">
      <formula>IF(#REF!&lt;M138,IF(M138&lt;#REF!,IF(#REF!="",TRUE,FALSE),FALSE),FALSE)</formula>
    </cfRule>
    <cfRule type="expression" dxfId="304" priority="282">
      <formula>IF(M138&lt;#REF!,IF(#REF!="",TRUE,FALSE),FALSE)</formula>
    </cfRule>
  </conditionalFormatting>
  <conditionalFormatting sqref="M139">
    <cfRule type="expression" dxfId="303" priority="277">
      <formula>IF(M139&gt;#REF!,IF(M139&lt;#REF!,IF(#REF!="",TRUE,FALSE),FALSE),FALSE)</formula>
    </cfRule>
    <cfRule type="expression" dxfId="302" priority="278">
      <formula>IF(#REF!&lt;M139,IF(M139&lt;#REF!,IF(#REF!="",TRUE,FALSE),FALSE),FALSE)</formula>
    </cfRule>
    <cfRule type="expression" dxfId="301" priority="279">
      <formula>IF(M139&lt;#REF!,IF(#REF!="",TRUE,FALSE),FALSE)</formula>
    </cfRule>
  </conditionalFormatting>
  <conditionalFormatting sqref="M140">
    <cfRule type="expression" dxfId="300" priority="274">
      <formula>IF(M140&gt;#REF!,IF(M140&lt;#REF!,IF(#REF!="",TRUE,FALSE),FALSE),FALSE)</formula>
    </cfRule>
    <cfRule type="expression" dxfId="299" priority="275">
      <formula>IF(#REF!&lt;M140,IF(M140&lt;#REF!,IF(#REF!="",TRUE,FALSE),FALSE),FALSE)</formula>
    </cfRule>
    <cfRule type="expression" dxfId="298" priority="276">
      <formula>IF(M140&lt;#REF!,IF(#REF!="",TRUE,FALSE),FALSE)</formula>
    </cfRule>
  </conditionalFormatting>
  <conditionalFormatting sqref="M141">
    <cfRule type="expression" dxfId="297" priority="271">
      <formula>IF(M141&gt;#REF!,IF(M141&lt;#REF!,IF(#REF!="",TRUE,FALSE),FALSE),FALSE)</formula>
    </cfRule>
    <cfRule type="expression" dxfId="296" priority="272">
      <formula>IF(#REF!&lt;M141,IF(M141&lt;#REF!,IF(#REF!="",TRUE,FALSE),FALSE),FALSE)</formula>
    </cfRule>
    <cfRule type="expression" dxfId="295" priority="273">
      <formula>IF(M141&lt;#REF!,IF(#REF!="",TRUE,FALSE),FALSE)</formula>
    </cfRule>
  </conditionalFormatting>
  <conditionalFormatting sqref="M410">
    <cfRule type="expression" dxfId="294" priority="268">
      <formula>IF(M410&gt;#REF!,IF(M410&lt;#REF!,IF(#REF!="",TRUE,FALSE),FALSE),FALSE)</formula>
    </cfRule>
    <cfRule type="expression" dxfId="293" priority="269">
      <formula>IF(#REF!&lt;M410,IF(M410&lt;#REF!,IF(#REF!="",TRUE,FALSE),FALSE),FALSE)</formula>
    </cfRule>
    <cfRule type="expression" dxfId="292" priority="270">
      <formula>IF(M410&lt;#REF!,IF(#REF!="",TRUE,FALSE),FALSE)</formula>
    </cfRule>
  </conditionalFormatting>
  <conditionalFormatting sqref="M144">
    <cfRule type="expression" dxfId="291" priority="265">
      <formula>IF(M144&gt;#REF!,IF(M144&lt;#REF!,IF(#REF!="",TRUE,FALSE),FALSE),FALSE)</formula>
    </cfRule>
    <cfRule type="expression" dxfId="290" priority="266">
      <formula>IF(#REF!&lt;M144,IF(M144&lt;#REF!,IF(#REF!="",TRUE,FALSE),FALSE),FALSE)</formula>
    </cfRule>
    <cfRule type="expression" dxfId="289" priority="267">
      <formula>IF(M144&lt;#REF!,IF(#REF!="",TRUE,FALSE),FALSE)</formula>
    </cfRule>
  </conditionalFormatting>
  <conditionalFormatting sqref="M145">
    <cfRule type="expression" dxfId="288" priority="262">
      <formula>IF(M145&gt;#REF!,IF(M145&lt;#REF!,IF(#REF!="",TRUE,FALSE),FALSE),FALSE)</formula>
    </cfRule>
    <cfRule type="expression" dxfId="287" priority="263">
      <formula>IF(#REF!&lt;M145,IF(M145&lt;#REF!,IF(#REF!="",TRUE,FALSE),FALSE),FALSE)</formula>
    </cfRule>
    <cfRule type="expression" dxfId="286" priority="264">
      <formula>IF(M145&lt;#REF!,IF(#REF!="",TRUE,FALSE),FALSE)</formula>
    </cfRule>
  </conditionalFormatting>
  <conditionalFormatting sqref="M146">
    <cfRule type="expression" dxfId="285" priority="259">
      <formula>IF(M146&gt;#REF!,IF(M146&lt;#REF!,IF(#REF!="",TRUE,FALSE),FALSE),FALSE)</formula>
    </cfRule>
    <cfRule type="expression" dxfId="284" priority="260">
      <formula>IF(#REF!&lt;M146,IF(M146&lt;#REF!,IF(#REF!="",TRUE,FALSE),FALSE),FALSE)</formula>
    </cfRule>
    <cfRule type="expression" dxfId="283" priority="261">
      <formula>IF(M146&lt;#REF!,IF(#REF!="",TRUE,FALSE),FALSE)</formula>
    </cfRule>
  </conditionalFormatting>
  <conditionalFormatting sqref="M130">
    <cfRule type="expression" dxfId="282" priority="256">
      <formula>IF(M130&gt;#REF!,IF(M130&lt;#REF!,IF(#REF!="",TRUE,FALSE),FALSE),FALSE)</formula>
    </cfRule>
    <cfRule type="expression" dxfId="281" priority="257">
      <formula>IF(#REF!&lt;M130,IF(M130&lt;#REF!,IF(#REF!="",TRUE,FALSE),FALSE),FALSE)</formula>
    </cfRule>
    <cfRule type="expression" dxfId="280" priority="258">
      <formula>IF(M130&lt;#REF!,IF(#REF!="",TRUE,FALSE),FALSE)</formula>
    </cfRule>
  </conditionalFormatting>
  <conditionalFormatting sqref="M154">
    <cfRule type="expression" dxfId="279" priority="253">
      <formula>IF(M154&gt;#REF!,IF(M154&lt;#REF!,IF(#REF!="",TRUE,FALSE),FALSE),FALSE)</formula>
    </cfRule>
    <cfRule type="expression" dxfId="278" priority="254">
      <formula>IF(#REF!&lt;M154,IF(M154&lt;#REF!,IF(#REF!="",TRUE,FALSE),FALSE),FALSE)</formula>
    </cfRule>
    <cfRule type="expression" dxfId="277" priority="255">
      <formula>IF(M154&lt;#REF!,IF(#REF!="",TRUE,FALSE),FALSE)</formula>
    </cfRule>
  </conditionalFormatting>
  <conditionalFormatting sqref="M154">
    <cfRule type="expression" dxfId="276" priority="250">
      <formula>IF(M154&gt;#REF!,IF(M154&lt;#REF!,IF(#REF!="",TRUE,FALSE),FALSE),FALSE)</formula>
    </cfRule>
    <cfRule type="expression" dxfId="275" priority="251">
      <formula>IF(#REF!&lt;M154,IF(M154&lt;#REF!,IF(#REF!="",TRUE,FALSE),FALSE),FALSE)</formula>
    </cfRule>
    <cfRule type="expression" dxfId="274" priority="252">
      <formula>IF(M154&lt;#REF!,IF(#REF!="",TRUE,FALSE),FALSE)</formula>
    </cfRule>
  </conditionalFormatting>
  <conditionalFormatting sqref="M152">
    <cfRule type="expression" dxfId="273" priority="247">
      <formula>IF(M152&gt;#REF!,IF(M152&lt;#REF!,IF(#REF!="",TRUE,FALSE),FALSE),FALSE)</formula>
    </cfRule>
    <cfRule type="expression" dxfId="272" priority="248">
      <formula>IF(#REF!&lt;M152,IF(M152&lt;#REF!,IF(#REF!="",TRUE,FALSE),FALSE),FALSE)</formula>
    </cfRule>
    <cfRule type="expression" dxfId="271" priority="249">
      <formula>IF(M152&lt;#REF!,IF(#REF!="",TRUE,FALSE),FALSE)</formula>
    </cfRule>
  </conditionalFormatting>
  <conditionalFormatting sqref="M153 M155:M156">
    <cfRule type="expression" dxfId="270" priority="244">
      <formula>IF(M153&gt;#REF!,IF(M153&lt;#REF!,IF(#REF!="",TRUE,FALSE),FALSE),FALSE)</formula>
    </cfRule>
    <cfRule type="expression" dxfId="269" priority="245">
      <formula>IF(#REF!&lt;M153,IF(M153&lt;#REF!,IF(#REF!="",TRUE,FALSE),FALSE),FALSE)</formula>
    </cfRule>
    <cfRule type="expression" dxfId="268" priority="246">
      <formula>IF(M153&lt;#REF!,IF(#REF!="",TRUE,FALSE),FALSE)</formula>
    </cfRule>
  </conditionalFormatting>
  <conditionalFormatting sqref="M159">
    <cfRule type="expression" dxfId="267" priority="241">
      <formula>IF(M159&gt;#REF!,IF(M159&lt;#REF!,IF(#REF!="",TRUE,FALSE),FALSE),FALSE)</formula>
    </cfRule>
    <cfRule type="expression" dxfId="266" priority="242">
      <formula>IF(#REF!&lt;M159,IF(M159&lt;#REF!,IF(#REF!="",TRUE,FALSE),FALSE),FALSE)</formula>
    </cfRule>
    <cfRule type="expression" dxfId="265" priority="243">
      <formula>IF(M159&lt;#REF!,IF(#REF!="",TRUE,FALSE),FALSE)</formula>
    </cfRule>
  </conditionalFormatting>
  <conditionalFormatting sqref="M96 M98 M101">
    <cfRule type="expression" dxfId="264" priority="238">
      <formula>IF(M96&gt;#REF!,IF(M96&lt;#REF!,IF(#REF!="",TRUE,FALSE),FALSE),FALSE)</formula>
    </cfRule>
    <cfRule type="expression" dxfId="263" priority="239">
      <formula>IF(#REF!&lt;M96,IF(M96&lt;#REF!,IF(#REF!="",TRUE,FALSE),FALSE),FALSE)</formula>
    </cfRule>
    <cfRule type="expression" dxfId="262" priority="240">
      <formula>IF(M96&lt;#REF!,IF(#REF!="",TRUE,FALSE),FALSE)</formula>
    </cfRule>
  </conditionalFormatting>
  <conditionalFormatting sqref="M9:M12">
    <cfRule type="expression" dxfId="261" priority="235">
      <formula>IF(M9&gt;#REF!,IF(M9&lt;#REF!,IF(#REF!="",TRUE,FALSE),FALSE),FALSE)</formula>
    </cfRule>
    <cfRule type="expression" dxfId="260" priority="236">
      <formula>IF(#REF!&lt;M9,IF(M9&lt;#REF!,IF(#REF!="",TRUE,FALSE),FALSE),FALSE)</formula>
    </cfRule>
    <cfRule type="expression" dxfId="259" priority="237">
      <formula>IF(M9&lt;#REF!,IF(#REF!="",TRUE,FALSE),FALSE)</formula>
    </cfRule>
  </conditionalFormatting>
  <conditionalFormatting sqref="M20">
    <cfRule type="expression" dxfId="258" priority="232">
      <formula>IF(M20&gt;#REF!,IF(M20&lt;#REF!,IF(#REF!="",TRUE,FALSE),FALSE),FALSE)</formula>
    </cfRule>
    <cfRule type="expression" dxfId="257" priority="233">
      <formula>IF(#REF!&lt;M20,IF(M20&lt;#REF!,IF(#REF!="",TRUE,FALSE),FALSE),FALSE)</formula>
    </cfRule>
    <cfRule type="expression" dxfId="256" priority="234">
      <formula>IF(M20&lt;#REF!,IF(#REF!="",TRUE,FALSE),FALSE)</formula>
    </cfRule>
  </conditionalFormatting>
  <conditionalFormatting sqref="M22">
    <cfRule type="expression" dxfId="255" priority="229">
      <formula>IF(M22&gt;#REF!,IF(M22&lt;#REF!,IF(#REF!="",TRUE,FALSE),FALSE),FALSE)</formula>
    </cfRule>
    <cfRule type="expression" dxfId="254" priority="230">
      <formula>IF(#REF!&lt;M22,IF(M22&lt;#REF!,IF(#REF!="",TRUE,FALSE),FALSE),FALSE)</formula>
    </cfRule>
    <cfRule type="expression" dxfId="253" priority="231">
      <formula>IF(M22&lt;#REF!,IF(#REF!="",TRUE,FALSE),FALSE)</formula>
    </cfRule>
  </conditionalFormatting>
  <conditionalFormatting sqref="M25">
    <cfRule type="expression" dxfId="252" priority="226">
      <formula>IF(M25&gt;#REF!,IF(M25&lt;#REF!,IF(#REF!="",TRUE,FALSE),FALSE),FALSE)</formula>
    </cfRule>
    <cfRule type="expression" dxfId="251" priority="227">
      <formula>IF(#REF!&lt;M25,IF(M25&lt;#REF!,IF(#REF!="",TRUE,FALSE),FALSE),FALSE)</formula>
    </cfRule>
    <cfRule type="expression" dxfId="250" priority="228">
      <formula>IF(M25&lt;#REF!,IF(#REF!="",TRUE,FALSE),FALSE)</formula>
    </cfRule>
  </conditionalFormatting>
  <conditionalFormatting sqref="M37">
    <cfRule type="expression" dxfId="249" priority="223">
      <formula>IF(M37&gt;#REF!,IF(M37&lt;#REF!,IF(#REF!="",TRUE,FALSE),FALSE),FALSE)</formula>
    </cfRule>
    <cfRule type="expression" dxfId="248" priority="224">
      <formula>IF(#REF!&lt;M37,IF(M37&lt;#REF!,IF(#REF!="",TRUE,FALSE),FALSE),FALSE)</formula>
    </cfRule>
    <cfRule type="expression" dxfId="247" priority="225">
      <formula>IF(M37&lt;#REF!,IF(#REF!="",TRUE,FALSE),FALSE)</formula>
    </cfRule>
  </conditionalFormatting>
  <conditionalFormatting sqref="M38">
    <cfRule type="expression" dxfId="246" priority="220">
      <formula>IF(M38&gt;#REF!,IF(M38&lt;#REF!,IF(#REF!="",TRUE,FALSE),FALSE),FALSE)</formula>
    </cfRule>
    <cfRule type="expression" dxfId="245" priority="221">
      <formula>IF(#REF!&lt;M38,IF(M38&lt;#REF!,IF(#REF!="",TRUE,FALSE),FALSE),FALSE)</formula>
    </cfRule>
    <cfRule type="expression" dxfId="244" priority="222">
      <formula>IF(M38&lt;#REF!,IF(#REF!="",TRUE,FALSE),FALSE)</formula>
    </cfRule>
  </conditionalFormatting>
  <conditionalFormatting sqref="M77">
    <cfRule type="expression" dxfId="243" priority="217">
      <formula>IF(M77&gt;#REF!,IF(M77&lt;#REF!,IF(#REF!="",TRUE,FALSE),FALSE),FALSE)</formula>
    </cfRule>
    <cfRule type="expression" dxfId="242" priority="218">
      <formula>IF(#REF!&lt;M77,IF(M77&lt;#REF!,IF(#REF!="",TRUE,FALSE),FALSE),FALSE)</formula>
    </cfRule>
    <cfRule type="expression" dxfId="241" priority="219">
      <formula>IF(M77&lt;#REF!,IF(#REF!="",TRUE,FALSE),FALSE)</formula>
    </cfRule>
  </conditionalFormatting>
  <conditionalFormatting sqref="M36">
    <cfRule type="expression" dxfId="240" priority="214">
      <formula>IF(M36&gt;#REF!,IF(M36&lt;#REF!,IF(#REF!="",TRUE,FALSE),FALSE),FALSE)</formula>
    </cfRule>
    <cfRule type="expression" dxfId="239" priority="215">
      <formula>IF(#REF!&lt;M36,IF(M36&lt;#REF!,IF(#REF!="",TRUE,FALSE),FALSE),FALSE)</formula>
    </cfRule>
    <cfRule type="expression" dxfId="238" priority="216">
      <formula>IF(M36&lt;#REF!,IF(#REF!="",TRUE,FALSE),FALSE)</formula>
    </cfRule>
  </conditionalFormatting>
  <conditionalFormatting sqref="M65">
    <cfRule type="expression" dxfId="237" priority="211">
      <formula>IF(M65&gt;#REF!,IF(M65&lt;#REF!,IF(#REF!="",TRUE,FALSE),FALSE),FALSE)</formula>
    </cfRule>
    <cfRule type="expression" dxfId="236" priority="212">
      <formula>IF(#REF!&lt;M65,IF(M65&lt;#REF!,IF(#REF!="",TRUE,FALSE),FALSE),FALSE)</formula>
    </cfRule>
    <cfRule type="expression" dxfId="235" priority="213">
      <formula>IF(M65&lt;#REF!,IF(#REF!="",TRUE,FALSE),FALSE)</formula>
    </cfRule>
  </conditionalFormatting>
  <conditionalFormatting sqref="M66">
    <cfRule type="expression" dxfId="234" priority="208">
      <formula>IF(M66&gt;#REF!,IF(M66&lt;#REF!,IF(#REF!="",TRUE,FALSE),FALSE),FALSE)</formula>
    </cfRule>
    <cfRule type="expression" dxfId="233" priority="209">
      <formula>IF(#REF!&lt;M66,IF(M66&lt;#REF!,IF(#REF!="",TRUE,FALSE),FALSE),FALSE)</formula>
    </cfRule>
    <cfRule type="expression" dxfId="232" priority="210">
      <formula>IF(M66&lt;#REF!,IF(#REF!="",TRUE,FALSE),FALSE)</formula>
    </cfRule>
  </conditionalFormatting>
  <conditionalFormatting sqref="M91 M93 M95">
    <cfRule type="expression" dxfId="231" priority="205">
      <formula>IF(M91&gt;#REF!,IF(M91&lt;#REF!,IF(#REF!="",TRUE,FALSE),FALSE),FALSE)</formula>
    </cfRule>
    <cfRule type="expression" dxfId="230" priority="206">
      <formula>IF(#REF!&lt;M91,IF(M91&lt;#REF!,IF(#REF!="",TRUE,FALSE),FALSE),FALSE)</formula>
    </cfRule>
    <cfRule type="expression" dxfId="229" priority="207">
      <formula>IF(M91&lt;#REF!,IF(#REF!="",TRUE,FALSE),FALSE)</formula>
    </cfRule>
  </conditionalFormatting>
  <conditionalFormatting sqref="M92">
    <cfRule type="expression" dxfId="228" priority="202">
      <formula>IF(M92&gt;#REF!,IF(M92&lt;#REF!,IF(#REF!="",TRUE,FALSE),FALSE),FALSE)</formula>
    </cfRule>
    <cfRule type="expression" dxfId="227" priority="203">
      <formula>IF(#REF!&lt;M92,IF(M92&lt;#REF!,IF(#REF!="",TRUE,FALSE),FALSE),FALSE)</formula>
    </cfRule>
    <cfRule type="expression" dxfId="226" priority="204">
      <formula>IF(M92&lt;#REF!,IF(#REF!="",TRUE,FALSE),FALSE)</formula>
    </cfRule>
  </conditionalFormatting>
  <conditionalFormatting sqref="M420 M426:M429 M437:M442 M457 M276 M284 M418 M286 M341:M347 M349:M351 M355:M358 M368:M372 M376:M377 M387:M392 M403:M409 M411:M416 M451:M453 M447 M280:M282 M295:M339">
    <cfRule type="expression" dxfId="225" priority="199">
      <formula>IF(M276&gt;#REF!,IF(M276&lt;#REF!,IF(#REF!="",TRUE,FALSE),FALSE),FALSE)</formula>
    </cfRule>
    <cfRule type="expression" dxfId="224" priority="200">
      <formula>IF(#REF!&lt;M276,IF(M276&lt;#REF!,IF(#REF!="",TRUE,FALSE),FALSE),FALSE)</formula>
    </cfRule>
    <cfRule type="expression" dxfId="223" priority="201">
      <formula>IF(M276&lt;#REF!,IF(#REF!="",TRUE,FALSE),FALSE)</formula>
    </cfRule>
  </conditionalFormatting>
  <conditionalFormatting sqref="M344 M420 M426:M429 M437:M442 M457 M418 M349:M351 M355:M358 M368:M372 M376:M377 M387:M392 M404:M409 M411:M416 M451:M453 M447">
    <cfRule type="expression" dxfId="222" priority="196">
      <formula>IF(M344&gt;#REF!,IF(M344&lt;#REF!,IF(#REF!="",TRUE,FALSE),FALSE),FALSE)</formula>
    </cfRule>
    <cfRule type="expression" dxfId="221" priority="197">
      <formula>IF(#REF!&lt;M344,IF(M344&lt;#REF!,IF(#REF!="",TRUE,FALSE),FALSE),FALSE)</formula>
    </cfRule>
    <cfRule type="expression" dxfId="220" priority="198">
      <formula>IF(M344&lt;#REF!,IF(#REF!="",TRUE,FALSE),FALSE)</formula>
    </cfRule>
  </conditionalFormatting>
  <conditionalFormatting sqref="M261">
    <cfRule type="expression" dxfId="219" priority="193">
      <formula>IF(M261&gt;#REF!,IF(M261&lt;#REF!,IF(#REF!="",TRUE,FALSE),FALSE),FALSE)</formula>
    </cfRule>
    <cfRule type="expression" dxfId="218" priority="194">
      <formula>IF(#REF!&lt;M261,IF(M261&lt;#REF!,IF(#REF!="",TRUE,FALSE),FALSE),FALSE)</formula>
    </cfRule>
    <cfRule type="expression" dxfId="217" priority="195">
      <formula>IF(M261&lt;#REF!,IF(#REF!="",TRUE,FALSE),FALSE)</formula>
    </cfRule>
  </conditionalFormatting>
  <conditionalFormatting sqref="M259:M260">
    <cfRule type="expression" dxfId="216" priority="190">
      <formula>IF(M259&gt;#REF!,IF(M259&lt;#REF!,IF(#REF!="",TRUE,FALSE),FALSE),FALSE)</formula>
    </cfRule>
    <cfRule type="expression" dxfId="215" priority="191">
      <formula>IF(#REF!&lt;M259,IF(M259&lt;#REF!,IF(#REF!="",TRUE,FALSE),FALSE),FALSE)</formula>
    </cfRule>
    <cfRule type="expression" dxfId="214" priority="192">
      <formula>IF(M259&lt;#REF!,IF(#REF!="",TRUE,FALSE),FALSE)</formula>
    </cfRule>
  </conditionalFormatting>
  <conditionalFormatting sqref="M262">
    <cfRule type="expression" dxfId="213" priority="187">
      <formula>IF(M262&gt;#REF!,IF(M262&lt;#REF!,IF(#REF!="",TRUE,FALSE),FALSE),FALSE)</formula>
    </cfRule>
    <cfRule type="expression" dxfId="212" priority="188">
      <formula>IF(#REF!&lt;M262,IF(M262&lt;#REF!,IF(#REF!="",TRUE,FALSE),FALSE),FALSE)</formula>
    </cfRule>
    <cfRule type="expression" dxfId="211" priority="189">
      <formula>IF(M262&lt;#REF!,IF(#REF!="",TRUE,FALSE),FALSE)</formula>
    </cfRule>
  </conditionalFormatting>
  <conditionalFormatting sqref="M263:M264 M266 M268">
    <cfRule type="expression" dxfId="210" priority="184">
      <formula>IF(M263&gt;#REF!,IF(M263&lt;#REF!,IF(#REF!="",TRUE,FALSE),FALSE),FALSE)</formula>
    </cfRule>
    <cfRule type="expression" dxfId="209" priority="185">
      <formula>IF(#REF!&lt;M263,IF(M263&lt;#REF!,IF(#REF!="",TRUE,FALSE),FALSE),FALSE)</formula>
    </cfRule>
    <cfRule type="expression" dxfId="208" priority="186">
      <formula>IF(M263&lt;#REF!,IF(#REF!="",TRUE,FALSE),FALSE)</formula>
    </cfRule>
  </conditionalFormatting>
  <conditionalFormatting sqref="M265">
    <cfRule type="expression" dxfId="207" priority="181">
      <formula>IF(M265&gt;#REF!,IF(M265&lt;#REF!,IF(#REF!="",TRUE,FALSE),FALSE),FALSE)</formula>
    </cfRule>
    <cfRule type="expression" dxfId="206" priority="182">
      <formula>IF(#REF!&lt;M265,IF(M265&lt;#REF!,IF(#REF!="",TRUE,FALSE),FALSE),FALSE)</formula>
    </cfRule>
    <cfRule type="expression" dxfId="205" priority="183">
      <formula>IF(M265&lt;#REF!,IF(#REF!="",TRUE,FALSE),FALSE)</formula>
    </cfRule>
  </conditionalFormatting>
  <conditionalFormatting sqref="M267">
    <cfRule type="expression" dxfId="204" priority="178">
      <formula>IF(M267&gt;#REF!,IF(M267&lt;#REF!,IF(#REF!="",TRUE,FALSE),FALSE),FALSE)</formula>
    </cfRule>
    <cfRule type="expression" dxfId="203" priority="179">
      <formula>IF(#REF!&lt;M267,IF(M267&lt;#REF!,IF(#REF!="",TRUE,FALSE),FALSE),FALSE)</formula>
    </cfRule>
    <cfRule type="expression" dxfId="202" priority="180">
      <formula>IF(M267&lt;#REF!,IF(#REF!="",TRUE,FALSE),FALSE)</formula>
    </cfRule>
  </conditionalFormatting>
  <conditionalFormatting sqref="M269">
    <cfRule type="expression" dxfId="201" priority="175">
      <formula>IF(M269&gt;#REF!,IF(M269&lt;#REF!,IF(#REF!="",TRUE,FALSE),FALSE),FALSE)</formula>
    </cfRule>
    <cfRule type="expression" dxfId="200" priority="176">
      <formula>IF(#REF!&lt;M269,IF(M269&lt;#REF!,IF(#REF!="",TRUE,FALSE),FALSE),FALSE)</formula>
    </cfRule>
    <cfRule type="expression" dxfId="199" priority="177">
      <formula>IF(M269&lt;#REF!,IF(#REF!="",TRUE,FALSE),FALSE)</formula>
    </cfRule>
  </conditionalFormatting>
  <conditionalFormatting sqref="M270 M272">
    <cfRule type="expression" dxfId="198" priority="172">
      <formula>IF(M270&gt;#REF!,IF(M270&lt;#REF!,IF(#REF!="",TRUE,FALSE),FALSE),FALSE)</formula>
    </cfRule>
    <cfRule type="expression" dxfId="197" priority="173">
      <formula>IF(#REF!&lt;M270,IF(M270&lt;#REF!,IF(#REF!="",TRUE,FALSE),FALSE),FALSE)</formula>
    </cfRule>
    <cfRule type="expression" dxfId="196" priority="174">
      <formula>IF(M270&lt;#REF!,IF(#REF!="",TRUE,FALSE),FALSE)</formula>
    </cfRule>
  </conditionalFormatting>
  <conditionalFormatting sqref="M274">
    <cfRule type="expression" dxfId="195" priority="169">
      <formula>IF(M274&gt;#REF!,IF(M274&lt;#REF!,IF(#REF!="",TRUE,FALSE),FALSE),FALSE)</formula>
    </cfRule>
    <cfRule type="expression" dxfId="194" priority="170">
      <formula>IF(#REF!&lt;M274,IF(M274&lt;#REF!,IF(#REF!="",TRUE,FALSE),FALSE),FALSE)</formula>
    </cfRule>
    <cfRule type="expression" dxfId="193" priority="171">
      <formula>IF(M274&lt;#REF!,IF(#REF!="",TRUE,FALSE),FALSE)</formula>
    </cfRule>
  </conditionalFormatting>
  <conditionalFormatting sqref="M275">
    <cfRule type="expression" dxfId="192" priority="166">
      <formula>IF(M275&gt;#REF!,IF(M275&lt;#REF!,IF(#REF!="",TRUE,FALSE),FALSE),FALSE)</formula>
    </cfRule>
    <cfRule type="expression" dxfId="191" priority="167">
      <formula>IF(#REF!&lt;M275,IF(M275&lt;#REF!,IF(#REF!="",TRUE,FALSE),FALSE),FALSE)</formula>
    </cfRule>
    <cfRule type="expression" dxfId="190" priority="168">
      <formula>IF(M275&lt;#REF!,IF(#REF!="",TRUE,FALSE),FALSE)</formula>
    </cfRule>
  </conditionalFormatting>
  <conditionalFormatting sqref="M63">
    <cfRule type="expression" dxfId="189" priority="163">
      <formula>IF(M63&gt;#REF!,IF(M63&lt;#REF!,IF(#REF!="",TRUE,FALSE),FALSE),FALSE)</formula>
    </cfRule>
    <cfRule type="expression" dxfId="188" priority="164">
      <formula>IF(#REF!&lt;M63,IF(M63&lt;#REF!,IF(#REF!="",TRUE,FALSE),FALSE),FALSE)</formula>
    </cfRule>
    <cfRule type="expression" dxfId="187" priority="165">
      <formula>IF(M63&lt;#REF!,IF(#REF!="",TRUE,FALSE),FALSE)</formula>
    </cfRule>
  </conditionalFormatting>
  <conditionalFormatting sqref="M496 M431 M450 M499:M510">
    <cfRule type="expression" dxfId="186" priority="160">
      <formula>IF(M431&gt;#REF!,IF(M431&lt;#REF!,IF(#REF!="",TRUE,FALSE),FALSE),FALSE)</formula>
    </cfRule>
    <cfRule type="expression" dxfId="185" priority="161">
      <formula>IF(#REF!&lt;M431,IF(M431&lt;#REF!,IF(#REF!="",TRUE,FALSE),FALSE),FALSE)</formula>
    </cfRule>
    <cfRule type="expression" dxfId="184" priority="162">
      <formula>IF(M431&lt;#REF!,IF(#REF!="",TRUE,FALSE),FALSE)</formula>
    </cfRule>
  </conditionalFormatting>
  <conditionalFormatting sqref="M18">
    <cfRule type="expression" dxfId="183" priority="157">
      <formula>IF(M18&gt;#REF!,IF(M18&lt;#REF!,IF(#REF!="",TRUE,FALSE),FALSE),FALSE)</formula>
    </cfRule>
    <cfRule type="expression" dxfId="182" priority="158">
      <formula>IF(#REF!&lt;M18,IF(M18&lt;#REF!,IF(#REF!="",TRUE,FALSE),FALSE),FALSE)</formula>
    </cfRule>
    <cfRule type="expression" dxfId="181" priority="159">
      <formula>IF(M18&lt;#REF!,IF(#REF!="",TRUE,FALSE),FALSE)</formula>
    </cfRule>
  </conditionalFormatting>
  <conditionalFormatting sqref="M19">
    <cfRule type="expression" dxfId="180" priority="154">
      <formula>IF(M19&gt;#REF!,IF(M19&lt;#REF!,IF(#REF!="",TRUE,FALSE),FALSE),FALSE)</formula>
    </cfRule>
    <cfRule type="expression" dxfId="179" priority="155">
      <formula>IF(#REF!&lt;M19,IF(M19&lt;#REF!,IF(#REF!="",TRUE,FALSE),FALSE),FALSE)</formula>
    </cfRule>
    <cfRule type="expression" dxfId="178" priority="156">
      <formula>IF(M19&lt;#REF!,IF(#REF!="",TRUE,FALSE),FALSE)</formula>
    </cfRule>
  </conditionalFormatting>
  <conditionalFormatting sqref="M410 M421:M425 M446 M432:M436">
    <cfRule type="expression" dxfId="177" priority="151">
      <formula>IF(M410&gt;#REF!,IF(M410&lt;#REF!,IF(#REF!="",TRUE,FALSE),FALSE),FALSE)</formula>
    </cfRule>
    <cfRule type="expression" dxfId="176" priority="152">
      <formula>IF(#REF!&lt;M410,IF(M410&lt;#REF!,IF(#REF!="",TRUE,FALSE),FALSE),FALSE)</formula>
    </cfRule>
    <cfRule type="expression" dxfId="175" priority="153">
      <formula>IF(M410&lt;#REF!,IF(#REF!="",TRUE,FALSE),FALSE)</formula>
    </cfRule>
  </conditionalFormatting>
  <conditionalFormatting sqref="M511">
    <cfRule type="expression" dxfId="174" priority="148">
      <formula>IF(M511&gt;#REF!,IF(M511&lt;#REF!,IF(#REF!="",TRUE,FALSE),FALSE),FALSE)</formula>
    </cfRule>
    <cfRule type="expression" dxfId="173" priority="149">
      <formula>IF(#REF!&lt;M511,IF(M511&lt;#REF!,IF(#REF!="",TRUE,FALSE),FALSE),FALSE)</formula>
    </cfRule>
    <cfRule type="expression" dxfId="172" priority="150">
      <formula>IF(M511&lt;#REF!,IF(#REF!="",TRUE,FALSE),FALSE)</formula>
    </cfRule>
  </conditionalFormatting>
  <conditionalFormatting sqref="M476:M477">
    <cfRule type="expression" dxfId="171" priority="145">
      <formula>IF(M476&gt;#REF!,IF(M476&lt;#REF!,IF(#REF!="",TRUE,FALSE),FALSE),FALSE)</formula>
    </cfRule>
    <cfRule type="expression" dxfId="170" priority="146">
      <formula>IF(#REF!&lt;M476,IF(M476&lt;#REF!,IF(#REF!="",TRUE,FALSE),FALSE),FALSE)</formula>
    </cfRule>
    <cfRule type="expression" dxfId="169" priority="147">
      <formula>IF(M476&lt;#REF!,IF(#REF!="",TRUE,FALSE),FALSE)</formula>
    </cfRule>
  </conditionalFormatting>
  <conditionalFormatting sqref="M27">
    <cfRule type="expression" dxfId="168" priority="142">
      <formula>IF(M27&gt;#REF!,IF(M27&lt;#REF!,IF(#REF!="",TRUE,FALSE),FALSE),FALSE)</formula>
    </cfRule>
    <cfRule type="expression" dxfId="167" priority="143">
      <formula>IF(#REF!&lt;M27,IF(M27&lt;#REF!,IF(#REF!="",TRUE,FALSE),FALSE),FALSE)</formula>
    </cfRule>
    <cfRule type="expression" dxfId="166" priority="144">
      <formula>IF(M27&lt;#REF!,IF(#REF!="",TRUE,FALSE),FALSE)</formula>
    </cfRule>
  </conditionalFormatting>
  <conditionalFormatting sqref="M28">
    <cfRule type="expression" dxfId="165" priority="139">
      <formula>IF(M28&gt;#REF!,IF(M28&lt;#REF!,IF(#REF!="",TRUE,FALSE),FALSE),FALSE)</formula>
    </cfRule>
    <cfRule type="expression" dxfId="164" priority="140">
      <formula>IF(#REF!&lt;M28,IF(M28&lt;#REF!,IF(#REF!="",TRUE,FALSE),FALSE),FALSE)</formula>
    </cfRule>
    <cfRule type="expression" dxfId="163" priority="141">
      <formula>IF(M28&lt;#REF!,IF(#REF!="",TRUE,FALSE),FALSE)</formula>
    </cfRule>
  </conditionalFormatting>
  <conditionalFormatting sqref="M29">
    <cfRule type="expression" dxfId="162" priority="136">
      <formula>IF(M29&gt;#REF!,IF(M29&lt;#REF!,IF(#REF!="",TRUE,FALSE),FALSE),FALSE)</formula>
    </cfRule>
    <cfRule type="expression" dxfId="161" priority="137">
      <formula>IF(#REF!&lt;M29,IF(M29&lt;#REF!,IF(#REF!="",TRUE,FALSE),FALSE),FALSE)</formula>
    </cfRule>
    <cfRule type="expression" dxfId="160" priority="138">
      <formula>IF(M29&lt;#REF!,IF(#REF!="",TRUE,FALSE),FALSE)</formula>
    </cfRule>
  </conditionalFormatting>
  <conditionalFormatting sqref="M26">
    <cfRule type="expression" dxfId="159" priority="133">
      <formula>IF(M26&gt;#REF!,IF(M26&lt;#REF!,IF(#REF!="",TRUE,FALSE),FALSE),FALSE)</formula>
    </cfRule>
    <cfRule type="expression" dxfId="158" priority="134">
      <formula>IF(#REF!&lt;M26,IF(M26&lt;#REF!,IF(#REF!="",TRUE,FALSE),FALSE),FALSE)</formula>
    </cfRule>
    <cfRule type="expression" dxfId="157" priority="135">
      <formula>IF(M26&lt;#REF!,IF(#REF!="",TRUE,FALSE),FALSE)</formula>
    </cfRule>
  </conditionalFormatting>
  <conditionalFormatting sqref="M3">
    <cfRule type="expression" dxfId="156" priority="130">
      <formula>IF(M3&gt;#REF!,IF(M3&lt;#REF!,IF(#REF!="",TRUE,FALSE),FALSE),FALSE)</formula>
    </cfRule>
    <cfRule type="expression" dxfId="155" priority="131">
      <formula>IF(#REF!&lt;M3,IF(M3&lt;#REF!,IF(#REF!="",TRUE,FALSE),FALSE),FALSE)</formula>
    </cfRule>
    <cfRule type="expression" dxfId="154" priority="132">
      <formula>IF(M3&lt;#REF!,IF(#REF!="",TRUE,FALSE),FALSE)</formula>
    </cfRule>
  </conditionalFormatting>
  <conditionalFormatting sqref="M62">
    <cfRule type="expression" dxfId="153" priority="127">
      <formula>IF(M62&gt;#REF!,IF(M62&lt;#REF!,IF(#REF!="",TRUE,FALSE),FALSE),FALSE)</formula>
    </cfRule>
    <cfRule type="expression" dxfId="152" priority="128">
      <formula>IF(#REF!&lt;M62,IF(M62&lt;#REF!,IF(#REF!="",TRUE,FALSE),FALSE),FALSE)</formula>
    </cfRule>
    <cfRule type="expression" dxfId="151" priority="129">
      <formula>IF(M62&lt;#REF!,IF(#REF!="",TRUE,FALSE),FALSE)</formula>
    </cfRule>
  </conditionalFormatting>
  <conditionalFormatting sqref="M244:M248 M250">
    <cfRule type="expression" dxfId="150" priority="124">
      <formula>IF(M244&gt;#REF!,IF(M244&lt;#REF!,IF(#REF!="",TRUE,FALSE),FALSE),FALSE)</formula>
    </cfRule>
    <cfRule type="expression" dxfId="149" priority="125">
      <formula>IF(#REF!&lt;M244,IF(M244&lt;#REF!,IF(#REF!="",TRUE,FALSE),FALSE),FALSE)</formula>
    </cfRule>
    <cfRule type="expression" dxfId="148" priority="126">
      <formula>IF(M244&lt;#REF!,IF(#REF!="",TRUE,FALSE),FALSE)</formula>
    </cfRule>
  </conditionalFormatting>
  <conditionalFormatting sqref="M348 M352:M354 M373:M375 M378:M386 M401:M402 M417 M443:M444 M340 M359:M367">
    <cfRule type="expression" dxfId="147" priority="121">
      <formula>IF(M340&gt;#REF!,IF(M340&lt;#REF!,IF(#REF!="",TRUE,FALSE),FALSE),FALSE)</formula>
    </cfRule>
    <cfRule type="expression" dxfId="146" priority="122">
      <formula>IF(#REF!&lt;M340,IF(M340&lt;#REF!,IF(#REF!="",TRUE,FALSE),FALSE),FALSE)</formula>
    </cfRule>
    <cfRule type="expression" dxfId="145" priority="123">
      <formula>IF(M340&lt;#REF!,IF(#REF!="",TRUE,FALSE),FALSE)</formula>
    </cfRule>
  </conditionalFormatting>
  <conditionalFormatting sqref="M348 M352:M354 M373:M375 M378:M386 M401:M402 M417 M443:M444 M340 M359:M367">
    <cfRule type="expression" dxfId="144" priority="118">
      <formula>IF(M340&gt;#REF!,IF(M340&lt;#REF!,IF(#REF!="",TRUE,FALSE),FALSE),FALSE)</formula>
    </cfRule>
    <cfRule type="expression" dxfId="143" priority="119">
      <formula>IF(#REF!&lt;M340,IF(M340&lt;#REF!,IF(#REF!="",TRUE,FALSE),FALSE),FALSE)</formula>
    </cfRule>
    <cfRule type="expression" dxfId="142" priority="120">
      <formula>IF(M340&lt;#REF!,IF(#REF!="",TRUE,FALSE),FALSE)</formula>
    </cfRule>
  </conditionalFormatting>
  <conditionalFormatting sqref="M419 M430 M445">
    <cfRule type="expression" dxfId="141" priority="115">
      <formula>IF(M419&gt;#REF!,IF(M419&lt;#REF!,IF(#REF!="",TRUE,FALSE),FALSE),FALSE)</formula>
    </cfRule>
    <cfRule type="expression" dxfId="140" priority="116">
      <formula>IF(#REF!&lt;M419,IF(M419&lt;#REF!,IF(#REF!="",TRUE,FALSE),FALSE),FALSE)</formula>
    </cfRule>
    <cfRule type="expression" dxfId="139" priority="117">
      <formula>IF(M419&lt;#REF!,IF(#REF!="",TRUE,FALSE),FALSE)</formula>
    </cfRule>
  </conditionalFormatting>
  <conditionalFormatting sqref="M419 M430 M445">
    <cfRule type="expression" dxfId="138" priority="112">
      <formula>IF(M419&gt;#REF!,IF(M419&lt;#REF!,IF(#REF!="",TRUE,FALSE),FALSE),FALSE)</formula>
    </cfRule>
    <cfRule type="expression" dxfId="137" priority="113">
      <formula>IF(#REF!&lt;M419,IF(M419&lt;#REF!,IF(#REF!="",TRUE,FALSE),FALSE),FALSE)</formula>
    </cfRule>
    <cfRule type="expression" dxfId="136" priority="114">
      <formula>IF(M419&lt;#REF!,IF(#REF!="",TRUE,FALSE),FALSE)</formula>
    </cfRule>
  </conditionalFormatting>
  <conditionalFormatting sqref="M449">
    <cfRule type="expression" dxfId="135" priority="109">
      <formula>IF(M449&gt;#REF!,IF(M449&lt;#REF!,IF(#REF!="",TRUE,FALSE),FALSE),FALSE)</formula>
    </cfRule>
    <cfRule type="expression" dxfId="134" priority="110">
      <formula>IF(#REF!&lt;M449,IF(M449&lt;#REF!,IF(#REF!="",TRUE,FALSE),FALSE),FALSE)</formula>
    </cfRule>
    <cfRule type="expression" dxfId="133" priority="111">
      <formula>IF(M449&lt;#REF!,IF(#REF!="",TRUE,FALSE),FALSE)</formula>
    </cfRule>
  </conditionalFormatting>
  <conditionalFormatting sqref="M456">
    <cfRule type="expression" dxfId="132" priority="106">
      <formula>IF(M456&gt;#REF!,IF(M456&lt;#REF!,IF(#REF!="",TRUE,FALSE),FALSE),FALSE)</formula>
    </cfRule>
    <cfRule type="expression" dxfId="131" priority="107">
      <formula>IF(#REF!&lt;M456,IF(M456&lt;#REF!,IF(#REF!="",TRUE,FALSE),FALSE),FALSE)</formula>
    </cfRule>
    <cfRule type="expression" dxfId="130" priority="108">
      <formula>IF(M456&lt;#REF!,IF(#REF!="",TRUE,FALSE),FALSE)</formula>
    </cfRule>
  </conditionalFormatting>
  <conditionalFormatting sqref="M478:M484 M486:M488 M491:M495">
    <cfRule type="expression" dxfId="129" priority="103">
      <formula>IF(M478&gt;#REF!,IF(M478&lt;#REF!,IF(#REF!="",TRUE,FALSE),FALSE),FALSE)</formula>
    </cfRule>
    <cfRule type="expression" dxfId="128" priority="104">
      <formula>IF(#REF!&lt;M478,IF(M478&lt;#REF!,IF(#REF!="",TRUE,FALSE),FALSE),FALSE)</formula>
    </cfRule>
    <cfRule type="expression" dxfId="127" priority="105">
      <formula>IF(M478&lt;#REF!,IF(#REF!="",TRUE,FALSE),FALSE)</formula>
    </cfRule>
  </conditionalFormatting>
  <conditionalFormatting sqref="M485">
    <cfRule type="expression" dxfId="126" priority="100">
      <formula>IF(M485&gt;#REF!,IF(M485&lt;#REF!,IF(#REF!="",TRUE,FALSE),FALSE),FALSE)</formula>
    </cfRule>
    <cfRule type="expression" dxfId="125" priority="101">
      <formula>IF(#REF!&lt;M485,IF(M485&lt;#REF!,IF(#REF!="",TRUE,FALSE),FALSE),FALSE)</formula>
    </cfRule>
    <cfRule type="expression" dxfId="124" priority="102">
      <formula>IF(M485&lt;#REF!,IF(#REF!="",TRUE,FALSE),FALSE)</formula>
    </cfRule>
  </conditionalFormatting>
  <conditionalFormatting sqref="M485">
    <cfRule type="expression" dxfId="123" priority="97">
      <formula>IF(M485&gt;#REF!,IF(M485&lt;#REF!,IF(#REF!="",TRUE,FALSE),FALSE),FALSE)</formula>
    </cfRule>
    <cfRule type="expression" dxfId="122" priority="98">
      <formula>IF(#REF!&lt;M485,IF(M485&lt;#REF!,IF(#REF!="",TRUE,FALSE),FALSE),FALSE)</formula>
    </cfRule>
    <cfRule type="expression" dxfId="121" priority="99">
      <formula>IF(M485&lt;#REF!,IF(#REF!="",TRUE,FALSE),FALSE)</formula>
    </cfRule>
  </conditionalFormatting>
  <conditionalFormatting sqref="M102">
    <cfRule type="expression" dxfId="120" priority="94">
      <formula>IF(M102&gt;#REF!,IF(M102&lt;#REF!,IF(#REF!="",TRUE,FALSE),FALSE),FALSE)</formula>
    </cfRule>
    <cfRule type="expression" dxfId="119" priority="95">
      <formula>IF(#REF!&lt;M102,IF(M102&lt;#REF!,IF(#REF!="",TRUE,FALSE),FALSE),FALSE)</formula>
    </cfRule>
    <cfRule type="expression" dxfId="118" priority="96">
      <formula>IF(M102&lt;#REF!,IF(#REF!="",TRUE,FALSE),FALSE)</formula>
    </cfRule>
  </conditionalFormatting>
  <conditionalFormatting sqref="M271">
    <cfRule type="expression" dxfId="117" priority="91">
      <formula>IF(M271&gt;#REF!,IF(M271&lt;#REF!,IF(#REF!="",TRUE,FALSE),FALSE),FALSE)</formula>
    </cfRule>
    <cfRule type="expression" dxfId="116" priority="92">
      <formula>IF(#REF!&lt;M271,IF(M271&lt;#REF!,IF(#REF!="",TRUE,FALSE),FALSE),FALSE)</formula>
    </cfRule>
    <cfRule type="expression" dxfId="115" priority="93">
      <formula>IF(M271&lt;#REF!,IF(#REF!="",TRUE,FALSE),FALSE)</formula>
    </cfRule>
  </conditionalFormatting>
  <conditionalFormatting sqref="M448">
    <cfRule type="expression" dxfId="114" priority="88">
      <formula>IF(M448&gt;#REF!,IF(M448&lt;#REF!,IF(#REF!="",TRUE,FALSE),FALSE),FALSE)</formula>
    </cfRule>
    <cfRule type="expression" dxfId="113" priority="89">
      <formula>IF(#REF!&lt;M448,IF(M448&lt;#REF!,IF(#REF!="",TRUE,FALSE),FALSE),FALSE)</formula>
    </cfRule>
    <cfRule type="expression" dxfId="112" priority="90">
      <formula>IF(M448&lt;#REF!,IF(#REF!="",TRUE,FALSE),FALSE)</formula>
    </cfRule>
  </conditionalFormatting>
  <conditionalFormatting sqref="M134">
    <cfRule type="expression" dxfId="111" priority="85">
      <formula>IF(M134&gt;#REF!,IF(M134&lt;#REF!,IF(#REF!="",TRUE,FALSE),FALSE),FALSE)</formula>
    </cfRule>
    <cfRule type="expression" dxfId="110" priority="86">
      <formula>IF(#REF!&lt;M134,IF(M134&lt;#REF!,IF(#REF!="",TRUE,FALSE),FALSE),FALSE)</formula>
    </cfRule>
    <cfRule type="expression" dxfId="109" priority="87">
      <formula>IF(M134&lt;#REF!,IF(#REF!="",TRUE,FALSE),FALSE)</formula>
    </cfRule>
  </conditionalFormatting>
  <conditionalFormatting sqref="M137">
    <cfRule type="expression" dxfId="108" priority="82">
      <formula>IF(M137&gt;#REF!,IF(M137&lt;#REF!,IF(#REF!="",TRUE,FALSE),FALSE),FALSE)</formula>
    </cfRule>
    <cfRule type="expression" dxfId="107" priority="83">
      <formula>IF(#REF!&lt;M137,IF(M137&lt;#REF!,IF(#REF!="",TRUE,FALSE),FALSE),FALSE)</formula>
    </cfRule>
    <cfRule type="expression" dxfId="106" priority="84">
      <formula>IF(M137&lt;#REF!,IF(#REF!="",TRUE,FALSE),FALSE)</formula>
    </cfRule>
  </conditionalFormatting>
  <conditionalFormatting sqref="M136">
    <cfRule type="expression" dxfId="105" priority="79">
      <formula>IF(M136&gt;#REF!,IF(M136&lt;#REF!,IF(#REF!="",TRUE,FALSE),FALSE),FALSE)</formula>
    </cfRule>
    <cfRule type="expression" dxfId="104" priority="80">
      <formula>IF(#REF!&lt;M136,IF(M136&lt;#REF!,IF(#REF!="",TRUE,FALSE),FALSE),FALSE)</formula>
    </cfRule>
    <cfRule type="expression" dxfId="103" priority="81">
      <formula>IF(M136&lt;#REF!,IF(#REF!="",TRUE,FALSE),FALSE)</formula>
    </cfRule>
  </conditionalFormatting>
  <conditionalFormatting sqref="M30">
    <cfRule type="expression" dxfId="102" priority="76">
      <formula>IF(M30&gt;#REF!,IF(M30&lt;#REF!,IF(#REF!="",TRUE,FALSE),FALSE),FALSE)</formula>
    </cfRule>
    <cfRule type="expression" dxfId="101" priority="77">
      <formula>IF(#REF!&lt;M30,IF(M30&lt;#REF!,IF(#REF!="",TRUE,FALSE),FALSE),FALSE)</formula>
    </cfRule>
    <cfRule type="expression" dxfId="100" priority="78">
      <formula>IF(M30&lt;#REF!,IF(#REF!="",TRUE,FALSE),FALSE)</formula>
    </cfRule>
  </conditionalFormatting>
  <conditionalFormatting sqref="M67">
    <cfRule type="expression" dxfId="99" priority="73">
      <formula>IF(M67&gt;#REF!,IF(M67&lt;#REF!,IF(#REF!="",TRUE,FALSE),FALSE),FALSE)</formula>
    </cfRule>
    <cfRule type="expression" dxfId="98" priority="74">
      <formula>IF(#REF!&lt;M67,IF(M67&lt;#REF!,IF(#REF!="",TRUE,FALSE),FALSE),FALSE)</formula>
    </cfRule>
    <cfRule type="expression" dxfId="97" priority="75">
      <formula>IF(M67&lt;#REF!,IF(#REF!="",TRUE,FALSE),FALSE)</formula>
    </cfRule>
  </conditionalFormatting>
  <conditionalFormatting sqref="M69:M76">
    <cfRule type="expression" dxfId="96" priority="70">
      <formula>IF(M69&gt;#REF!,IF(M69&lt;#REF!,IF(#REF!="",TRUE,FALSE),FALSE),FALSE)</formula>
    </cfRule>
    <cfRule type="expression" dxfId="95" priority="71">
      <formula>IF(#REF!&lt;M69,IF(M69&lt;#REF!,IF(#REF!="",TRUE,FALSE),FALSE),FALSE)</formula>
    </cfRule>
    <cfRule type="expression" dxfId="94" priority="72">
      <formula>IF(M69&lt;#REF!,IF(#REF!="",TRUE,FALSE),FALSE)</formula>
    </cfRule>
  </conditionalFormatting>
  <conditionalFormatting sqref="M78">
    <cfRule type="expression" dxfId="93" priority="67">
      <formula>IF(M78&gt;#REF!,IF(M78&lt;#REF!,IF(#REF!="",TRUE,FALSE),FALSE),FALSE)</formula>
    </cfRule>
    <cfRule type="expression" dxfId="92" priority="68">
      <formula>IF(#REF!&lt;M78,IF(M78&lt;#REF!,IF(#REF!="",TRUE,FALSE),FALSE),FALSE)</formula>
    </cfRule>
    <cfRule type="expression" dxfId="91" priority="69">
      <formula>IF(M78&lt;#REF!,IF(#REF!="",TRUE,FALSE),FALSE)</formula>
    </cfRule>
  </conditionalFormatting>
  <conditionalFormatting sqref="M117:M126">
    <cfRule type="expression" dxfId="90" priority="64">
      <formula>IF(M117&gt;#REF!,IF(M117&lt;#REF!,IF(#REF!="",TRUE,FALSE),FALSE),FALSE)</formula>
    </cfRule>
    <cfRule type="expression" dxfId="89" priority="65">
      <formula>IF(#REF!&lt;M117,IF(M117&lt;#REF!,IF(#REF!="",TRUE,FALSE),FALSE),FALSE)</formula>
    </cfRule>
    <cfRule type="expression" dxfId="88" priority="66">
      <formula>IF(M117&lt;#REF!,IF(#REF!="",TRUE,FALSE),FALSE)</formula>
    </cfRule>
  </conditionalFormatting>
  <conditionalFormatting sqref="M94">
    <cfRule type="expression" dxfId="87" priority="61">
      <formula>IF(M94&gt;#REF!,IF(M94&lt;#REF!,IF(#REF!="",TRUE,FALSE),FALSE),FALSE)</formula>
    </cfRule>
    <cfRule type="expression" dxfId="86" priority="62">
      <formula>IF(#REF!&lt;M94,IF(M94&lt;#REF!,IF(#REF!="",TRUE,FALSE),FALSE),FALSE)</formula>
    </cfRule>
    <cfRule type="expression" dxfId="85" priority="63">
      <formula>IF(M94&lt;#REF!,IF(#REF!="",TRUE,FALSE),FALSE)</formula>
    </cfRule>
  </conditionalFormatting>
  <conditionalFormatting sqref="M283">
    <cfRule type="expression" dxfId="84" priority="58">
      <formula>IF(M283&gt;#REF!,IF(M283&lt;#REF!,IF(#REF!="",TRUE,FALSE),FALSE),FALSE)</formula>
    </cfRule>
    <cfRule type="expression" dxfId="83" priority="59">
      <formula>IF(#REF!&lt;M283,IF(M283&lt;#REF!,IF(#REF!="",TRUE,FALSE),FALSE),FALSE)</formula>
    </cfRule>
    <cfRule type="expression" dxfId="82" priority="60">
      <formula>IF(M283&lt;#REF!,IF(#REF!="",TRUE,FALSE),FALSE)</formula>
    </cfRule>
  </conditionalFormatting>
  <conditionalFormatting sqref="M100">
    <cfRule type="expression" dxfId="81" priority="55">
      <formula>IF(M100&gt;#REF!,IF(M100&lt;#REF!,IF(#REF!="",TRUE,FALSE),FALSE),FALSE)</formula>
    </cfRule>
    <cfRule type="expression" dxfId="80" priority="56">
      <formula>IF(#REF!&lt;M100,IF(M100&lt;#REF!,IF(#REF!="",TRUE,FALSE),FALSE),FALSE)</formula>
    </cfRule>
    <cfRule type="expression" dxfId="79" priority="57">
      <formula>IF(M100&lt;#REF!,IF(#REF!="",TRUE,FALSE),FALSE)</formula>
    </cfRule>
  </conditionalFormatting>
  <conditionalFormatting sqref="M287:M291 M293:M294">
    <cfRule type="expression" dxfId="78" priority="52">
      <formula>IF(M287&gt;#REF!,IF(M287&lt;#REF!,IF(#REF!="",TRUE,FALSE),FALSE),FALSE)</formula>
    </cfRule>
    <cfRule type="expression" dxfId="77" priority="53">
      <formula>IF(#REF!&lt;M287,IF(M287&lt;#REF!,IF(#REF!="",TRUE,FALSE),FALSE),FALSE)</formula>
    </cfRule>
    <cfRule type="expression" dxfId="76" priority="54">
      <formula>IF(M287&lt;#REF!,IF(#REF!="",TRUE,FALSE),FALSE)</formula>
    </cfRule>
  </conditionalFormatting>
  <conditionalFormatting sqref="M168">
    <cfRule type="expression" dxfId="75" priority="49">
      <formula>IF(M168&gt;#REF!,IF(M168&lt;#REF!,IF(#REF!="",TRUE,FALSE),FALSE),FALSE)</formula>
    </cfRule>
    <cfRule type="expression" dxfId="74" priority="50">
      <formula>IF(#REF!&lt;M168,IF(M168&lt;#REF!,IF(#REF!="",TRUE,FALSE),FALSE),FALSE)</formula>
    </cfRule>
    <cfRule type="expression" dxfId="73" priority="51">
      <formula>IF(M168&lt;#REF!,IF(#REF!="",TRUE,FALSE),FALSE)</formula>
    </cfRule>
  </conditionalFormatting>
  <conditionalFormatting sqref="M190:M198">
    <cfRule type="expression" dxfId="72" priority="46">
      <formula>IF(M190&gt;#REF!,IF(M190&lt;#REF!,IF(#REF!="",TRUE,FALSE),FALSE),FALSE)</formula>
    </cfRule>
    <cfRule type="expression" dxfId="71" priority="47">
      <formula>IF(#REF!&lt;M190,IF(M190&lt;#REF!,IF(#REF!="",TRUE,FALSE),FALSE),FALSE)</formula>
    </cfRule>
    <cfRule type="expression" dxfId="70" priority="48">
      <formula>IF(M190&lt;#REF!,IF(#REF!="",TRUE,FALSE),FALSE)</formula>
    </cfRule>
  </conditionalFormatting>
  <conditionalFormatting sqref="M215">
    <cfRule type="expression" dxfId="69" priority="43">
      <formula>IF(M215&gt;#REF!,IF(M215&lt;#REF!,IF(#REF!="",TRUE,FALSE),FALSE),FALSE)</formula>
    </cfRule>
    <cfRule type="expression" dxfId="68" priority="44">
      <formula>IF(#REF!&lt;M215,IF(M215&lt;#REF!,IF(#REF!="",TRUE,FALSE),FALSE),FALSE)</formula>
    </cfRule>
    <cfRule type="expression" dxfId="67" priority="45">
      <formula>IF(M215&lt;#REF!,IF(#REF!="",TRUE,FALSE),FALSE)</formula>
    </cfRule>
  </conditionalFormatting>
  <conditionalFormatting sqref="M249 M251:M258">
    <cfRule type="expression" dxfId="66" priority="40">
      <formula>IF(M249&gt;#REF!,IF(M249&lt;#REF!,IF(#REF!="",TRUE,FALSE),FALSE),FALSE)</formula>
    </cfRule>
    <cfRule type="expression" dxfId="65" priority="41">
      <formula>IF(#REF!&lt;M249,IF(M249&lt;#REF!,IF(#REF!="",TRUE,FALSE),FALSE),FALSE)</formula>
    </cfRule>
    <cfRule type="expression" dxfId="64" priority="42">
      <formula>IF(M249&lt;#REF!,IF(#REF!="",TRUE,FALSE),FALSE)</formula>
    </cfRule>
  </conditionalFormatting>
  <conditionalFormatting sqref="M273">
    <cfRule type="expression" dxfId="63" priority="37">
      <formula>IF(M273&gt;#REF!,IF(M273&lt;#REF!,IF(#REF!="",TRUE,FALSE),FALSE),FALSE)</formula>
    </cfRule>
    <cfRule type="expression" dxfId="62" priority="38">
      <formula>IF(#REF!&lt;M273,IF(M273&lt;#REF!,IF(#REF!="",TRUE,FALSE),FALSE),FALSE)</formula>
    </cfRule>
    <cfRule type="expression" dxfId="61" priority="39">
      <formula>IF(M273&lt;#REF!,IF(#REF!="",TRUE,FALSE),FALSE)</formula>
    </cfRule>
  </conditionalFormatting>
  <conditionalFormatting sqref="M285">
    <cfRule type="expression" dxfId="60" priority="34">
      <formula>IF(M285&gt;#REF!,IF(M285&lt;#REF!,IF(#REF!="",TRUE,FALSE),FALSE),FALSE)</formula>
    </cfRule>
    <cfRule type="expression" dxfId="59" priority="35">
      <formula>IF(#REF!&lt;M285,IF(M285&lt;#REF!,IF(#REF!="",TRUE,FALSE),FALSE),FALSE)</formula>
    </cfRule>
    <cfRule type="expression" dxfId="58" priority="36">
      <formula>IF(M285&lt;#REF!,IF(#REF!="",TRUE,FALSE),FALSE)</formula>
    </cfRule>
  </conditionalFormatting>
  <conditionalFormatting sqref="M277">
    <cfRule type="expression" dxfId="57" priority="31">
      <formula>IF(M277&gt;#REF!,IF(M277&lt;#REF!,IF(#REF!="",TRUE,FALSE),FALSE),FALSE)</formula>
    </cfRule>
    <cfRule type="expression" dxfId="56" priority="32">
      <formula>IF(#REF!&lt;M277,IF(M277&lt;#REF!,IF(#REF!="",TRUE,FALSE),FALSE),FALSE)</formula>
    </cfRule>
    <cfRule type="expression" dxfId="55" priority="33">
      <formula>IF(M277&lt;#REF!,IF(#REF!="",TRUE,FALSE),FALSE)</formula>
    </cfRule>
  </conditionalFormatting>
  <conditionalFormatting sqref="M399 M397 M395 M393">
    <cfRule type="expression" dxfId="54" priority="28">
      <formula>IF(M393&gt;#REF!,IF(M393&lt;#REF!,IF(#REF!="",TRUE,FALSE),FALSE),FALSE)</formula>
    </cfRule>
    <cfRule type="expression" dxfId="53" priority="29">
      <formula>IF(#REF!&lt;M393,IF(M393&lt;#REF!,IF(#REF!="",TRUE,FALSE),FALSE),FALSE)</formula>
    </cfRule>
    <cfRule type="expression" dxfId="52" priority="30">
      <formula>IF(M393&lt;#REF!,IF(#REF!="",TRUE,FALSE),FALSE)</formula>
    </cfRule>
  </conditionalFormatting>
  <conditionalFormatting sqref="M400 M398 M396 M394">
    <cfRule type="expression" dxfId="51" priority="25">
      <formula>IF(M394&gt;#REF!,IF(M394&lt;#REF!,IF(#REF!="",TRUE,FALSE),FALSE),FALSE)</formula>
    </cfRule>
    <cfRule type="expression" dxfId="50" priority="26">
      <formula>IF(#REF!&lt;M394,IF(M394&lt;#REF!,IF(#REF!="",TRUE,FALSE),FALSE),FALSE)</formula>
    </cfRule>
    <cfRule type="expression" dxfId="49" priority="27">
      <formula>IF(M394&lt;#REF!,IF(#REF!="",TRUE,FALSE),FALSE)</formula>
    </cfRule>
  </conditionalFormatting>
  <conditionalFormatting sqref="M454">
    <cfRule type="expression" dxfId="48" priority="22">
      <formula>IF(M454&gt;#REF!,IF(M454&lt;#REF!,IF(#REF!="",TRUE,FALSE),FALSE),FALSE)</formula>
    </cfRule>
    <cfRule type="expression" dxfId="47" priority="23">
      <formula>IF(#REF!&lt;M454,IF(M454&lt;#REF!,IF(#REF!="",TRUE,FALSE),FALSE),FALSE)</formula>
    </cfRule>
    <cfRule type="expression" dxfId="46" priority="24">
      <formula>IF(M454&lt;#REF!,IF(#REF!="",TRUE,FALSE),FALSE)</formula>
    </cfRule>
  </conditionalFormatting>
  <conditionalFormatting sqref="M455">
    <cfRule type="expression" dxfId="45" priority="19">
      <formula>IF(M455&gt;#REF!,IF(M455&lt;#REF!,IF(#REF!="",TRUE,FALSE),FALSE),FALSE)</formula>
    </cfRule>
    <cfRule type="expression" dxfId="44" priority="20">
      <formula>IF(#REF!&lt;M455,IF(M455&lt;#REF!,IF(#REF!="",TRUE,FALSE),FALSE),FALSE)</formula>
    </cfRule>
    <cfRule type="expression" dxfId="43" priority="21">
      <formula>IF(M455&lt;#REF!,IF(#REF!="",TRUE,FALSE),FALSE)</formula>
    </cfRule>
  </conditionalFormatting>
  <conditionalFormatting sqref="M489">
    <cfRule type="expression" dxfId="42" priority="16">
      <formula>IF(M489&gt;#REF!,IF(M489&lt;#REF!,IF(#REF!="",TRUE,FALSE),FALSE),FALSE)</formula>
    </cfRule>
    <cfRule type="expression" dxfId="41" priority="17">
      <formula>IF(#REF!&lt;M489,IF(M489&lt;#REF!,IF(#REF!="",TRUE,FALSE),FALSE),FALSE)</formula>
    </cfRule>
    <cfRule type="expression" dxfId="40" priority="18">
      <formula>IF(M489&lt;#REF!,IF(#REF!="",TRUE,FALSE),FALSE)</formula>
    </cfRule>
  </conditionalFormatting>
  <conditionalFormatting sqref="M490">
    <cfRule type="expression" dxfId="39" priority="13">
      <formula>IF(M490&gt;#REF!,IF(M490&lt;#REF!,IF(#REF!="",TRUE,FALSE),FALSE),FALSE)</formula>
    </cfRule>
    <cfRule type="expression" dxfId="38" priority="14">
      <formula>IF(#REF!&lt;M490,IF(M490&lt;#REF!,IF(#REF!="",TRUE,FALSE),FALSE),FALSE)</formula>
    </cfRule>
    <cfRule type="expression" dxfId="37" priority="15">
      <formula>IF(M490&lt;#REF!,IF(#REF!="",TRUE,FALSE),FALSE)</formula>
    </cfRule>
  </conditionalFormatting>
  <conditionalFormatting sqref="M497">
    <cfRule type="expression" dxfId="36" priority="10">
      <formula>IF(M497&gt;#REF!,IF(M497&lt;#REF!,IF(#REF!="",TRUE,FALSE),FALSE),FALSE)</formula>
    </cfRule>
    <cfRule type="expression" dxfId="35" priority="11">
      <formula>IF(#REF!&lt;M497,IF(M497&lt;#REF!,IF(#REF!="",TRUE,FALSE),FALSE),FALSE)</formula>
    </cfRule>
    <cfRule type="expression" dxfId="34" priority="12">
      <formula>IF(M497&lt;#REF!,IF(#REF!="",TRUE,FALSE),FALSE)</formula>
    </cfRule>
  </conditionalFormatting>
  <conditionalFormatting sqref="M498">
    <cfRule type="expression" dxfId="33" priority="7">
      <formula>IF(M498&gt;#REF!,IF(M498&lt;#REF!,IF(#REF!="",TRUE,FALSE),FALSE),FALSE)</formula>
    </cfRule>
    <cfRule type="expression" dxfId="32" priority="8">
      <formula>IF(#REF!&lt;M498,IF(M498&lt;#REF!,IF(#REF!="",TRUE,FALSE),FALSE),FALSE)</formula>
    </cfRule>
    <cfRule type="expression" dxfId="31" priority="9">
      <formula>IF(M498&lt;#REF!,IF(#REF!="",TRUE,FALSE),FALSE)</formula>
    </cfRule>
  </conditionalFormatting>
  <conditionalFormatting sqref="M292">
    <cfRule type="expression" dxfId="30" priority="4">
      <formula>IF(M292&gt;#REF!,IF(M292&lt;#REF!,IF(#REF!="",TRUE,FALSE),FALSE),FALSE)</formula>
    </cfRule>
    <cfRule type="expression" dxfId="29" priority="5">
      <formula>IF(#REF!&lt;M292,IF(M292&lt;#REF!,IF(#REF!="",TRUE,FALSE),FALSE),FALSE)</formula>
    </cfRule>
    <cfRule type="expression" dxfId="28" priority="6">
      <formula>IF(M292&lt;#REF!,IF(#REF!="",TRUE,FALSE),FALSE)</formula>
    </cfRule>
  </conditionalFormatting>
  <conditionalFormatting sqref="M278:M279">
    <cfRule type="expression" dxfId="27" priority="1">
      <formula>IF(M278&gt;#REF!,IF(M278&lt;#REF!,IF(#REF!="",TRUE,FALSE),FALSE),FALSE)</formula>
    </cfRule>
    <cfRule type="expression" dxfId="26" priority="2">
      <formula>IF(#REF!&lt;M278,IF(M278&lt;#REF!,IF(#REF!="",TRUE,FALSE),FALSE),FALSE)</formula>
    </cfRule>
    <cfRule type="expression" dxfId="25" priority="3">
      <formula>IF(M278&lt;#REF!,IF(#REF!="",TRUE,FALSE),FALSE)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 filterMode="1">
    <tabColor theme="9" tint="0.59999389629810485"/>
  </sheetPr>
  <dimension ref="A1:N53"/>
  <sheetViews>
    <sheetView tabSelected="1" zoomScale="85" zoomScaleNormal="85" workbookViewId="0">
      <selection activeCell="K20" sqref="K20"/>
    </sheetView>
  </sheetViews>
  <sheetFormatPr baseColWidth="10" defaultColWidth="10.5703125" defaultRowHeight="15"/>
  <cols>
    <col min="1" max="1" width="29" bestFit="1" customWidth="1"/>
    <col min="4" max="4" width="45.5703125" customWidth="1"/>
    <col min="5" max="5" width="22" customWidth="1"/>
    <col min="9" max="9" width="14.5703125" bestFit="1" customWidth="1"/>
    <col min="11" max="11" width="18" customWidth="1"/>
    <col min="14" max="14" width="12.7109375" bestFit="1" customWidth="1"/>
  </cols>
  <sheetData>
    <row r="1" spans="1:14" ht="36.75" customHeight="1" thickBot="1">
      <c r="B1" s="39" t="s">
        <v>0</v>
      </c>
      <c r="C1" s="39" t="s">
        <v>1</v>
      </c>
      <c r="D1" s="39" t="s">
        <v>2</v>
      </c>
      <c r="E1" s="39" t="s">
        <v>3</v>
      </c>
      <c r="F1" s="39" t="s">
        <v>4</v>
      </c>
      <c r="G1" s="39" t="s">
        <v>5</v>
      </c>
      <c r="H1" s="39" t="s">
        <v>6</v>
      </c>
      <c r="I1" s="1" t="s">
        <v>7</v>
      </c>
      <c r="J1" s="40" t="s">
        <v>8</v>
      </c>
      <c r="K1" s="40"/>
      <c r="L1" s="39" t="s">
        <v>9</v>
      </c>
      <c r="M1" s="3" t="s">
        <v>10</v>
      </c>
      <c r="N1" s="4" t="s">
        <v>11</v>
      </c>
    </row>
    <row r="2" spans="1:14">
      <c r="A2" s="41" t="str">
        <f>CONCATENATE(F2,"_",G2,"_",H2,"_",I2,"_",TEXT(J2,"000000"),"_",M2)</f>
        <v>PN2122_17_EXE_PIC_000002_1</v>
      </c>
      <c r="B2" s="42" t="s">
        <v>12</v>
      </c>
      <c r="C2" s="42" t="s">
        <v>13</v>
      </c>
      <c r="D2" s="42" t="s">
        <v>193</v>
      </c>
      <c r="E2" s="42" t="s">
        <v>704</v>
      </c>
      <c r="F2" s="42" t="s">
        <v>705</v>
      </c>
      <c r="G2" s="43">
        <v>17</v>
      </c>
      <c r="H2" s="43" t="s">
        <v>17</v>
      </c>
      <c r="I2" s="42" t="s">
        <v>706</v>
      </c>
      <c r="J2" s="44">
        <v>2</v>
      </c>
      <c r="K2" s="45" t="s">
        <v>707</v>
      </c>
      <c r="L2" s="45" t="str">
        <f t="shared" ref="L2:L49" si="0">_xlfn.CONCAT(E2,"-",D2,"-EMR-",K2)</f>
        <v>FAC-N00-EMR-PIC prototype</v>
      </c>
      <c r="M2" s="46">
        <v>1</v>
      </c>
      <c r="N2" s="47">
        <v>44998</v>
      </c>
    </row>
    <row r="3" spans="1:14">
      <c r="A3" s="41" t="str">
        <f t="shared" ref="A3:A53" si="1">CONCATENATE(F3,"_",G3,"_",H3,"_",I3,"_",TEXT(J3,"000000"),"_",M3)</f>
        <v>PN2122_17_EXE_PIC_000003_1</v>
      </c>
      <c r="B3" s="48" t="s">
        <v>12</v>
      </c>
      <c r="C3" s="48" t="s">
        <v>13</v>
      </c>
      <c r="D3" s="48" t="s">
        <v>193</v>
      </c>
      <c r="E3" s="48" t="s">
        <v>704</v>
      </c>
      <c r="F3" s="48" t="s">
        <v>705</v>
      </c>
      <c r="G3" s="49">
        <v>17</v>
      </c>
      <c r="H3" s="49" t="s">
        <v>17</v>
      </c>
      <c r="I3" s="48" t="s">
        <v>706</v>
      </c>
      <c r="J3" s="50">
        <v>3</v>
      </c>
      <c r="K3" s="51" t="s">
        <v>706</v>
      </c>
      <c r="L3" s="51" t="str">
        <f t="shared" si="0"/>
        <v>FAC-N00-EMR-PIC</v>
      </c>
      <c r="M3" s="52">
        <v>1</v>
      </c>
      <c r="N3" s="53">
        <v>44916</v>
      </c>
    </row>
    <row r="4" spans="1:14">
      <c r="A4" s="41" t="str">
        <f t="shared" si="1"/>
        <v>PN2122_17_EXE_PDT_000004_1</v>
      </c>
      <c r="B4" s="48" t="s">
        <v>12</v>
      </c>
      <c r="C4" s="48" t="s">
        <v>13</v>
      </c>
      <c r="D4" s="48" t="s">
        <v>14</v>
      </c>
      <c r="E4" s="48" t="s">
        <v>704</v>
      </c>
      <c r="F4" s="48" t="s">
        <v>705</v>
      </c>
      <c r="G4" s="48">
        <v>17</v>
      </c>
      <c r="H4" s="48" t="s">
        <v>17</v>
      </c>
      <c r="I4" s="48" t="s">
        <v>357</v>
      </c>
      <c r="J4" s="50">
        <v>4</v>
      </c>
      <c r="K4" s="54" t="s">
        <v>708</v>
      </c>
      <c r="L4" s="51" t="str">
        <f t="shared" si="0"/>
        <v>FAC-TTT-EMR-Façade Emergence - Prototype</v>
      </c>
      <c r="M4" s="52">
        <v>1</v>
      </c>
      <c r="N4" s="53">
        <v>44916</v>
      </c>
    </row>
    <row r="5" spans="1:14">
      <c r="A5" s="41" t="str">
        <f t="shared" si="1"/>
        <v>PN2122_17_EXE_PDT_000005_1</v>
      </c>
      <c r="B5" s="48" t="s">
        <v>12</v>
      </c>
      <c r="C5" s="48" t="s">
        <v>13</v>
      </c>
      <c r="D5" s="48" t="s">
        <v>193</v>
      </c>
      <c r="E5" s="48" t="s">
        <v>704</v>
      </c>
      <c r="F5" s="48" t="s">
        <v>705</v>
      </c>
      <c r="G5" s="48">
        <v>17</v>
      </c>
      <c r="H5" s="48" t="s">
        <v>17</v>
      </c>
      <c r="I5" s="48" t="s">
        <v>357</v>
      </c>
      <c r="J5" s="50">
        <v>5</v>
      </c>
      <c r="K5" s="51" t="s">
        <v>709</v>
      </c>
      <c r="L5" s="51" t="str">
        <f t="shared" si="0"/>
        <v>FAC-N00-EMR-Plans façades Emergence</v>
      </c>
      <c r="M5" s="52">
        <v>1</v>
      </c>
      <c r="N5" s="53">
        <v>45079</v>
      </c>
    </row>
    <row r="6" spans="1:14">
      <c r="A6" s="41" t="str">
        <f t="shared" si="1"/>
        <v>PN2122_17_EXE_PLG_000014_1</v>
      </c>
      <c r="B6" s="48" t="s">
        <v>12</v>
      </c>
      <c r="C6" s="48" t="s">
        <v>13</v>
      </c>
      <c r="D6" s="48" t="s">
        <v>14</v>
      </c>
      <c r="E6" s="48" t="s">
        <v>704</v>
      </c>
      <c r="F6" s="48" t="s">
        <v>705</v>
      </c>
      <c r="G6" s="49">
        <v>17</v>
      </c>
      <c r="H6" s="49" t="s">
        <v>17</v>
      </c>
      <c r="I6" s="48" t="s">
        <v>62</v>
      </c>
      <c r="J6" s="50">
        <v>14</v>
      </c>
      <c r="K6" s="51" t="s">
        <v>710</v>
      </c>
      <c r="L6" s="51" t="str">
        <f t="shared" si="0"/>
        <v>FAC-TTT-EMR-CPRD</v>
      </c>
      <c r="M6" s="52">
        <v>1</v>
      </c>
      <c r="N6" s="53">
        <v>44916</v>
      </c>
    </row>
    <row r="7" spans="1:14">
      <c r="A7" s="41" t="str">
        <f t="shared" si="1"/>
        <v>PN2122_17_EXE_PLG_000015_1</v>
      </c>
      <c r="B7" s="48" t="s">
        <v>12</v>
      </c>
      <c r="C7" s="48" t="s">
        <v>13</v>
      </c>
      <c r="D7" s="48" t="s">
        <v>14</v>
      </c>
      <c r="E7" s="48" t="s">
        <v>704</v>
      </c>
      <c r="F7" s="48" t="s">
        <v>705</v>
      </c>
      <c r="G7" s="49">
        <v>17</v>
      </c>
      <c r="H7" s="49" t="s">
        <v>17</v>
      </c>
      <c r="I7" s="48" t="s">
        <v>62</v>
      </c>
      <c r="J7" s="50">
        <v>15</v>
      </c>
      <c r="K7" s="51" t="s">
        <v>711</v>
      </c>
      <c r="L7" s="51" t="str">
        <f t="shared" si="0"/>
        <v>FAC-TTT-EMR-Planning prévisionnel de travaux</v>
      </c>
      <c r="M7" s="52">
        <v>1</v>
      </c>
      <c r="N7" s="53">
        <v>44916</v>
      </c>
    </row>
    <row r="8" spans="1:14">
      <c r="A8" s="41" t="str">
        <f t="shared" si="1"/>
        <v>PN2122_17_EXE_RAP_000017_1</v>
      </c>
      <c r="B8" s="48" t="s">
        <v>12</v>
      </c>
      <c r="C8" s="48" t="s">
        <v>13</v>
      </c>
      <c r="D8" s="48" t="s">
        <v>14</v>
      </c>
      <c r="E8" s="48" t="s">
        <v>704</v>
      </c>
      <c r="F8" s="48" t="s">
        <v>705</v>
      </c>
      <c r="G8" s="49">
        <v>17</v>
      </c>
      <c r="H8" s="49" t="s">
        <v>17</v>
      </c>
      <c r="I8" s="48" t="s">
        <v>712</v>
      </c>
      <c r="J8" s="50">
        <v>17</v>
      </c>
      <c r="K8" s="51" t="s">
        <v>713</v>
      </c>
      <c r="L8" s="51" t="str">
        <f t="shared" si="0"/>
        <v>FAC-TTT-EMR-Gestion des interfaces</v>
      </c>
      <c r="M8" s="52">
        <v>1</v>
      </c>
      <c r="N8" s="53">
        <v>44916</v>
      </c>
    </row>
    <row r="9" spans="1:14">
      <c r="A9" s="41" t="str">
        <f t="shared" si="1"/>
        <v>PN2122_17_EXE_ADM_000018_1</v>
      </c>
      <c r="B9" s="48" t="s">
        <v>12</v>
      </c>
      <c r="C9" s="48" t="s">
        <v>13</v>
      </c>
      <c r="D9" s="48" t="s">
        <v>14</v>
      </c>
      <c r="E9" s="48" t="s">
        <v>704</v>
      </c>
      <c r="F9" s="48" t="s">
        <v>705</v>
      </c>
      <c r="G9" s="48">
        <v>17</v>
      </c>
      <c r="H9" s="48" t="s">
        <v>17</v>
      </c>
      <c r="I9" s="48" t="s">
        <v>714</v>
      </c>
      <c r="J9" s="50">
        <v>18</v>
      </c>
      <c r="K9" s="51" t="s">
        <v>715</v>
      </c>
      <c r="L9" s="51" t="str">
        <f t="shared" si="0"/>
        <v>FAC-TTT-EMR-Sous-détail des prix unitaires</v>
      </c>
      <c r="M9" s="52">
        <v>1</v>
      </c>
      <c r="N9" s="53">
        <v>44916</v>
      </c>
    </row>
    <row r="10" spans="1:14">
      <c r="A10" s="41" t="str">
        <f t="shared" si="1"/>
        <v>PN2122_17_EXE_ADM_000016_1</v>
      </c>
      <c r="B10" s="48" t="s">
        <v>12</v>
      </c>
      <c r="C10" s="48" t="s">
        <v>13</v>
      </c>
      <c r="D10" s="48" t="s">
        <v>14</v>
      </c>
      <c r="E10" s="48" t="s">
        <v>704</v>
      </c>
      <c r="F10" s="48" t="s">
        <v>705</v>
      </c>
      <c r="G10" s="49">
        <v>17</v>
      </c>
      <c r="H10" s="49" t="s">
        <v>17</v>
      </c>
      <c r="I10" s="48" t="s">
        <v>714</v>
      </c>
      <c r="J10" s="50">
        <v>16</v>
      </c>
      <c r="K10" s="51" t="s">
        <v>716</v>
      </c>
      <c r="L10" s="51" t="str">
        <f t="shared" si="0"/>
        <v>FAC-TTT-EMR-Programme  financier</v>
      </c>
      <c r="M10" s="52">
        <v>1</v>
      </c>
      <c r="N10" s="53">
        <v>44947</v>
      </c>
    </row>
    <row r="11" spans="1:14">
      <c r="A11" s="41" t="str">
        <f t="shared" si="1"/>
        <v>PN2122_17_EXE_ADM_000019_2</v>
      </c>
      <c r="B11" s="48" t="s">
        <v>12</v>
      </c>
      <c r="C11" s="48" t="s">
        <v>13</v>
      </c>
      <c r="D11" s="48" t="s">
        <v>14</v>
      </c>
      <c r="E11" s="48" t="s">
        <v>704</v>
      </c>
      <c r="F11" s="48" t="s">
        <v>705</v>
      </c>
      <c r="G11" s="49">
        <v>17</v>
      </c>
      <c r="H11" s="49" t="s">
        <v>17</v>
      </c>
      <c r="I11" s="48" t="s">
        <v>714</v>
      </c>
      <c r="J11" s="50">
        <v>19</v>
      </c>
      <c r="K11" s="51" t="s">
        <v>717</v>
      </c>
      <c r="L11" s="51" t="str">
        <f t="shared" si="0"/>
        <v>FAC-TTT-EMR-MAJ Programme  financier</v>
      </c>
      <c r="M11" s="52">
        <v>2</v>
      </c>
      <c r="N11" s="53">
        <v>45078</v>
      </c>
    </row>
    <row r="12" spans="1:14">
      <c r="A12" s="41" t="str">
        <f t="shared" si="1"/>
        <v>PN2122_17_EXE_NOT_000020_1</v>
      </c>
      <c r="B12" s="48" t="s">
        <v>12</v>
      </c>
      <c r="C12" s="48" t="s">
        <v>13</v>
      </c>
      <c r="D12" s="48" t="s">
        <v>193</v>
      </c>
      <c r="E12" s="48" t="s">
        <v>704</v>
      </c>
      <c r="F12" s="48" t="s">
        <v>705</v>
      </c>
      <c r="G12" s="48">
        <v>17</v>
      </c>
      <c r="H12" s="48" t="s">
        <v>17</v>
      </c>
      <c r="I12" s="48" t="s">
        <v>22</v>
      </c>
      <c r="J12" s="50">
        <v>20</v>
      </c>
      <c r="K12" s="51" t="s">
        <v>718</v>
      </c>
      <c r="L12" s="51" t="str">
        <f t="shared" si="0"/>
        <v xml:space="preserve">FAC-N00-EMR-Note d'hypothèses </v>
      </c>
      <c r="M12" s="52">
        <v>1</v>
      </c>
      <c r="N12" s="53">
        <v>45016</v>
      </c>
    </row>
    <row r="13" spans="1:14">
      <c r="A13" s="41" t="str">
        <f t="shared" si="1"/>
        <v>PN2122_17_EXE_RAP_000024_1</v>
      </c>
      <c r="B13" s="48" t="s">
        <v>12</v>
      </c>
      <c r="C13" s="48" t="s">
        <v>13</v>
      </c>
      <c r="D13" s="48" t="s">
        <v>14</v>
      </c>
      <c r="E13" s="48" t="s">
        <v>704</v>
      </c>
      <c r="F13" s="48" t="s">
        <v>705</v>
      </c>
      <c r="G13" s="48">
        <v>17</v>
      </c>
      <c r="H13" s="48" t="s">
        <v>17</v>
      </c>
      <c r="I13" s="48" t="s">
        <v>712</v>
      </c>
      <c r="J13" s="50">
        <v>24</v>
      </c>
      <c r="K13" s="51" t="s">
        <v>719</v>
      </c>
      <c r="L13" s="51" t="str">
        <f t="shared" si="0"/>
        <v>FAC-TTT-EMR-Etudes acoustiques</v>
      </c>
      <c r="M13" s="52">
        <v>1</v>
      </c>
      <c r="N13" s="53">
        <v>45100</v>
      </c>
    </row>
    <row r="14" spans="1:14">
      <c r="A14" s="41" t="str">
        <f t="shared" si="1"/>
        <v>PN2122_17_EXE_DAF_000022_1</v>
      </c>
      <c r="B14" s="48" t="s">
        <v>12</v>
      </c>
      <c r="C14" s="48" t="s">
        <v>13</v>
      </c>
      <c r="D14" s="48" t="s">
        <v>14</v>
      </c>
      <c r="E14" s="48" t="s">
        <v>704</v>
      </c>
      <c r="F14" s="48" t="s">
        <v>705</v>
      </c>
      <c r="G14" s="48">
        <v>17</v>
      </c>
      <c r="H14" s="48" t="s">
        <v>17</v>
      </c>
      <c r="I14" s="48" t="s">
        <v>49</v>
      </c>
      <c r="J14" s="55">
        <v>22</v>
      </c>
      <c r="K14" s="51" t="s">
        <v>720</v>
      </c>
      <c r="L14" s="51" t="str">
        <f t="shared" si="0"/>
        <v>FAC-TTT-EMR-Origine approvisionnement des matériaux et fiches techniques</v>
      </c>
      <c r="M14" s="52">
        <v>1</v>
      </c>
      <c r="N14" s="53">
        <v>45092</v>
      </c>
    </row>
    <row r="15" spans="1:14">
      <c r="A15" s="41" t="str">
        <f t="shared" si="1"/>
        <v>PN2122_17_EXE_NOT_000021_1</v>
      </c>
      <c r="B15" s="48" t="s">
        <v>12</v>
      </c>
      <c r="C15" s="48" t="s">
        <v>13</v>
      </c>
      <c r="D15" s="48" t="s">
        <v>193</v>
      </c>
      <c r="E15" s="48" t="s">
        <v>704</v>
      </c>
      <c r="F15" s="48" t="s">
        <v>705</v>
      </c>
      <c r="G15" s="48">
        <v>17</v>
      </c>
      <c r="H15" s="48" t="s">
        <v>17</v>
      </c>
      <c r="I15" s="48" t="s">
        <v>22</v>
      </c>
      <c r="J15" s="50">
        <v>21</v>
      </c>
      <c r="K15" s="51" t="s">
        <v>721</v>
      </c>
      <c r="L15" s="51" t="str">
        <f t="shared" si="0"/>
        <v>FAC-N00-EMR-Note de calculs façades</v>
      </c>
      <c r="M15" s="52">
        <v>1</v>
      </c>
      <c r="N15" s="53">
        <v>45037</v>
      </c>
    </row>
    <row r="16" spans="1:14">
      <c r="A16" s="41" t="str">
        <f t="shared" si="1"/>
        <v>____000000_1</v>
      </c>
      <c r="B16" s="48"/>
      <c r="C16" s="48"/>
      <c r="D16" s="48"/>
      <c r="E16" s="48"/>
      <c r="F16" s="48"/>
      <c r="G16" s="49"/>
      <c r="H16" s="49"/>
      <c r="I16" s="48"/>
      <c r="J16" s="56"/>
      <c r="K16" s="51" t="s">
        <v>722</v>
      </c>
      <c r="L16" s="51" t="str">
        <f>K16</f>
        <v>Mise a jour programme des études d'exécution</v>
      </c>
      <c r="M16" s="52">
        <v>1</v>
      </c>
      <c r="N16" s="53">
        <v>45012</v>
      </c>
    </row>
    <row r="17" spans="1:14">
      <c r="A17" s="41" t="str">
        <f t="shared" si="1"/>
        <v>PN2122_17_EXE_NOT_000026_1</v>
      </c>
      <c r="B17" s="48" t="s">
        <v>12</v>
      </c>
      <c r="C17" s="48" t="s">
        <v>13</v>
      </c>
      <c r="D17" s="48" t="s">
        <v>14</v>
      </c>
      <c r="E17" s="48" t="s">
        <v>704</v>
      </c>
      <c r="F17" s="48" t="s">
        <v>705</v>
      </c>
      <c r="G17" s="48">
        <v>17</v>
      </c>
      <c r="H17" s="48" t="s">
        <v>17</v>
      </c>
      <c r="I17" s="48" t="s">
        <v>22</v>
      </c>
      <c r="J17" s="50">
        <v>26</v>
      </c>
      <c r="K17" s="51" t="s">
        <v>723</v>
      </c>
      <c r="L17" s="51" t="str">
        <f t="shared" si="0"/>
        <v>FAC-TTT-EMR-Note de calculs Lames vitrées</v>
      </c>
      <c r="M17" s="52">
        <v>1</v>
      </c>
      <c r="N17" s="53">
        <v>45079</v>
      </c>
    </row>
    <row r="18" spans="1:14">
      <c r="A18" s="41" t="str">
        <f t="shared" si="1"/>
        <v>PN2122_17_EXE_NOT_000027_1</v>
      </c>
      <c r="B18" s="48" t="s">
        <v>12</v>
      </c>
      <c r="C18" s="48" t="s">
        <v>13</v>
      </c>
      <c r="D18" s="48" t="s">
        <v>14</v>
      </c>
      <c r="E18" s="48" t="s">
        <v>704</v>
      </c>
      <c r="F18" s="48" t="s">
        <v>705</v>
      </c>
      <c r="G18" s="48">
        <v>17</v>
      </c>
      <c r="H18" s="48" t="s">
        <v>17</v>
      </c>
      <c r="I18" s="48" t="s">
        <v>22</v>
      </c>
      <c r="J18" s="50">
        <v>27</v>
      </c>
      <c r="K18" s="51" t="s">
        <v>724</v>
      </c>
      <c r="L18" s="51" t="str">
        <f t="shared" si="0"/>
        <v>FAC-TTT-EMR-Plans d'essais et d'integration</v>
      </c>
      <c r="M18" s="52">
        <v>1</v>
      </c>
      <c r="N18" s="53"/>
    </row>
    <row r="19" spans="1:14">
      <c r="A19" s="41" t="str">
        <f t="shared" si="1"/>
        <v>PN2122_17_EXE_DAF_000028_1</v>
      </c>
      <c r="B19" s="48" t="s">
        <v>12</v>
      </c>
      <c r="C19" s="48" t="s">
        <v>13</v>
      </c>
      <c r="D19" s="48" t="s">
        <v>193</v>
      </c>
      <c r="E19" s="48" t="s">
        <v>704</v>
      </c>
      <c r="F19" s="48" t="s">
        <v>705</v>
      </c>
      <c r="G19" s="48">
        <v>17</v>
      </c>
      <c r="H19" s="48" t="s">
        <v>17</v>
      </c>
      <c r="I19" s="48" t="s">
        <v>49</v>
      </c>
      <c r="J19" s="50">
        <v>28</v>
      </c>
      <c r="K19" s="51" t="s">
        <v>725</v>
      </c>
      <c r="L19" s="51" t="str">
        <f t="shared" si="0"/>
        <v>FAC-N00-EMR-Fiche technique Bandeau imposte</v>
      </c>
      <c r="M19" s="52">
        <v>1</v>
      </c>
      <c r="N19" s="52"/>
    </row>
    <row r="20" spans="1:14">
      <c r="A20" s="41" t="str">
        <f t="shared" si="1"/>
        <v>PN2122_17_EXE_DAF_000029_1</v>
      </c>
      <c r="B20" s="48" t="s">
        <v>12</v>
      </c>
      <c r="C20" s="48" t="s">
        <v>13</v>
      </c>
      <c r="D20" s="48" t="s">
        <v>193</v>
      </c>
      <c r="E20" s="48" t="s">
        <v>704</v>
      </c>
      <c r="F20" s="48" t="s">
        <v>705</v>
      </c>
      <c r="G20" s="48">
        <v>17</v>
      </c>
      <c r="H20" s="48" t="s">
        <v>17</v>
      </c>
      <c r="I20" s="48" t="s">
        <v>49</v>
      </c>
      <c r="J20" s="50">
        <v>29</v>
      </c>
      <c r="K20" s="51" t="s">
        <v>726</v>
      </c>
      <c r="L20" s="51" t="str">
        <f t="shared" si="0"/>
        <v>FAC-N00-EMR-Fiche technique BFUP</v>
      </c>
      <c r="M20" s="52">
        <v>1</v>
      </c>
      <c r="N20" s="52"/>
    </row>
    <row r="21" spans="1:14">
      <c r="A21" s="41" t="str">
        <f t="shared" si="1"/>
        <v>PN2122_17_EXE_DAF_000030_1</v>
      </c>
      <c r="B21" s="48" t="s">
        <v>12</v>
      </c>
      <c r="C21" s="48" t="s">
        <v>13</v>
      </c>
      <c r="D21" s="48" t="s">
        <v>193</v>
      </c>
      <c r="E21" s="48" t="s">
        <v>704</v>
      </c>
      <c r="F21" s="48" t="s">
        <v>705</v>
      </c>
      <c r="G21" s="48">
        <v>17</v>
      </c>
      <c r="H21" s="48" t="s">
        <v>17</v>
      </c>
      <c r="I21" s="48" t="s">
        <v>49</v>
      </c>
      <c r="J21" s="50">
        <v>30</v>
      </c>
      <c r="K21" s="51" t="s">
        <v>727</v>
      </c>
      <c r="L21" s="51" t="str">
        <f t="shared" si="0"/>
        <v>FAC-N00-EMR-Fiche technique porte auto</v>
      </c>
      <c r="M21" s="52">
        <v>1</v>
      </c>
      <c r="N21" s="52"/>
    </row>
    <row r="22" spans="1:14">
      <c r="A22" s="41" t="str">
        <f t="shared" si="1"/>
        <v>PN2122_17_EXE_DAF_000031_1</v>
      </c>
      <c r="B22" s="48" t="s">
        <v>12</v>
      </c>
      <c r="C22" s="48" t="s">
        <v>13</v>
      </c>
      <c r="D22" s="48" t="s">
        <v>193</v>
      </c>
      <c r="E22" s="48" t="s">
        <v>704</v>
      </c>
      <c r="F22" s="48" t="s">
        <v>705</v>
      </c>
      <c r="G22" s="48">
        <v>17</v>
      </c>
      <c r="H22" s="48" t="s">
        <v>17</v>
      </c>
      <c r="I22" s="48" t="s">
        <v>49</v>
      </c>
      <c r="J22" s="50">
        <v>31</v>
      </c>
      <c r="K22" s="51" t="s">
        <v>728</v>
      </c>
      <c r="L22" s="51" t="str">
        <f t="shared" si="0"/>
        <v>FAC-N00-EMR-Fiche technique rideau métallique</v>
      </c>
      <c r="M22" s="52">
        <v>1</v>
      </c>
      <c r="N22" s="52"/>
    </row>
    <row r="23" spans="1:14">
      <c r="A23" s="41" t="str">
        <f t="shared" si="1"/>
        <v>PN2122_17_EXE_DAF_000032_1</v>
      </c>
      <c r="B23" s="48" t="s">
        <v>12</v>
      </c>
      <c r="C23" s="48" t="s">
        <v>13</v>
      </c>
      <c r="D23" s="48" t="s">
        <v>193</v>
      </c>
      <c r="E23" s="48" t="s">
        <v>704</v>
      </c>
      <c r="F23" s="48" t="s">
        <v>705</v>
      </c>
      <c r="G23" s="48">
        <v>17</v>
      </c>
      <c r="H23" s="48" t="s">
        <v>17</v>
      </c>
      <c r="I23" s="48" t="s">
        <v>49</v>
      </c>
      <c r="J23" s="50">
        <v>32</v>
      </c>
      <c r="K23" s="51" t="s">
        <v>729</v>
      </c>
      <c r="L23" s="51" t="str">
        <f t="shared" si="0"/>
        <v>FAC-N00-EMR-Fiche technique caillebotis</v>
      </c>
      <c r="M23" s="52">
        <v>1</v>
      </c>
      <c r="N23" s="52"/>
    </row>
    <row r="24" spans="1:14">
      <c r="A24" s="41" t="str">
        <f t="shared" si="1"/>
        <v>PN2122_17_EXE_DAF_000033_1</v>
      </c>
      <c r="B24" s="48" t="s">
        <v>12</v>
      </c>
      <c r="C24" s="48" t="s">
        <v>13</v>
      </c>
      <c r="D24" s="48" t="s">
        <v>193</v>
      </c>
      <c r="E24" s="48" t="s">
        <v>704</v>
      </c>
      <c r="F24" s="48" t="s">
        <v>705</v>
      </c>
      <c r="G24" s="48">
        <v>17</v>
      </c>
      <c r="H24" s="48" t="s">
        <v>17</v>
      </c>
      <c r="I24" s="48" t="s">
        <v>49</v>
      </c>
      <c r="J24" s="50">
        <v>33</v>
      </c>
      <c r="K24" s="51" t="s">
        <v>730</v>
      </c>
      <c r="L24" s="51" t="str">
        <f t="shared" si="0"/>
        <v>FAC-N00-EMR-Fiche technique bardage nid d'abeille</v>
      </c>
      <c r="M24" s="52">
        <v>1</v>
      </c>
      <c r="N24" s="52"/>
    </row>
    <row r="25" spans="1:14">
      <c r="A25" s="41" t="str">
        <f t="shared" si="1"/>
        <v>PN2122_17_EXE_DAF_000034_1</v>
      </c>
      <c r="B25" s="48" t="s">
        <v>12</v>
      </c>
      <c r="C25" s="48" t="s">
        <v>13</v>
      </c>
      <c r="D25" s="48" t="s">
        <v>193</v>
      </c>
      <c r="E25" s="48" t="s">
        <v>704</v>
      </c>
      <c r="F25" s="48" t="s">
        <v>705</v>
      </c>
      <c r="G25" s="48">
        <v>17</v>
      </c>
      <c r="H25" s="48" t="s">
        <v>17</v>
      </c>
      <c r="I25" s="48" t="s">
        <v>49</v>
      </c>
      <c r="J25" s="50">
        <v>34</v>
      </c>
      <c r="K25" s="51" t="s">
        <v>731</v>
      </c>
      <c r="L25" s="51" t="str">
        <f t="shared" si="0"/>
        <v>FAC-N00-EMR-Fiche technique Enseigne</v>
      </c>
      <c r="M25" s="52">
        <v>1</v>
      </c>
      <c r="N25" s="52"/>
    </row>
    <row r="26" spans="1:14">
      <c r="A26" s="41" t="str">
        <f t="shared" si="1"/>
        <v>PN2122_17_EXE_DAF_000035_1</v>
      </c>
      <c r="B26" s="48" t="s">
        <v>12</v>
      </c>
      <c r="C26" s="48" t="s">
        <v>13</v>
      </c>
      <c r="D26" s="48" t="s">
        <v>14</v>
      </c>
      <c r="E26" s="48" t="s">
        <v>704</v>
      </c>
      <c r="F26" s="48" t="s">
        <v>705</v>
      </c>
      <c r="G26" s="48">
        <v>17</v>
      </c>
      <c r="H26" s="48" t="s">
        <v>17</v>
      </c>
      <c r="I26" s="48" t="s">
        <v>49</v>
      </c>
      <c r="J26" s="50">
        <v>35</v>
      </c>
      <c r="K26" s="51" t="s">
        <v>732</v>
      </c>
      <c r="L26" s="51" t="str">
        <f t="shared" si="0"/>
        <v>FAC-TTT-EMR-Fiche technique panneau acoustiques</v>
      </c>
      <c r="M26" s="52">
        <v>1</v>
      </c>
      <c r="N26" s="52"/>
    </row>
    <row r="27" spans="1:14">
      <c r="A27" s="41" t="str">
        <f t="shared" si="1"/>
        <v>PN2122_17_EXE_DAF_000036_1</v>
      </c>
      <c r="B27" s="48" t="s">
        <v>12</v>
      </c>
      <c r="C27" s="48" t="s">
        <v>13</v>
      </c>
      <c r="D27" s="48" t="s">
        <v>14</v>
      </c>
      <c r="E27" s="48" t="s">
        <v>704</v>
      </c>
      <c r="F27" s="48" t="s">
        <v>705</v>
      </c>
      <c r="G27" s="48">
        <v>17</v>
      </c>
      <c r="H27" s="48" t="s">
        <v>17</v>
      </c>
      <c r="I27" s="48" t="s">
        <v>49</v>
      </c>
      <c r="J27" s="50">
        <v>36</v>
      </c>
      <c r="K27" s="51" t="s">
        <v>733</v>
      </c>
      <c r="L27" s="51" t="str">
        <f t="shared" si="0"/>
        <v>FAC-TTT-EMR-Fiche technique bandeaux led</v>
      </c>
      <c r="M27" s="52">
        <v>1</v>
      </c>
      <c r="N27" s="52"/>
    </row>
    <row r="28" spans="1:14">
      <c r="A28" s="41" t="str">
        <f t="shared" si="1"/>
        <v>PN2122_17_EXE_DAF_000037_1</v>
      </c>
      <c r="B28" s="48" t="s">
        <v>12</v>
      </c>
      <c r="C28" s="48" t="s">
        <v>13</v>
      </c>
      <c r="D28" s="48" t="s">
        <v>14</v>
      </c>
      <c r="E28" s="48" t="s">
        <v>704</v>
      </c>
      <c r="F28" s="48" t="s">
        <v>705</v>
      </c>
      <c r="G28" s="48">
        <v>17</v>
      </c>
      <c r="H28" s="48" t="s">
        <v>17</v>
      </c>
      <c r="I28" s="48" t="s">
        <v>49</v>
      </c>
      <c r="J28" s="50">
        <v>37</v>
      </c>
      <c r="K28" s="51" t="s">
        <v>734</v>
      </c>
      <c r="L28" s="51" t="str">
        <f t="shared" si="0"/>
        <v>FAC-TTT-EMR-Fiche technique nacelle d'entretiens</v>
      </c>
      <c r="M28" s="52">
        <v>1</v>
      </c>
      <c r="N28" s="52"/>
    </row>
    <row r="29" spans="1:14">
      <c r="A29" s="41" t="str">
        <f t="shared" si="1"/>
        <v>PN2122_17_EXE_DAF_000038_1</v>
      </c>
      <c r="B29" s="48" t="s">
        <v>12</v>
      </c>
      <c r="C29" s="48" t="s">
        <v>13</v>
      </c>
      <c r="D29" s="48" t="s">
        <v>14</v>
      </c>
      <c r="E29" s="48" t="s">
        <v>704</v>
      </c>
      <c r="F29" s="48" t="s">
        <v>705</v>
      </c>
      <c r="G29" s="48">
        <v>17</v>
      </c>
      <c r="H29" s="48" t="s">
        <v>17</v>
      </c>
      <c r="I29" s="48" t="s">
        <v>49</v>
      </c>
      <c r="J29" s="57">
        <v>38</v>
      </c>
      <c r="K29" s="51" t="s">
        <v>735</v>
      </c>
      <c r="L29" s="51" t="str">
        <f t="shared" si="0"/>
        <v>FAC-TTT-EMR-Fiche technique treuil</v>
      </c>
      <c r="M29" s="52">
        <v>1</v>
      </c>
      <c r="N29" s="52"/>
    </row>
    <row r="30" spans="1:14">
      <c r="A30" s="41" t="str">
        <f t="shared" si="1"/>
        <v>PN2122_17_EXE_FIC_000039_1</v>
      </c>
      <c r="B30" s="48" t="s">
        <v>12</v>
      </c>
      <c r="C30" s="48" t="s">
        <v>13</v>
      </c>
      <c r="D30" s="48" t="s">
        <v>14</v>
      </c>
      <c r="E30" s="48" t="s">
        <v>704</v>
      </c>
      <c r="F30" s="48" t="s">
        <v>705</v>
      </c>
      <c r="G30" s="48">
        <v>17</v>
      </c>
      <c r="H30" s="48" t="s">
        <v>17</v>
      </c>
      <c r="I30" s="48" t="s">
        <v>736</v>
      </c>
      <c r="J30" s="50">
        <v>39</v>
      </c>
      <c r="K30" s="51" t="s">
        <v>737</v>
      </c>
      <c r="L30" s="51" t="str">
        <f t="shared" si="0"/>
        <v>FAC-TTT-EMR-Sommaire DOE</v>
      </c>
      <c r="M30" s="52">
        <v>1</v>
      </c>
      <c r="N30" s="53">
        <v>45392</v>
      </c>
    </row>
    <row r="31" spans="1:14">
      <c r="A31" s="41" t="str">
        <f t="shared" si="1"/>
        <v>PN2122_17_EXE_ADM_000040_1</v>
      </c>
      <c r="B31" s="48" t="s">
        <v>12</v>
      </c>
      <c r="C31" s="48" t="s">
        <v>13</v>
      </c>
      <c r="D31" s="48" t="s">
        <v>14</v>
      </c>
      <c r="E31" s="48" t="s">
        <v>704</v>
      </c>
      <c r="F31" s="48" t="s">
        <v>705</v>
      </c>
      <c r="G31" s="48">
        <v>17</v>
      </c>
      <c r="H31" s="48" t="s">
        <v>17</v>
      </c>
      <c r="I31" s="48" t="s">
        <v>714</v>
      </c>
      <c r="J31" s="50">
        <v>40</v>
      </c>
      <c r="K31" s="51" t="s">
        <v>738</v>
      </c>
      <c r="L31" s="51" t="str">
        <f t="shared" si="0"/>
        <v>FAC-TTT-EMR-DUO</v>
      </c>
      <c r="M31" s="52">
        <v>1</v>
      </c>
      <c r="N31" s="53">
        <v>45900</v>
      </c>
    </row>
    <row r="32" spans="1:14">
      <c r="A32" s="41" t="str">
        <f t="shared" si="1"/>
        <v>PN2122_17_EXE_ADM_000041_1</v>
      </c>
      <c r="B32" s="48" t="s">
        <v>12</v>
      </c>
      <c r="C32" s="48" t="s">
        <v>13</v>
      </c>
      <c r="D32" s="48" t="s">
        <v>14</v>
      </c>
      <c r="E32" s="48" t="s">
        <v>704</v>
      </c>
      <c r="F32" s="48" t="s">
        <v>705</v>
      </c>
      <c r="G32" s="48">
        <v>17</v>
      </c>
      <c r="H32" s="48" t="s">
        <v>17</v>
      </c>
      <c r="I32" s="48" t="s">
        <v>714</v>
      </c>
      <c r="J32" s="50">
        <v>41</v>
      </c>
      <c r="K32" s="51" t="s">
        <v>739</v>
      </c>
      <c r="L32" s="51" t="str">
        <f t="shared" si="0"/>
        <v>FAC-TTT-EMR-DOE</v>
      </c>
      <c r="M32" s="52">
        <v>1</v>
      </c>
      <c r="N32" s="53">
        <v>45900</v>
      </c>
    </row>
    <row r="33" spans="1:14">
      <c r="A33" s="41" t="str">
        <f t="shared" si="1"/>
        <v>PN2122_17_EXE_SPS_000003_1</v>
      </c>
      <c r="B33" s="48" t="s">
        <v>12</v>
      </c>
      <c r="C33" s="48" t="s">
        <v>13</v>
      </c>
      <c r="D33" s="48" t="s">
        <v>14</v>
      </c>
      <c r="E33" s="48" t="s">
        <v>704</v>
      </c>
      <c r="F33" s="48" t="s">
        <v>705</v>
      </c>
      <c r="G33" s="48">
        <v>17</v>
      </c>
      <c r="H33" s="48" t="s">
        <v>17</v>
      </c>
      <c r="I33" s="48" t="s">
        <v>31</v>
      </c>
      <c r="J33" s="48" t="str">
        <f>"000003"</f>
        <v>000003</v>
      </c>
      <c r="K33" s="51" t="s">
        <v>432</v>
      </c>
      <c r="L33" s="51" t="str">
        <f t="shared" si="0"/>
        <v>FAC-TTT-EMR-PPSPS</v>
      </c>
      <c r="M33" s="52">
        <v>1</v>
      </c>
      <c r="N33" s="53">
        <v>44916</v>
      </c>
    </row>
    <row r="34" spans="1:14">
      <c r="A34" s="41" t="str">
        <f t="shared" si="1"/>
        <v>PN2122_17_EXE_PGR_000004_1</v>
      </c>
      <c r="B34" s="48" t="s">
        <v>12</v>
      </c>
      <c r="C34" s="48" t="s">
        <v>13</v>
      </c>
      <c r="D34" s="48" t="s">
        <v>14</v>
      </c>
      <c r="E34" s="48" t="s">
        <v>704</v>
      </c>
      <c r="F34" s="48" t="s">
        <v>705</v>
      </c>
      <c r="G34" s="49">
        <v>17</v>
      </c>
      <c r="H34" s="49" t="s">
        <v>17</v>
      </c>
      <c r="I34" s="48" t="s">
        <v>740</v>
      </c>
      <c r="J34" s="58" t="str">
        <f>"000004"</f>
        <v>000004</v>
      </c>
      <c r="K34" s="51" t="s">
        <v>433</v>
      </c>
      <c r="L34" s="51" t="str">
        <f t="shared" si="0"/>
        <v>FAC-TTT-EMR-PAQSE</v>
      </c>
      <c r="M34" s="52">
        <v>1</v>
      </c>
      <c r="N34" s="53">
        <v>44916</v>
      </c>
    </row>
    <row r="35" spans="1:14">
      <c r="A35" s="41" t="str">
        <f t="shared" si="1"/>
        <v>PN2122_17_EXE_PGR_000004_6</v>
      </c>
      <c r="B35" s="48" t="s">
        <v>12</v>
      </c>
      <c r="C35" s="48" t="s">
        <v>13</v>
      </c>
      <c r="D35" s="48" t="s">
        <v>14</v>
      </c>
      <c r="E35" s="48" t="s">
        <v>704</v>
      </c>
      <c r="F35" s="48" t="s">
        <v>705</v>
      </c>
      <c r="G35" s="49">
        <v>17</v>
      </c>
      <c r="H35" s="49" t="s">
        <v>17</v>
      </c>
      <c r="I35" s="48" t="s">
        <v>740</v>
      </c>
      <c r="J35" s="48" t="str">
        <f>"000004"</f>
        <v>000004</v>
      </c>
      <c r="K35" s="51" t="s">
        <v>741</v>
      </c>
      <c r="L35" s="51" t="str">
        <f t="shared" si="0"/>
        <v>FAC-TTT-EMR-Evolution PAQSE</v>
      </c>
      <c r="M35" s="52">
        <v>6</v>
      </c>
      <c r="N35" s="53">
        <v>45026</v>
      </c>
    </row>
    <row r="36" spans="1:14">
      <c r="A36" s="41" t="str">
        <f t="shared" si="1"/>
        <v>PN2122_17_EXE_NOT_000005_1</v>
      </c>
      <c r="B36" s="48" t="s">
        <v>12</v>
      </c>
      <c r="C36" s="48" t="s">
        <v>13</v>
      </c>
      <c r="D36" s="48" t="s">
        <v>14</v>
      </c>
      <c r="E36" s="48" t="s">
        <v>704</v>
      </c>
      <c r="F36" s="48" t="s">
        <v>705</v>
      </c>
      <c r="G36" s="49">
        <v>17</v>
      </c>
      <c r="H36" s="49" t="s">
        <v>17</v>
      </c>
      <c r="I36" s="48" t="s">
        <v>22</v>
      </c>
      <c r="J36" s="48" t="str">
        <f>"000005"</f>
        <v>000005</v>
      </c>
      <c r="K36" s="51" t="s">
        <v>742</v>
      </c>
      <c r="L36" s="51" t="str">
        <f t="shared" si="0"/>
        <v>FAC-TTT-EMR-Note d'analyse BIM</v>
      </c>
      <c r="M36" s="52">
        <v>1</v>
      </c>
      <c r="N36" s="53">
        <v>44916</v>
      </c>
    </row>
    <row r="37" spans="1:14">
      <c r="A37" s="41" t="str">
        <f t="shared" si="1"/>
        <v>PN2122_17_EXE_NOT_000006_1</v>
      </c>
      <c r="B37" s="48" t="s">
        <v>12</v>
      </c>
      <c r="C37" s="48" t="s">
        <v>13</v>
      </c>
      <c r="D37" s="48" t="s">
        <v>14</v>
      </c>
      <c r="E37" s="48" t="s">
        <v>704</v>
      </c>
      <c r="F37" s="48" t="s">
        <v>705</v>
      </c>
      <c r="G37" s="48">
        <v>17</v>
      </c>
      <c r="H37" s="48" t="s">
        <v>17</v>
      </c>
      <c r="I37" s="48" t="s">
        <v>22</v>
      </c>
      <c r="J37" s="48" t="str">
        <f>"000006"</f>
        <v>000006</v>
      </c>
      <c r="K37" s="51" t="s">
        <v>743</v>
      </c>
      <c r="L37" s="51" t="str">
        <f t="shared" si="0"/>
        <v>FAC-TTT-EMR-Dossier bruit de chantier</v>
      </c>
      <c r="M37" s="52">
        <v>1</v>
      </c>
      <c r="N37" s="53">
        <v>44978</v>
      </c>
    </row>
    <row r="38" spans="1:14">
      <c r="A38" s="41" t="str">
        <f t="shared" si="1"/>
        <v>PN2122_17_EXE_NOT_000007_1</v>
      </c>
      <c r="B38" s="48" t="s">
        <v>12</v>
      </c>
      <c r="C38" s="48" t="s">
        <v>13</v>
      </c>
      <c r="D38" s="48" t="s">
        <v>14</v>
      </c>
      <c r="E38" s="48" t="s">
        <v>704</v>
      </c>
      <c r="F38" s="48" t="s">
        <v>705</v>
      </c>
      <c r="G38" s="48">
        <v>17</v>
      </c>
      <c r="H38" s="48" t="s">
        <v>17</v>
      </c>
      <c r="I38" s="48" t="s">
        <v>22</v>
      </c>
      <c r="J38" s="48" t="str">
        <f>"000007"</f>
        <v>000007</v>
      </c>
      <c r="K38" s="51" t="s">
        <v>744</v>
      </c>
      <c r="L38" s="51" t="str">
        <f t="shared" si="0"/>
        <v>FAC-TTT-EMR-SOPRE</v>
      </c>
      <c r="M38" s="52">
        <v>1</v>
      </c>
      <c r="N38" s="53">
        <v>44978</v>
      </c>
    </row>
    <row r="39" spans="1:14">
      <c r="A39" s="41" t="str">
        <f t="shared" si="1"/>
        <v>PN2122_17_EXE_RAP_000007_1</v>
      </c>
      <c r="B39" s="48" t="s">
        <v>12</v>
      </c>
      <c r="C39" s="48" t="s">
        <v>13</v>
      </c>
      <c r="D39" s="48" t="s">
        <v>14</v>
      </c>
      <c r="E39" s="48" t="s">
        <v>704</v>
      </c>
      <c r="F39" s="48" t="s">
        <v>705</v>
      </c>
      <c r="G39" s="48">
        <v>17</v>
      </c>
      <c r="H39" s="48" t="s">
        <v>17</v>
      </c>
      <c r="I39" s="48" t="s">
        <v>712</v>
      </c>
      <c r="J39" s="48" t="str">
        <f>"000007"</f>
        <v>000007</v>
      </c>
      <c r="K39" s="51" t="s">
        <v>745</v>
      </c>
      <c r="L39" s="51" t="str">
        <f t="shared" si="0"/>
        <v>FAC-TTT-EMR-Evolution Plan respect environnement</v>
      </c>
      <c r="M39" s="52">
        <v>1</v>
      </c>
      <c r="N39" s="53">
        <v>45026</v>
      </c>
    </row>
    <row r="40" spans="1:14">
      <c r="A40" s="41" t="str">
        <f t="shared" si="1"/>
        <v>PN2122_17_EXE_NOT_000008_1</v>
      </c>
      <c r="B40" s="48" t="s">
        <v>12</v>
      </c>
      <c r="C40" s="48" t="s">
        <v>13</v>
      </c>
      <c r="D40" s="48" t="s">
        <v>14</v>
      </c>
      <c r="E40" s="48" t="s">
        <v>704</v>
      </c>
      <c r="F40" s="48" t="s">
        <v>705</v>
      </c>
      <c r="G40" s="48">
        <v>17</v>
      </c>
      <c r="H40" s="48" t="s">
        <v>17</v>
      </c>
      <c r="I40" s="48" t="s">
        <v>22</v>
      </c>
      <c r="J40" s="48" t="str">
        <f>"000008"</f>
        <v>000008</v>
      </c>
      <c r="K40" s="51" t="s">
        <v>746</v>
      </c>
      <c r="L40" s="51" t="str">
        <f t="shared" si="0"/>
        <v>FAC-TTT-EMR-SOGED</v>
      </c>
      <c r="M40" s="52">
        <v>1</v>
      </c>
      <c r="N40" s="53">
        <v>44978</v>
      </c>
    </row>
    <row r="41" spans="1:14">
      <c r="A41" s="41" t="str">
        <f t="shared" si="1"/>
        <v>PN2122_17_EXE_RAP_000008_1</v>
      </c>
      <c r="B41" s="48" t="s">
        <v>12</v>
      </c>
      <c r="C41" s="48" t="s">
        <v>13</v>
      </c>
      <c r="D41" s="48" t="s">
        <v>14</v>
      </c>
      <c r="E41" s="48" t="s">
        <v>704</v>
      </c>
      <c r="F41" s="48" t="s">
        <v>705</v>
      </c>
      <c r="G41" s="48">
        <v>17</v>
      </c>
      <c r="H41" s="48" t="s">
        <v>17</v>
      </c>
      <c r="I41" s="48" t="s">
        <v>712</v>
      </c>
      <c r="J41" s="48" t="str">
        <f>"000008"</f>
        <v>000008</v>
      </c>
      <c r="K41" s="51" t="s">
        <v>747</v>
      </c>
      <c r="L41" s="51" t="str">
        <f t="shared" si="0"/>
        <v>FAC-TTT-EMR-Evolution Schéma élimination des déchets</v>
      </c>
      <c r="M41" s="52">
        <v>1</v>
      </c>
      <c r="N41" s="53">
        <v>45026</v>
      </c>
    </row>
    <row r="42" spans="1:14">
      <c r="A42" s="41" t="str">
        <f t="shared" si="1"/>
        <v>PN2122_17_EXE_FIC_000009_1</v>
      </c>
      <c r="B42" s="48" t="s">
        <v>12</v>
      </c>
      <c r="C42" s="48" t="s">
        <v>13</v>
      </c>
      <c r="D42" s="48" t="s">
        <v>14</v>
      </c>
      <c r="E42" s="48" t="s">
        <v>704</v>
      </c>
      <c r="F42" s="48" t="s">
        <v>705</v>
      </c>
      <c r="G42" s="48">
        <v>17</v>
      </c>
      <c r="H42" s="48" t="s">
        <v>17</v>
      </c>
      <c r="I42" s="48" t="s">
        <v>736</v>
      </c>
      <c r="J42" s="48" t="str">
        <f>"000009"</f>
        <v>000009</v>
      </c>
      <c r="K42" s="51" t="s">
        <v>748</v>
      </c>
      <c r="L42" s="51" t="str">
        <f t="shared" si="0"/>
        <v>FAC-TTT-EMR-POI</v>
      </c>
      <c r="M42" s="52">
        <v>1</v>
      </c>
      <c r="N42" s="53">
        <v>44978</v>
      </c>
    </row>
    <row r="43" spans="1:14">
      <c r="A43" s="41" t="str">
        <f t="shared" si="1"/>
        <v>PN2122_17_EXE_NOT_000010_1</v>
      </c>
      <c r="B43" s="48" t="s">
        <v>12</v>
      </c>
      <c r="C43" s="48" t="s">
        <v>13</v>
      </c>
      <c r="D43" s="48" t="s">
        <v>14</v>
      </c>
      <c r="E43" s="48" t="s">
        <v>704</v>
      </c>
      <c r="F43" s="48" t="s">
        <v>705</v>
      </c>
      <c r="G43" s="48">
        <v>17</v>
      </c>
      <c r="H43" s="48" t="s">
        <v>17</v>
      </c>
      <c r="I43" s="48" t="s">
        <v>22</v>
      </c>
      <c r="J43" s="48" t="str">
        <f>"000010"</f>
        <v>000010</v>
      </c>
      <c r="K43" s="51" t="s">
        <v>749</v>
      </c>
      <c r="L43" s="51" t="str">
        <f t="shared" si="0"/>
        <v>FAC-TTT-EMR-Phasage d'execution</v>
      </c>
      <c r="M43" s="52">
        <v>1</v>
      </c>
      <c r="N43" s="53">
        <v>44978</v>
      </c>
    </row>
    <row r="44" spans="1:14">
      <c r="A44" s="41" t="str">
        <f t="shared" si="1"/>
        <v>PN2122_17_EXE_RAP_000011_1</v>
      </c>
      <c r="B44" s="48" t="s">
        <v>12</v>
      </c>
      <c r="C44" s="48" t="s">
        <v>13</v>
      </c>
      <c r="D44" s="48" t="s">
        <v>14</v>
      </c>
      <c r="E44" s="48" t="s">
        <v>704</v>
      </c>
      <c r="F44" s="48" t="s">
        <v>705</v>
      </c>
      <c r="G44" s="48">
        <v>17</v>
      </c>
      <c r="H44" s="48" t="s">
        <v>17</v>
      </c>
      <c r="I44" s="48" t="s">
        <v>712</v>
      </c>
      <c r="J44" s="48" t="str">
        <f>"000011"</f>
        <v>000011</v>
      </c>
      <c r="K44" s="51" t="s">
        <v>750</v>
      </c>
      <c r="L44" s="51" t="str">
        <f t="shared" si="0"/>
        <v>FAC-TTT-EMR-Plan d'execution BIM</v>
      </c>
      <c r="M44" s="52">
        <v>1</v>
      </c>
      <c r="N44" s="53">
        <v>44978</v>
      </c>
    </row>
    <row r="45" spans="1:14">
      <c r="A45" s="41" t="str">
        <f t="shared" si="1"/>
        <v>PN2122_17_EXE_FIC_000013_1</v>
      </c>
      <c r="B45" s="48" t="s">
        <v>12</v>
      </c>
      <c r="C45" s="48" t="s">
        <v>13</v>
      </c>
      <c r="D45" s="48" t="s">
        <v>14</v>
      </c>
      <c r="E45" s="48" t="s">
        <v>704</v>
      </c>
      <c r="F45" s="48" t="s">
        <v>705</v>
      </c>
      <c r="G45" s="48">
        <v>17</v>
      </c>
      <c r="H45" s="48" t="s">
        <v>17</v>
      </c>
      <c r="I45" s="48" t="s">
        <v>736</v>
      </c>
      <c r="J45" s="48" t="str">
        <f>"000013"</f>
        <v>000013</v>
      </c>
      <c r="K45" s="51" t="s">
        <v>751</v>
      </c>
      <c r="L45" s="51" t="str">
        <f t="shared" si="0"/>
        <v>FAC-TTT-EMR-Echantillons et prototypes</v>
      </c>
      <c r="M45" s="52">
        <v>1</v>
      </c>
      <c r="N45" s="53">
        <v>45002</v>
      </c>
    </row>
    <row r="46" spans="1:14">
      <c r="A46" s="41" t="str">
        <f t="shared" si="1"/>
        <v>PN2122_17_EXE__XXXXXX_1</v>
      </c>
      <c r="B46" s="48" t="s">
        <v>12</v>
      </c>
      <c r="C46" s="48" t="s">
        <v>13</v>
      </c>
      <c r="D46" s="48" t="s">
        <v>14</v>
      </c>
      <c r="E46" s="48" t="s">
        <v>704</v>
      </c>
      <c r="F46" s="48" t="s">
        <v>705</v>
      </c>
      <c r="G46" s="48">
        <v>17</v>
      </c>
      <c r="H46" s="48" t="s">
        <v>17</v>
      </c>
      <c r="I46" s="48"/>
      <c r="J46" s="48" t="s">
        <v>752</v>
      </c>
      <c r="K46" s="51" t="s">
        <v>753</v>
      </c>
      <c r="L46" s="51" t="str">
        <f t="shared" si="0"/>
        <v>FAC-TTT-EMR-Dossier d'ATEx</v>
      </c>
      <c r="M46" s="52">
        <v>1</v>
      </c>
      <c r="N46" s="52"/>
    </row>
    <row r="47" spans="1:14">
      <c r="A47" s="41" t="str">
        <f t="shared" si="1"/>
        <v>PN2122_17_EXE_BIM_000000_1</v>
      </c>
      <c r="B47" s="48" t="s">
        <v>12</v>
      </c>
      <c r="C47" s="48" t="s">
        <v>13</v>
      </c>
      <c r="D47" s="48" t="s">
        <v>14</v>
      </c>
      <c r="E47" s="48" t="s">
        <v>704</v>
      </c>
      <c r="F47" s="48" t="s">
        <v>705</v>
      </c>
      <c r="G47" s="48">
        <v>17</v>
      </c>
      <c r="H47" s="48" t="s">
        <v>17</v>
      </c>
      <c r="I47" s="48" t="s">
        <v>754</v>
      </c>
      <c r="J47" s="48"/>
      <c r="K47" s="51" t="s">
        <v>755</v>
      </c>
      <c r="L47" s="51" t="str">
        <f t="shared" si="0"/>
        <v>FAC-TTT-EMR-Maquette EXE</v>
      </c>
      <c r="M47" s="52">
        <v>1</v>
      </c>
      <c r="N47" s="53">
        <v>44953</v>
      </c>
    </row>
    <row r="48" spans="1:14">
      <c r="A48" s="41" t="str">
        <f t="shared" si="1"/>
        <v>PN2122_17_EXE_RAP_000000_1</v>
      </c>
      <c r="B48" s="48" t="s">
        <v>12</v>
      </c>
      <c r="C48" s="48" t="s">
        <v>13</v>
      </c>
      <c r="D48" s="48" t="s">
        <v>14</v>
      </c>
      <c r="E48" s="48" t="s">
        <v>704</v>
      </c>
      <c r="F48" s="48" t="s">
        <v>705</v>
      </c>
      <c r="G48" s="48">
        <v>17</v>
      </c>
      <c r="H48" s="48" t="s">
        <v>17</v>
      </c>
      <c r="I48" s="48" t="s">
        <v>712</v>
      </c>
      <c r="J48" s="50"/>
      <c r="K48" s="51" t="s">
        <v>756</v>
      </c>
      <c r="L48" s="51" t="str">
        <f t="shared" si="0"/>
        <v>FAC-TTT-EMR-Reporting environnemental</v>
      </c>
      <c r="M48" s="52">
        <v>1</v>
      </c>
      <c r="N48" s="53">
        <v>45116</v>
      </c>
    </row>
    <row r="49" spans="1:14">
      <c r="A49" s="41" t="str">
        <f t="shared" si="1"/>
        <v>PN2122_17_EXE_PLN_000000_1</v>
      </c>
      <c r="B49" s="48" t="s">
        <v>12</v>
      </c>
      <c r="C49" s="48" t="s">
        <v>13</v>
      </c>
      <c r="D49" s="48" t="s">
        <v>14</v>
      </c>
      <c r="E49" s="48" t="s">
        <v>704</v>
      </c>
      <c r="F49" s="48" t="s">
        <v>705</v>
      </c>
      <c r="G49" s="48">
        <v>17</v>
      </c>
      <c r="H49" s="48" t="s">
        <v>17</v>
      </c>
      <c r="I49" s="48" t="s">
        <v>757</v>
      </c>
      <c r="J49" s="48"/>
      <c r="K49" s="51" t="s">
        <v>758</v>
      </c>
      <c r="L49" s="51" t="str">
        <f t="shared" si="0"/>
        <v>FAC-TTT-EMR-Plans Lames vitrées</v>
      </c>
      <c r="M49" s="52">
        <v>1</v>
      </c>
      <c r="N49" s="53">
        <v>45214</v>
      </c>
    </row>
    <row r="50" spans="1:14">
      <c r="A50" s="41" t="str">
        <f t="shared" si="1"/>
        <v>____000000_1</v>
      </c>
      <c r="B50" s="48"/>
      <c r="C50" s="48"/>
      <c r="D50" s="48"/>
      <c r="E50" s="48"/>
      <c r="F50" s="48"/>
      <c r="G50" s="48"/>
      <c r="H50" s="48"/>
      <c r="I50" s="48"/>
      <c r="J50" s="50"/>
      <c r="K50" s="51" t="s">
        <v>759</v>
      </c>
      <c r="L50" s="51" t="s">
        <v>759</v>
      </c>
      <c r="M50" s="52">
        <v>1</v>
      </c>
      <c r="N50" s="53">
        <v>45281</v>
      </c>
    </row>
    <row r="51" spans="1:14">
      <c r="A51" s="41" t="str">
        <f t="shared" si="1"/>
        <v>PN2122_17_EXE__000000_1</v>
      </c>
      <c r="B51" s="48" t="s">
        <v>12</v>
      </c>
      <c r="C51" s="48" t="s">
        <v>13</v>
      </c>
      <c r="D51" s="48" t="s">
        <v>14</v>
      </c>
      <c r="E51" s="48" t="s">
        <v>704</v>
      </c>
      <c r="F51" s="48" t="s">
        <v>705</v>
      </c>
      <c r="G51" s="48">
        <v>17</v>
      </c>
      <c r="H51" s="48" t="s">
        <v>17</v>
      </c>
      <c r="I51" s="48"/>
      <c r="J51" s="50"/>
      <c r="K51" s="51" t="s">
        <v>760</v>
      </c>
      <c r="L51" s="51" t="str">
        <f>_xlfn.CONCAT(E51,"-",D51,"-EMR-",K51)</f>
        <v>FAC-TTT-EMR-Certificat de conformité des engins de chantier</v>
      </c>
      <c r="M51" s="52">
        <v>1</v>
      </c>
      <c r="N51" s="52"/>
    </row>
    <row r="52" spans="1:14">
      <c r="A52" s="41" t="str">
        <f t="shared" si="1"/>
        <v>PN2122_17_EXE__000000_1</v>
      </c>
      <c r="B52" s="48" t="s">
        <v>12</v>
      </c>
      <c r="C52" s="48" t="s">
        <v>13</v>
      </c>
      <c r="D52" s="48" t="s">
        <v>14</v>
      </c>
      <c r="E52" s="48" t="s">
        <v>704</v>
      </c>
      <c r="F52" s="48" t="s">
        <v>705</v>
      </c>
      <c r="G52" s="48">
        <v>17</v>
      </c>
      <c r="H52" s="48" t="s">
        <v>17</v>
      </c>
      <c r="I52" s="48"/>
      <c r="J52" s="50"/>
      <c r="K52" s="51" t="s">
        <v>761</v>
      </c>
      <c r="L52" s="51" t="str">
        <f>_xlfn.CONCAT(E52,"-",D52,"-EMR-",K52)</f>
        <v>FAC-TTT-EMR-habilitation des conducteurs d'engins</v>
      </c>
      <c r="M52" s="52">
        <v>1</v>
      </c>
      <c r="N52" s="52"/>
    </row>
    <row r="53" spans="1:14" ht="15.75" thickBot="1">
      <c r="A53" s="41" t="str">
        <f t="shared" si="1"/>
        <v>PN2122_17_EXE__000000_1</v>
      </c>
      <c r="B53" s="59" t="s">
        <v>12</v>
      </c>
      <c r="C53" s="59" t="s">
        <v>13</v>
      </c>
      <c r="D53" s="59" t="s">
        <v>14</v>
      </c>
      <c r="E53" s="59" t="s">
        <v>704</v>
      </c>
      <c r="F53" s="59" t="s">
        <v>705</v>
      </c>
      <c r="G53" s="59">
        <v>17</v>
      </c>
      <c r="H53" s="59" t="s">
        <v>17</v>
      </c>
      <c r="I53" s="59"/>
      <c r="J53" s="60"/>
      <c r="K53" s="61" t="s">
        <v>762</v>
      </c>
      <c r="L53" s="61" t="str">
        <f>_xlfn.CONCAT(E53,"-",D53,"-EMR-",K53)</f>
        <v xml:space="preserve">FAC-TTT-EMR-Registre du chantier </v>
      </c>
      <c r="M53" s="62">
        <v>1</v>
      </c>
      <c r="N53" s="62"/>
    </row>
  </sheetData>
  <autoFilter ref="B1:N53">
    <filterColumn colId="11">
      <filters>
        <filter val="1"/>
      </filters>
    </filterColumn>
    <filterColumn colId="12">
      <filters blank="1">
        <dateGroupItem year="2023" month="1" dateTimeGrouping="month"/>
        <dateGroupItem year="2023" month="2" dateTimeGrouping="month"/>
        <dateGroupItem year="2023" month="3" dateTimeGrouping="month"/>
        <dateGroupItem year="2023" month="4" dateTimeGrouping="month"/>
        <dateGroupItem year="2022" dateTimeGrouping="year"/>
      </filters>
    </filterColumn>
  </autoFilter>
  <conditionalFormatting sqref="L5">
    <cfRule type="expression" dxfId="24" priority="25">
      <formula>IF(L5&gt;#REF!,IF(L5&lt;#REF!,IF(#REF!="",TRUE,FALSE),FALSE),FALSE)</formula>
    </cfRule>
    <cfRule type="expression" dxfId="23" priority="26">
      <formula>IF(#REF!&lt;L5,IF(L5&lt;#REF!,IF(#REF!="",TRUE,FALSE),FALSE),FALSE)</formula>
    </cfRule>
    <cfRule type="expression" dxfId="22" priority="27">
      <formula>IF(L5&lt;#REF!,IF(#REF!="",TRUE,FALSE),FALSE)</formula>
    </cfRule>
  </conditionalFormatting>
  <conditionalFormatting sqref="K2:K3 K8:K9 L2:L4 L6:L15 K11:K15">
    <cfRule type="expression" dxfId="21" priority="22">
      <formula>IF(K2&gt;#REF!,IF(K2&lt;#REF!,IF(#REF!="",TRUE,FALSE),FALSE),FALSE)</formula>
    </cfRule>
    <cfRule type="expression" dxfId="20" priority="23">
      <formula>IF(#REF!&lt;K2,IF(K2&lt;#REF!,IF(#REF!="",TRUE,FALSE),FALSE),FALSE)</formula>
    </cfRule>
    <cfRule type="expression" dxfId="19" priority="24">
      <formula>IF(K2&lt;#REF!,IF(#REF!="",TRUE,FALSE),FALSE)</formula>
    </cfRule>
  </conditionalFormatting>
  <conditionalFormatting sqref="K5">
    <cfRule type="expression" dxfId="18" priority="19">
      <formula>IF(K5&gt;#REF!,IF(K5&lt;#REF!,IF(#REF!="",TRUE,FALSE),FALSE),FALSE)</formula>
    </cfRule>
    <cfRule type="expression" dxfId="17" priority="20">
      <formula>IF(#REF!&lt;K5,IF(K5&lt;#REF!,IF(#REF!="",TRUE,FALSE),FALSE),FALSE)</formula>
    </cfRule>
    <cfRule type="expression" dxfId="16" priority="21">
      <formula>IF(K5&lt;#REF!,IF(#REF!="",TRUE,FALSE),FALSE)</formula>
    </cfRule>
  </conditionalFormatting>
  <conditionalFormatting sqref="K6:K7">
    <cfRule type="expression" dxfId="15" priority="16">
      <formula>IF(K6&gt;#REF!,IF(K6&lt;#REF!,IF(#REF!="",TRUE,FALSE),FALSE),FALSE)</formula>
    </cfRule>
    <cfRule type="expression" dxfId="14" priority="17">
      <formula>IF(#REF!&lt;K6,IF(K6&lt;#REF!,IF(#REF!="",TRUE,FALSE),FALSE),FALSE)</formula>
    </cfRule>
    <cfRule type="expression" dxfId="13" priority="18">
      <formula>IF(K6&lt;#REF!,IF(#REF!="",TRUE,FALSE),FALSE)</formula>
    </cfRule>
  </conditionalFormatting>
  <conditionalFormatting sqref="K10">
    <cfRule type="expression" dxfId="12" priority="13">
      <formula>IF(K10&gt;#REF!,IF(K10&lt;#REF!,IF(#REF!="",TRUE,FALSE),FALSE),FALSE)</formula>
    </cfRule>
    <cfRule type="expression" dxfId="11" priority="14">
      <formula>IF(#REF!&lt;K10,IF(K10&lt;#REF!,IF(#REF!="",TRUE,FALSE),FALSE),FALSE)</formula>
    </cfRule>
    <cfRule type="expression" dxfId="10" priority="15">
      <formula>IF(K10&lt;#REF!,IF(#REF!="",TRUE,FALSE),FALSE)</formula>
    </cfRule>
  </conditionalFormatting>
  <conditionalFormatting sqref="K4">
    <cfRule type="expression" dxfId="9" priority="10">
      <formula>IF(K4&gt;#REF!,IF(K4&lt;#REF!,IF(#REF!="",TRUE,FALSE),FALSE),FALSE)</formula>
    </cfRule>
    <cfRule type="expression" dxfId="8" priority="11">
      <formula>IF(#REF!&lt;K4,IF(K4&lt;#REF!,IF(#REF!="",TRUE,FALSE),FALSE),FALSE)</formula>
    </cfRule>
    <cfRule type="expression" dxfId="7" priority="12">
      <formula>IF(K4&lt;#REF!,IF(#REF!="",TRUE,FALSE),FALSE)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7030A0"/>
    <pageSetUpPr fitToPage="1"/>
  </sheetPr>
  <dimension ref="E2:T506"/>
  <sheetViews>
    <sheetView view="pageBreakPreview" zoomScale="85" zoomScaleNormal="80" zoomScaleSheetLayoutView="85" workbookViewId="0">
      <pane xSplit="4" ySplit="11" topLeftCell="E375" activePane="bottomRight" state="frozen"/>
      <selection pane="topRight" activeCell="E1" sqref="E1"/>
      <selection pane="bottomLeft" activeCell="A12" sqref="A12"/>
      <selection pane="bottomRight" activeCell="P385" sqref="P385"/>
    </sheetView>
  </sheetViews>
  <sheetFormatPr baseColWidth="10" defaultColWidth="11.42578125" defaultRowHeight="15" outlineLevelCol="1"/>
  <cols>
    <col min="1" max="1" width="11.42578125" style="63"/>
    <col min="2" max="3" width="11.42578125" style="63" customWidth="1"/>
    <col min="4" max="4" width="11.140625" style="63" customWidth="1"/>
    <col min="5" max="5" width="33.28515625" style="63" customWidth="1"/>
    <col min="6" max="6" width="8.42578125" style="63" customWidth="1"/>
    <col min="7" max="7" width="10" style="63" customWidth="1"/>
    <col min="8" max="8" width="9.5703125" style="63" customWidth="1"/>
    <col min="9" max="9" width="26.28515625" style="63" customWidth="1"/>
    <col min="10" max="11" width="8.7109375" style="63" customWidth="1"/>
    <col min="12" max="12" width="9.7109375" style="63" customWidth="1"/>
    <col min="13" max="13" width="9.42578125" style="63" customWidth="1"/>
    <col min="14" max="14" width="7.5703125" style="63" customWidth="1"/>
    <col min="15" max="15" width="8" style="63" customWidth="1"/>
    <col min="16" max="16" width="12.7109375" style="63" customWidth="1"/>
    <col min="17" max="17" width="12.7109375" style="63" customWidth="1" outlineLevel="1"/>
    <col min="18" max="18" width="9.140625" style="63" customWidth="1" outlineLevel="1"/>
    <col min="19" max="19" width="9.85546875" style="63" customWidth="1" outlineLevel="1"/>
    <col min="20" max="20" width="11.7109375" style="63" customWidth="1"/>
    <col min="21" max="16384" width="11.42578125" style="63"/>
  </cols>
  <sheetData>
    <row r="2" spans="5:20">
      <c r="P2" s="64" t="s">
        <v>763</v>
      </c>
      <c r="Q2" s="64"/>
      <c r="R2" s="64"/>
      <c r="S2" s="64"/>
    </row>
    <row r="3" spans="5:20">
      <c r="P3" s="65">
        <v>45070</v>
      </c>
      <c r="Q3" s="66"/>
      <c r="R3" s="66"/>
      <c r="S3" s="66"/>
    </row>
    <row r="5" spans="5:20">
      <c r="P5" s="64" t="s">
        <v>764</v>
      </c>
      <c r="R5" s="64"/>
      <c r="S5" s="64"/>
    </row>
    <row r="6" spans="5:20">
      <c r="P6" s="65">
        <v>45041</v>
      </c>
      <c r="R6" s="64"/>
      <c r="S6" s="64"/>
    </row>
    <row r="9" spans="5:20" ht="15" customHeight="1">
      <c r="E9" s="80" t="s">
        <v>765</v>
      </c>
      <c r="F9" s="81"/>
      <c r="G9" s="81"/>
      <c r="H9" s="81"/>
      <c r="I9" s="81"/>
      <c r="J9" s="81"/>
      <c r="K9" s="81"/>
      <c r="L9" s="81"/>
      <c r="M9" s="81"/>
      <c r="N9" s="81"/>
      <c r="O9" s="81"/>
      <c r="P9" s="67"/>
      <c r="Q9" s="67"/>
      <c r="R9" s="67"/>
      <c r="S9" s="67"/>
      <c r="T9" s="78" t="s">
        <v>766</v>
      </c>
    </row>
    <row r="10" spans="5:20" ht="12" customHeight="1">
      <c r="E10" s="82"/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69" t="s">
        <v>767</v>
      </c>
      <c r="Q10" s="69" t="s">
        <v>767</v>
      </c>
      <c r="R10" s="69" t="s">
        <v>768</v>
      </c>
      <c r="S10" s="69" t="s">
        <v>769</v>
      </c>
      <c r="T10" s="79"/>
    </row>
    <row r="11" spans="5:20" ht="20.25" customHeight="1">
      <c r="E11" s="70" t="s">
        <v>770</v>
      </c>
      <c r="F11" s="70" t="s">
        <v>771</v>
      </c>
      <c r="G11" s="70" t="s">
        <v>772</v>
      </c>
      <c r="H11" s="70" t="s">
        <v>773</v>
      </c>
      <c r="I11" s="70" t="s">
        <v>774</v>
      </c>
      <c r="J11" s="70" t="s">
        <v>775</v>
      </c>
      <c r="K11" s="70" t="s">
        <v>776</v>
      </c>
      <c r="L11" s="70" t="s">
        <v>777</v>
      </c>
      <c r="M11" s="70" t="s">
        <v>778</v>
      </c>
      <c r="N11" s="70" t="s">
        <v>10</v>
      </c>
      <c r="O11" s="70" t="s">
        <v>779</v>
      </c>
      <c r="P11" s="71" t="s">
        <v>780</v>
      </c>
      <c r="Q11" s="71" t="s">
        <v>781</v>
      </c>
      <c r="R11" s="71" t="s">
        <v>782</v>
      </c>
      <c r="S11" s="71"/>
      <c r="T11" s="68" t="s">
        <v>783</v>
      </c>
    </row>
    <row r="12" spans="5:20">
      <c r="E12" s="72" t="s">
        <v>880</v>
      </c>
      <c r="F12" s="73" t="str">
        <f>INDEX('[1]Export Lascom'!B:B,MATCH(E12,'[1]Export Lascom'!O:O,0))</f>
        <v>22ISS</v>
      </c>
      <c r="G12" s="73">
        <f>INDEX('[1]Export Lascom'!G:G,MATCH(E12,'[1]Export Lascom'!O:O,0))</f>
        <v>17</v>
      </c>
      <c r="H12" s="73" t="str">
        <f>INDEX('[1]Export Lascom'!D:D,MATCH(E12,'[1]Export Lascom'!O:O,0))</f>
        <v>G71</v>
      </c>
      <c r="I12" s="73" t="str">
        <f>"Export CPRD " &amp; INDEX('[1]Export Lascom'!E:E,MATCH(E12,'[1]Export Lascom'!O:O,0))</f>
        <v>Export CPRD PN2068-2</v>
      </c>
      <c r="J12" s="73" t="str">
        <f>IF(MID(INDEX('[1]Export Lascom'!P:P,MATCH(E12,'[1]Export Lascom'!O:O,0)),4,1)="-",MID(INDEX('[1]Export Lascom'!P:P,MATCH(E12,'[1]Export Lascom'!O:O,0)),5,3),"Titre à mettre à jour")</f>
        <v>Titre à mettre à jour</v>
      </c>
      <c r="K12" s="73" t="str">
        <f>IF(MID(INDEX('[1]Export Lascom'!P:P,MATCH(E12,'[1]Export Lascom'!O:O,0)),4,1)="-",MID(INDEX('[1]Export Lascom'!P:P,MATCH(E12,'[1]Export Lascom'!O:O,0)),9,3),"Titre à mettre à jour")</f>
        <v>Titre à mettre à jour</v>
      </c>
      <c r="L12" s="73" t="str">
        <f>INDEX('[1]Export Lascom'!I:I,MATCH(E12,'[1]Export Lascom'!O:O,0))</f>
        <v>BIM</v>
      </c>
      <c r="M12" s="73" t="str">
        <f t="shared" ref="M12:M75" si="0">MID(E12,SEARCH("_",E12)-1+13,6)</f>
        <v>000004</v>
      </c>
      <c r="N12" s="74">
        <f t="shared" ref="N12:N75" si="1">VALUE(MID(E12,SEARCH("_",E12)-1+20,2))</f>
        <v>1</v>
      </c>
      <c r="O12" s="73" t="s">
        <v>785</v>
      </c>
      <c r="P12" s="77" t="str">
        <f t="shared" ref="P12:P75" ca="1" si="2">IFERROR(INDEX(INDIRECT("'" &amp;  I12 &amp; "'!A:M"),MATCH(E12,INDIRECT("'" &amp;  I12 &amp; "'!A:A"),0),13),"")</f>
        <v/>
      </c>
      <c r="Q12" s="75"/>
      <c r="R12" s="76" t="str">
        <f t="shared" ref="R12:R75" ca="1" si="3">IF(AND(T12&lt;&gt;"",P12&lt;&gt;""),P12-T12,IF(AND(T12&lt;&gt;"",Q12&lt;&gt;""),Q12-T12,""))</f>
        <v/>
      </c>
      <c r="S12" s="76" t="str">
        <f>IF(ISERROR(INDEX('[1]Export Agora'!F:F,MATCH(INDEX('[1]Présence Agora'!#REF!,MATCH(E12,'[1]Présence Agora'!B:B,0)),'[1]Export Agora'!A:A,0))),"",IF(INDEX('[1]Export Agora'!F:F,MATCH(INDEX('[1]Présence Agora'!#REF!,MATCH(E12,'[1]Présence Agora'!B:B,0)),'[1]Export Agora'!A:A,0))="","",INDEX('[1]Export Agora'!F:F,MATCH(INDEX('[1]Présence Agora'!#REF!,MATCH(E12,'[1]Présence Agora'!B:B,0)),'[1]Export Agora'!A:A,0))))</f>
        <v/>
      </c>
      <c r="T12" s="65">
        <f>IF(INDEX('[1]Export Lascom'!U:U,MATCH(E12,'[1]Export Lascom'!O:O,0))="","",INDEX('[1]Export Lascom'!U:U,MATCH(E12,'[1]Export Lascom'!O:O,0)))</f>
        <v>44974</v>
      </c>
    </row>
    <row r="13" spans="5:20">
      <c r="E13" s="72" t="s">
        <v>885</v>
      </c>
      <c r="F13" s="73" t="str">
        <f>INDEX('[1]Export Lascom'!B:B,MATCH(E13,'[1]Export Lascom'!O:O,0))</f>
        <v>22ISS</v>
      </c>
      <c r="G13" s="73">
        <f>INDEX('[1]Export Lascom'!G:G,MATCH(E13,'[1]Export Lascom'!O:O,0))</f>
        <v>17</v>
      </c>
      <c r="H13" s="73" t="str">
        <f>INDEX('[1]Export Lascom'!D:D,MATCH(E13,'[1]Export Lascom'!O:O,0))</f>
        <v>GEN</v>
      </c>
      <c r="I13" s="73" t="str">
        <f>"Export CPRD " &amp; INDEX('[1]Export Lascom'!E:E,MATCH(E13,'[1]Export Lascom'!O:O,0))</f>
        <v>Export CPRD PN2068-2</v>
      </c>
      <c r="J13" s="73" t="str">
        <f>IF(MID(INDEX('[1]Export Lascom'!P:P,MATCH(E13,'[1]Export Lascom'!O:O,0)),4,1)="-",MID(INDEX('[1]Export Lascom'!P:P,MATCH(E13,'[1]Export Lascom'!O:O,0)),5,3),"Titre à mettre à jour")</f>
        <v>Titre à mettre à jour</v>
      </c>
      <c r="K13" s="73" t="str">
        <f>IF(MID(INDEX('[1]Export Lascom'!P:P,MATCH(E13,'[1]Export Lascom'!O:O,0)),4,1)="-",MID(INDEX('[1]Export Lascom'!P:P,MATCH(E13,'[1]Export Lascom'!O:O,0)),9,3),"Titre à mettre à jour")</f>
        <v>Titre à mettre à jour</v>
      </c>
      <c r="L13" s="73" t="str">
        <f>INDEX('[1]Export Lascom'!I:I,MATCH(E13,'[1]Export Lascom'!O:O,0))</f>
        <v>BIM</v>
      </c>
      <c r="M13" s="73" t="str">
        <f t="shared" si="0"/>
        <v>000005</v>
      </c>
      <c r="N13" s="74">
        <f t="shared" si="1"/>
        <v>1</v>
      </c>
      <c r="O13" s="73" t="s">
        <v>785</v>
      </c>
      <c r="P13" s="77" t="str">
        <f t="shared" ca="1" si="2"/>
        <v/>
      </c>
      <c r="Q13" s="75"/>
      <c r="R13" s="76" t="str">
        <f t="shared" ca="1" si="3"/>
        <v/>
      </c>
      <c r="S13" s="76" t="str">
        <f>IF(ISERROR(INDEX('[1]Export Agora'!F:F,MATCH(INDEX('[1]Présence Agora'!#REF!,MATCH(E13,'[1]Présence Agora'!B:B,0)),'[1]Export Agora'!A:A,0))),"",IF(INDEX('[1]Export Agora'!F:F,MATCH(INDEX('[1]Présence Agora'!#REF!,MATCH(E13,'[1]Présence Agora'!B:B,0)),'[1]Export Agora'!A:A,0))="","",INDEX('[1]Export Agora'!F:F,MATCH(INDEX('[1]Présence Agora'!#REF!,MATCH(E13,'[1]Présence Agora'!B:B,0)),'[1]Export Agora'!A:A,0))))</f>
        <v/>
      </c>
      <c r="T13" s="65">
        <f>IF(INDEX('[1]Export Lascom'!U:U,MATCH(E13,'[1]Export Lascom'!O:O,0))="","",INDEX('[1]Export Lascom'!U:U,MATCH(E13,'[1]Export Lascom'!O:O,0)))</f>
        <v>44974</v>
      </c>
    </row>
    <row r="14" spans="5:20">
      <c r="E14" s="72" t="s">
        <v>866</v>
      </c>
      <c r="F14" s="73" t="str">
        <f>INDEX('[1]Export Lascom'!B:B,MATCH(E14,'[1]Export Lascom'!O:O,0))</f>
        <v>22ISS</v>
      </c>
      <c r="G14" s="73">
        <f>INDEX('[1]Export Lascom'!G:G,MATCH(E14,'[1]Export Lascom'!O:O,0))</f>
        <v>17</v>
      </c>
      <c r="H14" s="73" t="str">
        <f>INDEX('[1]Export Lascom'!D:D,MATCH(E14,'[1]Export Lascom'!O:O,0))</f>
        <v>G72</v>
      </c>
      <c r="I14" s="73" t="str">
        <f>"Export CPRD " &amp; INDEX('[1]Export Lascom'!E:E,MATCH(E14,'[1]Export Lascom'!O:O,0))</f>
        <v>Export CPRD PN2068-2</v>
      </c>
      <c r="J14" s="73" t="str">
        <f>IF(MID(INDEX('[1]Export Lascom'!P:P,MATCH(E14,'[1]Export Lascom'!O:O,0)),4,1)="-",MID(INDEX('[1]Export Lascom'!P:P,MATCH(E14,'[1]Export Lascom'!O:O,0)),5,3),"Titre à mettre à jour")</f>
        <v>Titre à mettre à jour</v>
      </c>
      <c r="K14" s="73" t="str">
        <f>IF(MID(INDEX('[1]Export Lascom'!P:P,MATCH(E14,'[1]Export Lascom'!O:O,0)),4,1)="-",MID(INDEX('[1]Export Lascom'!P:P,MATCH(E14,'[1]Export Lascom'!O:O,0)),9,3),"Titre à mettre à jour")</f>
        <v>Titre à mettre à jour</v>
      </c>
      <c r="L14" s="73" t="str">
        <f>INDEX('[1]Export Lascom'!I:I,MATCH(E14,'[1]Export Lascom'!O:O,0))</f>
        <v>BIM</v>
      </c>
      <c r="M14" s="73" t="str">
        <f t="shared" si="0"/>
        <v>000019</v>
      </c>
      <c r="N14" s="74">
        <f t="shared" si="1"/>
        <v>1</v>
      </c>
      <c r="O14" s="73" t="s">
        <v>785</v>
      </c>
      <c r="P14" s="77" t="str">
        <f t="shared" ca="1" si="2"/>
        <v/>
      </c>
      <c r="Q14" s="75"/>
      <c r="R14" s="76" t="str">
        <f t="shared" ca="1" si="3"/>
        <v/>
      </c>
      <c r="S14" s="76" t="str">
        <f>IF(ISERROR(INDEX('[1]Export Agora'!F:F,MATCH(INDEX('[1]Présence Agora'!#REF!,MATCH(E14,'[1]Présence Agora'!B:B,0)),'[1]Export Agora'!A:A,0))),"",IF(INDEX('[1]Export Agora'!F:F,MATCH(INDEX('[1]Présence Agora'!#REF!,MATCH(E14,'[1]Présence Agora'!B:B,0)),'[1]Export Agora'!A:A,0))="","",INDEX('[1]Export Agora'!F:F,MATCH(INDEX('[1]Présence Agora'!#REF!,MATCH(E14,'[1]Présence Agora'!B:B,0)),'[1]Export Agora'!A:A,0))))</f>
        <v/>
      </c>
      <c r="T14" s="65">
        <f>IF(INDEX('[1]Export Lascom'!U:U,MATCH(E14,'[1]Export Lascom'!O:O,0))="","",INDEX('[1]Export Lascom'!U:U,MATCH(E14,'[1]Export Lascom'!O:O,0)))</f>
        <v>44967</v>
      </c>
    </row>
    <row r="15" spans="5:20">
      <c r="E15" s="72" t="s">
        <v>863</v>
      </c>
      <c r="F15" s="73" t="str">
        <f>INDEX('[1]Export Lascom'!B:B,MATCH(E15,'[1]Export Lascom'!O:O,0))</f>
        <v>22ISS</v>
      </c>
      <c r="G15" s="73">
        <f>INDEX('[1]Export Lascom'!G:G,MATCH(E15,'[1]Export Lascom'!O:O,0))</f>
        <v>17</v>
      </c>
      <c r="H15" s="73" t="str">
        <f>INDEX('[1]Export Lascom'!D:D,MATCH(E15,'[1]Export Lascom'!O:O,0))</f>
        <v>G12</v>
      </c>
      <c r="I15" s="73" t="str">
        <f>"Export CPRD " &amp; INDEX('[1]Export Lascom'!E:E,MATCH(E15,'[1]Export Lascom'!O:O,0))</f>
        <v>Export CPRD PN2068-2</v>
      </c>
      <c r="J15" s="73" t="str">
        <f>IF(MID(INDEX('[1]Export Lascom'!P:P,MATCH(E15,'[1]Export Lascom'!O:O,0)),4,1)="-",MID(INDEX('[1]Export Lascom'!P:P,MATCH(E15,'[1]Export Lascom'!O:O,0)),5,3),"Titre à mettre à jour")</f>
        <v>Titre à mettre à jour</v>
      </c>
      <c r="K15" s="73" t="str">
        <f>IF(MID(INDEX('[1]Export Lascom'!P:P,MATCH(E15,'[1]Export Lascom'!O:O,0)),4,1)="-",MID(INDEX('[1]Export Lascom'!P:P,MATCH(E15,'[1]Export Lascom'!O:O,0)),9,3),"Titre à mettre à jour")</f>
        <v>Titre à mettre à jour</v>
      </c>
      <c r="L15" s="73" t="str">
        <f>INDEX('[1]Export Lascom'!I:I,MATCH(E15,'[1]Export Lascom'!O:O,0))</f>
        <v>BIM</v>
      </c>
      <c r="M15" s="73" t="str">
        <f t="shared" si="0"/>
        <v>000054</v>
      </c>
      <c r="N15" s="74">
        <f t="shared" si="1"/>
        <v>1</v>
      </c>
      <c r="O15" s="73" t="s">
        <v>787</v>
      </c>
      <c r="P15" s="77" t="str">
        <f t="shared" ca="1" si="2"/>
        <v/>
      </c>
      <c r="Q15" s="75"/>
      <c r="R15" s="76" t="str">
        <f t="shared" ca="1" si="3"/>
        <v/>
      </c>
      <c r="S15" s="76" t="str">
        <f>IF(ISERROR(INDEX('[1]Export Agora'!F:F,MATCH(INDEX('[1]Présence Agora'!#REF!,MATCH(E15,'[1]Présence Agora'!B:B,0)),'[1]Export Agora'!A:A,0))),"",IF(INDEX('[1]Export Agora'!F:F,MATCH(INDEX('[1]Présence Agora'!#REF!,MATCH(E15,'[1]Présence Agora'!B:B,0)),'[1]Export Agora'!A:A,0))="","",INDEX('[1]Export Agora'!F:F,MATCH(INDEX('[1]Présence Agora'!#REF!,MATCH(E15,'[1]Présence Agora'!B:B,0)),'[1]Export Agora'!A:A,0))))</f>
        <v/>
      </c>
      <c r="T15" s="65">
        <f>IF(INDEX('[1]Export Lascom'!U:U,MATCH(E15,'[1]Export Lascom'!O:O,0))="","",INDEX('[1]Export Lascom'!U:U,MATCH(E15,'[1]Export Lascom'!O:O,0)))</f>
        <v>44967</v>
      </c>
    </row>
    <row r="16" spans="5:20">
      <c r="E16" s="72" t="s">
        <v>1085</v>
      </c>
      <c r="F16" s="73" t="str">
        <f>INDEX('[1]Export Lascom'!B:B,MATCH(E16,'[1]Export Lascom'!O:O,0))</f>
        <v>22ISS</v>
      </c>
      <c r="G16" s="73">
        <f>INDEX('[1]Export Lascom'!G:G,MATCH(E16,'[1]Export Lascom'!O:O,0))</f>
        <v>17</v>
      </c>
      <c r="H16" s="73" t="str">
        <f>INDEX('[1]Export Lascom'!D:D,MATCH(E16,'[1]Export Lascom'!O:O,0))</f>
        <v>G12</v>
      </c>
      <c r="I16" s="73" t="str">
        <f>"Export CPRD " &amp; INDEX('[1]Export Lascom'!E:E,MATCH(E16,'[1]Export Lascom'!O:O,0))</f>
        <v>Export CPRD PN2068-2</v>
      </c>
      <c r="J16" s="73" t="str">
        <f>IF(MID(INDEX('[1]Export Lascom'!P:P,MATCH(E16,'[1]Export Lascom'!O:O,0)),4,1)="-",MID(INDEX('[1]Export Lascom'!P:P,MATCH(E16,'[1]Export Lascom'!O:O,0)),5,3),"Titre à mettre à jour")</f>
        <v>Titre à mettre à jour</v>
      </c>
      <c r="K16" s="73" t="str">
        <f>IF(MID(INDEX('[1]Export Lascom'!P:P,MATCH(E16,'[1]Export Lascom'!O:O,0)),4,1)="-",MID(INDEX('[1]Export Lascom'!P:P,MATCH(E16,'[1]Export Lascom'!O:O,0)),9,3),"Titre à mettre à jour")</f>
        <v>Titre à mettre à jour</v>
      </c>
      <c r="L16" s="73" t="str">
        <f>INDEX('[1]Export Lascom'!I:I,MATCH(E16,'[1]Export Lascom'!O:O,0))</f>
        <v>BIM</v>
      </c>
      <c r="M16" s="73" t="str">
        <f t="shared" si="0"/>
        <v>000054</v>
      </c>
      <c r="N16" s="74">
        <f t="shared" si="1"/>
        <v>2</v>
      </c>
      <c r="O16" s="73" t="s">
        <v>785</v>
      </c>
      <c r="P16" s="77" t="str">
        <f t="shared" ca="1" si="2"/>
        <v/>
      </c>
      <c r="Q16" s="75"/>
      <c r="R16" s="76" t="str">
        <f t="shared" ca="1" si="3"/>
        <v/>
      </c>
      <c r="S16" s="76" t="str">
        <f>IF(ISERROR(INDEX('[1]Export Agora'!F:F,MATCH(INDEX('[1]Présence Agora'!#REF!,MATCH(E16,'[1]Présence Agora'!B:B,0)),'[1]Export Agora'!A:A,0))),"",IF(INDEX('[1]Export Agora'!F:F,MATCH(INDEX('[1]Présence Agora'!#REF!,MATCH(E16,'[1]Présence Agora'!B:B,0)),'[1]Export Agora'!A:A,0))="","",INDEX('[1]Export Agora'!F:F,MATCH(INDEX('[1]Présence Agora'!#REF!,MATCH(E16,'[1]Présence Agora'!B:B,0)),'[1]Export Agora'!A:A,0))))</f>
        <v/>
      </c>
      <c r="T16" s="65">
        <f>IF(INDEX('[1]Export Lascom'!U:U,MATCH(E16,'[1]Export Lascom'!O:O,0))="","",INDEX('[1]Export Lascom'!U:U,MATCH(E16,'[1]Export Lascom'!O:O,0)))</f>
        <v>45044</v>
      </c>
    </row>
    <row r="17" spans="5:20">
      <c r="E17" s="72" t="s">
        <v>802</v>
      </c>
      <c r="F17" s="73" t="str">
        <f>INDEX('[1]Export Lascom'!B:B,MATCH(E17,'[1]Export Lascom'!O:O,0))</f>
        <v>22ISS</v>
      </c>
      <c r="G17" s="73">
        <f>INDEX('[1]Export Lascom'!G:G,MATCH(E17,'[1]Export Lascom'!O:O,0))</f>
        <v>17</v>
      </c>
      <c r="H17" s="73" t="str">
        <f>INDEX('[1]Export Lascom'!D:D,MATCH(E17,'[1]Export Lascom'!O:O,0))</f>
        <v>G71</v>
      </c>
      <c r="I17" s="73" t="str">
        <f>"Export CPRD " &amp; INDEX('[1]Export Lascom'!E:E,MATCH(E17,'[1]Export Lascom'!O:O,0))</f>
        <v>Export CPRD PN2068-2</v>
      </c>
      <c r="J17" s="73" t="str">
        <f>IF(MID(INDEX('[1]Export Lascom'!P:P,MATCH(E17,'[1]Export Lascom'!O:O,0)),4,1)="-",MID(INDEX('[1]Export Lascom'!P:P,MATCH(E17,'[1]Export Lascom'!O:O,0)),5,3),"Titre à mettre à jour")</f>
        <v>Titre à mettre à jour</v>
      </c>
      <c r="K17" s="73" t="str">
        <f>IF(MID(INDEX('[1]Export Lascom'!P:P,MATCH(E17,'[1]Export Lascom'!O:O,0)),4,1)="-",MID(INDEX('[1]Export Lascom'!P:P,MATCH(E17,'[1]Export Lascom'!O:O,0)),9,3),"Titre à mettre à jour")</f>
        <v>Titre à mettre à jour</v>
      </c>
      <c r="L17" s="73" t="str">
        <f>INDEX('[1]Export Lascom'!I:I,MATCH(E17,'[1]Export Lascom'!O:O,0))</f>
        <v>DAF</v>
      </c>
      <c r="M17" s="73" t="str">
        <f t="shared" si="0"/>
        <v>000010</v>
      </c>
      <c r="N17" s="74">
        <f t="shared" si="1"/>
        <v>1</v>
      </c>
      <c r="O17" s="73" t="s">
        <v>787</v>
      </c>
      <c r="P17" s="77" t="str">
        <f t="shared" ca="1" si="2"/>
        <v/>
      </c>
      <c r="Q17" s="75"/>
      <c r="R17" s="76" t="str">
        <f t="shared" ca="1" si="3"/>
        <v/>
      </c>
      <c r="S17" s="76" t="str">
        <f>IF(ISERROR(INDEX('[1]Export Agora'!F:F,MATCH(INDEX('[1]Présence Agora'!#REF!,MATCH(E17,'[1]Présence Agora'!B:B,0)),'[1]Export Agora'!A:A,0))),"",IF(INDEX('[1]Export Agora'!F:F,MATCH(INDEX('[1]Présence Agora'!#REF!,MATCH(E17,'[1]Présence Agora'!B:B,0)),'[1]Export Agora'!A:A,0))="","",INDEX('[1]Export Agora'!F:F,MATCH(INDEX('[1]Présence Agora'!#REF!,MATCH(E17,'[1]Présence Agora'!B:B,0)),'[1]Export Agora'!A:A,0))))</f>
        <v/>
      </c>
      <c r="T17" s="65">
        <f>IF(INDEX('[1]Export Lascom'!U:U,MATCH(E17,'[1]Export Lascom'!O:O,0))="","",INDEX('[1]Export Lascom'!U:U,MATCH(E17,'[1]Export Lascom'!O:O,0)))</f>
        <v>44930</v>
      </c>
    </row>
    <row r="18" spans="5:20">
      <c r="E18" s="72" t="s">
        <v>810</v>
      </c>
      <c r="F18" s="73" t="str">
        <f>INDEX('[1]Export Lascom'!B:B,MATCH(E18,'[1]Export Lascom'!O:O,0))</f>
        <v>22ISS</v>
      </c>
      <c r="G18" s="73">
        <f>INDEX('[1]Export Lascom'!G:G,MATCH(E18,'[1]Export Lascom'!O:O,0))</f>
        <v>17</v>
      </c>
      <c r="H18" s="73" t="str">
        <f>INDEX('[1]Export Lascom'!D:D,MATCH(E18,'[1]Export Lascom'!O:O,0))</f>
        <v>G71</v>
      </c>
      <c r="I18" s="73" t="str">
        <f>"Export CPRD " &amp; INDEX('[1]Export Lascom'!E:E,MATCH(E18,'[1]Export Lascom'!O:O,0))</f>
        <v>Export CPRD PN2068-2</v>
      </c>
      <c r="J18" s="73" t="str">
        <f>IF(MID(INDEX('[1]Export Lascom'!P:P,MATCH(E18,'[1]Export Lascom'!O:O,0)),4,1)="-",MID(INDEX('[1]Export Lascom'!P:P,MATCH(E18,'[1]Export Lascom'!O:O,0)),5,3),"Titre à mettre à jour")</f>
        <v>Titre à mettre à jour</v>
      </c>
      <c r="K18" s="73" t="str">
        <f>IF(MID(INDEX('[1]Export Lascom'!P:P,MATCH(E18,'[1]Export Lascom'!O:O,0)),4,1)="-",MID(INDEX('[1]Export Lascom'!P:P,MATCH(E18,'[1]Export Lascom'!O:O,0)),9,3),"Titre à mettre à jour")</f>
        <v>Titre à mettre à jour</v>
      </c>
      <c r="L18" s="73" t="str">
        <f>INDEX('[1]Export Lascom'!I:I,MATCH(E18,'[1]Export Lascom'!O:O,0))</f>
        <v>DAF</v>
      </c>
      <c r="M18" s="73" t="str">
        <f t="shared" si="0"/>
        <v>000010</v>
      </c>
      <c r="N18" s="74">
        <f t="shared" si="1"/>
        <v>2</v>
      </c>
      <c r="O18" s="73" t="s">
        <v>787</v>
      </c>
      <c r="P18" s="77" t="str">
        <f t="shared" ca="1" si="2"/>
        <v/>
      </c>
      <c r="Q18" s="75"/>
      <c r="R18" s="76" t="str">
        <f t="shared" ca="1" si="3"/>
        <v/>
      </c>
      <c r="S18" s="76" t="str">
        <f>IF(ISERROR(INDEX('[1]Export Agora'!F:F,MATCH(INDEX('[1]Présence Agora'!#REF!,MATCH(E18,'[1]Présence Agora'!B:B,0)),'[1]Export Agora'!A:A,0))),"",IF(INDEX('[1]Export Agora'!F:F,MATCH(INDEX('[1]Présence Agora'!#REF!,MATCH(E18,'[1]Présence Agora'!B:B,0)),'[1]Export Agora'!A:A,0))="","",INDEX('[1]Export Agora'!F:F,MATCH(INDEX('[1]Présence Agora'!#REF!,MATCH(E18,'[1]Présence Agora'!B:B,0)),'[1]Export Agora'!A:A,0))))</f>
        <v/>
      </c>
      <c r="T18" s="65">
        <f>IF(INDEX('[1]Export Lascom'!U:U,MATCH(E18,'[1]Export Lascom'!O:O,0))="","",INDEX('[1]Export Lascom'!U:U,MATCH(E18,'[1]Export Lascom'!O:O,0)))</f>
        <v>44937</v>
      </c>
    </row>
    <row r="19" spans="5:20">
      <c r="E19" s="72" t="s">
        <v>844</v>
      </c>
      <c r="F19" s="73" t="str">
        <f>INDEX('[1]Export Lascom'!B:B,MATCH(E19,'[1]Export Lascom'!O:O,0))</f>
        <v>22ISS</v>
      </c>
      <c r="G19" s="73">
        <f>INDEX('[1]Export Lascom'!G:G,MATCH(E19,'[1]Export Lascom'!O:O,0))</f>
        <v>17</v>
      </c>
      <c r="H19" s="73" t="str">
        <f>INDEX('[1]Export Lascom'!D:D,MATCH(E19,'[1]Export Lascom'!O:O,0))</f>
        <v>G71</v>
      </c>
      <c r="I19" s="73" t="str">
        <f>"Export CPRD " &amp; INDEX('[1]Export Lascom'!E:E,MATCH(E19,'[1]Export Lascom'!O:O,0))</f>
        <v>Export CPRD PN2068-2</v>
      </c>
      <c r="J19" s="73" t="str">
        <f>IF(MID(INDEX('[1]Export Lascom'!P:P,MATCH(E19,'[1]Export Lascom'!O:O,0)),4,1)="-",MID(INDEX('[1]Export Lascom'!P:P,MATCH(E19,'[1]Export Lascom'!O:O,0)),5,3),"Titre à mettre à jour")</f>
        <v>TTT</v>
      </c>
      <c r="K19" s="73" t="str">
        <f>IF(MID(INDEX('[1]Export Lascom'!P:P,MATCH(E19,'[1]Export Lascom'!O:O,0)),4,1)="-",MID(INDEX('[1]Export Lascom'!P:P,MATCH(E19,'[1]Export Lascom'!O:O,0)),9,3),"Titre à mettre à jour")</f>
        <v>TTZ</v>
      </c>
      <c r="L19" s="73" t="str">
        <f>INDEX('[1]Export Lascom'!I:I,MATCH(E19,'[1]Export Lascom'!O:O,0))</f>
        <v>DAF</v>
      </c>
      <c r="M19" s="73" t="str">
        <f t="shared" si="0"/>
        <v>000010</v>
      </c>
      <c r="N19" s="74">
        <f t="shared" si="1"/>
        <v>3</v>
      </c>
      <c r="O19" s="73" t="s">
        <v>787</v>
      </c>
      <c r="P19" s="77" t="str">
        <f t="shared" ca="1" si="2"/>
        <v/>
      </c>
      <c r="Q19" s="75">
        <v>44965</v>
      </c>
      <c r="R19" s="76">
        <f t="shared" ca="1" si="3"/>
        <v>12</v>
      </c>
      <c r="S19" s="76" t="str">
        <f>IF(ISERROR(INDEX('[1]Export Agora'!F:F,MATCH(INDEX('[1]Présence Agora'!#REF!,MATCH(E19,'[1]Présence Agora'!B:B,0)),'[1]Export Agora'!A:A,0))),"",IF(INDEX('[1]Export Agora'!F:F,MATCH(INDEX('[1]Présence Agora'!#REF!,MATCH(E19,'[1]Présence Agora'!B:B,0)),'[1]Export Agora'!A:A,0))="","",INDEX('[1]Export Agora'!F:F,MATCH(INDEX('[1]Présence Agora'!#REF!,MATCH(E19,'[1]Présence Agora'!B:B,0)),'[1]Export Agora'!A:A,0))))</f>
        <v/>
      </c>
      <c r="T19" s="65">
        <f>IF(INDEX('[1]Export Lascom'!U:U,MATCH(E19,'[1]Export Lascom'!O:O,0))="","",INDEX('[1]Export Lascom'!U:U,MATCH(E19,'[1]Export Lascom'!O:O,0)))</f>
        <v>44953</v>
      </c>
    </row>
    <row r="20" spans="5:20">
      <c r="E20" s="72" t="s">
        <v>848</v>
      </c>
      <c r="F20" s="73" t="str">
        <f>INDEX('[1]Export Lascom'!B:B,MATCH(E20,'[1]Export Lascom'!O:O,0))</f>
        <v>22ISS</v>
      </c>
      <c r="G20" s="73">
        <f>INDEX('[1]Export Lascom'!G:G,MATCH(E20,'[1]Export Lascom'!O:O,0))</f>
        <v>17</v>
      </c>
      <c r="H20" s="73" t="str">
        <f>INDEX('[1]Export Lascom'!D:D,MATCH(E20,'[1]Export Lascom'!O:O,0))</f>
        <v>G71</v>
      </c>
      <c r="I20" s="73" t="str">
        <f>"Export CPRD " &amp; INDEX('[1]Export Lascom'!E:E,MATCH(E20,'[1]Export Lascom'!O:O,0))</f>
        <v>Export CPRD PN2068-2</v>
      </c>
      <c r="J20" s="73" t="str">
        <f>IF(MID(INDEX('[1]Export Lascom'!P:P,MATCH(E20,'[1]Export Lascom'!O:O,0)),4,1)="-",MID(INDEX('[1]Export Lascom'!P:P,MATCH(E20,'[1]Export Lascom'!O:O,0)),5,3),"Titre à mettre à jour")</f>
        <v>Titre à mettre à jour</v>
      </c>
      <c r="K20" s="73" t="str">
        <f>IF(MID(INDEX('[1]Export Lascom'!P:P,MATCH(E20,'[1]Export Lascom'!O:O,0)),4,1)="-",MID(INDEX('[1]Export Lascom'!P:P,MATCH(E20,'[1]Export Lascom'!O:O,0)),9,3),"Titre à mettre à jour")</f>
        <v>Titre à mettre à jour</v>
      </c>
      <c r="L20" s="73" t="str">
        <f>INDEX('[1]Export Lascom'!I:I,MATCH(E20,'[1]Export Lascom'!O:O,0))</f>
        <v>DAF</v>
      </c>
      <c r="M20" s="73" t="str">
        <f t="shared" si="0"/>
        <v>000010</v>
      </c>
      <c r="N20" s="74">
        <f t="shared" si="1"/>
        <v>4</v>
      </c>
      <c r="O20" s="73" t="s">
        <v>785</v>
      </c>
      <c r="P20" s="77">
        <f t="shared" ca="1" si="2"/>
        <v>44930</v>
      </c>
      <c r="Q20" s="75">
        <v>44970</v>
      </c>
      <c r="R20" s="76">
        <f t="shared" ca="1" si="3"/>
        <v>-26</v>
      </c>
      <c r="S20" s="76" t="str">
        <f>IF(ISERROR(INDEX('[1]Export Agora'!F:F,MATCH(INDEX('[1]Présence Agora'!#REF!,MATCH(E20,'[1]Présence Agora'!B:B,0)),'[1]Export Agora'!A:A,0))),"",IF(INDEX('[1]Export Agora'!F:F,MATCH(INDEX('[1]Présence Agora'!#REF!,MATCH(E20,'[1]Présence Agora'!B:B,0)),'[1]Export Agora'!A:A,0))="","",INDEX('[1]Export Agora'!F:F,MATCH(INDEX('[1]Présence Agora'!#REF!,MATCH(E20,'[1]Présence Agora'!B:B,0)),'[1]Export Agora'!A:A,0))))</f>
        <v/>
      </c>
      <c r="T20" s="65">
        <f>IF(INDEX('[1]Export Lascom'!U:U,MATCH(E20,'[1]Export Lascom'!O:O,0))="","",INDEX('[1]Export Lascom'!U:U,MATCH(E20,'[1]Export Lascom'!O:O,0)))</f>
        <v>44956</v>
      </c>
    </row>
    <row r="21" spans="5:20">
      <c r="E21" s="72" t="s">
        <v>803</v>
      </c>
      <c r="F21" s="73" t="str">
        <f>INDEX('[1]Export Lascom'!B:B,MATCH(E21,'[1]Export Lascom'!O:O,0))</f>
        <v>22ISS</v>
      </c>
      <c r="G21" s="73">
        <f>INDEX('[1]Export Lascom'!G:G,MATCH(E21,'[1]Export Lascom'!O:O,0))</f>
        <v>17</v>
      </c>
      <c r="H21" s="73" t="str">
        <f>INDEX('[1]Export Lascom'!D:D,MATCH(E21,'[1]Export Lascom'!O:O,0))</f>
        <v>G71</v>
      </c>
      <c r="I21" s="73" t="str">
        <f>"Export CPRD " &amp; INDEX('[1]Export Lascom'!E:E,MATCH(E21,'[1]Export Lascom'!O:O,0))</f>
        <v>Export CPRD PN2068-2</v>
      </c>
      <c r="J21" s="73" t="str">
        <f>IF(MID(INDEX('[1]Export Lascom'!P:P,MATCH(E21,'[1]Export Lascom'!O:O,0)),4,1)="-",MID(INDEX('[1]Export Lascom'!P:P,MATCH(E21,'[1]Export Lascom'!O:O,0)),5,3),"Titre à mettre à jour")</f>
        <v>Titre à mettre à jour</v>
      </c>
      <c r="K21" s="73" t="str">
        <f>IF(MID(INDEX('[1]Export Lascom'!P:P,MATCH(E21,'[1]Export Lascom'!O:O,0)),4,1)="-",MID(INDEX('[1]Export Lascom'!P:P,MATCH(E21,'[1]Export Lascom'!O:O,0)),9,3),"Titre à mettre à jour")</f>
        <v>Titre à mettre à jour</v>
      </c>
      <c r="L21" s="73" t="str">
        <f>INDEX('[1]Export Lascom'!I:I,MATCH(E21,'[1]Export Lascom'!O:O,0))</f>
        <v>DAF</v>
      </c>
      <c r="M21" s="73" t="str">
        <f t="shared" si="0"/>
        <v>000011</v>
      </c>
      <c r="N21" s="74">
        <f t="shared" si="1"/>
        <v>1</v>
      </c>
      <c r="O21" s="73" t="s">
        <v>787</v>
      </c>
      <c r="P21" s="77" t="str">
        <f t="shared" ca="1" si="2"/>
        <v/>
      </c>
      <c r="Q21" s="75"/>
      <c r="R21" s="76" t="str">
        <f t="shared" ca="1" si="3"/>
        <v/>
      </c>
      <c r="S21" s="76" t="str">
        <f>IF(ISERROR(INDEX('[1]Export Agora'!F:F,MATCH(INDEX('[1]Présence Agora'!#REF!,MATCH(E21,'[1]Présence Agora'!B:B,0)),'[1]Export Agora'!A:A,0))),"",IF(INDEX('[1]Export Agora'!F:F,MATCH(INDEX('[1]Présence Agora'!#REF!,MATCH(E21,'[1]Présence Agora'!B:B,0)),'[1]Export Agora'!A:A,0))="","",INDEX('[1]Export Agora'!F:F,MATCH(INDEX('[1]Présence Agora'!#REF!,MATCH(E21,'[1]Présence Agora'!B:B,0)),'[1]Export Agora'!A:A,0))))</f>
        <v/>
      </c>
      <c r="T21" s="65">
        <f>IF(INDEX('[1]Export Lascom'!U:U,MATCH(E21,'[1]Export Lascom'!O:O,0))="","",INDEX('[1]Export Lascom'!U:U,MATCH(E21,'[1]Export Lascom'!O:O,0)))</f>
        <v>44930</v>
      </c>
    </row>
    <row r="22" spans="5:20">
      <c r="E22" s="72" t="s">
        <v>809</v>
      </c>
      <c r="F22" s="73" t="str">
        <f>INDEX('[1]Export Lascom'!B:B,MATCH(E22,'[1]Export Lascom'!O:O,0))</f>
        <v>22ISS</v>
      </c>
      <c r="G22" s="73">
        <f>INDEX('[1]Export Lascom'!G:G,MATCH(E22,'[1]Export Lascom'!O:O,0))</f>
        <v>17</v>
      </c>
      <c r="H22" s="73" t="str">
        <f>INDEX('[1]Export Lascom'!D:D,MATCH(E22,'[1]Export Lascom'!O:O,0))</f>
        <v>G71</v>
      </c>
      <c r="I22" s="73" t="str">
        <f>"Export CPRD " &amp; INDEX('[1]Export Lascom'!E:E,MATCH(E22,'[1]Export Lascom'!O:O,0))</f>
        <v>Export CPRD PN2068-2</v>
      </c>
      <c r="J22" s="73" t="str">
        <f>IF(MID(INDEX('[1]Export Lascom'!P:P,MATCH(E22,'[1]Export Lascom'!O:O,0)),4,1)="-",MID(INDEX('[1]Export Lascom'!P:P,MATCH(E22,'[1]Export Lascom'!O:O,0)),5,3),"Titre à mettre à jour")</f>
        <v>Titre à mettre à jour</v>
      </c>
      <c r="K22" s="73" t="str">
        <f>IF(MID(INDEX('[1]Export Lascom'!P:P,MATCH(E22,'[1]Export Lascom'!O:O,0)),4,1)="-",MID(INDEX('[1]Export Lascom'!P:P,MATCH(E22,'[1]Export Lascom'!O:O,0)),9,3),"Titre à mettre à jour")</f>
        <v>Titre à mettre à jour</v>
      </c>
      <c r="L22" s="73" t="str">
        <f>INDEX('[1]Export Lascom'!I:I,MATCH(E22,'[1]Export Lascom'!O:O,0))</f>
        <v>DAF</v>
      </c>
      <c r="M22" s="73" t="str">
        <f t="shared" si="0"/>
        <v>000011</v>
      </c>
      <c r="N22" s="74">
        <f t="shared" si="1"/>
        <v>2</v>
      </c>
      <c r="O22" s="73" t="s">
        <v>787</v>
      </c>
      <c r="P22" s="77" t="str">
        <f t="shared" ca="1" si="2"/>
        <v/>
      </c>
      <c r="Q22" s="75"/>
      <c r="R22" s="76" t="str">
        <f t="shared" ca="1" si="3"/>
        <v/>
      </c>
      <c r="S22" s="76" t="str">
        <f>IF(ISERROR(INDEX('[1]Export Agora'!F:F,MATCH(INDEX('[1]Présence Agora'!#REF!,MATCH(E22,'[1]Présence Agora'!B:B,0)),'[1]Export Agora'!A:A,0))),"",IF(INDEX('[1]Export Agora'!F:F,MATCH(INDEX('[1]Présence Agora'!#REF!,MATCH(E22,'[1]Présence Agora'!B:B,0)),'[1]Export Agora'!A:A,0))="","",INDEX('[1]Export Agora'!F:F,MATCH(INDEX('[1]Présence Agora'!#REF!,MATCH(E22,'[1]Présence Agora'!B:B,0)),'[1]Export Agora'!A:A,0))))</f>
        <v/>
      </c>
      <c r="T22" s="65">
        <f>IF(INDEX('[1]Export Lascom'!U:U,MATCH(E22,'[1]Export Lascom'!O:O,0))="","",INDEX('[1]Export Lascom'!U:U,MATCH(E22,'[1]Export Lascom'!O:O,0)))</f>
        <v>44931</v>
      </c>
    </row>
    <row r="23" spans="5:20">
      <c r="E23" s="72" t="s">
        <v>811</v>
      </c>
      <c r="F23" s="73" t="str">
        <f>INDEX('[1]Export Lascom'!B:B,MATCH(E23,'[1]Export Lascom'!O:O,0))</f>
        <v>22ISS</v>
      </c>
      <c r="G23" s="73">
        <f>INDEX('[1]Export Lascom'!G:G,MATCH(E23,'[1]Export Lascom'!O:O,0))</f>
        <v>17</v>
      </c>
      <c r="H23" s="73" t="str">
        <f>INDEX('[1]Export Lascom'!D:D,MATCH(E23,'[1]Export Lascom'!O:O,0))</f>
        <v>G71</v>
      </c>
      <c r="I23" s="73" t="str">
        <f>"Export CPRD " &amp; INDEX('[1]Export Lascom'!E:E,MATCH(E23,'[1]Export Lascom'!O:O,0))</f>
        <v>Export CPRD PN2068-2</v>
      </c>
      <c r="J23" s="73" t="str">
        <f>IF(MID(INDEX('[1]Export Lascom'!P:P,MATCH(E23,'[1]Export Lascom'!O:O,0)),4,1)="-",MID(INDEX('[1]Export Lascom'!P:P,MATCH(E23,'[1]Export Lascom'!O:O,0)),5,3),"Titre à mettre à jour")</f>
        <v>Titre à mettre à jour</v>
      </c>
      <c r="K23" s="73" t="str">
        <f>IF(MID(INDEX('[1]Export Lascom'!P:P,MATCH(E23,'[1]Export Lascom'!O:O,0)),4,1)="-",MID(INDEX('[1]Export Lascom'!P:P,MATCH(E23,'[1]Export Lascom'!O:O,0)),9,3),"Titre à mettre à jour")</f>
        <v>Titre à mettre à jour</v>
      </c>
      <c r="L23" s="73" t="str">
        <f>INDEX('[1]Export Lascom'!I:I,MATCH(E23,'[1]Export Lascom'!O:O,0))</f>
        <v>DAF</v>
      </c>
      <c r="M23" s="73" t="str">
        <f t="shared" si="0"/>
        <v>000011</v>
      </c>
      <c r="N23" s="74">
        <f t="shared" si="1"/>
        <v>3</v>
      </c>
      <c r="O23" s="73" t="s">
        <v>787</v>
      </c>
      <c r="P23" s="77" t="str">
        <f t="shared" ca="1" si="2"/>
        <v/>
      </c>
      <c r="Q23" s="75"/>
      <c r="R23" s="76" t="str">
        <f t="shared" ca="1" si="3"/>
        <v/>
      </c>
      <c r="S23" s="76" t="str">
        <f>IF(ISERROR(INDEX('[1]Export Agora'!F:F,MATCH(INDEX('[1]Présence Agora'!#REF!,MATCH(E23,'[1]Présence Agora'!B:B,0)),'[1]Export Agora'!A:A,0))),"",IF(INDEX('[1]Export Agora'!F:F,MATCH(INDEX('[1]Présence Agora'!#REF!,MATCH(E23,'[1]Présence Agora'!B:B,0)),'[1]Export Agora'!A:A,0))="","",INDEX('[1]Export Agora'!F:F,MATCH(INDEX('[1]Présence Agora'!#REF!,MATCH(E23,'[1]Présence Agora'!B:B,0)),'[1]Export Agora'!A:A,0))))</f>
        <v/>
      </c>
      <c r="T23" s="65">
        <f>IF(INDEX('[1]Export Lascom'!U:U,MATCH(E23,'[1]Export Lascom'!O:O,0))="","",INDEX('[1]Export Lascom'!U:U,MATCH(E23,'[1]Export Lascom'!O:O,0)))</f>
        <v>44937</v>
      </c>
    </row>
    <row r="24" spans="5:20">
      <c r="E24" s="72" t="s">
        <v>845</v>
      </c>
      <c r="F24" s="73" t="str">
        <f>INDEX('[1]Export Lascom'!B:B,MATCH(E24,'[1]Export Lascom'!O:O,0))</f>
        <v>22ISS</v>
      </c>
      <c r="G24" s="73">
        <f>INDEX('[1]Export Lascom'!G:G,MATCH(E24,'[1]Export Lascom'!O:O,0))</f>
        <v>17</v>
      </c>
      <c r="H24" s="73" t="str">
        <f>INDEX('[1]Export Lascom'!D:D,MATCH(E24,'[1]Export Lascom'!O:O,0))</f>
        <v>G71</v>
      </c>
      <c r="I24" s="73" t="str">
        <f>"Export CPRD " &amp; INDEX('[1]Export Lascom'!E:E,MATCH(E24,'[1]Export Lascom'!O:O,0))</f>
        <v>Export CPRD PN2068-2</v>
      </c>
      <c r="J24" s="73" t="str">
        <f>IF(MID(INDEX('[1]Export Lascom'!P:P,MATCH(E24,'[1]Export Lascom'!O:O,0)),4,1)="-",MID(INDEX('[1]Export Lascom'!P:P,MATCH(E24,'[1]Export Lascom'!O:O,0)),5,3),"Titre à mettre à jour")</f>
        <v>Titre à mettre à jour</v>
      </c>
      <c r="K24" s="73" t="str">
        <f>IF(MID(INDEX('[1]Export Lascom'!P:P,MATCH(E24,'[1]Export Lascom'!O:O,0)),4,1)="-",MID(INDEX('[1]Export Lascom'!P:P,MATCH(E24,'[1]Export Lascom'!O:O,0)),9,3),"Titre à mettre à jour")</f>
        <v>Titre à mettre à jour</v>
      </c>
      <c r="L24" s="73" t="str">
        <f>INDEX('[1]Export Lascom'!I:I,MATCH(E24,'[1]Export Lascom'!O:O,0))</f>
        <v>DAF</v>
      </c>
      <c r="M24" s="73" t="str">
        <f t="shared" si="0"/>
        <v>000011</v>
      </c>
      <c r="N24" s="74">
        <f t="shared" si="1"/>
        <v>4</v>
      </c>
      <c r="O24" s="73" t="s">
        <v>787</v>
      </c>
      <c r="P24" s="77" t="str">
        <f t="shared" ca="1" si="2"/>
        <v/>
      </c>
      <c r="Q24" s="75">
        <v>44965</v>
      </c>
      <c r="R24" s="76">
        <f t="shared" ca="1" si="3"/>
        <v>12</v>
      </c>
      <c r="S24" s="76" t="str">
        <f>IF(ISERROR(INDEX('[1]Export Agora'!F:F,MATCH(INDEX('[1]Présence Agora'!#REF!,MATCH(E24,'[1]Présence Agora'!B:B,0)),'[1]Export Agora'!A:A,0))),"",IF(INDEX('[1]Export Agora'!F:F,MATCH(INDEX('[1]Présence Agora'!#REF!,MATCH(E24,'[1]Présence Agora'!B:B,0)),'[1]Export Agora'!A:A,0))="","",INDEX('[1]Export Agora'!F:F,MATCH(INDEX('[1]Présence Agora'!#REF!,MATCH(E24,'[1]Présence Agora'!B:B,0)),'[1]Export Agora'!A:A,0))))</f>
        <v/>
      </c>
      <c r="T24" s="65">
        <f>IF(INDEX('[1]Export Lascom'!U:U,MATCH(E24,'[1]Export Lascom'!O:O,0))="","",INDEX('[1]Export Lascom'!U:U,MATCH(E24,'[1]Export Lascom'!O:O,0)))</f>
        <v>44953</v>
      </c>
    </row>
    <row r="25" spans="5:20">
      <c r="E25" s="72" t="s">
        <v>849</v>
      </c>
      <c r="F25" s="73" t="str">
        <f>INDEX('[1]Export Lascom'!B:B,MATCH(E25,'[1]Export Lascom'!O:O,0))</f>
        <v>22ISS</v>
      </c>
      <c r="G25" s="73">
        <f>INDEX('[1]Export Lascom'!G:G,MATCH(E25,'[1]Export Lascom'!O:O,0))</f>
        <v>17</v>
      </c>
      <c r="H25" s="73" t="str">
        <f>INDEX('[1]Export Lascom'!D:D,MATCH(E25,'[1]Export Lascom'!O:O,0))</f>
        <v>G71</v>
      </c>
      <c r="I25" s="73" t="str">
        <f>"Export CPRD " &amp; INDEX('[1]Export Lascom'!E:E,MATCH(E25,'[1]Export Lascom'!O:O,0))</f>
        <v>Export CPRD PN2068-2</v>
      </c>
      <c r="J25" s="73" t="str">
        <f>IF(MID(INDEX('[1]Export Lascom'!P:P,MATCH(E25,'[1]Export Lascom'!O:O,0)),4,1)="-",MID(INDEX('[1]Export Lascom'!P:P,MATCH(E25,'[1]Export Lascom'!O:O,0)),5,3),"Titre à mettre à jour")</f>
        <v>Titre à mettre à jour</v>
      </c>
      <c r="K25" s="73" t="str">
        <f>IF(MID(INDEX('[1]Export Lascom'!P:P,MATCH(E25,'[1]Export Lascom'!O:O,0)),4,1)="-",MID(INDEX('[1]Export Lascom'!P:P,MATCH(E25,'[1]Export Lascom'!O:O,0)),9,3),"Titre à mettre à jour")</f>
        <v>Titre à mettre à jour</v>
      </c>
      <c r="L25" s="73" t="str">
        <f>INDEX('[1]Export Lascom'!I:I,MATCH(E25,'[1]Export Lascom'!O:O,0))</f>
        <v>DAF</v>
      </c>
      <c r="M25" s="73" t="str">
        <f t="shared" si="0"/>
        <v>000011</v>
      </c>
      <c r="N25" s="74">
        <f t="shared" si="1"/>
        <v>5</v>
      </c>
      <c r="O25" s="73" t="s">
        <v>787</v>
      </c>
      <c r="P25" s="77">
        <f t="shared" ca="1" si="2"/>
        <v>44930</v>
      </c>
      <c r="Q25" s="75">
        <v>44970</v>
      </c>
      <c r="R25" s="76">
        <f t="shared" ca="1" si="3"/>
        <v>-27</v>
      </c>
      <c r="S25" s="76" t="str">
        <f>IF(ISERROR(INDEX('[1]Export Agora'!F:F,MATCH(INDEX('[1]Présence Agora'!#REF!,MATCH(E25,'[1]Présence Agora'!B:B,0)),'[1]Export Agora'!A:A,0))),"",IF(INDEX('[1]Export Agora'!F:F,MATCH(INDEX('[1]Présence Agora'!#REF!,MATCH(E25,'[1]Présence Agora'!B:B,0)),'[1]Export Agora'!A:A,0))="","",INDEX('[1]Export Agora'!F:F,MATCH(INDEX('[1]Présence Agora'!#REF!,MATCH(E25,'[1]Présence Agora'!B:B,0)),'[1]Export Agora'!A:A,0))))</f>
        <v/>
      </c>
      <c r="T25" s="65">
        <f>IF(INDEX('[1]Export Lascom'!U:U,MATCH(E25,'[1]Export Lascom'!O:O,0))="","",INDEX('[1]Export Lascom'!U:U,MATCH(E25,'[1]Export Lascom'!O:O,0)))</f>
        <v>44957</v>
      </c>
    </row>
    <row r="26" spans="5:20">
      <c r="E26" s="72" t="s">
        <v>804</v>
      </c>
      <c r="F26" s="73" t="str">
        <f>INDEX('[1]Export Lascom'!B:B,MATCH(E26,'[1]Export Lascom'!O:O,0))</f>
        <v>22ISS</v>
      </c>
      <c r="G26" s="73">
        <f>INDEX('[1]Export Lascom'!G:G,MATCH(E26,'[1]Export Lascom'!O:O,0))</f>
        <v>17</v>
      </c>
      <c r="H26" s="73" t="str">
        <f>INDEX('[1]Export Lascom'!D:D,MATCH(E26,'[1]Export Lascom'!O:O,0))</f>
        <v>G71</v>
      </c>
      <c r="I26" s="73" t="str">
        <f>"Export CPRD " &amp; INDEX('[1]Export Lascom'!E:E,MATCH(E26,'[1]Export Lascom'!O:O,0))</f>
        <v>Export CPRD PN2068-2</v>
      </c>
      <c r="J26" s="73" t="str">
        <f>IF(MID(INDEX('[1]Export Lascom'!P:P,MATCH(E26,'[1]Export Lascom'!O:O,0)),4,1)="-",MID(INDEX('[1]Export Lascom'!P:P,MATCH(E26,'[1]Export Lascom'!O:O,0)),5,3),"Titre à mettre à jour")</f>
        <v>Titre à mettre à jour</v>
      </c>
      <c r="K26" s="73" t="str">
        <f>IF(MID(INDEX('[1]Export Lascom'!P:P,MATCH(E26,'[1]Export Lascom'!O:O,0)),4,1)="-",MID(INDEX('[1]Export Lascom'!P:P,MATCH(E26,'[1]Export Lascom'!O:O,0)),9,3),"Titre à mettre à jour")</f>
        <v>Titre à mettre à jour</v>
      </c>
      <c r="L26" s="73" t="str">
        <f>INDEX('[1]Export Lascom'!I:I,MATCH(E26,'[1]Export Lascom'!O:O,0))</f>
        <v>DAF</v>
      </c>
      <c r="M26" s="73" t="str">
        <f t="shared" si="0"/>
        <v>000012</v>
      </c>
      <c r="N26" s="74">
        <f t="shared" si="1"/>
        <v>1</v>
      </c>
      <c r="O26" s="73" t="s">
        <v>787</v>
      </c>
      <c r="P26" s="77" t="str">
        <f t="shared" ca="1" si="2"/>
        <v/>
      </c>
      <c r="Q26" s="75"/>
      <c r="R26" s="76" t="str">
        <f t="shared" ca="1" si="3"/>
        <v/>
      </c>
      <c r="S26" s="76" t="str">
        <f>IF(ISERROR(INDEX('[1]Export Agora'!F:F,MATCH(INDEX('[1]Présence Agora'!#REF!,MATCH(E26,'[1]Présence Agora'!B:B,0)),'[1]Export Agora'!A:A,0))),"",IF(INDEX('[1]Export Agora'!F:F,MATCH(INDEX('[1]Présence Agora'!#REF!,MATCH(E26,'[1]Présence Agora'!B:B,0)),'[1]Export Agora'!A:A,0))="","",INDEX('[1]Export Agora'!F:F,MATCH(INDEX('[1]Présence Agora'!#REF!,MATCH(E26,'[1]Présence Agora'!B:B,0)),'[1]Export Agora'!A:A,0))))</f>
        <v/>
      </c>
      <c r="T26" s="65">
        <f>IF(INDEX('[1]Export Lascom'!U:U,MATCH(E26,'[1]Export Lascom'!O:O,0))="","",INDEX('[1]Export Lascom'!U:U,MATCH(E26,'[1]Export Lascom'!O:O,0)))</f>
        <v>44930</v>
      </c>
    </row>
    <row r="27" spans="5:20">
      <c r="E27" s="72" t="s">
        <v>812</v>
      </c>
      <c r="F27" s="73" t="str">
        <f>INDEX('[1]Export Lascom'!B:B,MATCH(E27,'[1]Export Lascom'!O:O,0))</f>
        <v>22ISS</v>
      </c>
      <c r="G27" s="73">
        <f>INDEX('[1]Export Lascom'!G:G,MATCH(E27,'[1]Export Lascom'!O:O,0))</f>
        <v>17</v>
      </c>
      <c r="H27" s="73" t="str">
        <f>INDEX('[1]Export Lascom'!D:D,MATCH(E27,'[1]Export Lascom'!O:O,0))</f>
        <v>G71</v>
      </c>
      <c r="I27" s="73" t="str">
        <f>"Export CPRD " &amp; INDEX('[1]Export Lascom'!E:E,MATCH(E27,'[1]Export Lascom'!O:O,0))</f>
        <v>Export CPRD PN2068-2</v>
      </c>
      <c r="J27" s="73" t="str">
        <f>IF(MID(INDEX('[1]Export Lascom'!P:P,MATCH(E27,'[1]Export Lascom'!O:O,0)),4,1)="-",MID(INDEX('[1]Export Lascom'!P:P,MATCH(E27,'[1]Export Lascom'!O:O,0)),5,3),"Titre à mettre à jour")</f>
        <v>Titre à mettre à jour</v>
      </c>
      <c r="K27" s="73" t="str">
        <f>IF(MID(INDEX('[1]Export Lascom'!P:P,MATCH(E27,'[1]Export Lascom'!O:O,0)),4,1)="-",MID(INDEX('[1]Export Lascom'!P:P,MATCH(E27,'[1]Export Lascom'!O:O,0)),9,3),"Titre à mettre à jour")</f>
        <v>Titre à mettre à jour</v>
      </c>
      <c r="L27" s="73" t="str">
        <f>INDEX('[1]Export Lascom'!I:I,MATCH(E27,'[1]Export Lascom'!O:O,0))</f>
        <v>DAF</v>
      </c>
      <c r="M27" s="73" t="str">
        <f t="shared" si="0"/>
        <v>000012</v>
      </c>
      <c r="N27" s="74">
        <f t="shared" si="1"/>
        <v>2</v>
      </c>
      <c r="O27" s="73" t="s">
        <v>787</v>
      </c>
      <c r="P27" s="77" t="str">
        <f t="shared" ca="1" si="2"/>
        <v/>
      </c>
      <c r="Q27" s="75"/>
      <c r="R27" s="76" t="str">
        <f t="shared" ca="1" si="3"/>
        <v/>
      </c>
      <c r="S27" s="76" t="str">
        <f>IF(ISERROR(INDEX('[1]Export Agora'!F:F,MATCH(INDEX('[1]Présence Agora'!#REF!,MATCH(E27,'[1]Présence Agora'!B:B,0)),'[1]Export Agora'!A:A,0))),"",IF(INDEX('[1]Export Agora'!F:F,MATCH(INDEX('[1]Présence Agora'!#REF!,MATCH(E27,'[1]Présence Agora'!B:B,0)),'[1]Export Agora'!A:A,0))="","",INDEX('[1]Export Agora'!F:F,MATCH(INDEX('[1]Présence Agora'!#REF!,MATCH(E27,'[1]Présence Agora'!B:B,0)),'[1]Export Agora'!A:A,0))))</f>
        <v/>
      </c>
      <c r="T27" s="65">
        <f>IF(INDEX('[1]Export Lascom'!U:U,MATCH(E27,'[1]Export Lascom'!O:O,0))="","",INDEX('[1]Export Lascom'!U:U,MATCH(E27,'[1]Export Lascom'!O:O,0)))</f>
        <v>44937</v>
      </c>
    </row>
    <row r="28" spans="5:20">
      <c r="E28" s="72" t="s">
        <v>850</v>
      </c>
      <c r="F28" s="73" t="str">
        <f>INDEX('[1]Export Lascom'!B:B,MATCH(E28,'[1]Export Lascom'!O:O,0))</f>
        <v>22ISS</v>
      </c>
      <c r="G28" s="73">
        <f>INDEX('[1]Export Lascom'!G:G,MATCH(E28,'[1]Export Lascom'!O:O,0))</f>
        <v>17</v>
      </c>
      <c r="H28" s="73" t="str">
        <f>INDEX('[1]Export Lascom'!D:D,MATCH(E28,'[1]Export Lascom'!O:O,0))</f>
        <v>G71</v>
      </c>
      <c r="I28" s="73" t="str">
        <f>"Export CPRD " &amp; INDEX('[1]Export Lascom'!E:E,MATCH(E28,'[1]Export Lascom'!O:O,0))</f>
        <v>Export CPRD PN2068-2</v>
      </c>
      <c r="J28" s="73" t="str">
        <f>IF(MID(INDEX('[1]Export Lascom'!P:P,MATCH(E28,'[1]Export Lascom'!O:O,0)),4,1)="-",MID(INDEX('[1]Export Lascom'!P:P,MATCH(E28,'[1]Export Lascom'!O:O,0)),5,3),"Titre à mettre à jour")</f>
        <v>Titre à mettre à jour</v>
      </c>
      <c r="K28" s="73" t="str">
        <f>IF(MID(INDEX('[1]Export Lascom'!P:P,MATCH(E28,'[1]Export Lascom'!O:O,0)),4,1)="-",MID(INDEX('[1]Export Lascom'!P:P,MATCH(E28,'[1]Export Lascom'!O:O,0)),9,3),"Titre à mettre à jour")</f>
        <v>Titre à mettre à jour</v>
      </c>
      <c r="L28" s="73" t="str">
        <f>INDEX('[1]Export Lascom'!I:I,MATCH(E28,'[1]Export Lascom'!O:O,0))</f>
        <v>DAF</v>
      </c>
      <c r="M28" s="73" t="str">
        <f t="shared" si="0"/>
        <v>000012</v>
      </c>
      <c r="N28" s="74">
        <f t="shared" si="1"/>
        <v>3</v>
      </c>
      <c r="O28" s="73" t="s">
        <v>787</v>
      </c>
      <c r="P28" s="77">
        <f t="shared" ca="1" si="2"/>
        <v>44930</v>
      </c>
      <c r="Q28" s="75">
        <v>44965</v>
      </c>
      <c r="R28" s="76">
        <f t="shared" ca="1" si="3"/>
        <v>-27</v>
      </c>
      <c r="S28" s="76" t="str">
        <f>IF(ISERROR(INDEX('[1]Export Agora'!F:F,MATCH(INDEX('[1]Présence Agora'!#REF!,MATCH(E28,'[1]Présence Agora'!B:B,0)),'[1]Export Agora'!A:A,0))),"",IF(INDEX('[1]Export Agora'!F:F,MATCH(INDEX('[1]Présence Agora'!#REF!,MATCH(E28,'[1]Présence Agora'!B:B,0)),'[1]Export Agora'!A:A,0))="","",INDEX('[1]Export Agora'!F:F,MATCH(INDEX('[1]Présence Agora'!#REF!,MATCH(E28,'[1]Présence Agora'!B:B,0)),'[1]Export Agora'!A:A,0))))</f>
        <v/>
      </c>
      <c r="T28" s="65">
        <f>IF(INDEX('[1]Export Lascom'!U:U,MATCH(E28,'[1]Export Lascom'!O:O,0))="","",INDEX('[1]Export Lascom'!U:U,MATCH(E28,'[1]Export Lascom'!O:O,0)))</f>
        <v>44957</v>
      </c>
    </row>
    <row r="29" spans="5:20">
      <c r="E29" s="72" t="s">
        <v>805</v>
      </c>
      <c r="F29" s="73" t="str">
        <f>INDEX('[1]Export Lascom'!B:B,MATCH(E29,'[1]Export Lascom'!O:O,0))</f>
        <v>22ISS</v>
      </c>
      <c r="G29" s="73">
        <f>INDEX('[1]Export Lascom'!G:G,MATCH(E29,'[1]Export Lascom'!O:O,0))</f>
        <v>17</v>
      </c>
      <c r="H29" s="73" t="str">
        <f>INDEX('[1]Export Lascom'!D:D,MATCH(E29,'[1]Export Lascom'!O:O,0))</f>
        <v>G71</v>
      </c>
      <c r="I29" s="73" t="str">
        <f>"Export CPRD " &amp; INDEX('[1]Export Lascom'!E:E,MATCH(E29,'[1]Export Lascom'!O:O,0))</f>
        <v>Export CPRD PN2068-2</v>
      </c>
      <c r="J29" s="73" t="str">
        <f>IF(MID(INDEX('[1]Export Lascom'!P:P,MATCH(E29,'[1]Export Lascom'!O:O,0)),4,1)="-",MID(INDEX('[1]Export Lascom'!P:P,MATCH(E29,'[1]Export Lascom'!O:O,0)),5,3),"Titre à mettre à jour")</f>
        <v>Titre à mettre à jour</v>
      </c>
      <c r="K29" s="73" t="str">
        <f>IF(MID(INDEX('[1]Export Lascom'!P:P,MATCH(E29,'[1]Export Lascom'!O:O,0)),4,1)="-",MID(INDEX('[1]Export Lascom'!P:P,MATCH(E29,'[1]Export Lascom'!O:O,0)),9,3),"Titre à mettre à jour")</f>
        <v>Titre à mettre à jour</v>
      </c>
      <c r="L29" s="73" t="str">
        <f>INDEX('[1]Export Lascom'!I:I,MATCH(E29,'[1]Export Lascom'!O:O,0))</f>
        <v>DAF</v>
      </c>
      <c r="M29" s="73" t="str">
        <f t="shared" si="0"/>
        <v>000013</v>
      </c>
      <c r="N29" s="74">
        <f t="shared" si="1"/>
        <v>1</v>
      </c>
      <c r="O29" s="73" t="s">
        <v>787</v>
      </c>
      <c r="P29" s="77" t="str">
        <f t="shared" ca="1" si="2"/>
        <v/>
      </c>
      <c r="Q29" s="75"/>
      <c r="R29" s="76" t="str">
        <f t="shared" ca="1" si="3"/>
        <v/>
      </c>
      <c r="S29" s="76" t="str">
        <f>IF(ISERROR(INDEX('[1]Export Agora'!F:F,MATCH(INDEX('[1]Présence Agora'!#REF!,MATCH(E29,'[1]Présence Agora'!B:B,0)),'[1]Export Agora'!A:A,0))),"",IF(INDEX('[1]Export Agora'!F:F,MATCH(INDEX('[1]Présence Agora'!#REF!,MATCH(E29,'[1]Présence Agora'!B:B,0)),'[1]Export Agora'!A:A,0))="","",INDEX('[1]Export Agora'!F:F,MATCH(INDEX('[1]Présence Agora'!#REF!,MATCH(E29,'[1]Présence Agora'!B:B,0)),'[1]Export Agora'!A:A,0))))</f>
        <v/>
      </c>
      <c r="T29" s="65">
        <f>IF(INDEX('[1]Export Lascom'!U:U,MATCH(E29,'[1]Export Lascom'!O:O,0))="","",INDEX('[1]Export Lascom'!U:U,MATCH(E29,'[1]Export Lascom'!O:O,0)))</f>
        <v>44930</v>
      </c>
    </row>
    <row r="30" spans="5:20">
      <c r="E30" s="72" t="s">
        <v>813</v>
      </c>
      <c r="F30" s="73" t="str">
        <f>INDEX('[1]Export Lascom'!B:B,MATCH(E30,'[1]Export Lascom'!O:O,0))</f>
        <v>22ISS</v>
      </c>
      <c r="G30" s="73">
        <f>INDEX('[1]Export Lascom'!G:G,MATCH(E30,'[1]Export Lascom'!O:O,0))</f>
        <v>17</v>
      </c>
      <c r="H30" s="73" t="str">
        <f>INDEX('[1]Export Lascom'!D:D,MATCH(E30,'[1]Export Lascom'!O:O,0))</f>
        <v>G71</v>
      </c>
      <c r="I30" s="73" t="str">
        <f>"Export CPRD " &amp; INDEX('[1]Export Lascom'!E:E,MATCH(E30,'[1]Export Lascom'!O:O,0))</f>
        <v>Export CPRD PN2068-2</v>
      </c>
      <c r="J30" s="73" t="str">
        <f>IF(MID(INDEX('[1]Export Lascom'!P:P,MATCH(E30,'[1]Export Lascom'!O:O,0)),4,1)="-",MID(INDEX('[1]Export Lascom'!P:P,MATCH(E30,'[1]Export Lascom'!O:O,0)),5,3),"Titre à mettre à jour")</f>
        <v>Titre à mettre à jour</v>
      </c>
      <c r="K30" s="73" t="str">
        <f>IF(MID(INDEX('[1]Export Lascom'!P:P,MATCH(E30,'[1]Export Lascom'!O:O,0)),4,1)="-",MID(INDEX('[1]Export Lascom'!P:P,MATCH(E30,'[1]Export Lascom'!O:O,0)),9,3),"Titre à mettre à jour")</f>
        <v>Titre à mettre à jour</v>
      </c>
      <c r="L30" s="73" t="str">
        <f>INDEX('[1]Export Lascom'!I:I,MATCH(E30,'[1]Export Lascom'!O:O,0))</f>
        <v>DAF</v>
      </c>
      <c r="M30" s="73" t="str">
        <f t="shared" si="0"/>
        <v>000013</v>
      </c>
      <c r="N30" s="74">
        <f t="shared" si="1"/>
        <v>2</v>
      </c>
      <c r="O30" s="73" t="s">
        <v>787</v>
      </c>
      <c r="P30" s="77" t="str">
        <f t="shared" ca="1" si="2"/>
        <v/>
      </c>
      <c r="Q30" s="75"/>
      <c r="R30" s="76" t="str">
        <f t="shared" ca="1" si="3"/>
        <v/>
      </c>
      <c r="S30" s="76" t="str">
        <f>IF(ISERROR(INDEX('[1]Export Agora'!F:F,MATCH(INDEX('[1]Présence Agora'!#REF!,MATCH(E30,'[1]Présence Agora'!B:B,0)),'[1]Export Agora'!A:A,0))),"",IF(INDEX('[1]Export Agora'!F:F,MATCH(INDEX('[1]Présence Agora'!#REF!,MATCH(E30,'[1]Présence Agora'!B:B,0)),'[1]Export Agora'!A:A,0))="","",INDEX('[1]Export Agora'!F:F,MATCH(INDEX('[1]Présence Agora'!#REF!,MATCH(E30,'[1]Présence Agora'!B:B,0)),'[1]Export Agora'!A:A,0))))</f>
        <v/>
      </c>
      <c r="T30" s="65">
        <f>IF(INDEX('[1]Export Lascom'!U:U,MATCH(E30,'[1]Export Lascom'!O:O,0))="","",INDEX('[1]Export Lascom'!U:U,MATCH(E30,'[1]Export Lascom'!O:O,0)))</f>
        <v>44937</v>
      </c>
    </row>
    <row r="31" spans="5:20">
      <c r="E31" s="72" t="s">
        <v>857</v>
      </c>
      <c r="F31" s="73" t="str">
        <f>INDEX('[1]Export Lascom'!B:B,MATCH(E31,'[1]Export Lascom'!O:O,0))</f>
        <v>22ISS</v>
      </c>
      <c r="G31" s="73">
        <f>INDEX('[1]Export Lascom'!G:G,MATCH(E31,'[1]Export Lascom'!O:O,0))</f>
        <v>17</v>
      </c>
      <c r="H31" s="73" t="str">
        <f>INDEX('[1]Export Lascom'!D:D,MATCH(E31,'[1]Export Lascom'!O:O,0))</f>
        <v>G71</v>
      </c>
      <c r="I31" s="73" t="str">
        <f>"Export CPRD " &amp; INDEX('[1]Export Lascom'!E:E,MATCH(E31,'[1]Export Lascom'!O:O,0))</f>
        <v>Export CPRD PN2068-2</v>
      </c>
      <c r="J31" s="73" t="str">
        <f>IF(MID(INDEX('[1]Export Lascom'!P:P,MATCH(E31,'[1]Export Lascom'!O:O,0)),4,1)="-",MID(INDEX('[1]Export Lascom'!P:P,MATCH(E31,'[1]Export Lascom'!O:O,0)),5,3),"Titre à mettre à jour")</f>
        <v>Titre à mettre à jour</v>
      </c>
      <c r="K31" s="73" t="str">
        <f>IF(MID(INDEX('[1]Export Lascom'!P:P,MATCH(E31,'[1]Export Lascom'!O:O,0)),4,1)="-",MID(INDEX('[1]Export Lascom'!P:P,MATCH(E31,'[1]Export Lascom'!O:O,0)),9,3),"Titre à mettre à jour")</f>
        <v>Titre à mettre à jour</v>
      </c>
      <c r="L31" s="73" t="str">
        <f>INDEX('[1]Export Lascom'!I:I,MATCH(E31,'[1]Export Lascom'!O:O,0))</f>
        <v>DAF</v>
      </c>
      <c r="M31" s="73" t="str">
        <f t="shared" si="0"/>
        <v>000013</v>
      </c>
      <c r="N31" s="74">
        <f t="shared" si="1"/>
        <v>3</v>
      </c>
      <c r="O31" s="73" t="s">
        <v>787</v>
      </c>
      <c r="P31" s="77">
        <f t="shared" ca="1" si="2"/>
        <v>44930</v>
      </c>
      <c r="Q31" s="75">
        <v>44965</v>
      </c>
      <c r="R31" s="76">
        <f t="shared" ca="1" si="3"/>
        <v>-28</v>
      </c>
      <c r="S31" s="76" t="str">
        <f>IF(ISERROR(INDEX('[1]Export Agora'!F:F,MATCH(INDEX('[1]Présence Agora'!#REF!,MATCH(E31,'[1]Présence Agora'!B:B,0)),'[1]Export Agora'!A:A,0))),"",IF(INDEX('[1]Export Agora'!F:F,MATCH(INDEX('[1]Présence Agora'!#REF!,MATCH(E31,'[1]Présence Agora'!B:B,0)),'[1]Export Agora'!A:A,0))="","",INDEX('[1]Export Agora'!F:F,MATCH(INDEX('[1]Présence Agora'!#REF!,MATCH(E31,'[1]Présence Agora'!B:B,0)),'[1]Export Agora'!A:A,0))))</f>
        <v/>
      </c>
      <c r="T31" s="65">
        <f>IF(INDEX('[1]Export Lascom'!U:U,MATCH(E31,'[1]Export Lascom'!O:O,0))="","",INDEX('[1]Export Lascom'!U:U,MATCH(E31,'[1]Export Lascom'!O:O,0)))</f>
        <v>44958</v>
      </c>
    </row>
    <row r="32" spans="5:20">
      <c r="E32" s="72" t="s">
        <v>806</v>
      </c>
      <c r="F32" s="73" t="str">
        <f>INDEX('[1]Export Lascom'!B:B,MATCH(E32,'[1]Export Lascom'!O:O,0))</f>
        <v>22ISS</v>
      </c>
      <c r="G32" s="73">
        <f>INDEX('[1]Export Lascom'!G:G,MATCH(E32,'[1]Export Lascom'!O:O,0))</f>
        <v>17</v>
      </c>
      <c r="H32" s="73" t="str">
        <f>INDEX('[1]Export Lascom'!D:D,MATCH(E32,'[1]Export Lascom'!O:O,0))</f>
        <v>G71</v>
      </c>
      <c r="I32" s="73" t="str">
        <f>"Export CPRD " &amp; INDEX('[1]Export Lascom'!E:E,MATCH(E32,'[1]Export Lascom'!O:O,0))</f>
        <v>Export CPRD PN2068-2</v>
      </c>
      <c r="J32" s="73" t="str">
        <f>IF(MID(INDEX('[1]Export Lascom'!P:P,MATCH(E32,'[1]Export Lascom'!O:O,0)),4,1)="-",MID(INDEX('[1]Export Lascom'!P:P,MATCH(E32,'[1]Export Lascom'!O:O,0)),5,3),"Titre à mettre à jour")</f>
        <v>Titre à mettre à jour</v>
      </c>
      <c r="K32" s="73" t="str">
        <f>IF(MID(INDEX('[1]Export Lascom'!P:P,MATCH(E32,'[1]Export Lascom'!O:O,0)),4,1)="-",MID(INDEX('[1]Export Lascom'!P:P,MATCH(E32,'[1]Export Lascom'!O:O,0)),9,3),"Titre à mettre à jour")</f>
        <v>Titre à mettre à jour</v>
      </c>
      <c r="L32" s="73" t="str">
        <f>INDEX('[1]Export Lascom'!I:I,MATCH(E32,'[1]Export Lascom'!O:O,0))</f>
        <v>DAF</v>
      </c>
      <c r="M32" s="73" t="str">
        <f t="shared" si="0"/>
        <v>000014</v>
      </c>
      <c r="N32" s="74">
        <f t="shared" si="1"/>
        <v>1</v>
      </c>
      <c r="O32" s="73" t="s">
        <v>787</v>
      </c>
      <c r="P32" s="77" t="str">
        <f t="shared" ca="1" si="2"/>
        <v/>
      </c>
      <c r="Q32" s="75"/>
      <c r="R32" s="76" t="str">
        <f t="shared" ca="1" si="3"/>
        <v/>
      </c>
      <c r="S32" s="76" t="str">
        <f>IF(ISERROR(INDEX('[1]Export Agora'!F:F,MATCH(INDEX('[1]Présence Agora'!#REF!,MATCH(E32,'[1]Présence Agora'!B:B,0)),'[1]Export Agora'!A:A,0))),"",IF(INDEX('[1]Export Agora'!F:F,MATCH(INDEX('[1]Présence Agora'!#REF!,MATCH(E32,'[1]Présence Agora'!B:B,0)),'[1]Export Agora'!A:A,0))="","",INDEX('[1]Export Agora'!F:F,MATCH(INDEX('[1]Présence Agora'!#REF!,MATCH(E32,'[1]Présence Agora'!B:B,0)),'[1]Export Agora'!A:A,0))))</f>
        <v/>
      </c>
      <c r="T32" s="65">
        <f>IF(INDEX('[1]Export Lascom'!U:U,MATCH(E32,'[1]Export Lascom'!O:O,0))="","",INDEX('[1]Export Lascom'!U:U,MATCH(E32,'[1]Export Lascom'!O:O,0)))</f>
        <v>44930</v>
      </c>
    </row>
    <row r="33" spans="5:20">
      <c r="E33" s="72" t="s">
        <v>814</v>
      </c>
      <c r="F33" s="73" t="str">
        <f>INDEX('[1]Export Lascom'!B:B,MATCH(E33,'[1]Export Lascom'!O:O,0))</f>
        <v>22ISS</v>
      </c>
      <c r="G33" s="73">
        <f>INDEX('[1]Export Lascom'!G:G,MATCH(E33,'[1]Export Lascom'!O:O,0))</f>
        <v>17</v>
      </c>
      <c r="H33" s="73" t="str">
        <f>INDEX('[1]Export Lascom'!D:D,MATCH(E33,'[1]Export Lascom'!O:O,0))</f>
        <v>G71</v>
      </c>
      <c r="I33" s="73" t="str">
        <f>"Export CPRD " &amp; INDEX('[1]Export Lascom'!E:E,MATCH(E33,'[1]Export Lascom'!O:O,0))</f>
        <v>Export CPRD PN2068-2</v>
      </c>
      <c r="J33" s="73" t="str">
        <f>IF(MID(INDEX('[1]Export Lascom'!P:P,MATCH(E33,'[1]Export Lascom'!O:O,0)),4,1)="-",MID(INDEX('[1]Export Lascom'!P:P,MATCH(E33,'[1]Export Lascom'!O:O,0)),5,3),"Titre à mettre à jour")</f>
        <v>Titre à mettre à jour</v>
      </c>
      <c r="K33" s="73" t="str">
        <f>IF(MID(INDEX('[1]Export Lascom'!P:P,MATCH(E33,'[1]Export Lascom'!O:O,0)),4,1)="-",MID(INDEX('[1]Export Lascom'!P:P,MATCH(E33,'[1]Export Lascom'!O:O,0)),9,3),"Titre à mettre à jour")</f>
        <v>Titre à mettre à jour</v>
      </c>
      <c r="L33" s="73" t="str">
        <f>INDEX('[1]Export Lascom'!I:I,MATCH(E33,'[1]Export Lascom'!O:O,0))</f>
        <v>DAF</v>
      </c>
      <c r="M33" s="73" t="str">
        <f t="shared" si="0"/>
        <v>000014</v>
      </c>
      <c r="N33" s="74">
        <f t="shared" si="1"/>
        <v>2</v>
      </c>
      <c r="O33" s="73" t="s">
        <v>787</v>
      </c>
      <c r="P33" s="77" t="str">
        <f t="shared" ca="1" si="2"/>
        <v/>
      </c>
      <c r="Q33" s="75"/>
      <c r="R33" s="76" t="str">
        <f t="shared" ca="1" si="3"/>
        <v/>
      </c>
      <c r="S33" s="76" t="str">
        <f>IF(ISERROR(INDEX('[1]Export Agora'!F:F,MATCH(INDEX('[1]Présence Agora'!#REF!,MATCH(E33,'[1]Présence Agora'!B:B,0)),'[1]Export Agora'!A:A,0))),"",IF(INDEX('[1]Export Agora'!F:F,MATCH(INDEX('[1]Présence Agora'!#REF!,MATCH(E33,'[1]Présence Agora'!B:B,0)),'[1]Export Agora'!A:A,0))="","",INDEX('[1]Export Agora'!F:F,MATCH(INDEX('[1]Présence Agora'!#REF!,MATCH(E33,'[1]Présence Agora'!B:B,0)),'[1]Export Agora'!A:A,0))))</f>
        <v/>
      </c>
      <c r="T33" s="65">
        <f>IF(INDEX('[1]Export Lascom'!U:U,MATCH(E33,'[1]Export Lascom'!O:O,0))="","",INDEX('[1]Export Lascom'!U:U,MATCH(E33,'[1]Export Lascom'!O:O,0)))</f>
        <v>44937</v>
      </c>
    </row>
    <row r="34" spans="5:20">
      <c r="E34" s="72" t="s">
        <v>851</v>
      </c>
      <c r="F34" s="73" t="str">
        <f>INDEX('[1]Export Lascom'!B:B,MATCH(E34,'[1]Export Lascom'!O:O,0))</f>
        <v>22ISS</v>
      </c>
      <c r="G34" s="73">
        <f>INDEX('[1]Export Lascom'!G:G,MATCH(E34,'[1]Export Lascom'!O:O,0))</f>
        <v>17</v>
      </c>
      <c r="H34" s="73" t="str">
        <f>INDEX('[1]Export Lascom'!D:D,MATCH(E34,'[1]Export Lascom'!O:O,0))</f>
        <v>G71</v>
      </c>
      <c r="I34" s="73" t="str">
        <f>"Export CPRD " &amp; INDEX('[1]Export Lascom'!E:E,MATCH(E34,'[1]Export Lascom'!O:O,0))</f>
        <v>Export CPRD PN2068-2</v>
      </c>
      <c r="J34" s="73" t="str">
        <f>IF(MID(INDEX('[1]Export Lascom'!P:P,MATCH(E34,'[1]Export Lascom'!O:O,0)),4,1)="-",MID(INDEX('[1]Export Lascom'!P:P,MATCH(E34,'[1]Export Lascom'!O:O,0)),5,3),"Titre à mettre à jour")</f>
        <v>Titre à mettre à jour</v>
      </c>
      <c r="K34" s="73" t="str">
        <f>IF(MID(INDEX('[1]Export Lascom'!P:P,MATCH(E34,'[1]Export Lascom'!O:O,0)),4,1)="-",MID(INDEX('[1]Export Lascom'!P:P,MATCH(E34,'[1]Export Lascom'!O:O,0)),9,3),"Titre à mettre à jour")</f>
        <v>Titre à mettre à jour</v>
      </c>
      <c r="L34" s="73" t="str">
        <f>INDEX('[1]Export Lascom'!I:I,MATCH(E34,'[1]Export Lascom'!O:O,0))</f>
        <v>DAF</v>
      </c>
      <c r="M34" s="73" t="str">
        <f t="shared" si="0"/>
        <v>000014</v>
      </c>
      <c r="N34" s="74">
        <f t="shared" si="1"/>
        <v>3</v>
      </c>
      <c r="O34" s="73" t="s">
        <v>787</v>
      </c>
      <c r="P34" s="77">
        <f t="shared" ca="1" si="2"/>
        <v>44930</v>
      </c>
      <c r="Q34" s="75">
        <v>44965</v>
      </c>
      <c r="R34" s="76">
        <f t="shared" ca="1" si="3"/>
        <v>-27</v>
      </c>
      <c r="S34" s="76" t="str">
        <f>IF(ISERROR(INDEX('[1]Export Agora'!F:F,MATCH(INDEX('[1]Présence Agora'!#REF!,MATCH(E34,'[1]Présence Agora'!B:B,0)),'[1]Export Agora'!A:A,0))),"",IF(INDEX('[1]Export Agora'!F:F,MATCH(INDEX('[1]Présence Agora'!#REF!,MATCH(E34,'[1]Présence Agora'!B:B,0)),'[1]Export Agora'!A:A,0))="","",INDEX('[1]Export Agora'!F:F,MATCH(INDEX('[1]Présence Agora'!#REF!,MATCH(E34,'[1]Présence Agora'!B:B,0)),'[1]Export Agora'!A:A,0))))</f>
        <v/>
      </c>
      <c r="T34" s="65">
        <f>IF(INDEX('[1]Export Lascom'!U:U,MATCH(E34,'[1]Export Lascom'!O:O,0))="","",INDEX('[1]Export Lascom'!U:U,MATCH(E34,'[1]Export Lascom'!O:O,0)))</f>
        <v>44957</v>
      </c>
    </row>
    <row r="35" spans="5:20">
      <c r="E35" s="72" t="s">
        <v>807</v>
      </c>
      <c r="F35" s="73" t="str">
        <f>INDEX('[1]Export Lascom'!B:B,MATCH(E35,'[1]Export Lascom'!O:O,0))</f>
        <v>22ISS</v>
      </c>
      <c r="G35" s="73">
        <f>INDEX('[1]Export Lascom'!G:G,MATCH(E35,'[1]Export Lascom'!O:O,0))</f>
        <v>17</v>
      </c>
      <c r="H35" s="73" t="str">
        <f>INDEX('[1]Export Lascom'!D:D,MATCH(E35,'[1]Export Lascom'!O:O,0))</f>
        <v>G71</v>
      </c>
      <c r="I35" s="73" t="str">
        <f>"Export CPRD " &amp; INDEX('[1]Export Lascom'!E:E,MATCH(E35,'[1]Export Lascom'!O:O,0))</f>
        <v>Export CPRD PN2068-2</v>
      </c>
      <c r="J35" s="73" t="str">
        <f>IF(MID(INDEX('[1]Export Lascom'!P:P,MATCH(E35,'[1]Export Lascom'!O:O,0)),4,1)="-",MID(INDEX('[1]Export Lascom'!P:P,MATCH(E35,'[1]Export Lascom'!O:O,0)),5,3),"Titre à mettre à jour")</f>
        <v>Titre à mettre à jour</v>
      </c>
      <c r="K35" s="73" t="str">
        <f>IF(MID(INDEX('[1]Export Lascom'!P:P,MATCH(E35,'[1]Export Lascom'!O:O,0)),4,1)="-",MID(INDEX('[1]Export Lascom'!P:P,MATCH(E35,'[1]Export Lascom'!O:O,0)),9,3),"Titre à mettre à jour")</f>
        <v>Titre à mettre à jour</v>
      </c>
      <c r="L35" s="73" t="str">
        <f>INDEX('[1]Export Lascom'!I:I,MATCH(E35,'[1]Export Lascom'!O:O,0))</f>
        <v>DAF</v>
      </c>
      <c r="M35" s="73" t="str">
        <f t="shared" si="0"/>
        <v>000015</v>
      </c>
      <c r="N35" s="74">
        <f t="shared" si="1"/>
        <v>1</v>
      </c>
      <c r="O35" s="73" t="s">
        <v>787</v>
      </c>
      <c r="P35" s="77" t="str">
        <f t="shared" ca="1" si="2"/>
        <v/>
      </c>
      <c r="Q35" s="75"/>
      <c r="R35" s="76" t="str">
        <f t="shared" ca="1" si="3"/>
        <v/>
      </c>
      <c r="S35" s="76" t="str">
        <f>IF(ISERROR(INDEX('[1]Export Agora'!F:F,MATCH(INDEX('[1]Présence Agora'!#REF!,MATCH(E35,'[1]Présence Agora'!B:B,0)),'[1]Export Agora'!A:A,0))),"",IF(INDEX('[1]Export Agora'!F:F,MATCH(INDEX('[1]Présence Agora'!#REF!,MATCH(E35,'[1]Présence Agora'!B:B,0)),'[1]Export Agora'!A:A,0))="","",INDEX('[1]Export Agora'!F:F,MATCH(INDEX('[1]Présence Agora'!#REF!,MATCH(E35,'[1]Présence Agora'!B:B,0)),'[1]Export Agora'!A:A,0))))</f>
        <v/>
      </c>
      <c r="T35" s="65">
        <f>IF(INDEX('[1]Export Lascom'!U:U,MATCH(E35,'[1]Export Lascom'!O:O,0))="","",INDEX('[1]Export Lascom'!U:U,MATCH(E35,'[1]Export Lascom'!O:O,0)))</f>
        <v>44930</v>
      </c>
    </row>
    <row r="36" spans="5:20">
      <c r="E36" s="72" t="s">
        <v>815</v>
      </c>
      <c r="F36" s="73" t="str">
        <f>INDEX('[1]Export Lascom'!B:B,MATCH(E36,'[1]Export Lascom'!O:O,0))</f>
        <v>22ISS</v>
      </c>
      <c r="G36" s="73">
        <f>INDEX('[1]Export Lascom'!G:G,MATCH(E36,'[1]Export Lascom'!O:O,0))</f>
        <v>17</v>
      </c>
      <c r="H36" s="73" t="str">
        <f>INDEX('[1]Export Lascom'!D:D,MATCH(E36,'[1]Export Lascom'!O:O,0))</f>
        <v>G71</v>
      </c>
      <c r="I36" s="73" t="str">
        <f>"Export CPRD " &amp; INDEX('[1]Export Lascom'!E:E,MATCH(E36,'[1]Export Lascom'!O:O,0))</f>
        <v>Export CPRD PN2068-2</v>
      </c>
      <c r="J36" s="73" t="str">
        <f>IF(MID(INDEX('[1]Export Lascom'!P:P,MATCH(E36,'[1]Export Lascom'!O:O,0)),4,1)="-",MID(INDEX('[1]Export Lascom'!P:P,MATCH(E36,'[1]Export Lascom'!O:O,0)),5,3),"Titre à mettre à jour")</f>
        <v>Titre à mettre à jour</v>
      </c>
      <c r="K36" s="73" t="str">
        <f>IF(MID(INDEX('[1]Export Lascom'!P:P,MATCH(E36,'[1]Export Lascom'!O:O,0)),4,1)="-",MID(INDEX('[1]Export Lascom'!P:P,MATCH(E36,'[1]Export Lascom'!O:O,0)),9,3),"Titre à mettre à jour")</f>
        <v>Titre à mettre à jour</v>
      </c>
      <c r="L36" s="73" t="str">
        <f>INDEX('[1]Export Lascom'!I:I,MATCH(E36,'[1]Export Lascom'!O:O,0))</f>
        <v>DAF</v>
      </c>
      <c r="M36" s="73" t="str">
        <f t="shared" si="0"/>
        <v>000015</v>
      </c>
      <c r="N36" s="74">
        <f t="shared" si="1"/>
        <v>2</v>
      </c>
      <c r="O36" s="73" t="s">
        <v>787</v>
      </c>
      <c r="P36" s="77" t="str">
        <f t="shared" ca="1" si="2"/>
        <v/>
      </c>
      <c r="Q36" s="75"/>
      <c r="R36" s="76" t="str">
        <f t="shared" ca="1" si="3"/>
        <v/>
      </c>
      <c r="S36" s="76" t="str">
        <f>IF(ISERROR(INDEX('[1]Export Agora'!F:F,MATCH(INDEX('[1]Présence Agora'!#REF!,MATCH(E36,'[1]Présence Agora'!B:B,0)),'[1]Export Agora'!A:A,0))),"",IF(INDEX('[1]Export Agora'!F:F,MATCH(INDEX('[1]Présence Agora'!#REF!,MATCH(E36,'[1]Présence Agora'!B:B,0)),'[1]Export Agora'!A:A,0))="","",INDEX('[1]Export Agora'!F:F,MATCH(INDEX('[1]Présence Agora'!#REF!,MATCH(E36,'[1]Présence Agora'!B:B,0)),'[1]Export Agora'!A:A,0))))</f>
        <v/>
      </c>
      <c r="T36" s="65">
        <f>IF(INDEX('[1]Export Lascom'!U:U,MATCH(E36,'[1]Export Lascom'!O:O,0))="","",INDEX('[1]Export Lascom'!U:U,MATCH(E36,'[1]Export Lascom'!O:O,0)))</f>
        <v>44937</v>
      </c>
    </row>
    <row r="37" spans="5:20">
      <c r="E37" s="72" t="s">
        <v>852</v>
      </c>
      <c r="F37" s="73" t="str">
        <f>INDEX('[1]Export Lascom'!B:B,MATCH(E37,'[1]Export Lascom'!O:O,0))</f>
        <v>22ISS</v>
      </c>
      <c r="G37" s="73">
        <f>INDEX('[1]Export Lascom'!G:G,MATCH(E37,'[1]Export Lascom'!O:O,0))</f>
        <v>17</v>
      </c>
      <c r="H37" s="73" t="str">
        <f>INDEX('[1]Export Lascom'!D:D,MATCH(E37,'[1]Export Lascom'!O:O,0))</f>
        <v>G71</v>
      </c>
      <c r="I37" s="73" t="str">
        <f>"Export CPRD " &amp; INDEX('[1]Export Lascom'!E:E,MATCH(E37,'[1]Export Lascom'!O:O,0))</f>
        <v>Export CPRD PN2068-2</v>
      </c>
      <c r="J37" s="73" t="str">
        <f>IF(MID(INDEX('[1]Export Lascom'!P:P,MATCH(E37,'[1]Export Lascom'!O:O,0)),4,1)="-",MID(INDEX('[1]Export Lascom'!P:P,MATCH(E37,'[1]Export Lascom'!O:O,0)),5,3),"Titre à mettre à jour")</f>
        <v>Titre à mettre à jour</v>
      </c>
      <c r="K37" s="73" t="str">
        <f>IF(MID(INDEX('[1]Export Lascom'!P:P,MATCH(E37,'[1]Export Lascom'!O:O,0)),4,1)="-",MID(INDEX('[1]Export Lascom'!P:P,MATCH(E37,'[1]Export Lascom'!O:O,0)),9,3),"Titre à mettre à jour")</f>
        <v>Titre à mettre à jour</v>
      </c>
      <c r="L37" s="73" t="str">
        <f>INDEX('[1]Export Lascom'!I:I,MATCH(E37,'[1]Export Lascom'!O:O,0))</f>
        <v>DAF</v>
      </c>
      <c r="M37" s="73" t="str">
        <f t="shared" si="0"/>
        <v>000015</v>
      </c>
      <c r="N37" s="74">
        <f t="shared" si="1"/>
        <v>3</v>
      </c>
      <c r="O37" s="73" t="s">
        <v>787</v>
      </c>
      <c r="P37" s="77">
        <f t="shared" ca="1" si="2"/>
        <v>44930</v>
      </c>
      <c r="Q37" s="75">
        <v>44965</v>
      </c>
      <c r="R37" s="76">
        <f t="shared" ca="1" si="3"/>
        <v>-27</v>
      </c>
      <c r="S37" s="76" t="str">
        <f>IF(ISERROR(INDEX('[1]Export Agora'!F:F,MATCH(INDEX('[1]Présence Agora'!#REF!,MATCH(E37,'[1]Présence Agora'!B:B,0)),'[1]Export Agora'!A:A,0))),"",IF(INDEX('[1]Export Agora'!F:F,MATCH(INDEX('[1]Présence Agora'!#REF!,MATCH(E37,'[1]Présence Agora'!B:B,0)),'[1]Export Agora'!A:A,0))="","",INDEX('[1]Export Agora'!F:F,MATCH(INDEX('[1]Présence Agora'!#REF!,MATCH(E37,'[1]Présence Agora'!B:B,0)),'[1]Export Agora'!A:A,0))))</f>
        <v/>
      </c>
      <c r="T37" s="65">
        <f>IF(INDEX('[1]Export Lascom'!U:U,MATCH(E37,'[1]Export Lascom'!O:O,0))="","",INDEX('[1]Export Lascom'!U:U,MATCH(E37,'[1]Export Lascom'!O:O,0)))</f>
        <v>44957</v>
      </c>
    </row>
    <row r="38" spans="5:20">
      <c r="E38" s="72" t="s">
        <v>808</v>
      </c>
      <c r="F38" s="73" t="str">
        <f>INDEX('[1]Export Lascom'!B:B,MATCH(E38,'[1]Export Lascom'!O:O,0))</f>
        <v>22ISS</v>
      </c>
      <c r="G38" s="73">
        <f>INDEX('[1]Export Lascom'!G:G,MATCH(E38,'[1]Export Lascom'!O:O,0))</f>
        <v>17</v>
      </c>
      <c r="H38" s="73" t="str">
        <f>INDEX('[1]Export Lascom'!D:D,MATCH(E38,'[1]Export Lascom'!O:O,0))</f>
        <v>G71</v>
      </c>
      <c r="I38" s="73" t="str">
        <f>"Export CPRD " &amp; INDEX('[1]Export Lascom'!E:E,MATCH(E38,'[1]Export Lascom'!O:O,0))</f>
        <v>Export CPRD PN2068-2</v>
      </c>
      <c r="J38" s="73" t="str">
        <f>IF(MID(INDEX('[1]Export Lascom'!P:P,MATCH(E38,'[1]Export Lascom'!O:O,0)),4,1)="-",MID(INDEX('[1]Export Lascom'!P:P,MATCH(E38,'[1]Export Lascom'!O:O,0)),5,3),"Titre à mettre à jour")</f>
        <v>Titre à mettre à jour</v>
      </c>
      <c r="K38" s="73" t="str">
        <f>IF(MID(INDEX('[1]Export Lascom'!P:P,MATCH(E38,'[1]Export Lascom'!O:O,0)),4,1)="-",MID(INDEX('[1]Export Lascom'!P:P,MATCH(E38,'[1]Export Lascom'!O:O,0)),9,3),"Titre à mettre à jour")</f>
        <v>Titre à mettre à jour</v>
      </c>
      <c r="L38" s="73" t="str">
        <f>INDEX('[1]Export Lascom'!I:I,MATCH(E38,'[1]Export Lascom'!O:O,0))</f>
        <v>DAF</v>
      </c>
      <c r="M38" s="73" t="str">
        <f t="shared" si="0"/>
        <v>000016</v>
      </c>
      <c r="N38" s="74">
        <f t="shared" si="1"/>
        <v>1</v>
      </c>
      <c r="O38" s="73" t="s">
        <v>787</v>
      </c>
      <c r="P38" s="77" t="str">
        <f t="shared" ca="1" si="2"/>
        <v/>
      </c>
      <c r="Q38" s="75"/>
      <c r="R38" s="76" t="str">
        <f t="shared" ca="1" si="3"/>
        <v/>
      </c>
      <c r="S38" s="76" t="str">
        <f>IF(ISERROR(INDEX('[1]Export Agora'!F:F,MATCH(INDEX('[1]Présence Agora'!#REF!,MATCH(E38,'[1]Présence Agora'!B:B,0)),'[1]Export Agora'!A:A,0))),"",IF(INDEX('[1]Export Agora'!F:F,MATCH(INDEX('[1]Présence Agora'!#REF!,MATCH(E38,'[1]Présence Agora'!B:B,0)),'[1]Export Agora'!A:A,0))="","",INDEX('[1]Export Agora'!F:F,MATCH(INDEX('[1]Présence Agora'!#REF!,MATCH(E38,'[1]Présence Agora'!B:B,0)),'[1]Export Agora'!A:A,0))))</f>
        <v/>
      </c>
      <c r="T38" s="65">
        <f>IF(INDEX('[1]Export Lascom'!U:U,MATCH(E38,'[1]Export Lascom'!O:O,0))="","",INDEX('[1]Export Lascom'!U:U,MATCH(E38,'[1]Export Lascom'!O:O,0)))</f>
        <v>44930</v>
      </c>
    </row>
    <row r="39" spans="5:20">
      <c r="E39" s="72" t="s">
        <v>816</v>
      </c>
      <c r="F39" s="73" t="str">
        <f>INDEX('[1]Export Lascom'!B:B,MATCH(E39,'[1]Export Lascom'!O:O,0))</f>
        <v>22ISS</v>
      </c>
      <c r="G39" s="73">
        <f>INDEX('[1]Export Lascom'!G:G,MATCH(E39,'[1]Export Lascom'!O:O,0))</f>
        <v>17</v>
      </c>
      <c r="H39" s="73" t="str">
        <f>INDEX('[1]Export Lascom'!D:D,MATCH(E39,'[1]Export Lascom'!O:O,0))</f>
        <v>G71</v>
      </c>
      <c r="I39" s="73" t="str">
        <f>"Export CPRD " &amp; INDEX('[1]Export Lascom'!E:E,MATCH(E39,'[1]Export Lascom'!O:O,0))</f>
        <v>Export CPRD PN2068-2</v>
      </c>
      <c r="J39" s="73" t="str">
        <f>IF(MID(INDEX('[1]Export Lascom'!P:P,MATCH(E39,'[1]Export Lascom'!O:O,0)),4,1)="-",MID(INDEX('[1]Export Lascom'!P:P,MATCH(E39,'[1]Export Lascom'!O:O,0)),5,3),"Titre à mettre à jour")</f>
        <v>Titre à mettre à jour</v>
      </c>
      <c r="K39" s="73" t="str">
        <f>IF(MID(INDEX('[1]Export Lascom'!P:P,MATCH(E39,'[1]Export Lascom'!O:O,0)),4,1)="-",MID(INDEX('[1]Export Lascom'!P:P,MATCH(E39,'[1]Export Lascom'!O:O,0)),9,3),"Titre à mettre à jour")</f>
        <v>Titre à mettre à jour</v>
      </c>
      <c r="L39" s="73" t="str">
        <f>INDEX('[1]Export Lascom'!I:I,MATCH(E39,'[1]Export Lascom'!O:O,0))</f>
        <v>DAF</v>
      </c>
      <c r="M39" s="73" t="str">
        <f t="shared" si="0"/>
        <v>000016</v>
      </c>
      <c r="N39" s="74">
        <f t="shared" si="1"/>
        <v>2</v>
      </c>
      <c r="O39" s="73" t="s">
        <v>787</v>
      </c>
      <c r="P39" s="77" t="str">
        <f t="shared" ca="1" si="2"/>
        <v/>
      </c>
      <c r="Q39" s="75"/>
      <c r="R39" s="76" t="str">
        <f t="shared" ca="1" si="3"/>
        <v/>
      </c>
      <c r="S39" s="76" t="str">
        <f>IF(ISERROR(INDEX('[1]Export Agora'!F:F,MATCH(INDEX('[1]Présence Agora'!#REF!,MATCH(E39,'[1]Présence Agora'!B:B,0)),'[1]Export Agora'!A:A,0))),"",IF(INDEX('[1]Export Agora'!F:F,MATCH(INDEX('[1]Présence Agora'!#REF!,MATCH(E39,'[1]Présence Agora'!B:B,0)),'[1]Export Agora'!A:A,0))="","",INDEX('[1]Export Agora'!F:F,MATCH(INDEX('[1]Présence Agora'!#REF!,MATCH(E39,'[1]Présence Agora'!B:B,0)),'[1]Export Agora'!A:A,0))))</f>
        <v/>
      </c>
      <c r="T39" s="65">
        <f>IF(INDEX('[1]Export Lascom'!U:U,MATCH(E39,'[1]Export Lascom'!O:O,0))="","",INDEX('[1]Export Lascom'!U:U,MATCH(E39,'[1]Export Lascom'!O:O,0)))</f>
        <v>44937</v>
      </c>
    </row>
    <row r="40" spans="5:20">
      <c r="E40" s="72" t="s">
        <v>853</v>
      </c>
      <c r="F40" s="73" t="str">
        <f>INDEX('[1]Export Lascom'!B:B,MATCH(E40,'[1]Export Lascom'!O:O,0))</f>
        <v>22ISS</v>
      </c>
      <c r="G40" s="73">
        <f>INDEX('[1]Export Lascom'!G:G,MATCH(E40,'[1]Export Lascom'!O:O,0))</f>
        <v>17</v>
      </c>
      <c r="H40" s="73" t="str">
        <f>INDEX('[1]Export Lascom'!D:D,MATCH(E40,'[1]Export Lascom'!O:O,0))</f>
        <v>G71</v>
      </c>
      <c r="I40" s="73" t="str">
        <f>"Export CPRD " &amp; INDEX('[1]Export Lascom'!E:E,MATCH(E40,'[1]Export Lascom'!O:O,0))</f>
        <v>Export CPRD PN2068-2</v>
      </c>
      <c r="J40" s="73" t="str">
        <f>IF(MID(INDEX('[1]Export Lascom'!P:P,MATCH(E40,'[1]Export Lascom'!O:O,0)),4,1)="-",MID(INDEX('[1]Export Lascom'!P:P,MATCH(E40,'[1]Export Lascom'!O:O,0)),5,3),"Titre à mettre à jour")</f>
        <v>Titre à mettre à jour</v>
      </c>
      <c r="K40" s="73" t="str">
        <f>IF(MID(INDEX('[1]Export Lascom'!P:P,MATCH(E40,'[1]Export Lascom'!O:O,0)),4,1)="-",MID(INDEX('[1]Export Lascom'!P:P,MATCH(E40,'[1]Export Lascom'!O:O,0)),9,3),"Titre à mettre à jour")</f>
        <v>Titre à mettre à jour</v>
      </c>
      <c r="L40" s="73" t="str">
        <f>INDEX('[1]Export Lascom'!I:I,MATCH(E40,'[1]Export Lascom'!O:O,0))</f>
        <v>DAF</v>
      </c>
      <c r="M40" s="73" t="str">
        <f t="shared" si="0"/>
        <v>000016</v>
      </c>
      <c r="N40" s="74">
        <f t="shared" si="1"/>
        <v>3</v>
      </c>
      <c r="O40" s="73" t="s">
        <v>787</v>
      </c>
      <c r="P40" s="77">
        <f t="shared" ca="1" si="2"/>
        <v>44930</v>
      </c>
      <c r="Q40" s="75">
        <v>44965</v>
      </c>
      <c r="R40" s="76">
        <f t="shared" ca="1" si="3"/>
        <v>-27</v>
      </c>
      <c r="S40" s="76" t="str">
        <f>IF(ISERROR(INDEX('[1]Export Agora'!F:F,MATCH(INDEX('[1]Présence Agora'!#REF!,MATCH(E40,'[1]Présence Agora'!B:B,0)),'[1]Export Agora'!A:A,0))),"",IF(INDEX('[1]Export Agora'!F:F,MATCH(INDEX('[1]Présence Agora'!#REF!,MATCH(E40,'[1]Présence Agora'!B:B,0)),'[1]Export Agora'!A:A,0))="","",INDEX('[1]Export Agora'!F:F,MATCH(INDEX('[1]Présence Agora'!#REF!,MATCH(E40,'[1]Présence Agora'!B:B,0)),'[1]Export Agora'!A:A,0))))</f>
        <v/>
      </c>
      <c r="T40" s="65">
        <f>IF(INDEX('[1]Export Lascom'!U:U,MATCH(E40,'[1]Export Lascom'!O:O,0))="","",INDEX('[1]Export Lascom'!U:U,MATCH(E40,'[1]Export Lascom'!O:O,0)))</f>
        <v>44957</v>
      </c>
    </row>
    <row r="41" spans="5:20">
      <c r="E41" s="72" t="s">
        <v>839</v>
      </c>
      <c r="F41" s="73" t="str">
        <f>INDEX('[1]Export Lascom'!B:B,MATCH(E41,'[1]Export Lascom'!O:O,0))</f>
        <v>22ISS</v>
      </c>
      <c r="G41" s="73">
        <f>INDEX('[1]Export Lascom'!G:G,MATCH(E41,'[1]Export Lascom'!O:O,0))</f>
        <v>17</v>
      </c>
      <c r="H41" s="73" t="str">
        <f>INDEX('[1]Export Lascom'!D:D,MATCH(E41,'[1]Export Lascom'!O:O,0))</f>
        <v>G71</v>
      </c>
      <c r="I41" s="73" t="str">
        <f>"Export CPRD " &amp; INDEX('[1]Export Lascom'!E:E,MATCH(E41,'[1]Export Lascom'!O:O,0))</f>
        <v>Export CPRD PN2068-2</v>
      </c>
      <c r="J41" s="73" t="str">
        <f>IF(MID(INDEX('[1]Export Lascom'!P:P,MATCH(E41,'[1]Export Lascom'!O:O,0)),4,1)="-",MID(INDEX('[1]Export Lascom'!P:P,MATCH(E41,'[1]Export Lascom'!O:O,0)),5,3),"Titre à mettre à jour")</f>
        <v>Titre à mettre à jour</v>
      </c>
      <c r="K41" s="73" t="str">
        <f>IF(MID(INDEX('[1]Export Lascom'!P:P,MATCH(E41,'[1]Export Lascom'!O:O,0)),4,1)="-",MID(INDEX('[1]Export Lascom'!P:P,MATCH(E41,'[1]Export Lascom'!O:O,0)),9,3),"Titre à mettre à jour")</f>
        <v>Titre à mettre à jour</v>
      </c>
      <c r="L41" s="73" t="str">
        <f>INDEX('[1]Export Lascom'!I:I,MATCH(E41,'[1]Export Lascom'!O:O,0))</f>
        <v>DAF</v>
      </c>
      <c r="M41" s="73" t="str">
        <f t="shared" si="0"/>
        <v>000017</v>
      </c>
      <c r="N41" s="74">
        <f t="shared" si="1"/>
        <v>1</v>
      </c>
      <c r="O41" s="73" t="s">
        <v>787</v>
      </c>
      <c r="P41" s="77" t="str">
        <f t="shared" ca="1" si="2"/>
        <v/>
      </c>
      <c r="Q41" s="75"/>
      <c r="R41" s="76" t="str">
        <f t="shared" ca="1" si="3"/>
        <v/>
      </c>
      <c r="S41" s="76" t="str">
        <f>IF(ISERROR(INDEX('[1]Export Agora'!F:F,MATCH(INDEX('[1]Présence Agora'!#REF!,MATCH(E41,'[1]Présence Agora'!B:B,0)),'[1]Export Agora'!A:A,0))),"",IF(INDEX('[1]Export Agora'!F:F,MATCH(INDEX('[1]Présence Agora'!#REF!,MATCH(E41,'[1]Présence Agora'!B:B,0)),'[1]Export Agora'!A:A,0))="","",INDEX('[1]Export Agora'!F:F,MATCH(INDEX('[1]Présence Agora'!#REF!,MATCH(E41,'[1]Présence Agora'!B:B,0)),'[1]Export Agora'!A:A,0))))</f>
        <v/>
      </c>
      <c r="T41" s="65">
        <f>IF(INDEX('[1]Export Lascom'!U:U,MATCH(E41,'[1]Export Lascom'!O:O,0))="","",INDEX('[1]Export Lascom'!U:U,MATCH(E41,'[1]Export Lascom'!O:O,0)))</f>
        <v>44950</v>
      </c>
    </row>
    <row r="42" spans="5:20">
      <c r="E42" s="72" t="s">
        <v>846</v>
      </c>
      <c r="F42" s="73" t="str">
        <f>INDEX('[1]Export Lascom'!B:B,MATCH(E42,'[1]Export Lascom'!O:O,0))</f>
        <v>22ISS</v>
      </c>
      <c r="G42" s="73">
        <f>INDEX('[1]Export Lascom'!G:G,MATCH(E42,'[1]Export Lascom'!O:O,0))</f>
        <v>17</v>
      </c>
      <c r="H42" s="73" t="str">
        <f>INDEX('[1]Export Lascom'!D:D,MATCH(E42,'[1]Export Lascom'!O:O,0))</f>
        <v>G71</v>
      </c>
      <c r="I42" s="73" t="str">
        <f>"Export CPRD " &amp; INDEX('[1]Export Lascom'!E:E,MATCH(E42,'[1]Export Lascom'!O:O,0))</f>
        <v>Export CPRD PN2068-2</v>
      </c>
      <c r="J42" s="73" t="str">
        <f>IF(MID(INDEX('[1]Export Lascom'!P:P,MATCH(E42,'[1]Export Lascom'!O:O,0)),4,1)="-",MID(INDEX('[1]Export Lascom'!P:P,MATCH(E42,'[1]Export Lascom'!O:O,0)),5,3),"Titre à mettre à jour")</f>
        <v>Titre à mettre à jour</v>
      </c>
      <c r="K42" s="73" t="str">
        <f>IF(MID(INDEX('[1]Export Lascom'!P:P,MATCH(E42,'[1]Export Lascom'!O:O,0)),4,1)="-",MID(INDEX('[1]Export Lascom'!P:P,MATCH(E42,'[1]Export Lascom'!O:O,0)),9,3),"Titre à mettre à jour")</f>
        <v>Titre à mettre à jour</v>
      </c>
      <c r="L42" s="73" t="str">
        <f>INDEX('[1]Export Lascom'!I:I,MATCH(E42,'[1]Export Lascom'!O:O,0))</f>
        <v>DAF</v>
      </c>
      <c r="M42" s="73" t="str">
        <f t="shared" si="0"/>
        <v>000017</v>
      </c>
      <c r="N42" s="74">
        <f t="shared" si="1"/>
        <v>2</v>
      </c>
      <c r="O42" s="73" t="s">
        <v>787</v>
      </c>
      <c r="P42" s="77" t="str">
        <f t="shared" ca="1" si="2"/>
        <v/>
      </c>
      <c r="Q42" s="75">
        <v>44965</v>
      </c>
      <c r="R42" s="76">
        <f t="shared" ca="1" si="3"/>
        <v>12</v>
      </c>
      <c r="S42" s="76" t="str">
        <f>IF(ISERROR(INDEX('[1]Export Agora'!F:F,MATCH(INDEX('[1]Présence Agora'!#REF!,MATCH(E42,'[1]Présence Agora'!B:B,0)),'[1]Export Agora'!A:A,0))),"",IF(INDEX('[1]Export Agora'!F:F,MATCH(INDEX('[1]Présence Agora'!#REF!,MATCH(E42,'[1]Présence Agora'!B:B,0)),'[1]Export Agora'!A:A,0))="","",INDEX('[1]Export Agora'!F:F,MATCH(INDEX('[1]Présence Agora'!#REF!,MATCH(E42,'[1]Présence Agora'!B:B,0)),'[1]Export Agora'!A:A,0))))</f>
        <v/>
      </c>
      <c r="T42" s="65">
        <f>IF(INDEX('[1]Export Lascom'!U:U,MATCH(E42,'[1]Export Lascom'!O:O,0))="","",INDEX('[1]Export Lascom'!U:U,MATCH(E42,'[1]Export Lascom'!O:O,0)))</f>
        <v>44953</v>
      </c>
    </row>
    <row r="43" spans="5:20">
      <c r="E43" s="72" t="s">
        <v>854</v>
      </c>
      <c r="F43" s="73" t="str">
        <f>INDEX('[1]Export Lascom'!B:B,MATCH(E43,'[1]Export Lascom'!O:O,0))</f>
        <v>22ISS</v>
      </c>
      <c r="G43" s="73">
        <f>INDEX('[1]Export Lascom'!G:G,MATCH(E43,'[1]Export Lascom'!O:O,0))</f>
        <v>17</v>
      </c>
      <c r="H43" s="73" t="str">
        <f>INDEX('[1]Export Lascom'!D:D,MATCH(E43,'[1]Export Lascom'!O:O,0))</f>
        <v>G71</v>
      </c>
      <c r="I43" s="73" t="str">
        <f>"Export CPRD " &amp; INDEX('[1]Export Lascom'!E:E,MATCH(E43,'[1]Export Lascom'!O:O,0))</f>
        <v>Export CPRD PN2068-2</v>
      </c>
      <c r="J43" s="73" t="str">
        <f>IF(MID(INDEX('[1]Export Lascom'!P:P,MATCH(E43,'[1]Export Lascom'!O:O,0)),4,1)="-",MID(INDEX('[1]Export Lascom'!P:P,MATCH(E43,'[1]Export Lascom'!O:O,0)),5,3),"Titre à mettre à jour")</f>
        <v>Titre à mettre à jour</v>
      </c>
      <c r="K43" s="73" t="str">
        <f>IF(MID(INDEX('[1]Export Lascom'!P:P,MATCH(E43,'[1]Export Lascom'!O:O,0)),4,1)="-",MID(INDEX('[1]Export Lascom'!P:P,MATCH(E43,'[1]Export Lascom'!O:O,0)),9,3),"Titre à mettre à jour")</f>
        <v>Titre à mettre à jour</v>
      </c>
      <c r="L43" s="73" t="str">
        <f>INDEX('[1]Export Lascom'!I:I,MATCH(E43,'[1]Export Lascom'!O:O,0))</f>
        <v>DAF</v>
      </c>
      <c r="M43" s="73" t="str">
        <f t="shared" si="0"/>
        <v>000017</v>
      </c>
      <c r="N43" s="74">
        <f t="shared" si="1"/>
        <v>3</v>
      </c>
      <c r="O43" s="73" t="s">
        <v>787</v>
      </c>
      <c r="P43" s="77">
        <f t="shared" ca="1" si="2"/>
        <v>44950</v>
      </c>
      <c r="Q43" s="75">
        <v>44970</v>
      </c>
      <c r="R43" s="76">
        <f t="shared" ca="1" si="3"/>
        <v>-7</v>
      </c>
      <c r="S43" s="76" t="str">
        <f>IF(ISERROR(INDEX('[1]Export Agora'!F:F,MATCH(INDEX('[1]Présence Agora'!#REF!,MATCH(E43,'[1]Présence Agora'!B:B,0)),'[1]Export Agora'!A:A,0))),"",IF(INDEX('[1]Export Agora'!F:F,MATCH(INDEX('[1]Présence Agora'!#REF!,MATCH(E43,'[1]Présence Agora'!B:B,0)),'[1]Export Agora'!A:A,0))="","",INDEX('[1]Export Agora'!F:F,MATCH(INDEX('[1]Présence Agora'!#REF!,MATCH(E43,'[1]Présence Agora'!B:B,0)),'[1]Export Agora'!A:A,0))))</f>
        <v/>
      </c>
      <c r="T43" s="65">
        <f>IF(INDEX('[1]Export Lascom'!U:U,MATCH(E43,'[1]Export Lascom'!O:O,0))="","",INDEX('[1]Export Lascom'!U:U,MATCH(E43,'[1]Export Lascom'!O:O,0)))</f>
        <v>44957</v>
      </c>
    </row>
    <row r="44" spans="5:20">
      <c r="E44" s="72" t="s">
        <v>817</v>
      </c>
      <c r="F44" s="73" t="str">
        <f>INDEX('[1]Export Lascom'!B:B,MATCH(E44,'[1]Export Lascom'!O:O,0))</f>
        <v>22ISS</v>
      </c>
      <c r="G44" s="73">
        <f>INDEX('[1]Export Lascom'!G:G,MATCH(E44,'[1]Export Lascom'!O:O,0))</f>
        <v>17</v>
      </c>
      <c r="H44" s="73" t="str">
        <f>INDEX('[1]Export Lascom'!D:D,MATCH(E44,'[1]Export Lascom'!O:O,0))</f>
        <v>G71</v>
      </c>
      <c r="I44" s="73" t="str">
        <f>"Export CPRD " &amp; INDEX('[1]Export Lascom'!E:E,MATCH(E44,'[1]Export Lascom'!O:O,0))</f>
        <v>Export CPRD PN2068-2</v>
      </c>
      <c r="J44" s="73" t="str">
        <f>IF(MID(INDEX('[1]Export Lascom'!P:P,MATCH(E44,'[1]Export Lascom'!O:O,0)),4,1)="-",MID(INDEX('[1]Export Lascom'!P:P,MATCH(E44,'[1]Export Lascom'!O:O,0)),5,3),"Titre à mettre à jour")</f>
        <v>Titre à mettre à jour</v>
      </c>
      <c r="K44" s="73" t="str">
        <f>IF(MID(INDEX('[1]Export Lascom'!P:P,MATCH(E44,'[1]Export Lascom'!O:O,0)),4,1)="-",MID(INDEX('[1]Export Lascom'!P:P,MATCH(E44,'[1]Export Lascom'!O:O,0)),9,3),"Titre à mettre à jour")</f>
        <v>Titre à mettre à jour</v>
      </c>
      <c r="L44" s="73" t="str">
        <f>INDEX('[1]Export Lascom'!I:I,MATCH(E44,'[1]Export Lascom'!O:O,0))</f>
        <v>DAF</v>
      </c>
      <c r="M44" s="73" t="str">
        <f t="shared" si="0"/>
        <v>000018</v>
      </c>
      <c r="N44" s="74">
        <f t="shared" si="1"/>
        <v>2</v>
      </c>
      <c r="O44" s="73" t="s">
        <v>787</v>
      </c>
      <c r="P44" s="77" t="str">
        <f t="shared" ca="1" si="2"/>
        <v/>
      </c>
      <c r="Q44" s="75"/>
      <c r="R44" s="76" t="str">
        <f t="shared" ca="1" si="3"/>
        <v/>
      </c>
      <c r="S44" s="76" t="str">
        <f>IF(ISERROR(INDEX('[1]Export Agora'!F:F,MATCH(INDEX('[1]Présence Agora'!#REF!,MATCH(E44,'[1]Présence Agora'!B:B,0)),'[1]Export Agora'!A:A,0))),"",IF(INDEX('[1]Export Agora'!F:F,MATCH(INDEX('[1]Présence Agora'!#REF!,MATCH(E44,'[1]Présence Agora'!B:B,0)),'[1]Export Agora'!A:A,0))="","",INDEX('[1]Export Agora'!F:F,MATCH(INDEX('[1]Présence Agora'!#REF!,MATCH(E44,'[1]Présence Agora'!B:B,0)),'[1]Export Agora'!A:A,0))))</f>
        <v/>
      </c>
      <c r="T44" s="65">
        <f>IF(INDEX('[1]Export Lascom'!U:U,MATCH(E44,'[1]Export Lascom'!O:O,0))="","",INDEX('[1]Export Lascom'!U:U,MATCH(E44,'[1]Export Lascom'!O:O,0)))</f>
        <v>44937</v>
      </c>
    </row>
    <row r="45" spans="5:20">
      <c r="E45" s="72" t="s">
        <v>847</v>
      </c>
      <c r="F45" s="73" t="str">
        <f>INDEX('[1]Export Lascom'!B:B,MATCH(E45,'[1]Export Lascom'!O:O,0))</f>
        <v>22ISS</v>
      </c>
      <c r="G45" s="73">
        <f>INDEX('[1]Export Lascom'!G:G,MATCH(E45,'[1]Export Lascom'!O:O,0))</f>
        <v>17</v>
      </c>
      <c r="H45" s="73" t="str">
        <f>INDEX('[1]Export Lascom'!D:D,MATCH(E45,'[1]Export Lascom'!O:O,0))</f>
        <v>G71</v>
      </c>
      <c r="I45" s="73" t="str">
        <f>"Export CPRD " &amp; INDEX('[1]Export Lascom'!E:E,MATCH(E45,'[1]Export Lascom'!O:O,0))</f>
        <v>Export CPRD PN2068-2</v>
      </c>
      <c r="J45" s="73" t="str">
        <f>IF(MID(INDEX('[1]Export Lascom'!P:P,MATCH(E45,'[1]Export Lascom'!O:O,0)),4,1)="-",MID(INDEX('[1]Export Lascom'!P:P,MATCH(E45,'[1]Export Lascom'!O:O,0)),5,3),"Titre à mettre à jour")</f>
        <v>Titre à mettre à jour</v>
      </c>
      <c r="K45" s="73" t="str">
        <f>IF(MID(INDEX('[1]Export Lascom'!P:P,MATCH(E45,'[1]Export Lascom'!O:O,0)),4,1)="-",MID(INDEX('[1]Export Lascom'!P:P,MATCH(E45,'[1]Export Lascom'!O:O,0)),9,3),"Titre à mettre à jour")</f>
        <v>Titre à mettre à jour</v>
      </c>
      <c r="L45" s="73" t="str">
        <f>INDEX('[1]Export Lascom'!I:I,MATCH(E45,'[1]Export Lascom'!O:O,0))</f>
        <v>DAF</v>
      </c>
      <c r="M45" s="73" t="str">
        <f t="shared" si="0"/>
        <v>000018</v>
      </c>
      <c r="N45" s="74">
        <f t="shared" si="1"/>
        <v>3</v>
      </c>
      <c r="O45" s="73" t="s">
        <v>787</v>
      </c>
      <c r="P45" s="77" t="str">
        <f t="shared" ca="1" si="2"/>
        <v/>
      </c>
      <c r="Q45" s="75">
        <v>44965</v>
      </c>
      <c r="R45" s="76">
        <f t="shared" ca="1" si="3"/>
        <v>12</v>
      </c>
      <c r="S45" s="76" t="str">
        <f>IF(ISERROR(INDEX('[1]Export Agora'!F:F,MATCH(INDEX('[1]Présence Agora'!#REF!,MATCH(E45,'[1]Présence Agora'!B:B,0)),'[1]Export Agora'!A:A,0))),"",IF(INDEX('[1]Export Agora'!F:F,MATCH(INDEX('[1]Présence Agora'!#REF!,MATCH(E45,'[1]Présence Agora'!B:B,0)),'[1]Export Agora'!A:A,0))="","",INDEX('[1]Export Agora'!F:F,MATCH(INDEX('[1]Présence Agora'!#REF!,MATCH(E45,'[1]Présence Agora'!B:B,0)),'[1]Export Agora'!A:A,0))))</f>
        <v/>
      </c>
      <c r="T45" s="65">
        <f>IF(INDEX('[1]Export Lascom'!U:U,MATCH(E45,'[1]Export Lascom'!O:O,0))="","",INDEX('[1]Export Lascom'!U:U,MATCH(E45,'[1]Export Lascom'!O:O,0)))</f>
        <v>44953</v>
      </c>
    </row>
    <row r="46" spans="5:20">
      <c r="E46" s="72" t="s">
        <v>855</v>
      </c>
      <c r="F46" s="73" t="str">
        <f>INDEX('[1]Export Lascom'!B:B,MATCH(E46,'[1]Export Lascom'!O:O,0))</f>
        <v>22ISS</v>
      </c>
      <c r="G46" s="73">
        <f>INDEX('[1]Export Lascom'!G:G,MATCH(E46,'[1]Export Lascom'!O:O,0))</f>
        <v>17</v>
      </c>
      <c r="H46" s="73" t="str">
        <f>INDEX('[1]Export Lascom'!D:D,MATCH(E46,'[1]Export Lascom'!O:O,0))</f>
        <v>G71</v>
      </c>
      <c r="I46" s="73" t="str">
        <f>"Export CPRD " &amp; INDEX('[1]Export Lascom'!E:E,MATCH(E46,'[1]Export Lascom'!O:O,0))</f>
        <v>Export CPRD PN2068-2</v>
      </c>
      <c r="J46" s="73" t="str">
        <f>IF(MID(INDEX('[1]Export Lascom'!P:P,MATCH(E46,'[1]Export Lascom'!O:O,0)),4,1)="-",MID(INDEX('[1]Export Lascom'!P:P,MATCH(E46,'[1]Export Lascom'!O:O,0)),5,3),"Titre à mettre à jour")</f>
        <v>Titre à mettre à jour</v>
      </c>
      <c r="K46" s="73" t="str">
        <f>IF(MID(INDEX('[1]Export Lascom'!P:P,MATCH(E46,'[1]Export Lascom'!O:O,0)),4,1)="-",MID(INDEX('[1]Export Lascom'!P:P,MATCH(E46,'[1]Export Lascom'!O:O,0)),9,3),"Titre à mettre à jour")</f>
        <v>Titre à mettre à jour</v>
      </c>
      <c r="L46" s="73" t="str">
        <f>INDEX('[1]Export Lascom'!I:I,MATCH(E46,'[1]Export Lascom'!O:O,0))</f>
        <v>DAF</v>
      </c>
      <c r="M46" s="73" t="str">
        <f t="shared" si="0"/>
        <v>000018</v>
      </c>
      <c r="N46" s="74">
        <f t="shared" si="1"/>
        <v>4</v>
      </c>
      <c r="O46" s="73" t="s">
        <v>787</v>
      </c>
      <c r="P46" s="77">
        <f t="shared" ca="1" si="2"/>
        <v>44932</v>
      </c>
      <c r="Q46" s="75">
        <v>44970</v>
      </c>
      <c r="R46" s="76">
        <f t="shared" ca="1" si="3"/>
        <v>-25</v>
      </c>
      <c r="S46" s="76" t="str">
        <f>IF(ISERROR(INDEX('[1]Export Agora'!F:F,MATCH(INDEX('[1]Présence Agora'!#REF!,MATCH(E46,'[1]Présence Agora'!B:B,0)),'[1]Export Agora'!A:A,0))),"",IF(INDEX('[1]Export Agora'!F:F,MATCH(INDEX('[1]Présence Agora'!#REF!,MATCH(E46,'[1]Présence Agora'!B:B,0)),'[1]Export Agora'!A:A,0))="","",INDEX('[1]Export Agora'!F:F,MATCH(INDEX('[1]Présence Agora'!#REF!,MATCH(E46,'[1]Présence Agora'!B:B,0)),'[1]Export Agora'!A:A,0))))</f>
        <v/>
      </c>
      <c r="T46" s="65">
        <f>IF(INDEX('[1]Export Lascom'!U:U,MATCH(E46,'[1]Export Lascom'!O:O,0))="","",INDEX('[1]Export Lascom'!U:U,MATCH(E46,'[1]Export Lascom'!O:O,0)))</f>
        <v>44957</v>
      </c>
    </row>
    <row r="47" spans="5:20">
      <c r="E47" s="72" t="s">
        <v>818</v>
      </c>
      <c r="F47" s="73" t="str">
        <f>INDEX('[1]Export Lascom'!B:B,MATCH(E47,'[1]Export Lascom'!O:O,0))</f>
        <v>22ISS</v>
      </c>
      <c r="G47" s="73">
        <f>INDEX('[1]Export Lascom'!G:G,MATCH(E47,'[1]Export Lascom'!O:O,0))</f>
        <v>17</v>
      </c>
      <c r="H47" s="73" t="str">
        <f>INDEX('[1]Export Lascom'!D:D,MATCH(E47,'[1]Export Lascom'!O:O,0))</f>
        <v>G71</v>
      </c>
      <c r="I47" s="73" t="str">
        <f>"Export CPRD " &amp; INDEX('[1]Export Lascom'!E:E,MATCH(E47,'[1]Export Lascom'!O:O,0))</f>
        <v>Export CPRD PN2068-2</v>
      </c>
      <c r="J47" s="73" t="str">
        <f>IF(MID(INDEX('[1]Export Lascom'!P:P,MATCH(E47,'[1]Export Lascom'!O:O,0)),4,1)="-",MID(INDEX('[1]Export Lascom'!P:P,MATCH(E47,'[1]Export Lascom'!O:O,0)),5,3),"Titre à mettre à jour")</f>
        <v>Titre à mettre à jour</v>
      </c>
      <c r="K47" s="73" t="str">
        <f>IF(MID(INDEX('[1]Export Lascom'!P:P,MATCH(E47,'[1]Export Lascom'!O:O,0)),4,1)="-",MID(INDEX('[1]Export Lascom'!P:P,MATCH(E47,'[1]Export Lascom'!O:O,0)),9,3),"Titre à mettre à jour")</f>
        <v>Titre à mettre à jour</v>
      </c>
      <c r="L47" s="73" t="str">
        <f>INDEX('[1]Export Lascom'!I:I,MATCH(E47,'[1]Export Lascom'!O:O,0))</f>
        <v>DAF</v>
      </c>
      <c r="M47" s="73" t="str">
        <f t="shared" si="0"/>
        <v>000026</v>
      </c>
      <c r="N47" s="74">
        <f t="shared" si="1"/>
        <v>1</v>
      </c>
      <c r="O47" s="73" t="s">
        <v>787</v>
      </c>
      <c r="P47" s="77" t="str">
        <f t="shared" ca="1" si="2"/>
        <v/>
      </c>
      <c r="Q47" s="75"/>
      <c r="R47" s="76" t="str">
        <f t="shared" ca="1" si="3"/>
        <v/>
      </c>
      <c r="S47" s="76" t="str">
        <f>IF(ISERROR(INDEX('[1]Export Agora'!F:F,MATCH(INDEX('[1]Présence Agora'!#REF!,MATCH(E47,'[1]Présence Agora'!B:B,0)),'[1]Export Agora'!A:A,0))),"",IF(INDEX('[1]Export Agora'!F:F,MATCH(INDEX('[1]Présence Agora'!#REF!,MATCH(E47,'[1]Présence Agora'!B:B,0)),'[1]Export Agora'!A:A,0))="","",INDEX('[1]Export Agora'!F:F,MATCH(INDEX('[1]Présence Agora'!#REF!,MATCH(E47,'[1]Présence Agora'!B:B,0)),'[1]Export Agora'!A:A,0))))</f>
        <v/>
      </c>
      <c r="T47" s="65">
        <f>IF(INDEX('[1]Export Lascom'!U:U,MATCH(E47,'[1]Export Lascom'!O:O,0))="","",INDEX('[1]Export Lascom'!U:U,MATCH(E47,'[1]Export Lascom'!O:O,0)))</f>
        <v>44942</v>
      </c>
    </row>
    <row r="48" spans="5:20">
      <c r="E48" s="72" t="s">
        <v>858</v>
      </c>
      <c r="F48" s="73" t="str">
        <f>INDEX('[1]Export Lascom'!B:B,MATCH(E48,'[1]Export Lascom'!O:O,0))</f>
        <v>22ISS</v>
      </c>
      <c r="G48" s="73">
        <f>INDEX('[1]Export Lascom'!G:G,MATCH(E48,'[1]Export Lascom'!O:O,0))</f>
        <v>17</v>
      </c>
      <c r="H48" s="73" t="str">
        <f>INDEX('[1]Export Lascom'!D:D,MATCH(E48,'[1]Export Lascom'!O:O,0))</f>
        <v>G71</v>
      </c>
      <c r="I48" s="73" t="str">
        <f>"Export CPRD " &amp; INDEX('[1]Export Lascom'!E:E,MATCH(E48,'[1]Export Lascom'!O:O,0))</f>
        <v>Export CPRD PN2068-2</v>
      </c>
      <c r="J48" s="73" t="str">
        <f>IF(MID(INDEX('[1]Export Lascom'!P:P,MATCH(E48,'[1]Export Lascom'!O:O,0)),4,1)="-",MID(INDEX('[1]Export Lascom'!P:P,MATCH(E48,'[1]Export Lascom'!O:O,0)),5,3),"Titre à mettre à jour")</f>
        <v>Titre à mettre à jour</v>
      </c>
      <c r="K48" s="73" t="str">
        <f>IF(MID(INDEX('[1]Export Lascom'!P:P,MATCH(E48,'[1]Export Lascom'!O:O,0)),4,1)="-",MID(INDEX('[1]Export Lascom'!P:P,MATCH(E48,'[1]Export Lascom'!O:O,0)),9,3),"Titre à mettre à jour")</f>
        <v>Titre à mettre à jour</v>
      </c>
      <c r="L48" s="73" t="str">
        <f>INDEX('[1]Export Lascom'!I:I,MATCH(E48,'[1]Export Lascom'!O:O,0))</f>
        <v>DAF</v>
      </c>
      <c r="M48" s="73" t="str">
        <f t="shared" si="0"/>
        <v>000026</v>
      </c>
      <c r="N48" s="74">
        <f t="shared" si="1"/>
        <v>2</v>
      </c>
      <c r="O48" s="73" t="s">
        <v>787</v>
      </c>
      <c r="P48" s="77">
        <f t="shared" ca="1" si="2"/>
        <v>44942</v>
      </c>
      <c r="Q48" s="75">
        <v>44965</v>
      </c>
      <c r="R48" s="76">
        <f t="shared" ca="1" si="3"/>
        <v>-16</v>
      </c>
      <c r="S48" s="76" t="str">
        <f>IF(ISERROR(INDEX('[1]Export Agora'!F:F,MATCH(INDEX('[1]Présence Agora'!#REF!,MATCH(E48,'[1]Présence Agora'!B:B,0)),'[1]Export Agora'!A:A,0))),"",IF(INDEX('[1]Export Agora'!F:F,MATCH(INDEX('[1]Présence Agora'!#REF!,MATCH(E48,'[1]Présence Agora'!B:B,0)),'[1]Export Agora'!A:A,0))="","",INDEX('[1]Export Agora'!F:F,MATCH(INDEX('[1]Présence Agora'!#REF!,MATCH(E48,'[1]Présence Agora'!B:B,0)),'[1]Export Agora'!A:A,0))))</f>
        <v/>
      </c>
      <c r="T48" s="65">
        <f>IF(INDEX('[1]Export Lascom'!U:U,MATCH(E48,'[1]Export Lascom'!O:O,0))="","",INDEX('[1]Export Lascom'!U:U,MATCH(E48,'[1]Export Lascom'!O:O,0)))</f>
        <v>44958</v>
      </c>
    </row>
    <row r="49" spans="5:20">
      <c r="E49" s="72" t="s">
        <v>859</v>
      </c>
      <c r="F49" s="73" t="str">
        <f>INDEX('[1]Export Lascom'!B:B,MATCH(E49,'[1]Export Lascom'!O:O,0))</f>
        <v>22ISS</v>
      </c>
      <c r="G49" s="73">
        <f>INDEX('[1]Export Lascom'!G:G,MATCH(E49,'[1]Export Lascom'!O:O,0))</f>
        <v>17</v>
      </c>
      <c r="H49" s="73" t="str">
        <f>INDEX('[1]Export Lascom'!D:D,MATCH(E49,'[1]Export Lascom'!O:O,0))</f>
        <v>G71</v>
      </c>
      <c r="I49" s="73" t="str">
        <f>"Export CPRD " &amp; INDEX('[1]Export Lascom'!E:E,MATCH(E49,'[1]Export Lascom'!O:O,0))</f>
        <v>Export CPRD PN2068-2</v>
      </c>
      <c r="J49" s="73" t="str">
        <f>IF(MID(INDEX('[1]Export Lascom'!P:P,MATCH(E49,'[1]Export Lascom'!O:O,0)),4,1)="-",MID(INDEX('[1]Export Lascom'!P:P,MATCH(E49,'[1]Export Lascom'!O:O,0)),5,3),"Titre à mettre à jour")</f>
        <v>Titre à mettre à jour</v>
      </c>
      <c r="K49" s="73" t="str">
        <f>IF(MID(INDEX('[1]Export Lascom'!P:P,MATCH(E49,'[1]Export Lascom'!O:O,0)),4,1)="-",MID(INDEX('[1]Export Lascom'!P:P,MATCH(E49,'[1]Export Lascom'!O:O,0)),9,3),"Titre à mettre à jour")</f>
        <v>Titre à mettre à jour</v>
      </c>
      <c r="L49" s="73" t="str">
        <f>INDEX('[1]Export Lascom'!I:I,MATCH(E49,'[1]Export Lascom'!O:O,0))</f>
        <v>DAF</v>
      </c>
      <c r="M49" s="73" t="str">
        <f t="shared" si="0"/>
        <v>000028</v>
      </c>
      <c r="N49" s="74">
        <f t="shared" si="1"/>
        <v>1</v>
      </c>
      <c r="O49" s="73" t="s">
        <v>787</v>
      </c>
      <c r="P49" s="77">
        <f t="shared" ca="1" si="2"/>
        <v>44957</v>
      </c>
      <c r="Q49" s="75"/>
      <c r="R49" s="76">
        <f t="shared" ca="1" si="3"/>
        <v>-1</v>
      </c>
      <c r="S49" s="76" t="str">
        <f>IF(ISERROR(INDEX('[1]Export Agora'!F:F,MATCH(INDEX('[1]Présence Agora'!#REF!,MATCH(E49,'[1]Présence Agora'!B:B,0)),'[1]Export Agora'!A:A,0))),"",IF(INDEX('[1]Export Agora'!F:F,MATCH(INDEX('[1]Présence Agora'!#REF!,MATCH(E49,'[1]Présence Agora'!B:B,0)),'[1]Export Agora'!A:A,0))="","",INDEX('[1]Export Agora'!F:F,MATCH(INDEX('[1]Présence Agora'!#REF!,MATCH(E49,'[1]Présence Agora'!B:B,0)),'[1]Export Agora'!A:A,0))))</f>
        <v/>
      </c>
      <c r="T49" s="65">
        <f>IF(INDEX('[1]Export Lascom'!U:U,MATCH(E49,'[1]Export Lascom'!O:O,0))="","",INDEX('[1]Export Lascom'!U:U,MATCH(E49,'[1]Export Lascom'!O:O,0)))</f>
        <v>44958</v>
      </c>
    </row>
    <row r="50" spans="5:20">
      <c r="E50" s="72" t="s">
        <v>872</v>
      </c>
      <c r="F50" s="73" t="str">
        <f>INDEX('[1]Export Lascom'!B:B,MATCH(E50,'[1]Export Lascom'!O:O,0))</f>
        <v>22ISS</v>
      </c>
      <c r="G50" s="73">
        <f>INDEX('[1]Export Lascom'!G:G,MATCH(E50,'[1]Export Lascom'!O:O,0))</f>
        <v>17</v>
      </c>
      <c r="H50" s="73" t="str">
        <f>INDEX('[1]Export Lascom'!D:D,MATCH(E50,'[1]Export Lascom'!O:O,0))</f>
        <v>G71</v>
      </c>
      <c r="I50" s="73" t="str">
        <f>"Export CPRD " &amp; INDEX('[1]Export Lascom'!E:E,MATCH(E50,'[1]Export Lascom'!O:O,0))</f>
        <v>Export CPRD PN2068-2</v>
      </c>
      <c r="J50" s="73" t="str">
        <f>IF(MID(INDEX('[1]Export Lascom'!P:P,MATCH(E50,'[1]Export Lascom'!O:O,0)),4,1)="-",MID(INDEX('[1]Export Lascom'!P:P,MATCH(E50,'[1]Export Lascom'!O:O,0)),5,3),"Titre à mettre à jour")</f>
        <v>Titre à mettre à jour</v>
      </c>
      <c r="K50" s="73" t="str">
        <f>IF(MID(INDEX('[1]Export Lascom'!P:P,MATCH(E50,'[1]Export Lascom'!O:O,0)),4,1)="-",MID(INDEX('[1]Export Lascom'!P:P,MATCH(E50,'[1]Export Lascom'!O:O,0)),9,3),"Titre à mettre à jour")</f>
        <v>Titre à mettre à jour</v>
      </c>
      <c r="L50" s="73" t="str">
        <f>INDEX('[1]Export Lascom'!I:I,MATCH(E50,'[1]Export Lascom'!O:O,0))</f>
        <v>DAF</v>
      </c>
      <c r="M50" s="73" t="str">
        <f t="shared" si="0"/>
        <v>000035</v>
      </c>
      <c r="N50" s="74">
        <f t="shared" si="1"/>
        <v>1</v>
      </c>
      <c r="O50" s="73" t="s">
        <v>787</v>
      </c>
      <c r="P50" s="77">
        <f t="shared" ca="1" si="2"/>
        <v>44971</v>
      </c>
      <c r="Q50" s="75"/>
      <c r="R50" s="76">
        <f t="shared" ca="1" si="3"/>
        <v>0</v>
      </c>
      <c r="S50" s="76" t="str">
        <f>IF(ISERROR(INDEX('[1]Export Agora'!F:F,MATCH(INDEX('[1]Présence Agora'!#REF!,MATCH(E50,'[1]Présence Agora'!B:B,0)),'[1]Export Agora'!A:A,0))),"",IF(INDEX('[1]Export Agora'!F:F,MATCH(INDEX('[1]Présence Agora'!#REF!,MATCH(E50,'[1]Présence Agora'!B:B,0)),'[1]Export Agora'!A:A,0))="","",INDEX('[1]Export Agora'!F:F,MATCH(INDEX('[1]Présence Agora'!#REF!,MATCH(E50,'[1]Présence Agora'!B:B,0)),'[1]Export Agora'!A:A,0))))</f>
        <v/>
      </c>
      <c r="T50" s="65">
        <f>IF(INDEX('[1]Export Lascom'!U:U,MATCH(E50,'[1]Export Lascom'!O:O,0))="","",INDEX('[1]Export Lascom'!U:U,MATCH(E50,'[1]Export Lascom'!O:O,0)))</f>
        <v>44971</v>
      </c>
    </row>
    <row r="51" spans="5:20">
      <c r="E51" s="72" t="s">
        <v>874</v>
      </c>
      <c r="F51" s="73" t="str">
        <f>INDEX('[1]Export Lascom'!B:B,MATCH(E51,'[1]Export Lascom'!O:O,0))</f>
        <v>22ISS</v>
      </c>
      <c r="G51" s="73">
        <f>INDEX('[1]Export Lascom'!G:G,MATCH(E51,'[1]Export Lascom'!O:O,0))</f>
        <v>17</v>
      </c>
      <c r="H51" s="73" t="str">
        <f>INDEX('[1]Export Lascom'!D:D,MATCH(E51,'[1]Export Lascom'!O:O,0))</f>
        <v>G71</v>
      </c>
      <c r="I51" s="73" t="str">
        <f>"Export CPRD " &amp; INDEX('[1]Export Lascom'!E:E,MATCH(E51,'[1]Export Lascom'!O:O,0))</f>
        <v>Export CPRD PN2068-2</v>
      </c>
      <c r="J51" s="73" t="str">
        <f>IF(MID(INDEX('[1]Export Lascom'!P:P,MATCH(E51,'[1]Export Lascom'!O:O,0)),4,1)="-",MID(INDEX('[1]Export Lascom'!P:P,MATCH(E51,'[1]Export Lascom'!O:O,0)),5,3),"Titre à mettre à jour")</f>
        <v>Titre à mettre à jour</v>
      </c>
      <c r="K51" s="73" t="str">
        <f>IF(MID(INDEX('[1]Export Lascom'!P:P,MATCH(E51,'[1]Export Lascom'!O:O,0)),4,1)="-",MID(INDEX('[1]Export Lascom'!P:P,MATCH(E51,'[1]Export Lascom'!O:O,0)),9,3),"Titre à mettre à jour")</f>
        <v>Titre à mettre à jour</v>
      </c>
      <c r="L51" s="73" t="str">
        <f>INDEX('[1]Export Lascom'!I:I,MATCH(E51,'[1]Export Lascom'!O:O,0))</f>
        <v>DAF</v>
      </c>
      <c r="M51" s="73" t="str">
        <f t="shared" si="0"/>
        <v>000040</v>
      </c>
      <c r="N51" s="74">
        <f t="shared" si="1"/>
        <v>1</v>
      </c>
      <c r="O51" s="73" t="s">
        <v>787</v>
      </c>
      <c r="P51" s="77">
        <f t="shared" ca="1" si="2"/>
        <v>44972</v>
      </c>
      <c r="Q51" s="75"/>
      <c r="R51" s="76">
        <f t="shared" ca="1" si="3"/>
        <v>0</v>
      </c>
      <c r="S51" s="76" t="str">
        <f>IF(ISERROR(INDEX('[1]Export Agora'!F:F,MATCH(INDEX('[1]Présence Agora'!#REF!,MATCH(E51,'[1]Présence Agora'!B:B,0)),'[1]Export Agora'!A:A,0))),"",IF(INDEX('[1]Export Agora'!F:F,MATCH(INDEX('[1]Présence Agora'!#REF!,MATCH(E51,'[1]Présence Agora'!B:B,0)),'[1]Export Agora'!A:A,0))="","",INDEX('[1]Export Agora'!F:F,MATCH(INDEX('[1]Présence Agora'!#REF!,MATCH(E51,'[1]Présence Agora'!B:B,0)),'[1]Export Agora'!A:A,0))))</f>
        <v/>
      </c>
      <c r="T51" s="65">
        <f>IF(INDEX('[1]Export Lascom'!U:U,MATCH(E51,'[1]Export Lascom'!O:O,0))="","",INDEX('[1]Export Lascom'!U:U,MATCH(E51,'[1]Export Lascom'!O:O,0)))</f>
        <v>44972</v>
      </c>
    </row>
    <row r="52" spans="5:20">
      <c r="E52" s="72" t="s">
        <v>1214</v>
      </c>
      <c r="F52" s="73" t="str">
        <f>INDEX('[1]Export Lascom'!B:B,MATCH(E52,'[1]Export Lascom'!O:O,0))</f>
        <v>22ISS</v>
      </c>
      <c r="G52" s="73">
        <f>INDEX('[1]Export Lascom'!G:G,MATCH(E52,'[1]Export Lascom'!O:O,0))</f>
        <v>17</v>
      </c>
      <c r="H52" s="73" t="str">
        <f>INDEX('[1]Export Lascom'!D:D,MATCH(E52,'[1]Export Lascom'!O:O,0))</f>
        <v>G71</v>
      </c>
      <c r="I52" s="73" t="str">
        <f>"Export CPRD " &amp; INDEX('[1]Export Lascom'!E:E,MATCH(E52,'[1]Export Lascom'!O:O,0))</f>
        <v>Export CPRD PN2068-2</v>
      </c>
      <c r="J52" s="73" t="str">
        <f>IF(MID(INDEX('[1]Export Lascom'!P:P,MATCH(E52,'[1]Export Lascom'!O:O,0)),4,1)="-",MID(INDEX('[1]Export Lascom'!P:P,MATCH(E52,'[1]Export Lascom'!O:O,0)),5,3),"Titre à mettre à jour")</f>
        <v>Titre à mettre à jour</v>
      </c>
      <c r="K52" s="73" t="str">
        <f>IF(MID(INDEX('[1]Export Lascom'!P:P,MATCH(E52,'[1]Export Lascom'!O:O,0)),4,1)="-",MID(INDEX('[1]Export Lascom'!P:P,MATCH(E52,'[1]Export Lascom'!O:O,0)),9,3),"Titre à mettre à jour")</f>
        <v>Titre à mettre à jour</v>
      </c>
      <c r="L52" s="73" t="str">
        <f>INDEX('[1]Export Lascom'!I:I,MATCH(E52,'[1]Export Lascom'!O:O,0))</f>
        <v>DAF</v>
      </c>
      <c r="M52" s="73" t="str">
        <f t="shared" si="0"/>
        <v>000042</v>
      </c>
      <c r="N52" s="74">
        <f t="shared" si="1"/>
        <v>1</v>
      </c>
      <c r="O52" s="73" t="s">
        <v>787</v>
      </c>
      <c r="P52" s="77">
        <f t="shared" ca="1" si="2"/>
        <v>45036</v>
      </c>
      <c r="Q52" s="75"/>
      <c r="R52" s="76">
        <f t="shared" ca="1" si="3"/>
        <v>-33</v>
      </c>
      <c r="S52" s="76" t="str">
        <f>IF(ISERROR(INDEX('[1]Export Agora'!F:F,MATCH(INDEX('[1]Présence Agora'!#REF!,MATCH(E52,'[1]Présence Agora'!B:B,0)),'[1]Export Agora'!A:A,0))),"",IF(INDEX('[1]Export Agora'!F:F,MATCH(INDEX('[1]Présence Agora'!#REF!,MATCH(E52,'[1]Présence Agora'!B:B,0)),'[1]Export Agora'!A:A,0))="","",INDEX('[1]Export Agora'!F:F,MATCH(INDEX('[1]Présence Agora'!#REF!,MATCH(E52,'[1]Présence Agora'!B:B,0)),'[1]Export Agora'!A:A,0))))</f>
        <v/>
      </c>
      <c r="T52" s="65">
        <f>IF(INDEX('[1]Export Lascom'!U:U,MATCH(E52,'[1]Export Lascom'!O:O,0))="","",INDEX('[1]Export Lascom'!U:U,MATCH(E52,'[1]Export Lascom'!O:O,0)))</f>
        <v>45069</v>
      </c>
    </row>
    <row r="53" spans="5:20">
      <c r="E53" s="72" t="s">
        <v>1219</v>
      </c>
      <c r="F53" s="73" t="str">
        <f>INDEX('[1]Export Lascom'!B:B,MATCH(E53,'[1]Export Lascom'!O:O,0))</f>
        <v>22ISS</v>
      </c>
      <c r="G53" s="73">
        <f>INDEX('[1]Export Lascom'!G:G,MATCH(E53,'[1]Export Lascom'!O:O,0))</f>
        <v>17</v>
      </c>
      <c r="H53" s="73" t="str">
        <f>INDEX('[1]Export Lascom'!D:D,MATCH(E53,'[1]Export Lascom'!O:O,0))</f>
        <v>G71</v>
      </c>
      <c r="I53" s="73" t="str">
        <f>"Export CPRD " &amp; INDEX('[1]Export Lascom'!E:E,MATCH(E53,'[1]Export Lascom'!O:O,0))</f>
        <v>Export CPRD PN2068-2</v>
      </c>
      <c r="J53" s="73" t="str">
        <f>IF(MID(INDEX('[1]Export Lascom'!P:P,MATCH(E53,'[1]Export Lascom'!O:O,0)),4,1)="-",MID(INDEX('[1]Export Lascom'!P:P,MATCH(E53,'[1]Export Lascom'!O:O,0)),5,3),"Titre à mettre à jour")</f>
        <v>Titre à mettre à jour</v>
      </c>
      <c r="K53" s="73" t="str">
        <f>IF(MID(INDEX('[1]Export Lascom'!P:P,MATCH(E53,'[1]Export Lascom'!O:O,0)),4,1)="-",MID(INDEX('[1]Export Lascom'!P:P,MATCH(E53,'[1]Export Lascom'!O:O,0)),9,3),"Titre à mettre à jour")</f>
        <v>Titre à mettre à jour</v>
      </c>
      <c r="L53" s="73" t="str">
        <f>INDEX('[1]Export Lascom'!I:I,MATCH(E53,'[1]Export Lascom'!O:O,0))</f>
        <v>DAF</v>
      </c>
      <c r="M53" s="73" t="str">
        <f t="shared" si="0"/>
        <v>000043</v>
      </c>
      <c r="N53" s="74">
        <f t="shared" si="1"/>
        <v>2</v>
      </c>
      <c r="O53" s="73" t="s">
        <v>787</v>
      </c>
      <c r="P53" s="77" t="str">
        <f t="shared" ca="1" si="2"/>
        <v/>
      </c>
      <c r="Q53" s="75"/>
      <c r="R53" s="76" t="str">
        <f t="shared" ca="1" si="3"/>
        <v/>
      </c>
      <c r="S53" s="76" t="str">
        <f>IF(ISERROR(INDEX('[1]Export Agora'!F:F,MATCH(INDEX('[1]Présence Agora'!#REF!,MATCH(E53,'[1]Présence Agora'!B:B,0)),'[1]Export Agora'!A:A,0))),"",IF(INDEX('[1]Export Agora'!F:F,MATCH(INDEX('[1]Présence Agora'!#REF!,MATCH(E53,'[1]Présence Agora'!B:B,0)),'[1]Export Agora'!A:A,0))="","",INDEX('[1]Export Agora'!F:F,MATCH(INDEX('[1]Présence Agora'!#REF!,MATCH(E53,'[1]Présence Agora'!B:B,0)),'[1]Export Agora'!A:A,0))))</f>
        <v/>
      </c>
      <c r="T53" s="65">
        <f>IF(INDEX('[1]Export Lascom'!U:U,MATCH(E53,'[1]Export Lascom'!O:O,0))="","",INDEX('[1]Export Lascom'!U:U,MATCH(E53,'[1]Export Lascom'!O:O,0)))</f>
        <v>45071</v>
      </c>
    </row>
    <row r="54" spans="5:20">
      <c r="E54" s="72" t="s">
        <v>986</v>
      </c>
      <c r="F54" s="73" t="str">
        <f>INDEX('[1]Export Lascom'!B:B,MATCH(E54,'[1]Export Lascom'!O:O,0))</f>
        <v>22ISS</v>
      </c>
      <c r="G54" s="73">
        <f>INDEX('[1]Export Lascom'!G:G,MATCH(E54,'[1]Export Lascom'!O:O,0))</f>
        <v>17</v>
      </c>
      <c r="H54" s="73" t="str">
        <f>INDEX('[1]Export Lascom'!D:D,MATCH(E54,'[1]Export Lascom'!O:O,0))</f>
        <v>G71</v>
      </c>
      <c r="I54" s="73" t="str">
        <f>"Export CPRD " &amp; INDEX('[1]Export Lascom'!E:E,MATCH(E54,'[1]Export Lascom'!O:O,0))</f>
        <v>Export CPRD PN2068-2</v>
      </c>
      <c r="J54" s="73" t="str">
        <f>IF(MID(INDEX('[1]Export Lascom'!P:P,MATCH(E54,'[1]Export Lascom'!O:O,0)),4,1)="-",MID(INDEX('[1]Export Lascom'!P:P,MATCH(E54,'[1]Export Lascom'!O:O,0)),5,3),"Titre à mettre à jour")</f>
        <v>Titre à mettre à jour</v>
      </c>
      <c r="K54" s="73" t="str">
        <f>IF(MID(INDEX('[1]Export Lascom'!P:P,MATCH(E54,'[1]Export Lascom'!O:O,0)),4,1)="-",MID(INDEX('[1]Export Lascom'!P:P,MATCH(E54,'[1]Export Lascom'!O:O,0)),9,3),"Titre à mettre à jour")</f>
        <v>Titre à mettre à jour</v>
      </c>
      <c r="L54" s="73" t="str">
        <f>INDEX('[1]Export Lascom'!I:I,MATCH(E54,'[1]Export Lascom'!O:O,0))</f>
        <v>DAF</v>
      </c>
      <c r="M54" s="73" t="str">
        <f t="shared" si="0"/>
        <v>000044</v>
      </c>
      <c r="N54" s="74">
        <f t="shared" si="1"/>
        <v>1</v>
      </c>
      <c r="O54" s="73" t="s">
        <v>787</v>
      </c>
      <c r="P54" s="77">
        <f t="shared" ca="1" si="2"/>
        <v>45035</v>
      </c>
      <c r="Q54" s="75"/>
      <c r="R54" s="76">
        <f t="shared" ca="1" si="3"/>
        <v>7</v>
      </c>
      <c r="S54" s="76" t="str">
        <f>IF(ISERROR(INDEX('[1]Export Agora'!F:F,MATCH(INDEX('[1]Présence Agora'!#REF!,MATCH(E54,'[1]Présence Agora'!B:B,0)),'[1]Export Agora'!A:A,0))),"",IF(INDEX('[1]Export Agora'!F:F,MATCH(INDEX('[1]Présence Agora'!#REF!,MATCH(E54,'[1]Présence Agora'!B:B,0)),'[1]Export Agora'!A:A,0))="","",INDEX('[1]Export Agora'!F:F,MATCH(INDEX('[1]Présence Agora'!#REF!,MATCH(E54,'[1]Présence Agora'!B:B,0)),'[1]Export Agora'!A:A,0))))</f>
        <v/>
      </c>
      <c r="T54" s="65">
        <f>IF(INDEX('[1]Export Lascom'!U:U,MATCH(E54,'[1]Export Lascom'!O:O,0))="","",INDEX('[1]Export Lascom'!U:U,MATCH(E54,'[1]Export Lascom'!O:O,0)))</f>
        <v>45028</v>
      </c>
    </row>
    <row r="55" spans="5:20">
      <c r="E55" s="72" t="s">
        <v>1144</v>
      </c>
      <c r="F55" s="73" t="str">
        <f>INDEX('[1]Export Lascom'!B:B,MATCH(E55,'[1]Export Lascom'!O:O,0))</f>
        <v>22ISS</v>
      </c>
      <c r="G55" s="73">
        <f>INDEX('[1]Export Lascom'!G:G,MATCH(E55,'[1]Export Lascom'!O:O,0))</f>
        <v>17</v>
      </c>
      <c r="H55" s="73" t="str">
        <f>INDEX('[1]Export Lascom'!D:D,MATCH(E55,'[1]Export Lascom'!O:O,0))</f>
        <v>G71</v>
      </c>
      <c r="I55" s="73" t="str">
        <f>"Export CPRD " &amp; INDEX('[1]Export Lascom'!E:E,MATCH(E55,'[1]Export Lascom'!O:O,0))</f>
        <v>Export CPRD PN2068-2</v>
      </c>
      <c r="J55" s="73" t="str">
        <f>IF(MID(INDEX('[1]Export Lascom'!P:P,MATCH(E55,'[1]Export Lascom'!O:O,0)),4,1)="-",MID(INDEX('[1]Export Lascom'!P:P,MATCH(E55,'[1]Export Lascom'!O:O,0)),5,3),"Titre à mettre à jour")</f>
        <v>Titre à mettre à jour</v>
      </c>
      <c r="K55" s="73" t="str">
        <f>IF(MID(INDEX('[1]Export Lascom'!P:P,MATCH(E55,'[1]Export Lascom'!O:O,0)),4,1)="-",MID(INDEX('[1]Export Lascom'!P:P,MATCH(E55,'[1]Export Lascom'!O:O,0)),9,3),"Titre à mettre à jour")</f>
        <v>Titre à mettre à jour</v>
      </c>
      <c r="L55" s="73" t="str">
        <f>INDEX('[1]Export Lascom'!I:I,MATCH(E55,'[1]Export Lascom'!O:O,0))</f>
        <v>DAF</v>
      </c>
      <c r="M55" s="73" t="str">
        <f t="shared" si="0"/>
        <v>000045</v>
      </c>
      <c r="N55" s="74">
        <f t="shared" si="1"/>
        <v>1</v>
      </c>
      <c r="O55" s="73" t="s">
        <v>787</v>
      </c>
      <c r="P55" s="77">
        <f t="shared" ca="1" si="2"/>
        <v>45096</v>
      </c>
      <c r="Q55" s="75"/>
      <c r="R55" s="76">
        <f t="shared" ca="1" si="3"/>
        <v>34</v>
      </c>
      <c r="S55" s="76" t="str">
        <f>IF(ISERROR(INDEX('[1]Export Agora'!F:F,MATCH(INDEX('[1]Présence Agora'!#REF!,MATCH(E55,'[1]Présence Agora'!B:B,0)),'[1]Export Agora'!A:A,0))),"",IF(INDEX('[1]Export Agora'!F:F,MATCH(INDEX('[1]Présence Agora'!#REF!,MATCH(E55,'[1]Présence Agora'!B:B,0)),'[1]Export Agora'!A:A,0))="","",INDEX('[1]Export Agora'!F:F,MATCH(INDEX('[1]Présence Agora'!#REF!,MATCH(E55,'[1]Présence Agora'!B:B,0)),'[1]Export Agora'!A:A,0))))</f>
        <v/>
      </c>
      <c r="T55" s="65">
        <f>IF(INDEX('[1]Export Lascom'!U:U,MATCH(E55,'[1]Export Lascom'!O:O,0))="","",INDEX('[1]Export Lascom'!U:U,MATCH(E55,'[1]Export Lascom'!O:O,0)))</f>
        <v>45062</v>
      </c>
    </row>
    <row r="56" spans="5:20">
      <c r="E56" s="72" t="s">
        <v>962</v>
      </c>
      <c r="F56" s="73" t="str">
        <f>INDEX('[1]Export Lascom'!B:B,MATCH(E56,'[1]Export Lascom'!O:O,0))</f>
        <v>22ISS</v>
      </c>
      <c r="G56" s="73">
        <f>INDEX('[1]Export Lascom'!G:G,MATCH(E56,'[1]Export Lascom'!O:O,0))</f>
        <v>17</v>
      </c>
      <c r="H56" s="73" t="str">
        <f>INDEX('[1]Export Lascom'!D:D,MATCH(E56,'[1]Export Lascom'!O:O,0))</f>
        <v>G71</v>
      </c>
      <c r="I56" s="73" t="str">
        <f>"Export CPRD " &amp; INDEX('[1]Export Lascom'!E:E,MATCH(E56,'[1]Export Lascom'!O:O,0))</f>
        <v>Export CPRD PN2068-2</v>
      </c>
      <c r="J56" s="73" t="str">
        <f>IF(MID(INDEX('[1]Export Lascom'!P:P,MATCH(E56,'[1]Export Lascom'!O:O,0)),4,1)="-",MID(INDEX('[1]Export Lascom'!P:P,MATCH(E56,'[1]Export Lascom'!O:O,0)),5,3),"Titre à mettre à jour")</f>
        <v>Titre à mettre à jour</v>
      </c>
      <c r="K56" s="73" t="str">
        <f>IF(MID(INDEX('[1]Export Lascom'!P:P,MATCH(E56,'[1]Export Lascom'!O:O,0)),4,1)="-",MID(INDEX('[1]Export Lascom'!P:P,MATCH(E56,'[1]Export Lascom'!O:O,0)),9,3),"Titre à mettre à jour")</f>
        <v>Titre à mettre à jour</v>
      </c>
      <c r="L56" s="73" t="str">
        <f>INDEX('[1]Export Lascom'!I:I,MATCH(E56,'[1]Export Lascom'!O:O,0))</f>
        <v>DAF</v>
      </c>
      <c r="M56" s="73" t="str">
        <f t="shared" si="0"/>
        <v>000048</v>
      </c>
      <c r="N56" s="74">
        <f t="shared" si="1"/>
        <v>1</v>
      </c>
      <c r="O56" s="73" t="s">
        <v>787</v>
      </c>
      <c r="P56" s="77">
        <f t="shared" ca="1" si="2"/>
        <v>45033</v>
      </c>
      <c r="Q56" s="75"/>
      <c r="R56" s="76">
        <f t="shared" ca="1" si="3"/>
        <v>18</v>
      </c>
      <c r="S56" s="76" t="str">
        <f>IF(ISERROR(INDEX('[1]Export Agora'!F:F,MATCH(INDEX('[1]Présence Agora'!#REF!,MATCH(E56,'[1]Présence Agora'!B:B,0)),'[1]Export Agora'!A:A,0))),"",IF(INDEX('[1]Export Agora'!F:F,MATCH(INDEX('[1]Présence Agora'!#REF!,MATCH(E56,'[1]Présence Agora'!B:B,0)),'[1]Export Agora'!A:A,0))="","",INDEX('[1]Export Agora'!F:F,MATCH(INDEX('[1]Présence Agora'!#REF!,MATCH(E56,'[1]Présence Agora'!B:B,0)),'[1]Export Agora'!A:A,0))))</f>
        <v/>
      </c>
      <c r="T56" s="65">
        <f>IF(INDEX('[1]Export Lascom'!U:U,MATCH(E56,'[1]Export Lascom'!O:O,0))="","",INDEX('[1]Export Lascom'!U:U,MATCH(E56,'[1]Export Lascom'!O:O,0)))</f>
        <v>45015</v>
      </c>
    </row>
    <row r="57" spans="5:20">
      <c r="E57" s="72" t="s">
        <v>1254</v>
      </c>
      <c r="F57" s="73" t="str">
        <f>INDEX('[1]Export Lascom'!B:B,MATCH(E57,'[1]Export Lascom'!O:O,0))</f>
        <v>22ISS</v>
      </c>
      <c r="G57" s="73">
        <f>INDEX('[1]Export Lascom'!G:G,MATCH(E57,'[1]Export Lascom'!O:O,0))</f>
        <v>17</v>
      </c>
      <c r="H57" s="73" t="str">
        <f>INDEX('[1]Export Lascom'!D:D,MATCH(E57,'[1]Export Lascom'!O:O,0))</f>
        <v>G71</v>
      </c>
      <c r="I57" s="73" t="str">
        <f>"Export CPRD " &amp; INDEX('[1]Export Lascom'!E:E,MATCH(E57,'[1]Export Lascom'!O:O,0))</f>
        <v>Export CPRD PN2068-2</v>
      </c>
      <c r="J57" s="73" t="str">
        <f>IF(MID(INDEX('[1]Export Lascom'!P:P,MATCH(E57,'[1]Export Lascom'!O:O,0)),4,1)="-",MID(INDEX('[1]Export Lascom'!P:P,MATCH(E57,'[1]Export Lascom'!O:O,0)),5,3),"Titre à mettre à jour")</f>
        <v>Titre à mettre à jour</v>
      </c>
      <c r="K57" s="73" t="str">
        <f>IF(MID(INDEX('[1]Export Lascom'!P:P,MATCH(E57,'[1]Export Lascom'!O:O,0)),4,1)="-",MID(INDEX('[1]Export Lascom'!P:P,MATCH(E57,'[1]Export Lascom'!O:O,0)),9,3),"Titre à mettre à jour")</f>
        <v>Titre à mettre à jour</v>
      </c>
      <c r="L57" s="73" t="str">
        <f>INDEX('[1]Export Lascom'!I:I,MATCH(E57,'[1]Export Lascom'!O:O,0))</f>
        <v>DAF</v>
      </c>
      <c r="M57" s="73" t="str">
        <f t="shared" si="0"/>
        <v>000048</v>
      </c>
      <c r="N57" s="74">
        <f t="shared" si="1"/>
        <v>2</v>
      </c>
      <c r="O57" s="73" t="s">
        <v>785</v>
      </c>
      <c r="P57" s="77" t="str">
        <f t="shared" ca="1" si="2"/>
        <v/>
      </c>
      <c r="Q57" s="75"/>
      <c r="R57" s="76" t="str">
        <f t="shared" ca="1" si="3"/>
        <v/>
      </c>
      <c r="S57" s="76" t="str">
        <f>IF(ISERROR(INDEX('[1]Export Agora'!F:F,MATCH(INDEX('[1]Présence Agora'!#REF!,MATCH(E57,'[1]Présence Agora'!B:B,0)),'[1]Export Agora'!A:A,0))),"",IF(INDEX('[1]Export Agora'!F:F,MATCH(INDEX('[1]Présence Agora'!#REF!,MATCH(E57,'[1]Présence Agora'!B:B,0)),'[1]Export Agora'!A:A,0))="","",INDEX('[1]Export Agora'!F:F,MATCH(INDEX('[1]Présence Agora'!#REF!,MATCH(E57,'[1]Présence Agora'!B:B,0)),'[1]Export Agora'!A:A,0))))</f>
        <v/>
      </c>
      <c r="T57" s="65">
        <f>IF(INDEX('[1]Export Lascom'!U:U,MATCH(E57,'[1]Export Lascom'!O:O,0))="","",INDEX('[1]Export Lascom'!U:U,MATCH(E57,'[1]Export Lascom'!O:O,0)))</f>
        <v>45077</v>
      </c>
    </row>
    <row r="58" spans="5:20">
      <c r="E58" s="72" t="s">
        <v>966</v>
      </c>
      <c r="F58" s="73" t="str">
        <f>INDEX('[1]Export Lascom'!B:B,MATCH(E58,'[1]Export Lascom'!O:O,0))</f>
        <v>22ISS</v>
      </c>
      <c r="G58" s="73">
        <f>INDEX('[1]Export Lascom'!G:G,MATCH(E58,'[1]Export Lascom'!O:O,0))</f>
        <v>17</v>
      </c>
      <c r="H58" s="73" t="str">
        <f>INDEX('[1]Export Lascom'!D:D,MATCH(E58,'[1]Export Lascom'!O:O,0))</f>
        <v>G72</v>
      </c>
      <c r="I58" s="73" t="str">
        <f>"Export CPRD " &amp; INDEX('[1]Export Lascom'!E:E,MATCH(E58,'[1]Export Lascom'!O:O,0))</f>
        <v>Export CPRD PN2068-2</v>
      </c>
      <c r="J58" s="73" t="str">
        <f>IF(MID(INDEX('[1]Export Lascom'!P:P,MATCH(E58,'[1]Export Lascom'!O:O,0)),4,1)="-",MID(INDEX('[1]Export Lascom'!P:P,MATCH(E58,'[1]Export Lascom'!O:O,0)),5,3),"Titre à mettre à jour")</f>
        <v>TTT</v>
      </c>
      <c r="K58" s="73" t="str">
        <f>IF(MID(INDEX('[1]Export Lascom'!P:P,MATCH(E58,'[1]Export Lascom'!O:O,0)),4,1)="-",MID(INDEX('[1]Export Lascom'!P:P,MATCH(E58,'[1]Export Lascom'!O:O,0)),9,3),"Titre à mettre à jour")</f>
        <v>TTB</v>
      </c>
      <c r="L58" s="73" t="str">
        <f>INDEX('[1]Export Lascom'!I:I,MATCH(E58,'[1]Export Lascom'!O:O,0))</f>
        <v>DAF</v>
      </c>
      <c r="M58" s="73" t="str">
        <f t="shared" si="0"/>
        <v>000058</v>
      </c>
      <c r="N58" s="74">
        <f t="shared" si="1"/>
        <v>1</v>
      </c>
      <c r="O58" s="73" t="s">
        <v>787</v>
      </c>
      <c r="P58" s="77" t="str">
        <f t="shared" ca="1" si="2"/>
        <v/>
      </c>
      <c r="Q58" s="75"/>
      <c r="R58" s="76" t="str">
        <f t="shared" ca="1" si="3"/>
        <v/>
      </c>
      <c r="S58" s="76" t="str">
        <f>IF(ISERROR(INDEX('[1]Export Agora'!F:F,MATCH(INDEX('[1]Présence Agora'!#REF!,MATCH(E58,'[1]Présence Agora'!B:B,0)),'[1]Export Agora'!A:A,0))),"",IF(INDEX('[1]Export Agora'!F:F,MATCH(INDEX('[1]Présence Agora'!#REF!,MATCH(E58,'[1]Présence Agora'!B:B,0)),'[1]Export Agora'!A:A,0))="","",INDEX('[1]Export Agora'!F:F,MATCH(INDEX('[1]Présence Agora'!#REF!,MATCH(E58,'[1]Présence Agora'!B:B,0)),'[1]Export Agora'!A:A,0))))</f>
        <v/>
      </c>
      <c r="T58" s="65">
        <f>IF(INDEX('[1]Export Lascom'!U:U,MATCH(E58,'[1]Export Lascom'!O:O,0))="","",INDEX('[1]Export Lascom'!U:U,MATCH(E58,'[1]Export Lascom'!O:O,0)))</f>
        <v>45020</v>
      </c>
    </row>
    <row r="59" spans="5:20">
      <c r="E59" s="72" t="s">
        <v>985</v>
      </c>
      <c r="F59" s="73" t="str">
        <f>INDEX('[1]Export Lascom'!B:B,MATCH(E59,'[1]Export Lascom'!O:O,0))</f>
        <v>22ISS</v>
      </c>
      <c r="G59" s="73">
        <f>INDEX('[1]Export Lascom'!G:G,MATCH(E59,'[1]Export Lascom'!O:O,0))</f>
        <v>17</v>
      </c>
      <c r="H59" s="73" t="str">
        <f>INDEX('[1]Export Lascom'!D:D,MATCH(E59,'[1]Export Lascom'!O:O,0))</f>
        <v>G72</v>
      </c>
      <c r="I59" s="73" t="str">
        <f>"Export CPRD " &amp; INDEX('[1]Export Lascom'!E:E,MATCH(E59,'[1]Export Lascom'!O:O,0))</f>
        <v>Export CPRD PN2068-2</v>
      </c>
      <c r="J59" s="73" t="str">
        <f>IF(MID(INDEX('[1]Export Lascom'!P:P,MATCH(E59,'[1]Export Lascom'!O:O,0)),4,1)="-",MID(INDEX('[1]Export Lascom'!P:P,MATCH(E59,'[1]Export Lascom'!O:O,0)),5,3),"Titre à mettre à jour")</f>
        <v>TTT</v>
      </c>
      <c r="K59" s="73" t="str">
        <f>IF(MID(INDEX('[1]Export Lascom'!P:P,MATCH(E59,'[1]Export Lascom'!O:O,0)),4,1)="-",MID(INDEX('[1]Export Lascom'!P:P,MATCH(E59,'[1]Export Lascom'!O:O,0)),9,3),"Titre à mettre à jour")</f>
        <v>TTZ</v>
      </c>
      <c r="L59" s="73" t="str">
        <f>INDEX('[1]Export Lascom'!I:I,MATCH(E59,'[1]Export Lascom'!O:O,0))</f>
        <v>DAF</v>
      </c>
      <c r="M59" s="73" t="str">
        <f t="shared" si="0"/>
        <v>000058</v>
      </c>
      <c r="N59" s="74">
        <f t="shared" si="1"/>
        <v>2</v>
      </c>
      <c r="O59" s="73" t="s">
        <v>787</v>
      </c>
      <c r="P59" s="77">
        <f t="shared" ca="1" si="2"/>
        <v>45021</v>
      </c>
      <c r="Q59" s="75">
        <v>45034</v>
      </c>
      <c r="R59" s="76">
        <f t="shared" ca="1" si="3"/>
        <v>-6</v>
      </c>
      <c r="S59" s="76" t="str">
        <f>IF(ISERROR(INDEX('[1]Export Agora'!F:F,MATCH(INDEX('[1]Présence Agora'!#REF!,MATCH(E59,'[1]Présence Agora'!B:B,0)),'[1]Export Agora'!A:A,0))),"",IF(INDEX('[1]Export Agora'!F:F,MATCH(INDEX('[1]Présence Agora'!#REF!,MATCH(E59,'[1]Présence Agora'!B:B,0)),'[1]Export Agora'!A:A,0))="","",INDEX('[1]Export Agora'!F:F,MATCH(INDEX('[1]Présence Agora'!#REF!,MATCH(E59,'[1]Présence Agora'!B:B,0)),'[1]Export Agora'!A:A,0))))</f>
        <v/>
      </c>
      <c r="T59" s="65">
        <f>IF(INDEX('[1]Export Lascom'!U:U,MATCH(E59,'[1]Export Lascom'!O:O,0))="","",INDEX('[1]Export Lascom'!U:U,MATCH(E59,'[1]Export Lascom'!O:O,0)))</f>
        <v>45027</v>
      </c>
    </row>
    <row r="60" spans="5:20">
      <c r="E60" s="72" t="s">
        <v>1042</v>
      </c>
      <c r="F60" s="73" t="str">
        <f>INDEX('[1]Export Lascom'!B:B,MATCH(E60,'[1]Export Lascom'!O:O,0))</f>
        <v>22ISS</v>
      </c>
      <c r="G60" s="73">
        <f>INDEX('[1]Export Lascom'!G:G,MATCH(E60,'[1]Export Lascom'!O:O,0))</f>
        <v>17</v>
      </c>
      <c r="H60" s="73" t="str">
        <f>INDEX('[1]Export Lascom'!D:D,MATCH(E60,'[1]Export Lascom'!O:O,0))</f>
        <v>PLO</v>
      </c>
      <c r="I60" s="73" t="str">
        <f>"Export CPRD " &amp; INDEX('[1]Export Lascom'!E:E,MATCH(E60,'[1]Export Lascom'!O:O,0))</f>
        <v>Export CPRD PN2068-2</v>
      </c>
      <c r="J60" s="73" t="str">
        <f>IF(MID(INDEX('[1]Export Lascom'!P:P,MATCH(E60,'[1]Export Lascom'!O:O,0)),4,1)="-",MID(INDEX('[1]Export Lascom'!P:P,MATCH(E60,'[1]Export Lascom'!O:O,0)),5,3),"Titre à mettre à jour")</f>
        <v>TTT</v>
      </c>
      <c r="K60" s="73" t="str">
        <f>IF(MID(INDEX('[1]Export Lascom'!P:P,MATCH(E60,'[1]Export Lascom'!O:O,0)),4,1)="-",MID(INDEX('[1]Export Lascom'!P:P,MATCH(E60,'[1]Export Lascom'!O:O,0)),9,3),"Titre à mettre à jour")</f>
        <v>TTZ</v>
      </c>
      <c r="L60" s="73" t="str">
        <f>INDEX('[1]Export Lascom'!I:I,MATCH(E60,'[1]Export Lascom'!O:O,0))</f>
        <v>DAF</v>
      </c>
      <c r="M60" s="73" t="str">
        <f t="shared" si="0"/>
        <v>000058</v>
      </c>
      <c r="N60" s="74">
        <f t="shared" si="1"/>
        <v>3</v>
      </c>
      <c r="O60" s="73" t="s">
        <v>787</v>
      </c>
      <c r="P60" s="77" t="str">
        <f t="shared" ca="1" si="2"/>
        <v/>
      </c>
      <c r="Q60" s="75"/>
      <c r="R60" s="76" t="str">
        <f t="shared" ca="1" si="3"/>
        <v/>
      </c>
      <c r="S60" s="76" t="str">
        <f>IF(ISERROR(INDEX('[1]Export Agora'!F:F,MATCH(INDEX('[1]Présence Agora'!#REF!,MATCH(E60,'[1]Présence Agora'!B:B,0)),'[1]Export Agora'!A:A,0))),"",IF(INDEX('[1]Export Agora'!F:F,MATCH(INDEX('[1]Présence Agora'!#REF!,MATCH(E60,'[1]Présence Agora'!B:B,0)),'[1]Export Agora'!A:A,0))="","",INDEX('[1]Export Agora'!F:F,MATCH(INDEX('[1]Présence Agora'!#REF!,MATCH(E60,'[1]Présence Agora'!B:B,0)),'[1]Export Agora'!A:A,0))))</f>
        <v/>
      </c>
      <c r="T60" s="65">
        <f>IF(INDEX('[1]Export Lascom'!U:U,MATCH(E60,'[1]Export Lascom'!O:O,0))="","",INDEX('[1]Export Lascom'!U:U,MATCH(E60,'[1]Export Lascom'!O:O,0)))</f>
        <v>45040</v>
      </c>
    </row>
    <row r="61" spans="5:20">
      <c r="E61" s="72" t="s">
        <v>967</v>
      </c>
      <c r="F61" s="73" t="str">
        <f>INDEX('[1]Export Lascom'!B:B,MATCH(E61,'[1]Export Lascom'!O:O,0))</f>
        <v>22ISS</v>
      </c>
      <c r="G61" s="73">
        <f>INDEX('[1]Export Lascom'!G:G,MATCH(E61,'[1]Export Lascom'!O:O,0))</f>
        <v>17</v>
      </c>
      <c r="H61" s="73" t="str">
        <f>INDEX('[1]Export Lascom'!D:D,MATCH(E61,'[1]Export Lascom'!O:O,0))</f>
        <v>G72</v>
      </c>
      <c r="I61" s="73" t="str">
        <f>"Export CPRD " &amp; INDEX('[1]Export Lascom'!E:E,MATCH(E61,'[1]Export Lascom'!O:O,0))</f>
        <v>Export CPRD PN2068-2</v>
      </c>
      <c r="J61" s="73" t="str">
        <f>IF(MID(INDEX('[1]Export Lascom'!P:P,MATCH(E61,'[1]Export Lascom'!O:O,0)),4,1)="-",MID(INDEX('[1]Export Lascom'!P:P,MATCH(E61,'[1]Export Lascom'!O:O,0)),5,3),"Titre à mettre à jour")</f>
        <v>TTT</v>
      </c>
      <c r="K61" s="73" t="str">
        <f>IF(MID(INDEX('[1]Export Lascom'!P:P,MATCH(E61,'[1]Export Lascom'!O:O,0)),4,1)="-",MID(INDEX('[1]Export Lascom'!P:P,MATCH(E61,'[1]Export Lascom'!O:O,0)),9,3),"Titre à mettre à jour")</f>
        <v>TTB</v>
      </c>
      <c r="L61" s="73" t="str">
        <f>INDEX('[1]Export Lascom'!I:I,MATCH(E61,'[1]Export Lascom'!O:O,0))</f>
        <v>DAF</v>
      </c>
      <c r="M61" s="73" t="str">
        <f t="shared" si="0"/>
        <v>000059</v>
      </c>
      <c r="N61" s="74">
        <f t="shared" si="1"/>
        <v>1</v>
      </c>
      <c r="O61" s="73" t="s">
        <v>787</v>
      </c>
      <c r="P61" s="77" t="str">
        <f t="shared" ca="1" si="2"/>
        <v/>
      </c>
      <c r="Q61" s="75"/>
      <c r="R61" s="76" t="str">
        <f t="shared" ca="1" si="3"/>
        <v/>
      </c>
      <c r="S61" s="76" t="str">
        <f>IF(ISERROR(INDEX('[1]Export Agora'!F:F,MATCH(INDEX('[1]Présence Agora'!#REF!,MATCH(E61,'[1]Présence Agora'!B:B,0)),'[1]Export Agora'!A:A,0))),"",IF(INDEX('[1]Export Agora'!F:F,MATCH(INDEX('[1]Présence Agora'!#REF!,MATCH(E61,'[1]Présence Agora'!B:B,0)),'[1]Export Agora'!A:A,0))="","",INDEX('[1]Export Agora'!F:F,MATCH(INDEX('[1]Présence Agora'!#REF!,MATCH(E61,'[1]Présence Agora'!B:B,0)),'[1]Export Agora'!A:A,0))))</f>
        <v/>
      </c>
      <c r="T61" s="65">
        <f>IF(INDEX('[1]Export Lascom'!U:U,MATCH(E61,'[1]Export Lascom'!O:O,0))="","",INDEX('[1]Export Lascom'!U:U,MATCH(E61,'[1]Export Lascom'!O:O,0)))</f>
        <v>45020</v>
      </c>
    </row>
    <row r="62" spans="5:20">
      <c r="E62" s="72" t="s">
        <v>997</v>
      </c>
      <c r="F62" s="73" t="str">
        <f>INDEX('[1]Export Lascom'!B:B,MATCH(E62,'[1]Export Lascom'!O:O,0))</f>
        <v>22ISS</v>
      </c>
      <c r="G62" s="73">
        <f>INDEX('[1]Export Lascom'!G:G,MATCH(E62,'[1]Export Lascom'!O:O,0))</f>
        <v>17</v>
      </c>
      <c r="H62" s="73" t="str">
        <f>INDEX('[1]Export Lascom'!D:D,MATCH(E62,'[1]Export Lascom'!O:O,0))</f>
        <v>G72</v>
      </c>
      <c r="I62" s="73" t="str">
        <f>"Export CPRD " &amp; INDEX('[1]Export Lascom'!E:E,MATCH(E62,'[1]Export Lascom'!O:O,0))</f>
        <v>Export CPRD PN2068-2</v>
      </c>
      <c r="J62" s="73" t="str">
        <f>IF(MID(INDEX('[1]Export Lascom'!P:P,MATCH(E62,'[1]Export Lascom'!O:O,0)),4,1)="-",MID(INDEX('[1]Export Lascom'!P:P,MATCH(E62,'[1]Export Lascom'!O:O,0)),5,3),"Titre à mettre à jour")</f>
        <v>TTT</v>
      </c>
      <c r="K62" s="73" t="str">
        <f>IF(MID(INDEX('[1]Export Lascom'!P:P,MATCH(E62,'[1]Export Lascom'!O:O,0)),4,1)="-",MID(INDEX('[1]Export Lascom'!P:P,MATCH(E62,'[1]Export Lascom'!O:O,0)),9,3),"Titre à mettre à jour")</f>
        <v>TTZ</v>
      </c>
      <c r="L62" s="73" t="str">
        <f>INDEX('[1]Export Lascom'!I:I,MATCH(E62,'[1]Export Lascom'!O:O,0))</f>
        <v>DAF</v>
      </c>
      <c r="M62" s="73" t="str">
        <f t="shared" si="0"/>
        <v>000059</v>
      </c>
      <c r="N62" s="74">
        <f t="shared" si="1"/>
        <v>2</v>
      </c>
      <c r="O62" s="73" t="s">
        <v>787</v>
      </c>
      <c r="P62" s="77">
        <f t="shared" ca="1" si="2"/>
        <v>45021</v>
      </c>
      <c r="Q62" s="75">
        <v>45035</v>
      </c>
      <c r="R62" s="76">
        <f t="shared" ca="1" si="3"/>
        <v>-8</v>
      </c>
      <c r="S62" s="76" t="str">
        <f>IF(ISERROR(INDEX('[1]Export Agora'!F:F,MATCH(INDEX('[1]Présence Agora'!#REF!,MATCH(E62,'[1]Présence Agora'!B:B,0)),'[1]Export Agora'!A:A,0))),"",IF(INDEX('[1]Export Agora'!F:F,MATCH(INDEX('[1]Présence Agora'!#REF!,MATCH(E62,'[1]Présence Agora'!B:B,0)),'[1]Export Agora'!A:A,0))="","",INDEX('[1]Export Agora'!F:F,MATCH(INDEX('[1]Présence Agora'!#REF!,MATCH(E62,'[1]Présence Agora'!B:B,0)),'[1]Export Agora'!A:A,0))))</f>
        <v/>
      </c>
      <c r="T62" s="65">
        <f>IF(INDEX('[1]Export Lascom'!U:U,MATCH(E62,'[1]Export Lascom'!O:O,0))="","",INDEX('[1]Export Lascom'!U:U,MATCH(E62,'[1]Export Lascom'!O:O,0)))</f>
        <v>45029</v>
      </c>
    </row>
    <row r="63" spans="5:20">
      <c r="E63" s="72" t="s">
        <v>1043</v>
      </c>
      <c r="F63" s="73" t="str">
        <f>INDEX('[1]Export Lascom'!B:B,MATCH(E63,'[1]Export Lascom'!O:O,0))</f>
        <v>22ISS</v>
      </c>
      <c r="G63" s="73">
        <f>INDEX('[1]Export Lascom'!G:G,MATCH(E63,'[1]Export Lascom'!O:O,0))</f>
        <v>17</v>
      </c>
      <c r="H63" s="73" t="str">
        <f>INDEX('[1]Export Lascom'!D:D,MATCH(E63,'[1]Export Lascom'!O:O,0))</f>
        <v>PLO</v>
      </c>
      <c r="I63" s="73" t="str">
        <f>"Export CPRD " &amp; INDEX('[1]Export Lascom'!E:E,MATCH(E63,'[1]Export Lascom'!O:O,0))</f>
        <v>Export CPRD PN2068-2</v>
      </c>
      <c r="J63" s="73" t="str">
        <f>IF(MID(INDEX('[1]Export Lascom'!P:P,MATCH(E63,'[1]Export Lascom'!O:O,0)),4,1)="-",MID(INDEX('[1]Export Lascom'!P:P,MATCH(E63,'[1]Export Lascom'!O:O,0)),5,3),"Titre à mettre à jour")</f>
        <v>TTT</v>
      </c>
      <c r="K63" s="73" t="str">
        <f>IF(MID(INDEX('[1]Export Lascom'!P:P,MATCH(E63,'[1]Export Lascom'!O:O,0)),4,1)="-",MID(INDEX('[1]Export Lascom'!P:P,MATCH(E63,'[1]Export Lascom'!O:O,0)),9,3),"Titre à mettre à jour")</f>
        <v>TTZ</v>
      </c>
      <c r="L63" s="73" t="str">
        <f>INDEX('[1]Export Lascom'!I:I,MATCH(E63,'[1]Export Lascom'!O:O,0))</f>
        <v>DAF</v>
      </c>
      <c r="M63" s="73" t="str">
        <f t="shared" si="0"/>
        <v>000059</v>
      </c>
      <c r="N63" s="74">
        <f t="shared" si="1"/>
        <v>3</v>
      </c>
      <c r="O63" s="73" t="s">
        <v>787</v>
      </c>
      <c r="P63" s="77" t="str">
        <f t="shared" ca="1" si="2"/>
        <v/>
      </c>
      <c r="Q63" s="75"/>
      <c r="R63" s="76" t="str">
        <f t="shared" ca="1" si="3"/>
        <v/>
      </c>
      <c r="S63" s="76" t="str">
        <f>IF(ISERROR(INDEX('[1]Export Agora'!F:F,MATCH(INDEX('[1]Présence Agora'!#REF!,MATCH(E63,'[1]Présence Agora'!B:B,0)),'[1]Export Agora'!A:A,0))),"",IF(INDEX('[1]Export Agora'!F:F,MATCH(INDEX('[1]Présence Agora'!#REF!,MATCH(E63,'[1]Présence Agora'!B:B,0)),'[1]Export Agora'!A:A,0))="","",INDEX('[1]Export Agora'!F:F,MATCH(INDEX('[1]Présence Agora'!#REF!,MATCH(E63,'[1]Présence Agora'!B:B,0)),'[1]Export Agora'!A:A,0))))</f>
        <v/>
      </c>
      <c r="T63" s="65">
        <f>IF(INDEX('[1]Export Lascom'!U:U,MATCH(E63,'[1]Export Lascom'!O:O,0))="","",INDEX('[1]Export Lascom'!U:U,MATCH(E63,'[1]Export Lascom'!O:O,0)))</f>
        <v>45040</v>
      </c>
    </row>
    <row r="64" spans="5:20">
      <c r="E64" s="72" t="s">
        <v>968</v>
      </c>
      <c r="F64" s="73" t="str">
        <f>INDEX('[1]Export Lascom'!B:B,MATCH(E64,'[1]Export Lascom'!O:O,0))</f>
        <v>22ISS</v>
      </c>
      <c r="G64" s="73">
        <f>INDEX('[1]Export Lascom'!G:G,MATCH(E64,'[1]Export Lascom'!O:O,0))</f>
        <v>17</v>
      </c>
      <c r="H64" s="73" t="str">
        <f>INDEX('[1]Export Lascom'!D:D,MATCH(E64,'[1]Export Lascom'!O:O,0))</f>
        <v>G72</v>
      </c>
      <c r="I64" s="73" t="str">
        <f>"Export CPRD " &amp; INDEX('[1]Export Lascom'!E:E,MATCH(E64,'[1]Export Lascom'!O:O,0))</f>
        <v>Export CPRD PN2068-2</v>
      </c>
      <c r="J64" s="73" t="str">
        <f>IF(MID(INDEX('[1]Export Lascom'!P:P,MATCH(E64,'[1]Export Lascom'!O:O,0)),4,1)="-",MID(INDEX('[1]Export Lascom'!P:P,MATCH(E64,'[1]Export Lascom'!O:O,0)),5,3),"Titre à mettre à jour")</f>
        <v>TTT</v>
      </c>
      <c r="K64" s="73" t="str">
        <f>IF(MID(INDEX('[1]Export Lascom'!P:P,MATCH(E64,'[1]Export Lascom'!O:O,0)),4,1)="-",MID(INDEX('[1]Export Lascom'!P:P,MATCH(E64,'[1]Export Lascom'!O:O,0)),9,3),"Titre à mettre à jour")</f>
        <v>TTB</v>
      </c>
      <c r="L64" s="73" t="str">
        <f>INDEX('[1]Export Lascom'!I:I,MATCH(E64,'[1]Export Lascom'!O:O,0))</f>
        <v>DAF</v>
      </c>
      <c r="M64" s="73" t="str">
        <f t="shared" si="0"/>
        <v>000060</v>
      </c>
      <c r="N64" s="74">
        <f t="shared" si="1"/>
        <v>1</v>
      </c>
      <c r="O64" s="73" t="s">
        <v>787</v>
      </c>
      <c r="P64" s="77" t="str">
        <f t="shared" ca="1" si="2"/>
        <v/>
      </c>
      <c r="Q64" s="75"/>
      <c r="R64" s="76" t="str">
        <f t="shared" ca="1" si="3"/>
        <v/>
      </c>
      <c r="S64" s="76" t="str">
        <f>IF(ISERROR(INDEX('[1]Export Agora'!F:F,MATCH(INDEX('[1]Présence Agora'!#REF!,MATCH(E64,'[1]Présence Agora'!B:B,0)),'[1]Export Agora'!A:A,0))),"",IF(INDEX('[1]Export Agora'!F:F,MATCH(INDEX('[1]Présence Agora'!#REF!,MATCH(E64,'[1]Présence Agora'!B:B,0)),'[1]Export Agora'!A:A,0))="","",INDEX('[1]Export Agora'!F:F,MATCH(INDEX('[1]Présence Agora'!#REF!,MATCH(E64,'[1]Présence Agora'!B:B,0)),'[1]Export Agora'!A:A,0))))</f>
        <v/>
      </c>
      <c r="T64" s="65">
        <f>IF(INDEX('[1]Export Lascom'!U:U,MATCH(E64,'[1]Export Lascom'!O:O,0))="","",INDEX('[1]Export Lascom'!U:U,MATCH(E64,'[1]Export Lascom'!O:O,0)))</f>
        <v>45020</v>
      </c>
    </row>
    <row r="65" spans="5:20">
      <c r="E65" s="72" t="s">
        <v>998</v>
      </c>
      <c r="F65" s="73" t="str">
        <f>INDEX('[1]Export Lascom'!B:B,MATCH(E65,'[1]Export Lascom'!O:O,0))</f>
        <v>22ISS</v>
      </c>
      <c r="G65" s="73">
        <f>INDEX('[1]Export Lascom'!G:G,MATCH(E65,'[1]Export Lascom'!O:O,0))</f>
        <v>17</v>
      </c>
      <c r="H65" s="73" t="str">
        <f>INDEX('[1]Export Lascom'!D:D,MATCH(E65,'[1]Export Lascom'!O:O,0))</f>
        <v>G72</v>
      </c>
      <c r="I65" s="73" t="str">
        <f>"Export CPRD " &amp; INDEX('[1]Export Lascom'!E:E,MATCH(E65,'[1]Export Lascom'!O:O,0))</f>
        <v>Export CPRD PN2068-2</v>
      </c>
      <c r="J65" s="73" t="str">
        <f>IF(MID(INDEX('[1]Export Lascom'!P:P,MATCH(E65,'[1]Export Lascom'!O:O,0)),4,1)="-",MID(INDEX('[1]Export Lascom'!P:P,MATCH(E65,'[1]Export Lascom'!O:O,0)),5,3),"Titre à mettre à jour")</f>
        <v>TTT</v>
      </c>
      <c r="K65" s="73" t="str">
        <f>IF(MID(INDEX('[1]Export Lascom'!P:P,MATCH(E65,'[1]Export Lascom'!O:O,0)),4,1)="-",MID(INDEX('[1]Export Lascom'!P:P,MATCH(E65,'[1]Export Lascom'!O:O,0)),9,3),"Titre à mettre à jour")</f>
        <v>TTZ</v>
      </c>
      <c r="L65" s="73" t="str">
        <f>INDEX('[1]Export Lascom'!I:I,MATCH(E65,'[1]Export Lascom'!O:O,0))</f>
        <v>DAF</v>
      </c>
      <c r="M65" s="73" t="str">
        <f t="shared" si="0"/>
        <v>000060</v>
      </c>
      <c r="N65" s="74">
        <f t="shared" si="1"/>
        <v>2</v>
      </c>
      <c r="O65" s="73" t="s">
        <v>787</v>
      </c>
      <c r="P65" s="77">
        <f t="shared" ca="1" si="2"/>
        <v>45021</v>
      </c>
      <c r="Q65" s="75">
        <v>45035</v>
      </c>
      <c r="R65" s="76">
        <f t="shared" ca="1" si="3"/>
        <v>-8</v>
      </c>
      <c r="S65" s="76" t="str">
        <f>IF(ISERROR(INDEX('[1]Export Agora'!F:F,MATCH(INDEX('[1]Présence Agora'!#REF!,MATCH(E65,'[1]Présence Agora'!B:B,0)),'[1]Export Agora'!A:A,0))),"",IF(INDEX('[1]Export Agora'!F:F,MATCH(INDEX('[1]Présence Agora'!#REF!,MATCH(E65,'[1]Présence Agora'!B:B,0)),'[1]Export Agora'!A:A,0))="","",INDEX('[1]Export Agora'!F:F,MATCH(INDEX('[1]Présence Agora'!#REF!,MATCH(E65,'[1]Présence Agora'!B:B,0)),'[1]Export Agora'!A:A,0))))</f>
        <v/>
      </c>
      <c r="T65" s="65">
        <f>IF(INDEX('[1]Export Lascom'!U:U,MATCH(E65,'[1]Export Lascom'!O:O,0))="","",INDEX('[1]Export Lascom'!U:U,MATCH(E65,'[1]Export Lascom'!O:O,0)))</f>
        <v>45029</v>
      </c>
    </row>
    <row r="66" spans="5:20">
      <c r="E66" s="72" t="s">
        <v>1056</v>
      </c>
      <c r="F66" s="73" t="str">
        <f>INDEX('[1]Export Lascom'!B:B,MATCH(E66,'[1]Export Lascom'!O:O,0))</f>
        <v>22ISS</v>
      </c>
      <c r="G66" s="73">
        <f>INDEX('[1]Export Lascom'!G:G,MATCH(E66,'[1]Export Lascom'!O:O,0))</f>
        <v>17</v>
      </c>
      <c r="H66" s="73" t="str">
        <f>INDEX('[1]Export Lascom'!D:D,MATCH(E66,'[1]Export Lascom'!O:O,0))</f>
        <v>PLO</v>
      </c>
      <c r="I66" s="73" t="str">
        <f>"Export CPRD " &amp; INDEX('[1]Export Lascom'!E:E,MATCH(E66,'[1]Export Lascom'!O:O,0))</f>
        <v>Export CPRD PN2068-2</v>
      </c>
      <c r="J66" s="73" t="str">
        <f>IF(MID(INDEX('[1]Export Lascom'!P:P,MATCH(E66,'[1]Export Lascom'!O:O,0)),4,1)="-",MID(INDEX('[1]Export Lascom'!P:P,MATCH(E66,'[1]Export Lascom'!O:O,0)),5,3),"Titre à mettre à jour")</f>
        <v>TTT</v>
      </c>
      <c r="K66" s="73" t="str">
        <f>IF(MID(INDEX('[1]Export Lascom'!P:P,MATCH(E66,'[1]Export Lascom'!O:O,0)),4,1)="-",MID(INDEX('[1]Export Lascom'!P:P,MATCH(E66,'[1]Export Lascom'!O:O,0)),9,3),"Titre à mettre à jour")</f>
        <v>TTZ</v>
      </c>
      <c r="L66" s="73" t="str">
        <f>INDEX('[1]Export Lascom'!I:I,MATCH(E66,'[1]Export Lascom'!O:O,0))</f>
        <v>DAF</v>
      </c>
      <c r="M66" s="73" t="str">
        <f t="shared" si="0"/>
        <v>000060</v>
      </c>
      <c r="N66" s="74">
        <f t="shared" si="1"/>
        <v>3</v>
      </c>
      <c r="O66" s="73" t="s">
        <v>787</v>
      </c>
      <c r="P66" s="77" t="str">
        <f t="shared" ca="1" si="2"/>
        <v/>
      </c>
      <c r="Q66" s="75"/>
      <c r="R66" s="76" t="str">
        <f t="shared" ca="1" si="3"/>
        <v/>
      </c>
      <c r="S66" s="76" t="str">
        <f>IF(ISERROR(INDEX('[1]Export Agora'!F:F,MATCH(INDEX('[1]Présence Agora'!#REF!,MATCH(E66,'[1]Présence Agora'!B:B,0)),'[1]Export Agora'!A:A,0))),"",IF(INDEX('[1]Export Agora'!F:F,MATCH(INDEX('[1]Présence Agora'!#REF!,MATCH(E66,'[1]Présence Agora'!B:B,0)),'[1]Export Agora'!A:A,0))="","",INDEX('[1]Export Agora'!F:F,MATCH(INDEX('[1]Présence Agora'!#REF!,MATCH(E66,'[1]Présence Agora'!B:B,0)),'[1]Export Agora'!A:A,0))))</f>
        <v/>
      </c>
      <c r="T66" s="65">
        <f>IF(INDEX('[1]Export Lascom'!U:U,MATCH(E66,'[1]Export Lascom'!O:O,0))="","",INDEX('[1]Export Lascom'!U:U,MATCH(E66,'[1]Export Lascom'!O:O,0)))</f>
        <v>45041</v>
      </c>
    </row>
    <row r="67" spans="5:20">
      <c r="E67" s="72" t="s">
        <v>969</v>
      </c>
      <c r="F67" s="73" t="str">
        <f>INDEX('[1]Export Lascom'!B:B,MATCH(E67,'[1]Export Lascom'!O:O,0))</f>
        <v>22ISS</v>
      </c>
      <c r="G67" s="73">
        <f>INDEX('[1]Export Lascom'!G:G,MATCH(E67,'[1]Export Lascom'!O:O,0))</f>
        <v>17</v>
      </c>
      <c r="H67" s="73" t="str">
        <f>INDEX('[1]Export Lascom'!D:D,MATCH(E67,'[1]Export Lascom'!O:O,0))</f>
        <v>G72</v>
      </c>
      <c r="I67" s="73" t="str">
        <f>"Export CPRD " &amp; INDEX('[1]Export Lascom'!E:E,MATCH(E67,'[1]Export Lascom'!O:O,0))</f>
        <v>Export CPRD PN2068-2</v>
      </c>
      <c r="J67" s="73" t="str">
        <f>IF(MID(INDEX('[1]Export Lascom'!P:P,MATCH(E67,'[1]Export Lascom'!O:O,0)),4,1)="-",MID(INDEX('[1]Export Lascom'!P:P,MATCH(E67,'[1]Export Lascom'!O:O,0)),5,3),"Titre à mettre à jour")</f>
        <v>TTT</v>
      </c>
      <c r="K67" s="73" t="str">
        <f>IF(MID(INDEX('[1]Export Lascom'!P:P,MATCH(E67,'[1]Export Lascom'!O:O,0)),4,1)="-",MID(INDEX('[1]Export Lascom'!P:P,MATCH(E67,'[1]Export Lascom'!O:O,0)),9,3),"Titre à mettre à jour")</f>
        <v>TTB</v>
      </c>
      <c r="L67" s="73" t="str">
        <f>INDEX('[1]Export Lascom'!I:I,MATCH(E67,'[1]Export Lascom'!O:O,0))</f>
        <v>DAF</v>
      </c>
      <c r="M67" s="73" t="str">
        <f t="shared" si="0"/>
        <v>000061</v>
      </c>
      <c r="N67" s="74">
        <f t="shared" si="1"/>
        <v>1</v>
      </c>
      <c r="O67" s="73" t="s">
        <v>787</v>
      </c>
      <c r="P67" s="77" t="str">
        <f t="shared" ca="1" si="2"/>
        <v/>
      </c>
      <c r="Q67" s="75"/>
      <c r="R67" s="76" t="str">
        <f t="shared" ca="1" si="3"/>
        <v/>
      </c>
      <c r="S67" s="76" t="str">
        <f>IF(ISERROR(INDEX('[1]Export Agora'!F:F,MATCH(INDEX('[1]Présence Agora'!#REF!,MATCH(E67,'[1]Présence Agora'!B:B,0)),'[1]Export Agora'!A:A,0))),"",IF(INDEX('[1]Export Agora'!F:F,MATCH(INDEX('[1]Présence Agora'!#REF!,MATCH(E67,'[1]Présence Agora'!B:B,0)),'[1]Export Agora'!A:A,0))="","",INDEX('[1]Export Agora'!F:F,MATCH(INDEX('[1]Présence Agora'!#REF!,MATCH(E67,'[1]Présence Agora'!B:B,0)),'[1]Export Agora'!A:A,0))))</f>
        <v/>
      </c>
      <c r="T67" s="65">
        <f>IF(INDEX('[1]Export Lascom'!U:U,MATCH(E67,'[1]Export Lascom'!O:O,0))="","",INDEX('[1]Export Lascom'!U:U,MATCH(E67,'[1]Export Lascom'!O:O,0)))</f>
        <v>45020</v>
      </c>
    </row>
    <row r="68" spans="5:20">
      <c r="E68" s="72" t="s">
        <v>999</v>
      </c>
      <c r="F68" s="73" t="str">
        <f>INDEX('[1]Export Lascom'!B:B,MATCH(E68,'[1]Export Lascom'!O:O,0))</f>
        <v>22ISS</v>
      </c>
      <c r="G68" s="73">
        <f>INDEX('[1]Export Lascom'!G:G,MATCH(E68,'[1]Export Lascom'!O:O,0))</f>
        <v>17</v>
      </c>
      <c r="H68" s="73" t="str">
        <f>INDEX('[1]Export Lascom'!D:D,MATCH(E68,'[1]Export Lascom'!O:O,0))</f>
        <v>G72</v>
      </c>
      <c r="I68" s="73" t="str">
        <f>"Export CPRD " &amp; INDEX('[1]Export Lascom'!E:E,MATCH(E68,'[1]Export Lascom'!O:O,0))</f>
        <v>Export CPRD PN2068-2</v>
      </c>
      <c r="J68" s="73" t="str">
        <f>IF(MID(INDEX('[1]Export Lascom'!P:P,MATCH(E68,'[1]Export Lascom'!O:O,0)),4,1)="-",MID(INDEX('[1]Export Lascom'!P:P,MATCH(E68,'[1]Export Lascom'!O:O,0)),5,3),"Titre à mettre à jour")</f>
        <v>TTT</v>
      </c>
      <c r="K68" s="73" t="str">
        <f>IF(MID(INDEX('[1]Export Lascom'!P:P,MATCH(E68,'[1]Export Lascom'!O:O,0)),4,1)="-",MID(INDEX('[1]Export Lascom'!P:P,MATCH(E68,'[1]Export Lascom'!O:O,0)),9,3),"Titre à mettre à jour")</f>
        <v>TTZ</v>
      </c>
      <c r="L68" s="73" t="str">
        <f>INDEX('[1]Export Lascom'!I:I,MATCH(E68,'[1]Export Lascom'!O:O,0))</f>
        <v>DAF</v>
      </c>
      <c r="M68" s="73" t="str">
        <f t="shared" si="0"/>
        <v>000061</v>
      </c>
      <c r="N68" s="74">
        <f t="shared" si="1"/>
        <v>2</v>
      </c>
      <c r="O68" s="73" t="s">
        <v>787</v>
      </c>
      <c r="P68" s="77">
        <f t="shared" ca="1" si="2"/>
        <v>45021</v>
      </c>
      <c r="Q68" s="75">
        <v>45035</v>
      </c>
      <c r="R68" s="76">
        <f t="shared" ca="1" si="3"/>
        <v>-8</v>
      </c>
      <c r="S68" s="76" t="str">
        <f>IF(ISERROR(INDEX('[1]Export Agora'!F:F,MATCH(INDEX('[1]Présence Agora'!#REF!,MATCH(E68,'[1]Présence Agora'!B:B,0)),'[1]Export Agora'!A:A,0))),"",IF(INDEX('[1]Export Agora'!F:F,MATCH(INDEX('[1]Présence Agora'!#REF!,MATCH(E68,'[1]Présence Agora'!B:B,0)),'[1]Export Agora'!A:A,0))="","",INDEX('[1]Export Agora'!F:F,MATCH(INDEX('[1]Présence Agora'!#REF!,MATCH(E68,'[1]Présence Agora'!B:B,0)),'[1]Export Agora'!A:A,0))))</f>
        <v/>
      </c>
      <c r="T68" s="65">
        <f>IF(INDEX('[1]Export Lascom'!U:U,MATCH(E68,'[1]Export Lascom'!O:O,0))="","",INDEX('[1]Export Lascom'!U:U,MATCH(E68,'[1]Export Lascom'!O:O,0)))</f>
        <v>45029</v>
      </c>
    </row>
    <row r="69" spans="5:20">
      <c r="E69" s="72" t="s">
        <v>1041</v>
      </c>
      <c r="F69" s="73" t="str">
        <f>INDEX('[1]Export Lascom'!B:B,MATCH(E69,'[1]Export Lascom'!O:O,0))</f>
        <v>22ISS</v>
      </c>
      <c r="G69" s="73">
        <f>INDEX('[1]Export Lascom'!G:G,MATCH(E69,'[1]Export Lascom'!O:O,0))</f>
        <v>17</v>
      </c>
      <c r="H69" s="73" t="str">
        <f>INDEX('[1]Export Lascom'!D:D,MATCH(E69,'[1]Export Lascom'!O:O,0))</f>
        <v>G72</v>
      </c>
      <c r="I69" s="73" t="str">
        <f>"Export CPRD " &amp; INDEX('[1]Export Lascom'!E:E,MATCH(E69,'[1]Export Lascom'!O:O,0))</f>
        <v>Export CPRD PN2068-2</v>
      </c>
      <c r="J69" s="73" t="str">
        <f>IF(MID(INDEX('[1]Export Lascom'!P:P,MATCH(E69,'[1]Export Lascom'!O:O,0)),4,1)="-",MID(INDEX('[1]Export Lascom'!P:P,MATCH(E69,'[1]Export Lascom'!O:O,0)),5,3),"Titre à mettre à jour")</f>
        <v>TTT</v>
      </c>
      <c r="K69" s="73" t="str">
        <f>IF(MID(INDEX('[1]Export Lascom'!P:P,MATCH(E69,'[1]Export Lascom'!O:O,0)),4,1)="-",MID(INDEX('[1]Export Lascom'!P:P,MATCH(E69,'[1]Export Lascom'!O:O,0)),9,3),"Titre à mettre à jour")</f>
        <v>TTZ</v>
      </c>
      <c r="L69" s="73" t="str">
        <f>INDEX('[1]Export Lascom'!I:I,MATCH(E69,'[1]Export Lascom'!O:O,0))</f>
        <v>DAF</v>
      </c>
      <c r="M69" s="73" t="str">
        <f t="shared" si="0"/>
        <v>000061</v>
      </c>
      <c r="N69" s="74">
        <f t="shared" si="1"/>
        <v>3</v>
      </c>
      <c r="O69" s="73" t="s">
        <v>787</v>
      </c>
      <c r="P69" s="77" t="str">
        <f t="shared" ca="1" si="2"/>
        <v/>
      </c>
      <c r="Q69" s="75"/>
      <c r="R69" s="76" t="str">
        <f t="shared" ca="1" si="3"/>
        <v/>
      </c>
      <c r="S69" s="76" t="str">
        <f>IF(ISERROR(INDEX('[1]Export Agora'!F:F,MATCH(INDEX('[1]Présence Agora'!#REF!,MATCH(E69,'[1]Présence Agora'!B:B,0)),'[1]Export Agora'!A:A,0))),"",IF(INDEX('[1]Export Agora'!F:F,MATCH(INDEX('[1]Présence Agora'!#REF!,MATCH(E69,'[1]Présence Agora'!B:B,0)),'[1]Export Agora'!A:A,0))="","",INDEX('[1]Export Agora'!F:F,MATCH(INDEX('[1]Présence Agora'!#REF!,MATCH(E69,'[1]Présence Agora'!B:B,0)),'[1]Export Agora'!A:A,0))))</f>
        <v/>
      </c>
      <c r="T69" s="65">
        <f>IF(INDEX('[1]Export Lascom'!U:U,MATCH(E69,'[1]Export Lascom'!O:O,0))="","",INDEX('[1]Export Lascom'!U:U,MATCH(E69,'[1]Export Lascom'!O:O,0)))</f>
        <v>45040</v>
      </c>
    </row>
    <row r="70" spans="5:20">
      <c r="E70" s="72" t="s">
        <v>970</v>
      </c>
      <c r="F70" s="73" t="str">
        <f>INDEX('[1]Export Lascom'!B:B,MATCH(E70,'[1]Export Lascom'!O:O,0))</f>
        <v>22ISS</v>
      </c>
      <c r="G70" s="73">
        <f>INDEX('[1]Export Lascom'!G:G,MATCH(E70,'[1]Export Lascom'!O:O,0))</f>
        <v>17</v>
      </c>
      <c r="H70" s="73" t="str">
        <f>INDEX('[1]Export Lascom'!D:D,MATCH(E70,'[1]Export Lascom'!O:O,0))</f>
        <v>G72</v>
      </c>
      <c r="I70" s="73" t="str">
        <f>"Export CPRD " &amp; INDEX('[1]Export Lascom'!E:E,MATCH(E70,'[1]Export Lascom'!O:O,0))</f>
        <v>Export CPRD PN2068-2</v>
      </c>
      <c r="J70" s="73" t="str">
        <f>IF(MID(INDEX('[1]Export Lascom'!P:P,MATCH(E70,'[1]Export Lascom'!O:O,0)),4,1)="-",MID(INDEX('[1]Export Lascom'!P:P,MATCH(E70,'[1]Export Lascom'!O:O,0)),5,3),"Titre à mettre à jour")</f>
        <v>TTT</v>
      </c>
      <c r="K70" s="73" t="str">
        <f>IF(MID(INDEX('[1]Export Lascom'!P:P,MATCH(E70,'[1]Export Lascom'!O:O,0)),4,1)="-",MID(INDEX('[1]Export Lascom'!P:P,MATCH(E70,'[1]Export Lascom'!O:O,0)),9,3),"Titre à mettre à jour")</f>
        <v>TTB</v>
      </c>
      <c r="L70" s="73" t="str">
        <f>INDEX('[1]Export Lascom'!I:I,MATCH(E70,'[1]Export Lascom'!O:O,0))</f>
        <v>DAF</v>
      </c>
      <c r="M70" s="73" t="str">
        <f t="shared" si="0"/>
        <v>000062</v>
      </c>
      <c r="N70" s="74">
        <f t="shared" si="1"/>
        <v>1</v>
      </c>
      <c r="O70" s="73" t="s">
        <v>787</v>
      </c>
      <c r="P70" s="77" t="str">
        <f t="shared" ca="1" si="2"/>
        <v/>
      </c>
      <c r="Q70" s="75"/>
      <c r="R70" s="76" t="str">
        <f t="shared" ca="1" si="3"/>
        <v/>
      </c>
      <c r="S70" s="76" t="str">
        <f>IF(ISERROR(INDEX('[1]Export Agora'!F:F,MATCH(INDEX('[1]Présence Agora'!#REF!,MATCH(E70,'[1]Présence Agora'!B:B,0)),'[1]Export Agora'!A:A,0))),"",IF(INDEX('[1]Export Agora'!F:F,MATCH(INDEX('[1]Présence Agora'!#REF!,MATCH(E70,'[1]Présence Agora'!B:B,0)),'[1]Export Agora'!A:A,0))="","",INDEX('[1]Export Agora'!F:F,MATCH(INDEX('[1]Présence Agora'!#REF!,MATCH(E70,'[1]Présence Agora'!B:B,0)),'[1]Export Agora'!A:A,0))))</f>
        <v/>
      </c>
      <c r="T70" s="65">
        <f>IF(INDEX('[1]Export Lascom'!U:U,MATCH(E70,'[1]Export Lascom'!O:O,0))="","",INDEX('[1]Export Lascom'!U:U,MATCH(E70,'[1]Export Lascom'!O:O,0)))</f>
        <v>45020</v>
      </c>
    </row>
    <row r="71" spans="5:20">
      <c r="E71" s="72" t="s">
        <v>1000</v>
      </c>
      <c r="F71" s="73" t="str">
        <f>INDEX('[1]Export Lascom'!B:B,MATCH(E71,'[1]Export Lascom'!O:O,0))</f>
        <v>22ISS</v>
      </c>
      <c r="G71" s="73">
        <f>INDEX('[1]Export Lascom'!G:G,MATCH(E71,'[1]Export Lascom'!O:O,0))</f>
        <v>17</v>
      </c>
      <c r="H71" s="73" t="str">
        <f>INDEX('[1]Export Lascom'!D:D,MATCH(E71,'[1]Export Lascom'!O:O,0))</f>
        <v>G72</v>
      </c>
      <c r="I71" s="73" t="str">
        <f>"Export CPRD " &amp; INDEX('[1]Export Lascom'!E:E,MATCH(E71,'[1]Export Lascom'!O:O,0))</f>
        <v>Export CPRD PN2068-2</v>
      </c>
      <c r="J71" s="73" t="str">
        <f>IF(MID(INDEX('[1]Export Lascom'!P:P,MATCH(E71,'[1]Export Lascom'!O:O,0)),4,1)="-",MID(INDEX('[1]Export Lascom'!P:P,MATCH(E71,'[1]Export Lascom'!O:O,0)),5,3),"Titre à mettre à jour")</f>
        <v>TTT</v>
      </c>
      <c r="K71" s="73" t="str">
        <f>IF(MID(INDEX('[1]Export Lascom'!P:P,MATCH(E71,'[1]Export Lascom'!O:O,0)),4,1)="-",MID(INDEX('[1]Export Lascom'!P:P,MATCH(E71,'[1]Export Lascom'!O:O,0)),9,3),"Titre à mettre à jour")</f>
        <v>TTZ</v>
      </c>
      <c r="L71" s="73" t="str">
        <f>INDEX('[1]Export Lascom'!I:I,MATCH(E71,'[1]Export Lascom'!O:O,0))</f>
        <v>DAF</v>
      </c>
      <c r="M71" s="73" t="str">
        <f t="shared" si="0"/>
        <v>000062</v>
      </c>
      <c r="N71" s="74">
        <f t="shared" si="1"/>
        <v>2</v>
      </c>
      <c r="O71" s="73" t="s">
        <v>787</v>
      </c>
      <c r="P71" s="77">
        <f t="shared" ca="1" si="2"/>
        <v>45021</v>
      </c>
      <c r="Q71" s="75">
        <v>45035</v>
      </c>
      <c r="R71" s="76">
        <f t="shared" ca="1" si="3"/>
        <v>-8</v>
      </c>
      <c r="S71" s="76" t="str">
        <f>IF(ISERROR(INDEX('[1]Export Agora'!F:F,MATCH(INDEX('[1]Présence Agora'!#REF!,MATCH(E71,'[1]Présence Agora'!B:B,0)),'[1]Export Agora'!A:A,0))),"",IF(INDEX('[1]Export Agora'!F:F,MATCH(INDEX('[1]Présence Agora'!#REF!,MATCH(E71,'[1]Présence Agora'!B:B,0)),'[1]Export Agora'!A:A,0))="","",INDEX('[1]Export Agora'!F:F,MATCH(INDEX('[1]Présence Agora'!#REF!,MATCH(E71,'[1]Présence Agora'!B:B,0)),'[1]Export Agora'!A:A,0))))</f>
        <v/>
      </c>
      <c r="T71" s="65">
        <f>IF(INDEX('[1]Export Lascom'!U:U,MATCH(E71,'[1]Export Lascom'!O:O,0))="","",INDEX('[1]Export Lascom'!U:U,MATCH(E71,'[1]Export Lascom'!O:O,0)))</f>
        <v>45029</v>
      </c>
    </row>
    <row r="72" spans="5:20">
      <c r="E72" s="72" t="s">
        <v>1044</v>
      </c>
      <c r="F72" s="73" t="str">
        <f>INDEX('[1]Export Lascom'!B:B,MATCH(E72,'[1]Export Lascom'!O:O,0))</f>
        <v>22ISS</v>
      </c>
      <c r="G72" s="73">
        <f>INDEX('[1]Export Lascom'!G:G,MATCH(E72,'[1]Export Lascom'!O:O,0))</f>
        <v>17</v>
      </c>
      <c r="H72" s="73" t="str">
        <f>INDEX('[1]Export Lascom'!D:D,MATCH(E72,'[1]Export Lascom'!O:O,0))</f>
        <v>PLO</v>
      </c>
      <c r="I72" s="73" t="str">
        <f>"Export CPRD " &amp; INDEX('[1]Export Lascom'!E:E,MATCH(E72,'[1]Export Lascom'!O:O,0))</f>
        <v>Export CPRD PN2068-2</v>
      </c>
      <c r="J72" s="73" t="str">
        <f>IF(MID(INDEX('[1]Export Lascom'!P:P,MATCH(E72,'[1]Export Lascom'!O:O,0)),4,1)="-",MID(INDEX('[1]Export Lascom'!P:P,MATCH(E72,'[1]Export Lascom'!O:O,0)),5,3),"Titre à mettre à jour")</f>
        <v>TTT</v>
      </c>
      <c r="K72" s="73" t="str">
        <f>IF(MID(INDEX('[1]Export Lascom'!P:P,MATCH(E72,'[1]Export Lascom'!O:O,0)),4,1)="-",MID(INDEX('[1]Export Lascom'!P:P,MATCH(E72,'[1]Export Lascom'!O:O,0)),9,3),"Titre à mettre à jour")</f>
        <v>TTZ</v>
      </c>
      <c r="L72" s="73" t="str">
        <f>INDEX('[1]Export Lascom'!I:I,MATCH(E72,'[1]Export Lascom'!O:O,0))</f>
        <v>DAF</v>
      </c>
      <c r="M72" s="73" t="str">
        <f t="shared" si="0"/>
        <v>000062</v>
      </c>
      <c r="N72" s="74">
        <f t="shared" si="1"/>
        <v>3</v>
      </c>
      <c r="O72" s="73" t="s">
        <v>787</v>
      </c>
      <c r="P72" s="77" t="str">
        <f t="shared" ca="1" si="2"/>
        <v/>
      </c>
      <c r="Q72" s="75"/>
      <c r="R72" s="76" t="str">
        <f t="shared" ca="1" si="3"/>
        <v/>
      </c>
      <c r="S72" s="76" t="str">
        <f>IF(ISERROR(INDEX('[1]Export Agora'!F:F,MATCH(INDEX('[1]Présence Agora'!#REF!,MATCH(E72,'[1]Présence Agora'!B:B,0)),'[1]Export Agora'!A:A,0))),"",IF(INDEX('[1]Export Agora'!F:F,MATCH(INDEX('[1]Présence Agora'!#REF!,MATCH(E72,'[1]Présence Agora'!B:B,0)),'[1]Export Agora'!A:A,0))="","",INDEX('[1]Export Agora'!F:F,MATCH(INDEX('[1]Présence Agora'!#REF!,MATCH(E72,'[1]Présence Agora'!B:B,0)),'[1]Export Agora'!A:A,0))))</f>
        <v/>
      </c>
      <c r="T72" s="65">
        <f>IF(INDEX('[1]Export Lascom'!U:U,MATCH(E72,'[1]Export Lascom'!O:O,0))="","",INDEX('[1]Export Lascom'!U:U,MATCH(E72,'[1]Export Lascom'!O:O,0)))</f>
        <v>45040</v>
      </c>
    </row>
    <row r="73" spans="5:20">
      <c r="E73" s="72" t="s">
        <v>971</v>
      </c>
      <c r="F73" s="73" t="str">
        <f>INDEX('[1]Export Lascom'!B:B,MATCH(E73,'[1]Export Lascom'!O:O,0))</f>
        <v>22ISS</v>
      </c>
      <c r="G73" s="73">
        <f>INDEX('[1]Export Lascom'!G:G,MATCH(E73,'[1]Export Lascom'!O:O,0))</f>
        <v>17</v>
      </c>
      <c r="H73" s="73" t="str">
        <f>INDEX('[1]Export Lascom'!D:D,MATCH(E73,'[1]Export Lascom'!O:O,0))</f>
        <v>G72</v>
      </c>
      <c r="I73" s="73" t="str">
        <f>"Export CPRD " &amp; INDEX('[1]Export Lascom'!E:E,MATCH(E73,'[1]Export Lascom'!O:O,0))</f>
        <v>Export CPRD PN2068-2</v>
      </c>
      <c r="J73" s="73" t="str">
        <f>IF(MID(INDEX('[1]Export Lascom'!P:P,MATCH(E73,'[1]Export Lascom'!O:O,0)),4,1)="-",MID(INDEX('[1]Export Lascom'!P:P,MATCH(E73,'[1]Export Lascom'!O:O,0)),5,3),"Titre à mettre à jour")</f>
        <v>TTT</v>
      </c>
      <c r="K73" s="73" t="str">
        <f>IF(MID(INDEX('[1]Export Lascom'!P:P,MATCH(E73,'[1]Export Lascom'!O:O,0)),4,1)="-",MID(INDEX('[1]Export Lascom'!P:P,MATCH(E73,'[1]Export Lascom'!O:O,0)),9,3),"Titre à mettre à jour")</f>
        <v>TTB</v>
      </c>
      <c r="L73" s="73" t="str">
        <f>INDEX('[1]Export Lascom'!I:I,MATCH(E73,'[1]Export Lascom'!O:O,0))</f>
        <v>DAF</v>
      </c>
      <c r="M73" s="73" t="str">
        <f t="shared" si="0"/>
        <v>000063</v>
      </c>
      <c r="N73" s="74">
        <f t="shared" si="1"/>
        <v>1</v>
      </c>
      <c r="O73" s="73" t="s">
        <v>787</v>
      </c>
      <c r="P73" s="77" t="str">
        <f t="shared" ca="1" si="2"/>
        <v/>
      </c>
      <c r="Q73" s="75"/>
      <c r="R73" s="76" t="str">
        <f t="shared" ca="1" si="3"/>
        <v/>
      </c>
      <c r="S73" s="76" t="str">
        <f>IF(ISERROR(INDEX('[1]Export Agora'!F:F,MATCH(INDEX('[1]Présence Agora'!#REF!,MATCH(E73,'[1]Présence Agora'!B:B,0)),'[1]Export Agora'!A:A,0))),"",IF(INDEX('[1]Export Agora'!F:F,MATCH(INDEX('[1]Présence Agora'!#REF!,MATCH(E73,'[1]Présence Agora'!B:B,0)),'[1]Export Agora'!A:A,0))="","",INDEX('[1]Export Agora'!F:F,MATCH(INDEX('[1]Présence Agora'!#REF!,MATCH(E73,'[1]Présence Agora'!B:B,0)),'[1]Export Agora'!A:A,0))))</f>
        <v/>
      </c>
      <c r="T73" s="65">
        <f>IF(INDEX('[1]Export Lascom'!U:U,MATCH(E73,'[1]Export Lascom'!O:O,0))="","",INDEX('[1]Export Lascom'!U:U,MATCH(E73,'[1]Export Lascom'!O:O,0)))</f>
        <v>45020</v>
      </c>
    </row>
    <row r="74" spans="5:20">
      <c r="E74" s="72" t="s">
        <v>1001</v>
      </c>
      <c r="F74" s="73" t="str">
        <f>INDEX('[1]Export Lascom'!B:B,MATCH(E74,'[1]Export Lascom'!O:O,0))</f>
        <v>22ISS</v>
      </c>
      <c r="G74" s="73">
        <f>INDEX('[1]Export Lascom'!G:G,MATCH(E74,'[1]Export Lascom'!O:O,0))</f>
        <v>17</v>
      </c>
      <c r="H74" s="73" t="str">
        <f>INDEX('[1]Export Lascom'!D:D,MATCH(E74,'[1]Export Lascom'!O:O,0))</f>
        <v>G72</v>
      </c>
      <c r="I74" s="73" t="str">
        <f>"Export CPRD " &amp; INDEX('[1]Export Lascom'!E:E,MATCH(E74,'[1]Export Lascom'!O:O,0))</f>
        <v>Export CPRD PN2068-2</v>
      </c>
      <c r="J74" s="73" t="str">
        <f>IF(MID(INDEX('[1]Export Lascom'!P:P,MATCH(E74,'[1]Export Lascom'!O:O,0)),4,1)="-",MID(INDEX('[1]Export Lascom'!P:P,MATCH(E74,'[1]Export Lascom'!O:O,0)),5,3),"Titre à mettre à jour")</f>
        <v>TTT</v>
      </c>
      <c r="K74" s="73" t="str">
        <f>IF(MID(INDEX('[1]Export Lascom'!P:P,MATCH(E74,'[1]Export Lascom'!O:O,0)),4,1)="-",MID(INDEX('[1]Export Lascom'!P:P,MATCH(E74,'[1]Export Lascom'!O:O,0)),9,3),"Titre à mettre à jour")</f>
        <v>TTZ</v>
      </c>
      <c r="L74" s="73" t="str">
        <f>INDEX('[1]Export Lascom'!I:I,MATCH(E74,'[1]Export Lascom'!O:O,0))</f>
        <v>DAF</v>
      </c>
      <c r="M74" s="73" t="str">
        <f t="shared" si="0"/>
        <v>000063</v>
      </c>
      <c r="N74" s="74">
        <f t="shared" si="1"/>
        <v>2</v>
      </c>
      <c r="O74" s="73" t="s">
        <v>787</v>
      </c>
      <c r="P74" s="77">
        <f t="shared" ca="1" si="2"/>
        <v>45021</v>
      </c>
      <c r="Q74" s="75">
        <v>45035</v>
      </c>
      <c r="R74" s="76">
        <f t="shared" ca="1" si="3"/>
        <v>-8</v>
      </c>
      <c r="S74" s="76" t="str">
        <f>IF(ISERROR(INDEX('[1]Export Agora'!F:F,MATCH(INDEX('[1]Présence Agora'!#REF!,MATCH(E74,'[1]Présence Agora'!B:B,0)),'[1]Export Agora'!A:A,0))),"",IF(INDEX('[1]Export Agora'!F:F,MATCH(INDEX('[1]Présence Agora'!#REF!,MATCH(E74,'[1]Présence Agora'!B:B,0)),'[1]Export Agora'!A:A,0))="","",INDEX('[1]Export Agora'!F:F,MATCH(INDEX('[1]Présence Agora'!#REF!,MATCH(E74,'[1]Présence Agora'!B:B,0)),'[1]Export Agora'!A:A,0))))</f>
        <v/>
      </c>
      <c r="T74" s="65">
        <f>IF(INDEX('[1]Export Lascom'!U:U,MATCH(E74,'[1]Export Lascom'!O:O,0))="","",INDEX('[1]Export Lascom'!U:U,MATCH(E74,'[1]Export Lascom'!O:O,0)))</f>
        <v>45029</v>
      </c>
    </row>
    <row r="75" spans="5:20">
      <c r="E75" s="72" t="s">
        <v>1045</v>
      </c>
      <c r="F75" s="73" t="str">
        <f>INDEX('[1]Export Lascom'!B:B,MATCH(E75,'[1]Export Lascom'!O:O,0))</f>
        <v>22ISS</v>
      </c>
      <c r="G75" s="73">
        <f>INDEX('[1]Export Lascom'!G:G,MATCH(E75,'[1]Export Lascom'!O:O,0))</f>
        <v>17</v>
      </c>
      <c r="H75" s="73" t="str">
        <f>INDEX('[1]Export Lascom'!D:D,MATCH(E75,'[1]Export Lascom'!O:O,0))</f>
        <v>PLO</v>
      </c>
      <c r="I75" s="73" t="str">
        <f>"Export CPRD " &amp; INDEX('[1]Export Lascom'!E:E,MATCH(E75,'[1]Export Lascom'!O:O,0))</f>
        <v>Export CPRD PN2068-2</v>
      </c>
      <c r="J75" s="73" t="str">
        <f>IF(MID(INDEX('[1]Export Lascom'!P:P,MATCH(E75,'[1]Export Lascom'!O:O,0)),4,1)="-",MID(INDEX('[1]Export Lascom'!P:P,MATCH(E75,'[1]Export Lascom'!O:O,0)),5,3),"Titre à mettre à jour")</f>
        <v>TTT</v>
      </c>
      <c r="K75" s="73" t="str">
        <f>IF(MID(INDEX('[1]Export Lascom'!P:P,MATCH(E75,'[1]Export Lascom'!O:O,0)),4,1)="-",MID(INDEX('[1]Export Lascom'!P:P,MATCH(E75,'[1]Export Lascom'!O:O,0)),9,3),"Titre à mettre à jour")</f>
        <v>TTZ</v>
      </c>
      <c r="L75" s="73" t="str">
        <f>INDEX('[1]Export Lascom'!I:I,MATCH(E75,'[1]Export Lascom'!O:O,0))</f>
        <v>DAF</v>
      </c>
      <c r="M75" s="73" t="str">
        <f t="shared" si="0"/>
        <v>000063</v>
      </c>
      <c r="N75" s="74">
        <f t="shared" si="1"/>
        <v>3</v>
      </c>
      <c r="O75" s="73" t="s">
        <v>787</v>
      </c>
      <c r="P75" s="77" t="str">
        <f t="shared" ca="1" si="2"/>
        <v/>
      </c>
      <c r="Q75" s="75"/>
      <c r="R75" s="76" t="str">
        <f t="shared" ca="1" si="3"/>
        <v/>
      </c>
      <c r="S75" s="76" t="str">
        <f>IF(ISERROR(INDEX('[1]Export Agora'!F:F,MATCH(INDEX('[1]Présence Agora'!#REF!,MATCH(E75,'[1]Présence Agora'!B:B,0)),'[1]Export Agora'!A:A,0))),"",IF(INDEX('[1]Export Agora'!F:F,MATCH(INDEX('[1]Présence Agora'!#REF!,MATCH(E75,'[1]Présence Agora'!B:B,0)),'[1]Export Agora'!A:A,0))="","",INDEX('[1]Export Agora'!F:F,MATCH(INDEX('[1]Présence Agora'!#REF!,MATCH(E75,'[1]Présence Agora'!B:B,0)),'[1]Export Agora'!A:A,0))))</f>
        <v/>
      </c>
      <c r="T75" s="65">
        <f>IF(INDEX('[1]Export Lascom'!U:U,MATCH(E75,'[1]Export Lascom'!O:O,0))="","",INDEX('[1]Export Lascom'!U:U,MATCH(E75,'[1]Export Lascom'!O:O,0)))</f>
        <v>45040</v>
      </c>
    </row>
    <row r="76" spans="5:20">
      <c r="E76" s="72" t="s">
        <v>972</v>
      </c>
      <c r="F76" s="73" t="str">
        <f>INDEX('[1]Export Lascom'!B:B,MATCH(E76,'[1]Export Lascom'!O:O,0))</f>
        <v>22ISS</v>
      </c>
      <c r="G76" s="73">
        <f>INDEX('[1]Export Lascom'!G:G,MATCH(E76,'[1]Export Lascom'!O:O,0))</f>
        <v>17</v>
      </c>
      <c r="H76" s="73" t="str">
        <f>INDEX('[1]Export Lascom'!D:D,MATCH(E76,'[1]Export Lascom'!O:O,0))</f>
        <v>G72</v>
      </c>
      <c r="I76" s="73" t="str">
        <f>"Export CPRD " &amp; INDEX('[1]Export Lascom'!E:E,MATCH(E76,'[1]Export Lascom'!O:O,0))</f>
        <v>Export CPRD PN2068-2</v>
      </c>
      <c r="J76" s="73" t="str">
        <f>IF(MID(INDEX('[1]Export Lascom'!P:P,MATCH(E76,'[1]Export Lascom'!O:O,0)),4,1)="-",MID(INDEX('[1]Export Lascom'!P:P,MATCH(E76,'[1]Export Lascom'!O:O,0)),5,3),"Titre à mettre à jour")</f>
        <v>TTT</v>
      </c>
      <c r="K76" s="73" t="str">
        <f>IF(MID(INDEX('[1]Export Lascom'!P:P,MATCH(E76,'[1]Export Lascom'!O:O,0)),4,1)="-",MID(INDEX('[1]Export Lascom'!P:P,MATCH(E76,'[1]Export Lascom'!O:O,0)),9,3),"Titre à mettre à jour")</f>
        <v>TTB</v>
      </c>
      <c r="L76" s="73" t="str">
        <f>INDEX('[1]Export Lascom'!I:I,MATCH(E76,'[1]Export Lascom'!O:O,0))</f>
        <v>DAF</v>
      </c>
      <c r="M76" s="73" t="str">
        <f t="shared" ref="M76:M139" si="4">MID(E76,SEARCH("_",E76)-1+13,6)</f>
        <v>000064</v>
      </c>
      <c r="N76" s="74">
        <f t="shared" ref="N76:N139" si="5">VALUE(MID(E76,SEARCH("_",E76)-1+20,2))</f>
        <v>1</v>
      </c>
      <c r="O76" s="73" t="s">
        <v>787</v>
      </c>
      <c r="P76" s="77" t="str">
        <f t="shared" ref="P76:P139" ca="1" si="6">IFERROR(INDEX(INDIRECT("'" &amp;  I76 &amp; "'!A:M"),MATCH(E76,INDIRECT("'" &amp;  I76 &amp; "'!A:A"),0),13),"")</f>
        <v/>
      </c>
      <c r="Q76" s="75"/>
      <c r="R76" s="76" t="str">
        <f t="shared" ref="R76:R139" ca="1" si="7">IF(AND(T76&lt;&gt;"",P76&lt;&gt;""),P76-T76,IF(AND(T76&lt;&gt;"",Q76&lt;&gt;""),Q76-T76,""))</f>
        <v/>
      </c>
      <c r="S76" s="76" t="str">
        <f>IF(ISERROR(INDEX('[1]Export Agora'!F:F,MATCH(INDEX('[1]Présence Agora'!#REF!,MATCH(E76,'[1]Présence Agora'!B:B,0)),'[1]Export Agora'!A:A,0))),"",IF(INDEX('[1]Export Agora'!F:F,MATCH(INDEX('[1]Présence Agora'!#REF!,MATCH(E76,'[1]Présence Agora'!B:B,0)),'[1]Export Agora'!A:A,0))="","",INDEX('[1]Export Agora'!F:F,MATCH(INDEX('[1]Présence Agora'!#REF!,MATCH(E76,'[1]Présence Agora'!B:B,0)),'[1]Export Agora'!A:A,0))))</f>
        <v/>
      </c>
      <c r="T76" s="65">
        <f>IF(INDEX('[1]Export Lascom'!U:U,MATCH(E76,'[1]Export Lascom'!O:O,0))="","",INDEX('[1]Export Lascom'!U:U,MATCH(E76,'[1]Export Lascom'!O:O,0)))</f>
        <v>45020</v>
      </c>
    </row>
    <row r="77" spans="5:20">
      <c r="E77" s="72" t="s">
        <v>1002</v>
      </c>
      <c r="F77" s="73" t="str">
        <f>INDEX('[1]Export Lascom'!B:B,MATCH(E77,'[1]Export Lascom'!O:O,0))</f>
        <v>22ISS</v>
      </c>
      <c r="G77" s="73">
        <f>INDEX('[1]Export Lascom'!G:G,MATCH(E77,'[1]Export Lascom'!O:O,0))</f>
        <v>17</v>
      </c>
      <c r="H77" s="73" t="str">
        <f>INDEX('[1]Export Lascom'!D:D,MATCH(E77,'[1]Export Lascom'!O:O,0))</f>
        <v>G72</v>
      </c>
      <c r="I77" s="73" t="str">
        <f>"Export CPRD " &amp; INDEX('[1]Export Lascom'!E:E,MATCH(E77,'[1]Export Lascom'!O:O,0))</f>
        <v>Export CPRD PN2068-2</v>
      </c>
      <c r="J77" s="73" t="str">
        <f>IF(MID(INDEX('[1]Export Lascom'!P:P,MATCH(E77,'[1]Export Lascom'!O:O,0)),4,1)="-",MID(INDEX('[1]Export Lascom'!P:P,MATCH(E77,'[1]Export Lascom'!O:O,0)),5,3),"Titre à mettre à jour")</f>
        <v>TTT</v>
      </c>
      <c r="K77" s="73" t="str">
        <f>IF(MID(INDEX('[1]Export Lascom'!P:P,MATCH(E77,'[1]Export Lascom'!O:O,0)),4,1)="-",MID(INDEX('[1]Export Lascom'!P:P,MATCH(E77,'[1]Export Lascom'!O:O,0)),9,3),"Titre à mettre à jour")</f>
        <v>TTZ</v>
      </c>
      <c r="L77" s="73" t="str">
        <f>INDEX('[1]Export Lascom'!I:I,MATCH(E77,'[1]Export Lascom'!O:O,0))</f>
        <v>DAF</v>
      </c>
      <c r="M77" s="73" t="str">
        <f t="shared" si="4"/>
        <v>000064</v>
      </c>
      <c r="N77" s="74">
        <f t="shared" si="5"/>
        <v>2</v>
      </c>
      <c r="O77" s="73" t="s">
        <v>787</v>
      </c>
      <c r="P77" s="77">
        <f t="shared" ca="1" si="6"/>
        <v>45021</v>
      </c>
      <c r="Q77" s="75">
        <v>45035</v>
      </c>
      <c r="R77" s="76">
        <f t="shared" ca="1" si="7"/>
        <v>-8</v>
      </c>
      <c r="S77" s="76" t="str">
        <f>IF(ISERROR(INDEX('[1]Export Agora'!F:F,MATCH(INDEX('[1]Présence Agora'!#REF!,MATCH(E77,'[1]Présence Agora'!B:B,0)),'[1]Export Agora'!A:A,0))),"",IF(INDEX('[1]Export Agora'!F:F,MATCH(INDEX('[1]Présence Agora'!#REF!,MATCH(E77,'[1]Présence Agora'!B:B,0)),'[1]Export Agora'!A:A,0))="","",INDEX('[1]Export Agora'!F:F,MATCH(INDEX('[1]Présence Agora'!#REF!,MATCH(E77,'[1]Présence Agora'!B:B,0)),'[1]Export Agora'!A:A,0))))</f>
        <v/>
      </c>
      <c r="T77" s="65">
        <f>IF(INDEX('[1]Export Lascom'!U:U,MATCH(E77,'[1]Export Lascom'!O:O,0))="","",INDEX('[1]Export Lascom'!U:U,MATCH(E77,'[1]Export Lascom'!O:O,0)))</f>
        <v>45029</v>
      </c>
    </row>
    <row r="78" spans="5:20">
      <c r="E78" s="72" t="s">
        <v>1046</v>
      </c>
      <c r="F78" s="73" t="str">
        <f>INDEX('[1]Export Lascom'!B:B,MATCH(E78,'[1]Export Lascom'!O:O,0))</f>
        <v>22ISS</v>
      </c>
      <c r="G78" s="73">
        <f>INDEX('[1]Export Lascom'!G:G,MATCH(E78,'[1]Export Lascom'!O:O,0))</f>
        <v>17</v>
      </c>
      <c r="H78" s="73" t="str">
        <f>INDEX('[1]Export Lascom'!D:D,MATCH(E78,'[1]Export Lascom'!O:O,0))</f>
        <v>PLO</v>
      </c>
      <c r="I78" s="73" t="str">
        <f>"Export CPRD " &amp; INDEX('[1]Export Lascom'!E:E,MATCH(E78,'[1]Export Lascom'!O:O,0))</f>
        <v>Export CPRD PN2068-2</v>
      </c>
      <c r="J78" s="73" t="str">
        <f>IF(MID(INDEX('[1]Export Lascom'!P:P,MATCH(E78,'[1]Export Lascom'!O:O,0)),4,1)="-",MID(INDEX('[1]Export Lascom'!P:P,MATCH(E78,'[1]Export Lascom'!O:O,0)),5,3),"Titre à mettre à jour")</f>
        <v>TTT</v>
      </c>
      <c r="K78" s="73" t="str">
        <f>IF(MID(INDEX('[1]Export Lascom'!P:P,MATCH(E78,'[1]Export Lascom'!O:O,0)),4,1)="-",MID(INDEX('[1]Export Lascom'!P:P,MATCH(E78,'[1]Export Lascom'!O:O,0)),9,3),"Titre à mettre à jour")</f>
        <v>TTZ</v>
      </c>
      <c r="L78" s="73" t="str">
        <f>INDEX('[1]Export Lascom'!I:I,MATCH(E78,'[1]Export Lascom'!O:O,0))</f>
        <v>DAF</v>
      </c>
      <c r="M78" s="73" t="str">
        <f t="shared" si="4"/>
        <v>000064</v>
      </c>
      <c r="N78" s="74">
        <f t="shared" si="5"/>
        <v>3</v>
      </c>
      <c r="O78" s="73" t="s">
        <v>787</v>
      </c>
      <c r="P78" s="77" t="str">
        <f t="shared" ca="1" si="6"/>
        <v/>
      </c>
      <c r="Q78" s="75"/>
      <c r="R78" s="76" t="str">
        <f t="shared" ca="1" si="7"/>
        <v/>
      </c>
      <c r="S78" s="76" t="str">
        <f>IF(ISERROR(INDEX('[1]Export Agora'!F:F,MATCH(INDEX('[1]Présence Agora'!#REF!,MATCH(E78,'[1]Présence Agora'!B:B,0)),'[1]Export Agora'!A:A,0))),"",IF(INDEX('[1]Export Agora'!F:F,MATCH(INDEX('[1]Présence Agora'!#REF!,MATCH(E78,'[1]Présence Agora'!B:B,0)),'[1]Export Agora'!A:A,0))="","",INDEX('[1]Export Agora'!F:F,MATCH(INDEX('[1]Présence Agora'!#REF!,MATCH(E78,'[1]Présence Agora'!B:B,0)),'[1]Export Agora'!A:A,0))))</f>
        <v/>
      </c>
      <c r="T78" s="65">
        <f>IF(INDEX('[1]Export Lascom'!U:U,MATCH(E78,'[1]Export Lascom'!O:O,0))="","",INDEX('[1]Export Lascom'!U:U,MATCH(E78,'[1]Export Lascom'!O:O,0)))</f>
        <v>45040</v>
      </c>
    </row>
    <row r="79" spans="5:20">
      <c r="E79" s="72" t="s">
        <v>1183</v>
      </c>
      <c r="F79" s="73" t="str">
        <f>INDEX('[1]Export Lascom'!B:B,MATCH(E79,'[1]Export Lascom'!O:O,0))</f>
        <v>22ISS</v>
      </c>
      <c r="G79" s="73">
        <f>INDEX('[1]Export Lascom'!G:G,MATCH(E79,'[1]Export Lascom'!O:O,0))</f>
        <v>17</v>
      </c>
      <c r="H79" s="73" t="str">
        <f>INDEX('[1]Export Lascom'!D:D,MATCH(E79,'[1]Export Lascom'!O:O,0))</f>
        <v>PLO</v>
      </c>
      <c r="I79" s="73" t="str">
        <f>"Export CPRD " &amp; INDEX('[1]Export Lascom'!E:E,MATCH(E79,'[1]Export Lascom'!O:O,0))</f>
        <v>Export CPRD PN2068-2</v>
      </c>
      <c r="J79" s="73" t="str">
        <f>IF(MID(INDEX('[1]Export Lascom'!P:P,MATCH(E79,'[1]Export Lascom'!O:O,0)),4,1)="-",MID(INDEX('[1]Export Lascom'!P:P,MATCH(E79,'[1]Export Lascom'!O:O,0)),5,3),"Titre à mettre à jour")</f>
        <v>TTT</v>
      </c>
      <c r="K79" s="73" t="str">
        <f>IF(MID(INDEX('[1]Export Lascom'!P:P,MATCH(E79,'[1]Export Lascom'!O:O,0)),4,1)="-",MID(INDEX('[1]Export Lascom'!P:P,MATCH(E79,'[1]Export Lascom'!O:O,0)),9,3),"Titre à mettre à jour")</f>
        <v>TTZ</v>
      </c>
      <c r="L79" s="73" t="str">
        <f>INDEX('[1]Export Lascom'!I:I,MATCH(E79,'[1]Export Lascom'!O:O,0))</f>
        <v>DAF</v>
      </c>
      <c r="M79" s="73" t="str">
        <f t="shared" si="4"/>
        <v>000064</v>
      </c>
      <c r="N79" s="74">
        <f t="shared" si="5"/>
        <v>4</v>
      </c>
      <c r="O79" s="73" t="s">
        <v>787</v>
      </c>
      <c r="P79" s="77" t="str">
        <f t="shared" ca="1" si="6"/>
        <v/>
      </c>
      <c r="Q79" s="75"/>
      <c r="R79" s="76" t="str">
        <f t="shared" ca="1" si="7"/>
        <v/>
      </c>
      <c r="S79" s="76" t="str">
        <f>IF(ISERROR(INDEX('[1]Export Agora'!F:F,MATCH(INDEX('[1]Présence Agora'!#REF!,MATCH(E79,'[1]Présence Agora'!B:B,0)),'[1]Export Agora'!A:A,0))),"",IF(INDEX('[1]Export Agora'!F:F,MATCH(INDEX('[1]Présence Agora'!#REF!,MATCH(E79,'[1]Présence Agora'!B:B,0)),'[1]Export Agora'!A:A,0))="","",INDEX('[1]Export Agora'!F:F,MATCH(INDEX('[1]Présence Agora'!#REF!,MATCH(E79,'[1]Présence Agora'!B:B,0)),'[1]Export Agora'!A:A,0))))</f>
        <v/>
      </c>
      <c r="T79" s="65">
        <f>IF(INDEX('[1]Export Lascom'!U:U,MATCH(E79,'[1]Export Lascom'!O:O,0))="","",INDEX('[1]Export Lascom'!U:U,MATCH(E79,'[1]Export Lascom'!O:O,0)))</f>
        <v>45063</v>
      </c>
    </row>
    <row r="80" spans="5:20">
      <c r="E80" s="72" t="s">
        <v>973</v>
      </c>
      <c r="F80" s="73" t="str">
        <f>INDEX('[1]Export Lascom'!B:B,MATCH(E80,'[1]Export Lascom'!O:O,0))</f>
        <v>22ISS</v>
      </c>
      <c r="G80" s="73">
        <f>INDEX('[1]Export Lascom'!G:G,MATCH(E80,'[1]Export Lascom'!O:O,0))</f>
        <v>17</v>
      </c>
      <c r="H80" s="73" t="str">
        <f>INDEX('[1]Export Lascom'!D:D,MATCH(E80,'[1]Export Lascom'!O:O,0))</f>
        <v>G72</v>
      </c>
      <c r="I80" s="73" t="str">
        <f>"Export CPRD " &amp; INDEX('[1]Export Lascom'!E:E,MATCH(E80,'[1]Export Lascom'!O:O,0))</f>
        <v>Export CPRD PN2068-2</v>
      </c>
      <c r="J80" s="73" t="str">
        <f>IF(MID(INDEX('[1]Export Lascom'!P:P,MATCH(E80,'[1]Export Lascom'!O:O,0)),4,1)="-",MID(INDEX('[1]Export Lascom'!P:P,MATCH(E80,'[1]Export Lascom'!O:O,0)),5,3),"Titre à mettre à jour")</f>
        <v>TTT</v>
      </c>
      <c r="K80" s="73" t="str">
        <f>IF(MID(INDEX('[1]Export Lascom'!P:P,MATCH(E80,'[1]Export Lascom'!O:O,0)),4,1)="-",MID(INDEX('[1]Export Lascom'!P:P,MATCH(E80,'[1]Export Lascom'!O:O,0)),9,3),"Titre à mettre à jour")</f>
        <v>TTB</v>
      </c>
      <c r="L80" s="73" t="str">
        <f>INDEX('[1]Export Lascom'!I:I,MATCH(E80,'[1]Export Lascom'!O:O,0))</f>
        <v>DAF</v>
      </c>
      <c r="M80" s="73" t="str">
        <f t="shared" si="4"/>
        <v>000065</v>
      </c>
      <c r="N80" s="74">
        <f t="shared" si="5"/>
        <v>1</v>
      </c>
      <c r="O80" s="73" t="s">
        <v>787</v>
      </c>
      <c r="P80" s="77" t="str">
        <f t="shared" ca="1" si="6"/>
        <v/>
      </c>
      <c r="Q80" s="75"/>
      <c r="R80" s="76" t="str">
        <f t="shared" ca="1" si="7"/>
        <v/>
      </c>
      <c r="S80" s="76" t="str">
        <f>IF(ISERROR(INDEX('[1]Export Agora'!F:F,MATCH(INDEX('[1]Présence Agora'!#REF!,MATCH(E80,'[1]Présence Agora'!B:B,0)),'[1]Export Agora'!A:A,0))),"",IF(INDEX('[1]Export Agora'!F:F,MATCH(INDEX('[1]Présence Agora'!#REF!,MATCH(E80,'[1]Présence Agora'!B:B,0)),'[1]Export Agora'!A:A,0))="","",INDEX('[1]Export Agora'!F:F,MATCH(INDEX('[1]Présence Agora'!#REF!,MATCH(E80,'[1]Présence Agora'!B:B,0)),'[1]Export Agora'!A:A,0))))</f>
        <v/>
      </c>
      <c r="T80" s="65">
        <f>IF(INDEX('[1]Export Lascom'!U:U,MATCH(E80,'[1]Export Lascom'!O:O,0))="","",INDEX('[1]Export Lascom'!U:U,MATCH(E80,'[1]Export Lascom'!O:O,0)))</f>
        <v>45020</v>
      </c>
    </row>
    <row r="81" spans="5:20">
      <c r="E81" s="72" t="s">
        <v>1003</v>
      </c>
      <c r="F81" s="73" t="str">
        <f>INDEX('[1]Export Lascom'!B:B,MATCH(E81,'[1]Export Lascom'!O:O,0))</f>
        <v>22ISS</v>
      </c>
      <c r="G81" s="73">
        <f>INDEX('[1]Export Lascom'!G:G,MATCH(E81,'[1]Export Lascom'!O:O,0))</f>
        <v>17</v>
      </c>
      <c r="H81" s="73" t="str">
        <f>INDEX('[1]Export Lascom'!D:D,MATCH(E81,'[1]Export Lascom'!O:O,0))</f>
        <v>G72</v>
      </c>
      <c r="I81" s="73" t="str">
        <f>"Export CPRD " &amp; INDEX('[1]Export Lascom'!E:E,MATCH(E81,'[1]Export Lascom'!O:O,0))</f>
        <v>Export CPRD PN2068-2</v>
      </c>
      <c r="J81" s="73" t="str">
        <f>IF(MID(INDEX('[1]Export Lascom'!P:P,MATCH(E81,'[1]Export Lascom'!O:O,0)),4,1)="-",MID(INDEX('[1]Export Lascom'!P:P,MATCH(E81,'[1]Export Lascom'!O:O,0)),5,3),"Titre à mettre à jour")</f>
        <v>TTT</v>
      </c>
      <c r="K81" s="73" t="str">
        <f>IF(MID(INDEX('[1]Export Lascom'!P:P,MATCH(E81,'[1]Export Lascom'!O:O,0)),4,1)="-",MID(INDEX('[1]Export Lascom'!P:P,MATCH(E81,'[1]Export Lascom'!O:O,0)),9,3),"Titre à mettre à jour")</f>
        <v>TTZ</v>
      </c>
      <c r="L81" s="73" t="str">
        <f>INDEX('[1]Export Lascom'!I:I,MATCH(E81,'[1]Export Lascom'!O:O,0))</f>
        <v>DAF</v>
      </c>
      <c r="M81" s="73" t="str">
        <f t="shared" si="4"/>
        <v>000065</v>
      </c>
      <c r="N81" s="74">
        <f t="shared" si="5"/>
        <v>2</v>
      </c>
      <c r="O81" s="73" t="s">
        <v>787</v>
      </c>
      <c r="P81" s="77">
        <f t="shared" ca="1" si="6"/>
        <v>45021</v>
      </c>
      <c r="Q81" s="75">
        <v>45035</v>
      </c>
      <c r="R81" s="76">
        <f t="shared" ca="1" si="7"/>
        <v>-8</v>
      </c>
      <c r="S81" s="76" t="str">
        <f>IF(ISERROR(INDEX('[1]Export Agora'!F:F,MATCH(INDEX('[1]Présence Agora'!#REF!,MATCH(E81,'[1]Présence Agora'!B:B,0)),'[1]Export Agora'!A:A,0))),"",IF(INDEX('[1]Export Agora'!F:F,MATCH(INDEX('[1]Présence Agora'!#REF!,MATCH(E81,'[1]Présence Agora'!B:B,0)),'[1]Export Agora'!A:A,0))="","",INDEX('[1]Export Agora'!F:F,MATCH(INDEX('[1]Présence Agora'!#REF!,MATCH(E81,'[1]Présence Agora'!B:B,0)),'[1]Export Agora'!A:A,0))))</f>
        <v/>
      </c>
      <c r="T81" s="65">
        <f>IF(INDEX('[1]Export Lascom'!U:U,MATCH(E81,'[1]Export Lascom'!O:O,0))="","",INDEX('[1]Export Lascom'!U:U,MATCH(E81,'[1]Export Lascom'!O:O,0)))</f>
        <v>45029</v>
      </c>
    </row>
    <row r="82" spans="5:20">
      <c r="E82" s="72" t="s">
        <v>1047</v>
      </c>
      <c r="F82" s="73" t="str">
        <f>INDEX('[1]Export Lascom'!B:B,MATCH(E82,'[1]Export Lascom'!O:O,0))</f>
        <v>22ISS</v>
      </c>
      <c r="G82" s="73">
        <f>INDEX('[1]Export Lascom'!G:G,MATCH(E82,'[1]Export Lascom'!O:O,0))</f>
        <v>17</v>
      </c>
      <c r="H82" s="73" t="str">
        <f>INDEX('[1]Export Lascom'!D:D,MATCH(E82,'[1]Export Lascom'!O:O,0))</f>
        <v>PLO</v>
      </c>
      <c r="I82" s="73" t="str">
        <f>"Export CPRD " &amp; INDEX('[1]Export Lascom'!E:E,MATCH(E82,'[1]Export Lascom'!O:O,0))</f>
        <v>Export CPRD PN2068-2</v>
      </c>
      <c r="J82" s="73" t="str">
        <f>IF(MID(INDEX('[1]Export Lascom'!P:P,MATCH(E82,'[1]Export Lascom'!O:O,0)),4,1)="-",MID(INDEX('[1]Export Lascom'!P:P,MATCH(E82,'[1]Export Lascom'!O:O,0)),5,3),"Titre à mettre à jour")</f>
        <v>TTT</v>
      </c>
      <c r="K82" s="73" t="str">
        <f>IF(MID(INDEX('[1]Export Lascom'!P:P,MATCH(E82,'[1]Export Lascom'!O:O,0)),4,1)="-",MID(INDEX('[1]Export Lascom'!P:P,MATCH(E82,'[1]Export Lascom'!O:O,0)),9,3),"Titre à mettre à jour")</f>
        <v>TTZ</v>
      </c>
      <c r="L82" s="73" t="str">
        <f>INDEX('[1]Export Lascom'!I:I,MATCH(E82,'[1]Export Lascom'!O:O,0))</f>
        <v>DAF</v>
      </c>
      <c r="M82" s="73" t="str">
        <f t="shared" si="4"/>
        <v>000065</v>
      </c>
      <c r="N82" s="74">
        <f t="shared" si="5"/>
        <v>3</v>
      </c>
      <c r="O82" s="73" t="s">
        <v>787</v>
      </c>
      <c r="P82" s="77" t="str">
        <f t="shared" ca="1" si="6"/>
        <v/>
      </c>
      <c r="Q82" s="75"/>
      <c r="R82" s="76" t="str">
        <f t="shared" ca="1" si="7"/>
        <v/>
      </c>
      <c r="S82" s="76" t="str">
        <f>IF(ISERROR(INDEX('[1]Export Agora'!F:F,MATCH(INDEX('[1]Présence Agora'!#REF!,MATCH(E82,'[1]Présence Agora'!B:B,0)),'[1]Export Agora'!A:A,0))),"",IF(INDEX('[1]Export Agora'!F:F,MATCH(INDEX('[1]Présence Agora'!#REF!,MATCH(E82,'[1]Présence Agora'!B:B,0)),'[1]Export Agora'!A:A,0))="","",INDEX('[1]Export Agora'!F:F,MATCH(INDEX('[1]Présence Agora'!#REF!,MATCH(E82,'[1]Présence Agora'!B:B,0)),'[1]Export Agora'!A:A,0))))</f>
        <v/>
      </c>
      <c r="T82" s="65">
        <f>IF(INDEX('[1]Export Lascom'!U:U,MATCH(E82,'[1]Export Lascom'!O:O,0))="","",INDEX('[1]Export Lascom'!U:U,MATCH(E82,'[1]Export Lascom'!O:O,0)))</f>
        <v>45040</v>
      </c>
    </row>
    <row r="83" spans="5:20">
      <c r="E83" s="72" t="s">
        <v>1078</v>
      </c>
      <c r="F83" s="73" t="str">
        <f>INDEX('[1]Export Lascom'!B:B,MATCH(E83,'[1]Export Lascom'!O:O,0))</f>
        <v>22ISS</v>
      </c>
      <c r="G83" s="73">
        <f>INDEX('[1]Export Lascom'!G:G,MATCH(E83,'[1]Export Lascom'!O:O,0))</f>
        <v>17</v>
      </c>
      <c r="H83" s="73" t="str">
        <f>INDEX('[1]Export Lascom'!D:D,MATCH(E83,'[1]Export Lascom'!O:O,0))</f>
        <v>G12</v>
      </c>
      <c r="I83" s="73" t="str">
        <f>"Export CPRD " &amp; INDEX('[1]Export Lascom'!E:E,MATCH(E83,'[1]Export Lascom'!O:O,0))</f>
        <v>Export CPRD PN2068-2</v>
      </c>
      <c r="J83" s="73" t="str">
        <f>IF(MID(INDEX('[1]Export Lascom'!P:P,MATCH(E83,'[1]Export Lascom'!O:O,0)),4,1)="-",MID(INDEX('[1]Export Lascom'!P:P,MATCH(E83,'[1]Export Lascom'!O:O,0)),5,3),"Titre à mettre à jour")</f>
        <v>TTT</v>
      </c>
      <c r="K83" s="73" t="str">
        <f>IF(MID(INDEX('[1]Export Lascom'!P:P,MATCH(E83,'[1]Export Lascom'!O:O,0)),4,1)="-",MID(INDEX('[1]Export Lascom'!P:P,MATCH(E83,'[1]Export Lascom'!O:O,0)),9,3),"Titre à mettre à jour")</f>
        <v>TTZ</v>
      </c>
      <c r="L83" s="73" t="str">
        <f>INDEX('[1]Export Lascom'!I:I,MATCH(E83,'[1]Export Lascom'!O:O,0))</f>
        <v>DAF</v>
      </c>
      <c r="M83" s="73" t="str">
        <f t="shared" si="4"/>
        <v>000067</v>
      </c>
      <c r="N83" s="74">
        <f t="shared" si="5"/>
        <v>1</v>
      </c>
      <c r="O83" s="73" t="s">
        <v>787</v>
      </c>
      <c r="P83" s="77" t="str">
        <f t="shared" ca="1" si="6"/>
        <v/>
      </c>
      <c r="Q83" s="75"/>
      <c r="R83" s="76" t="str">
        <f t="shared" ca="1" si="7"/>
        <v/>
      </c>
      <c r="S83" s="76" t="str">
        <f>IF(ISERROR(INDEX('[1]Export Agora'!F:F,MATCH(INDEX('[1]Présence Agora'!#REF!,MATCH(E83,'[1]Présence Agora'!B:B,0)),'[1]Export Agora'!A:A,0))),"",IF(INDEX('[1]Export Agora'!F:F,MATCH(INDEX('[1]Présence Agora'!#REF!,MATCH(E83,'[1]Présence Agora'!B:B,0)),'[1]Export Agora'!A:A,0))="","",INDEX('[1]Export Agora'!F:F,MATCH(INDEX('[1]Présence Agora'!#REF!,MATCH(E83,'[1]Présence Agora'!B:B,0)),'[1]Export Agora'!A:A,0))))</f>
        <v/>
      </c>
      <c r="T83" s="65">
        <f>IF(INDEX('[1]Export Lascom'!U:U,MATCH(E83,'[1]Export Lascom'!O:O,0))="","",INDEX('[1]Export Lascom'!U:U,MATCH(E83,'[1]Export Lascom'!O:O,0)))</f>
        <v>45043</v>
      </c>
    </row>
    <row r="84" spans="5:20">
      <c r="E84" s="72" t="s">
        <v>1079</v>
      </c>
      <c r="F84" s="73" t="str">
        <f>INDEX('[1]Export Lascom'!B:B,MATCH(E84,'[1]Export Lascom'!O:O,0))</f>
        <v>22ISS</v>
      </c>
      <c r="G84" s="73">
        <f>INDEX('[1]Export Lascom'!G:G,MATCH(E84,'[1]Export Lascom'!O:O,0))</f>
        <v>17</v>
      </c>
      <c r="H84" s="73" t="str">
        <f>INDEX('[1]Export Lascom'!D:D,MATCH(E84,'[1]Export Lascom'!O:O,0))</f>
        <v>G12</v>
      </c>
      <c r="I84" s="73" t="str">
        <f>"Export CPRD " &amp; INDEX('[1]Export Lascom'!E:E,MATCH(E84,'[1]Export Lascom'!O:O,0))</f>
        <v>Export CPRD PN2068-2</v>
      </c>
      <c r="J84" s="73" t="str">
        <f>IF(MID(INDEX('[1]Export Lascom'!P:P,MATCH(E84,'[1]Export Lascom'!O:O,0)),4,1)="-",MID(INDEX('[1]Export Lascom'!P:P,MATCH(E84,'[1]Export Lascom'!O:O,0)),5,3),"Titre à mettre à jour")</f>
        <v>TTT</v>
      </c>
      <c r="K84" s="73" t="str">
        <f>IF(MID(INDEX('[1]Export Lascom'!P:P,MATCH(E84,'[1]Export Lascom'!O:O,0)),4,1)="-",MID(INDEX('[1]Export Lascom'!P:P,MATCH(E84,'[1]Export Lascom'!O:O,0)),9,3),"Titre à mettre à jour")</f>
        <v>TTZ</v>
      </c>
      <c r="L84" s="73" t="str">
        <f>INDEX('[1]Export Lascom'!I:I,MATCH(E84,'[1]Export Lascom'!O:O,0))</f>
        <v>DAF</v>
      </c>
      <c r="M84" s="73" t="str">
        <f t="shared" si="4"/>
        <v>000068</v>
      </c>
      <c r="N84" s="74">
        <f t="shared" si="5"/>
        <v>1</v>
      </c>
      <c r="O84" s="73" t="s">
        <v>787</v>
      </c>
      <c r="P84" s="77" t="str">
        <f t="shared" ca="1" si="6"/>
        <v/>
      </c>
      <c r="Q84" s="75"/>
      <c r="R84" s="76" t="str">
        <f t="shared" ca="1" si="7"/>
        <v/>
      </c>
      <c r="S84" s="76" t="str">
        <f>IF(ISERROR(INDEX('[1]Export Agora'!F:F,MATCH(INDEX('[1]Présence Agora'!#REF!,MATCH(E84,'[1]Présence Agora'!B:B,0)),'[1]Export Agora'!A:A,0))),"",IF(INDEX('[1]Export Agora'!F:F,MATCH(INDEX('[1]Présence Agora'!#REF!,MATCH(E84,'[1]Présence Agora'!B:B,0)),'[1]Export Agora'!A:A,0))="","",INDEX('[1]Export Agora'!F:F,MATCH(INDEX('[1]Présence Agora'!#REF!,MATCH(E84,'[1]Présence Agora'!B:B,0)),'[1]Export Agora'!A:A,0))))</f>
        <v/>
      </c>
      <c r="T84" s="65">
        <f>IF(INDEX('[1]Export Lascom'!U:U,MATCH(E84,'[1]Export Lascom'!O:O,0))="","",INDEX('[1]Export Lascom'!U:U,MATCH(E84,'[1]Export Lascom'!O:O,0)))</f>
        <v>45043</v>
      </c>
    </row>
    <row r="85" spans="5:20">
      <c r="E85" s="72" t="s">
        <v>1080</v>
      </c>
      <c r="F85" s="73" t="str">
        <f>INDEX('[1]Export Lascom'!B:B,MATCH(E85,'[1]Export Lascom'!O:O,0))</f>
        <v>22ISS</v>
      </c>
      <c r="G85" s="73">
        <f>INDEX('[1]Export Lascom'!G:G,MATCH(E85,'[1]Export Lascom'!O:O,0))</f>
        <v>17</v>
      </c>
      <c r="H85" s="73" t="str">
        <f>INDEX('[1]Export Lascom'!D:D,MATCH(E85,'[1]Export Lascom'!O:O,0))</f>
        <v>G12</v>
      </c>
      <c r="I85" s="73" t="str">
        <f>"Export CPRD " &amp; INDEX('[1]Export Lascom'!E:E,MATCH(E85,'[1]Export Lascom'!O:O,0))</f>
        <v>Export CPRD PN2068-2</v>
      </c>
      <c r="J85" s="73" t="str">
        <f>IF(MID(INDEX('[1]Export Lascom'!P:P,MATCH(E85,'[1]Export Lascom'!O:O,0)),4,1)="-",MID(INDEX('[1]Export Lascom'!P:P,MATCH(E85,'[1]Export Lascom'!O:O,0)),5,3),"Titre à mettre à jour")</f>
        <v>TTT</v>
      </c>
      <c r="K85" s="73" t="str">
        <f>IF(MID(INDEX('[1]Export Lascom'!P:P,MATCH(E85,'[1]Export Lascom'!O:O,0)),4,1)="-",MID(INDEX('[1]Export Lascom'!P:P,MATCH(E85,'[1]Export Lascom'!O:O,0)),9,3),"Titre à mettre à jour")</f>
        <v>TTZ</v>
      </c>
      <c r="L85" s="73" t="str">
        <f>INDEX('[1]Export Lascom'!I:I,MATCH(E85,'[1]Export Lascom'!O:O,0))</f>
        <v>DAF</v>
      </c>
      <c r="M85" s="73" t="str">
        <f t="shared" si="4"/>
        <v>000069</v>
      </c>
      <c r="N85" s="74">
        <f t="shared" si="5"/>
        <v>1</v>
      </c>
      <c r="O85" s="73" t="s">
        <v>787</v>
      </c>
      <c r="P85" s="77" t="str">
        <f t="shared" ca="1" si="6"/>
        <v/>
      </c>
      <c r="Q85" s="75"/>
      <c r="R85" s="76" t="str">
        <f t="shared" ca="1" si="7"/>
        <v/>
      </c>
      <c r="S85" s="76" t="str">
        <f>IF(ISERROR(INDEX('[1]Export Agora'!F:F,MATCH(INDEX('[1]Présence Agora'!#REF!,MATCH(E85,'[1]Présence Agora'!B:B,0)),'[1]Export Agora'!A:A,0))),"",IF(INDEX('[1]Export Agora'!F:F,MATCH(INDEX('[1]Présence Agora'!#REF!,MATCH(E85,'[1]Présence Agora'!B:B,0)),'[1]Export Agora'!A:A,0))="","",INDEX('[1]Export Agora'!F:F,MATCH(INDEX('[1]Présence Agora'!#REF!,MATCH(E85,'[1]Présence Agora'!B:B,0)),'[1]Export Agora'!A:A,0))))</f>
        <v/>
      </c>
      <c r="T85" s="65">
        <f>IF(INDEX('[1]Export Lascom'!U:U,MATCH(E85,'[1]Export Lascom'!O:O,0))="","",INDEX('[1]Export Lascom'!U:U,MATCH(E85,'[1]Export Lascom'!O:O,0)))</f>
        <v>45043</v>
      </c>
    </row>
    <row r="86" spans="5:20">
      <c r="E86" s="72" t="s">
        <v>1081</v>
      </c>
      <c r="F86" s="73" t="str">
        <f>INDEX('[1]Export Lascom'!B:B,MATCH(E86,'[1]Export Lascom'!O:O,0))</f>
        <v>22ISS</v>
      </c>
      <c r="G86" s="73">
        <f>INDEX('[1]Export Lascom'!G:G,MATCH(E86,'[1]Export Lascom'!O:O,0))</f>
        <v>17</v>
      </c>
      <c r="H86" s="73" t="str">
        <f>INDEX('[1]Export Lascom'!D:D,MATCH(E86,'[1]Export Lascom'!O:O,0))</f>
        <v>G12</v>
      </c>
      <c r="I86" s="73" t="str">
        <f>"Export CPRD " &amp; INDEX('[1]Export Lascom'!E:E,MATCH(E86,'[1]Export Lascom'!O:O,0))</f>
        <v>Export CPRD PN2068-2</v>
      </c>
      <c r="J86" s="73" t="str">
        <f>IF(MID(INDEX('[1]Export Lascom'!P:P,MATCH(E86,'[1]Export Lascom'!O:O,0)),4,1)="-",MID(INDEX('[1]Export Lascom'!P:P,MATCH(E86,'[1]Export Lascom'!O:O,0)),5,3),"Titre à mettre à jour")</f>
        <v>TTT</v>
      </c>
      <c r="K86" s="73" t="str">
        <f>IF(MID(INDEX('[1]Export Lascom'!P:P,MATCH(E86,'[1]Export Lascom'!O:O,0)),4,1)="-",MID(INDEX('[1]Export Lascom'!P:P,MATCH(E86,'[1]Export Lascom'!O:O,0)),9,3),"Titre à mettre à jour")</f>
        <v>TTZ</v>
      </c>
      <c r="L86" s="73" t="str">
        <f>INDEX('[1]Export Lascom'!I:I,MATCH(E86,'[1]Export Lascom'!O:O,0))</f>
        <v>DAF</v>
      </c>
      <c r="M86" s="73" t="str">
        <f t="shared" si="4"/>
        <v>000070</v>
      </c>
      <c r="N86" s="74">
        <f t="shared" si="5"/>
        <v>1</v>
      </c>
      <c r="O86" s="73" t="s">
        <v>787</v>
      </c>
      <c r="P86" s="77" t="str">
        <f t="shared" ca="1" si="6"/>
        <v/>
      </c>
      <c r="Q86" s="75"/>
      <c r="R86" s="76" t="str">
        <f t="shared" ca="1" si="7"/>
        <v/>
      </c>
      <c r="S86" s="76" t="str">
        <f>IF(ISERROR(INDEX('[1]Export Agora'!F:F,MATCH(INDEX('[1]Présence Agora'!#REF!,MATCH(E86,'[1]Présence Agora'!B:B,0)),'[1]Export Agora'!A:A,0))),"",IF(INDEX('[1]Export Agora'!F:F,MATCH(INDEX('[1]Présence Agora'!#REF!,MATCH(E86,'[1]Présence Agora'!B:B,0)),'[1]Export Agora'!A:A,0))="","",INDEX('[1]Export Agora'!F:F,MATCH(INDEX('[1]Présence Agora'!#REF!,MATCH(E86,'[1]Présence Agora'!B:B,0)),'[1]Export Agora'!A:A,0))))</f>
        <v/>
      </c>
      <c r="T86" s="65">
        <f>IF(INDEX('[1]Export Lascom'!U:U,MATCH(E86,'[1]Export Lascom'!O:O,0))="","",INDEX('[1]Export Lascom'!U:U,MATCH(E86,'[1]Export Lascom'!O:O,0)))</f>
        <v>45043</v>
      </c>
    </row>
    <row r="87" spans="5:20">
      <c r="E87" s="72" t="s">
        <v>1096</v>
      </c>
      <c r="F87" s="73" t="str">
        <f>INDEX('[1]Export Lascom'!B:B,MATCH(E87,'[1]Export Lascom'!O:O,0))</f>
        <v>22ISS</v>
      </c>
      <c r="G87" s="73">
        <f>INDEX('[1]Export Lascom'!G:G,MATCH(E87,'[1]Export Lascom'!O:O,0))</f>
        <v>17</v>
      </c>
      <c r="H87" s="73" t="str">
        <f>INDEX('[1]Export Lascom'!D:D,MATCH(E87,'[1]Export Lascom'!O:O,0))</f>
        <v>G12</v>
      </c>
      <c r="I87" s="73" t="str">
        <f>"Export CPRD " &amp; INDEX('[1]Export Lascom'!E:E,MATCH(E87,'[1]Export Lascom'!O:O,0))</f>
        <v>Export CPRD PN2068-2</v>
      </c>
      <c r="J87" s="73" t="str">
        <f>IF(MID(INDEX('[1]Export Lascom'!P:P,MATCH(E87,'[1]Export Lascom'!O:O,0)),4,1)="-",MID(INDEX('[1]Export Lascom'!P:P,MATCH(E87,'[1]Export Lascom'!O:O,0)),5,3),"Titre à mettre à jour")</f>
        <v>TTT</v>
      </c>
      <c r="K87" s="73" t="str">
        <f>IF(MID(INDEX('[1]Export Lascom'!P:P,MATCH(E87,'[1]Export Lascom'!O:O,0)),4,1)="-",MID(INDEX('[1]Export Lascom'!P:P,MATCH(E87,'[1]Export Lascom'!O:O,0)),9,3),"Titre à mettre à jour")</f>
        <v>TTZ</v>
      </c>
      <c r="L87" s="73" t="str">
        <f>INDEX('[1]Export Lascom'!I:I,MATCH(E87,'[1]Export Lascom'!O:O,0))</f>
        <v>DAF</v>
      </c>
      <c r="M87" s="73" t="str">
        <f t="shared" si="4"/>
        <v>000071</v>
      </c>
      <c r="N87" s="74">
        <f t="shared" si="5"/>
        <v>1</v>
      </c>
      <c r="O87" s="73" t="s">
        <v>787</v>
      </c>
      <c r="P87" s="77" t="str">
        <f t="shared" ca="1" si="6"/>
        <v/>
      </c>
      <c r="Q87" s="75"/>
      <c r="R87" s="76" t="str">
        <f t="shared" ca="1" si="7"/>
        <v/>
      </c>
      <c r="S87" s="76" t="str">
        <f>IF(ISERROR(INDEX('[1]Export Agora'!F:F,MATCH(INDEX('[1]Présence Agora'!#REF!,MATCH(E87,'[1]Présence Agora'!B:B,0)),'[1]Export Agora'!A:A,0))),"",IF(INDEX('[1]Export Agora'!F:F,MATCH(INDEX('[1]Présence Agora'!#REF!,MATCH(E87,'[1]Présence Agora'!B:B,0)),'[1]Export Agora'!A:A,0))="","",INDEX('[1]Export Agora'!F:F,MATCH(INDEX('[1]Présence Agora'!#REF!,MATCH(E87,'[1]Présence Agora'!B:B,0)),'[1]Export Agora'!A:A,0))))</f>
        <v/>
      </c>
      <c r="T87" s="65">
        <f>IF(INDEX('[1]Export Lascom'!U:U,MATCH(E87,'[1]Export Lascom'!O:O,0))="","",INDEX('[1]Export Lascom'!U:U,MATCH(E87,'[1]Export Lascom'!O:O,0)))</f>
        <v>45048</v>
      </c>
    </row>
    <row r="88" spans="5:20">
      <c r="E88" s="72" t="s">
        <v>1097</v>
      </c>
      <c r="F88" s="73" t="str">
        <f>INDEX('[1]Export Lascom'!B:B,MATCH(E88,'[1]Export Lascom'!O:O,0))</f>
        <v>22ISS</v>
      </c>
      <c r="G88" s="73">
        <f>INDEX('[1]Export Lascom'!G:G,MATCH(E88,'[1]Export Lascom'!O:O,0))</f>
        <v>17</v>
      </c>
      <c r="H88" s="73" t="str">
        <f>INDEX('[1]Export Lascom'!D:D,MATCH(E88,'[1]Export Lascom'!O:O,0))</f>
        <v>G12</v>
      </c>
      <c r="I88" s="73" t="str">
        <f>"Export CPRD " &amp; INDEX('[1]Export Lascom'!E:E,MATCH(E88,'[1]Export Lascom'!O:O,0))</f>
        <v>Export CPRD PN2068-2</v>
      </c>
      <c r="J88" s="73" t="str">
        <f>IF(MID(INDEX('[1]Export Lascom'!P:P,MATCH(E88,'[1]Export Lascom'!O:O,0)),4,1)="-",MID(INDEX('[1]Export Lascom'!P:P,MATCH(E88,'[1]Export Lascom'!O:O,0)),5,3),"Titre à mettre à jour")</f>
        <v>TTT</v>
      </c>
      <c r="K88" s="73" t="str">
        <f>IF(MID(INDEX('[1]Export Lascom'!P:P,MATCH(E88,'[1]Export Lascom'!O:O,0)),4,1)="-",MID(INDEX('[1]Export Lascom'!P:P,MATCH(E88,'[1]Export Lascom'!O:O,0)),9,3),"Titre à mettre à jour")</f>
        <v>TTZ</v>
      </c>
      <c r="L88" s="73" t="str">
        <f>INDEX('[1]Export Lascom'!I:I,MATCH(E88,'[1]Export Lascom'!O:O,0))</f>
        <v>DAF</v>
      </c>
      <c r="M88" s="73" t="str">
        <f t="shared" si="4"/>
        <v>000072</v>
      </c>
      <c r="N88" s="74">
        <f t="shared" si="5"/>
        <v>1</v>
      </c>
      <c r="O88" s="73" t="s">
        <v>787</v>
      </c>
      <c r="P88" s="77" t="str">
        <f t="shared" ca="1" si="6"/>
        <v/>
      </c>
      <c r="Q88" s="75"/>
      <c r="R88" s="76" t="str">
        <f t="shared" ca="1" si="7"/>
        <v/>
      </c>
      <c r="S88" s="76" t="str">
        <f>IF(ISERROR(INDEX('[1]Export Agora'!F:F,MATCH(INDEX('[1]Présence Agora'!#REF!,MATCH(E88,'[1]Présence Agora'!B:B,0)),'[1]Export Agora'!A:A,0))),"",IF(INDEX('[1]Export Agora'!F:F,MATCH(INDEX('[1]Présence Agora'!#REF!,MATCH(E88,'[1]Présence Agora'!B:B,0)),'[1]Export Agora'!A:A,0))="","",INDEX('[1]Export Agora'!F:F,MATCH(INDEX('[1]Présence Agora'!#REF!,MATCH(E88,'[1]Présence Agora'!B:B,0)),'[1]Export Agora'!A:A,0))))</f>
        <v/>
      </c>
      <c r="T88" s="65">
        <f>IF(INDEX('[1]Export Lascom'!U:U,MATCH(E88,'[1]Export Lascom'!O:O,0))="","",INDEX('[1]Export Lascom'!U:U,MATCH(E88,'[1]Export Lascom'!O:O,0)))</f>
        <v>45048</v>
      </c>
    </row>
    <row r="89" spans="5:20">
      <c r="E89" s="72" t="s">
        <v>1098</v>
      </c>
      <c r="F89" s="73" t="str">
        <f>INDEX('[1]Export Lascom'!B:B,MATCH(E89,'[1]Export Lascom'!O:O,0))</f>
        <v>22ISS</v>
      </c>
      <c r="G89" s="73">
        <f>INDEX('[1]Export Lascom'!G:G,MATCH(E89,'[1]Export Lascom'!O:O,0))</f>
        <v>17</v>
      </c>
      <c r="H89" s="73" t="str">
        <f>INDEX('[1]Export Lascom'!D:D,MATCH(E89,'[1]Export Lascom'!O:O,0))</f>
        <v>G12</v>
      </c>
      <c r="I89" s="73" t="str">
        <f>"Export CPRD " &amp; INDEX('[1]Export Lascom'!E:E,MATCH(E89,'[1]Export Lascom'!O:O,0))</f>
        <v>Export CPRD PN2068-2</v>
      </c>
      <c r="J89" s="73" t="str">
        <f>IF(MID(INDEX('[1]Export Lascom'!P:P,MATCH(E89,'[1]Export Lascom'!O:O,0)),4,1)="-",MID(INDEX('[1]Export Lascom'!P:P,MATCH(E89,'[1]Export Lascom'!O:O,0)),5,3),"Titre à mettre à jour")</f>
        <v>TTT</v>
      </c>
      <c r="K89" s="73" t="str">
        <f>IF(MID(INDEX('[1]Export Lascom'!P:P,MATCH(E89,'[1]Export Lascom'!O:O,0)),4,1)="-",MID(INDEX('[1]Export Lascom'!P:P,MATCH(E89,'[1]Export Lascom'!O:O,0)),9,3),"Titre à mettre à jour")</f>
        <v>TTZ</v>
      </c>
      <c r="L89" s="73" t="str">
        <f>INDEX('[1]Export Lascom'!I:I,MATCH(E89,'[1]Export Lascom'!O:O,0))</f>
        <v>DAF</v>
      </c>
      <c r="M89" s="73" t="str">
        <f t="shared" si="4"/>
        <v>000073</v>
      </c>
      <c r="N89" s="74">
        <f t="shared" si="5"/>
        <v>1</v>
      </c>
      <c r="O89" s="73" t="s">
        <v>787</v>
      </c>
      <c r="P89" s="77" t="str">
        <f t="shared" ca="1" si="6"/>
        <v/>
      </c>
      <c r="Q89" s="75"/>
      <c r="R89" s="76" t="str">
        <f t="shared" ca="1" si="7"/>
        <v/>
      </c>
      <c r="S89" s="76" t="str">
        <f>IF(ISERROR(INDEX('[1]Export Agora'!F:F,MATCH(INDEX('[1]Présence Agora'!#REF!,MATCH(E89,'[1]Présence Agora'!B:B,0)),'[1]Export Agora'!A:A,0))),"",IF(INDEX('[1]Export Agora'!F:F,MATCH(INDEX('[1]Présence Agora'!#REF!,MATCH(E89,'[1]Présence Agora'!B:B,0)),'[1]Export Agora'!A:A,0))="","",INDEX('[1]Export Agora'!F:F,MATCH(INDEX('[1]Présence Agora'!#REF!,MATCH(E89,'[1]Présence Agora'!B:B,0)),'[1]Export Agora'!A:A,0))))</f>
        <v/>
      </c>
      <c r="T89" s="65">
        <f>IF(INDEX('[1]Export Lascom'!U:U,MATCH(E89,'[1]Export Lascom'!O:O,0))="","",INDEX('[1]Export Lascom'!U:U,MATCH(E89,'[1]Export Lascom'!O:O,0)))</f>
        <v>45048</v>
      </c>
    </row>
    <row r="90" spans="5:20">
      <c r="E90" s="72" t="s">
        <v>1099</v>
      </c>
      <c r="F90" s="73" t="str">
        <f>INDEX('[1]Export Lascom'!B:B,MATCH(E90,'[1]Export Lascom'!O:O,0))</f>
        <v>22ISS</v>
      </c>
      <c r="G90" s="73">
        <f>INDEX('[1]Export Lascom'!G:G,MATCH(E90,'[1]Export Lascom'!O:O,0))</f>
        <v>17</v>
      </c>
      <c r="H90" s="73" t="str">
        <f>INDEX('[1]Export Lascom'!D:D,MATCH(E90,'[1]Export Lascom'!O:O,0))</f>
        <v>G12</v>
      </c>
      <c r="I90" s="73" t="str">
        <f>"Export CPRD " &amp; INDEX('[1]Export Lascom'!E:E,MATCH(E90,'[1]Export Lascom'!O:O,0))</f>
        <v>Export CPRD PN2068-2</v>
      </c>
      <c r="J90" s="73" t="str">
        <f>IF(MID(INDEX('[1]Export Lascom'!P:P,MATCH(E90,'[1]Export Lascom'!O:O,0)),4,1)="-",MID(INDEX('[1]Export Lascom'!P:P,MATCH(E90,'[1]Export Lascom'!O:O,0)),5,3),"Titre à mettre à jour")</f>
        <v>TTT</v>
      </c>
      <c r="K90" s="73" t="str">
        <f>IF(MID(INDEX('[1]Export Lascom'!P:P,MATCH(E90,'[1]Export Lascom'!O:O,0)),4,1)="-",MID(INDEX('[1]Export Lascom'!P:P,MATCH(E90,'[1]Export Lascom'!O:O,0)),9,3),"Titre à mettre à jour")</f>
        <v>TTZ</v>
      </c>
      <c r="L90" s="73" t="str">
        <f>INDEX('[1]Export Lascom'!I:I,MATCH(E90,'[1]Export Lascom'!O:O,0))</f>
        <v>DAF</v>
      </c>
      <c r="M90" s="73" t="str">
        <f t="shared" si="4"/>
        <v>000074</v>
      </c>
      <c r="N90" s="74">
        <f t="shared" si="5"/>
        <v>1</v>
      </c>
      <c r="O90" s="73" t="s">
        <v>787</v>
      </c>
      <c r="P90" s="77" t="str">
        <f t="shared" ca="1" si="6"/>
        <v/>
      </c>
      <c r="Q90" s="75"/>
      <c r="R90" s="76" t="str">
        <f t="shared" ca="1" si="7"/>
        <v/>
      </c>
      <c r="S90" s="76" t="str">
        <f>IF(ISERROR(INDEX('[1]Export Agora'!F:F,MATCH(INDEX('[1]Présence Agora'!#REF!,MATCH(E90,'[1]Présence Agora'!B:B,0)),'[1]Export Agora'!A:A,0))),"",IF(INDEX('[1]Export Agora'!F:F,MATCH(INDEX('[1]Présence Agora'!#REF!,MATCH(E90,'[1]Présence Agora'!B:B,0)),'[1]Export Agora'!A:A,0))="","",INDEX('[1]Export Agora'!F:F,MATCH(INDEX('[1]Présence Agora'!#REF!,MATCH(E90,'[1]Présence Agora'!B:B,0)),'[1]Export Agora'!A:A,0))))</f>
        <v/>
      </c>
      <c r="T90" s="65">
        <f>IF(INDEX('[1]Export Lascom'!U:U,MATCH(E90,'[1]Export Lascom'!O:O,0))="","",INDEX('[1]Export Lascom'!U:U,MATCH(E90,'[1]Export Lascom'!O:O,0)))</f>
        <v>45048</v>
      </c>
    </row>
    <row r="91" spans="5:20">
      <c r="E91" s="72" t="s">
        <v>1086</v>
      </c>
      <c r="F91" s="73" t="str">
        <f>INDEX('[1]Export Lascom'!B:B,MATCH(E91,'[1]Export Lascom'!O:O,0))</f>
        <v>22ISS</v>
      </c>
      <c r="G91" s="73">
        <f>INDEX('[1]Export Lascom'!G:G,MATCH(E91,'[1]Export Lascom'!O:O,0))</f>
        <v>17</v>
      </c>
      <c r="H91" s="73" t="str">
        <f>INDEX('[1]Export Lascom'!D:D,MATCH(E91,'[1]Export Lascom'!O:O,0))</f>
        <v>G12</v>
      </c>
      <c r="I91" s="73" t="str">
        <f>"Export CPRD " &amp; INDEX('[1]Export Lascom'!E:E,MATCH(E91,'[1]Export Lascom'!O:O,0))</f>
        <v>Export CPRD PN2068-2</v>
      </c>
      <c r="J91" s="73" t="str">
        <f>IF(MID(INDEX('[1]Export Lascom'!P:P,MATCH(E91,'[1]Export Lascom'!O:O,0)),4,1)="-",MID(INDEX('[1]Export Lascom'!P:P,MATCH(E91,'[1]Export Lascom'!O:O,0)),5,3),"Titre à mettre à jour")</f>
        <v>TTT</v>
      </c>
      <c r="K91" s="73" t="str">
        <f>IF(MID(INDEX('[1]Export Lascom'!P:P,MATCH(E91,'[1]Export Lascom'!O:O,0)),4,1)="-",MID(INDEX('[1]Export Lascom'!P:P,MATCH(E91,'[1]Export Lascom'!O:O,0)),9,3),"Titre à mettre à jour")</f>
        <v>TTZ</v>
      </c>
      <c r="L91" s="73" t="str">
        <f>INDEX('[1]Export Lascom'!I:I,MATCH(E91,'[1]Export Lascom'!O:O,0))</f>
        <v>DAF</v>
      </c>
      <c r="M91" s="73" t="str">
        <f t="shared" si="4"/>
        <v>000075</v>
      </c>
      <c r="N91" s="74">
        <f t="shared" si="5"/>
        <v>1</v>
      </c>
      <c r="O91" s="73" t="s">
        <v>787</v>
      </c>
      <c r="P91" s="77" t="str">
        <f t="shared" ca="1" si="6"/>
        <v/>
      </c>
      <c r="Q91" s="75"/>
      <c r="R91" s="76" t="str">
        <f t="shared" ca="1" si="7"/>
        <v/>
      </c>
      <c r="S91" s="76" t="str">
        <f>IF(ISERROR(INDEX('[1]Export Agora'!F:F,MATCH(INDEX('[1]Présence Agora'!#REF!,MATCH(E91,'[1]Présence Agora'!B:B,0)),'[1]Export Agora'!A:A,0))),"",IF(INDEX('[1]Export Agora'!F:F,MATCH(INDEX('[1]Présence Agora'!#REF!,MATCH(E91,'[1]Présence Agora'!B:B,0)),'[1]Export Agora'!A:A,0))="","",INDEX('[1]Export Agora'!F:F,MATCH(INDEX('[1]Présence Agora'!#REF!,MATCH(E91,'[1]Présence Agora'!B:B,0)),'[1]Export Agora'!A:A,0))))</f>
        <v/>
      </c>
      <c r="T91" s="65">
        <f>IF(INDEX('[1]Export Lascom'!U:U,MATCH(E91,'[1]Export Lascom'!O:O,0))="","",INDEX('[1]Export Lascom'!U:U,MATCH(E91,'[1]Export Lascom'!O:O,0)))</f>
        <v>45044</v>
      </c>
    </row>
    <row r="92" spans="5:20">
      <c r="E92" s="72" t="s">
        <v>1100</v>
      </c>
      <c r="F92" s="73" t="str">
        <f>INDEX('[1]Export Lascom'!B:B,MATCH(E92,'[1]Export Lascom'!O:O,0))</f>
        <v>22ISS</v>
      </c>
      <c r="G92" s="73">
        <f>INDEX('[1]Export Lascom'!G:G,MATCH(E92,'[1]Export Lascom'!O:O,0))</f>
        <v>17</v>
      </c>
      <c r="H92" s="73" t="str">
        <f>INDEX('[1]Export Lascom'!D:D,MATCH(E92,'[1]Export Lascom'!O:O,0))</f>
        <v>G12</v>
      </c>
      <c r="I92" s="73" t="str">
        <f>"Export CPRD " &amp; INDEX('[1]Export Lascom'!E:E,MATCH(E92,'[1]Export Lascom'!O:O,0))</f>
        <v>Export CPRD PN2068-2</v>
      </c>
      <c r="J92" s="73" t="str">
        <f>IF(MID(INDEX('[1]Export Lascom'!P:P,MATCH(E92,'[1]Export Lascom'!O:O,0)),4,1)="-",MID(INDEX('[1]Export Lascom'!P:P,MATCH(E92,'[1]Export Lascom'!O:O,0)),5,3),"Titre à mettre à jour")</f>
        <v>TTT</v>
      </c>
      <c r="K92" s="73" t="str">
        <f>IF(MID(INDEX('[1]Export Lascom'!P:P,MATCH(E92,'[1]Export Lascom'!O:O,0)),4,1)="-",MID(INDEX('[1]Export Lascom'!P:P,MATCH(E92,'[1]Export Lascom'!O:O,0)),9,3),"Titre à mettre à jour")</f>
        <v>TTZ</v>
      </c>
      <c r="L92" s="73" t="str">
        <f>INDEX('[1]Export Lascom'!I:I,MATCH(E92,'[1]Export Lascom'!O:O,0))</f>
        <v>DAF</v>
      </c>
      <c r="M92" s="73" t="str">
        <f t="shared" si="4"/>
        <v>000076</v>
      </c>
      <c r="N92" s="74">
        <f t="shared" si="5"/>
        <v>1</v>
      </c>
      <c r="O92" s="73" t="s">
        <v>787</v>
      </c>
      <c r="P92" s="77" t="str">
        <f t="shared" ca="1" si="6"/>
        <v/>
      </c>
      <c r="Q92" s="75"/>
      <c r="R92" s="76" t="str">
        <f t="shared" ca="1" si="7"/>
        <v/>
      </c>
      <c r="S92" s="76" t="str">
        <f>IF(ISERROR(INDEX('[1]Export Agora'!F:F,MATCH(INDEX('[1]Présence Agora'!#REF!,MATCH(E92,'[1]Présence Agora'!B:B,0)),'[1]Export Agora'!A:A,0))),"",IF(INDEX('[1]Export Agora'!F:F,MATCH(INDEX('[1]Présence Agora'!#REF!,MATCH(E92,'[1]Présence Agora'!B:B,0)),'[1]Export Agora'!A:A,0))="","",INDEX('[1]Export Agora'!F:F,MATCH(INDEX('[1]Présence Agora'!#REF!,MATCH(E92,'[1]Présence Agora'!B:B,0)),'[1]Export Agora'!A:A,0))))</f>
        <v/>
      </c>
      <c r="T92" s="65">
        <f>IF(INDEX('[1]Export Lascom'!U:U,MATCH(E92,'[1]Export Lascom'!O:O,0))="","",INDEX('[1]Export Lascom'!U:U,MATCH(E92,'[1]Export Lascom'!O:O,0)))</f>
        <v>45048</v>
      </c>
    </row>
    <row r="93" spans="5:20">
      <c r="E93" s="72" t="s">
        <v>1101</v>
      </c>
      <c r="F93" s="73" t="str">
        <f>INDEX('[1]Export Lascom'!B:B,MATCH(E93,'[1]Export Lascom'!O:O,0))</f>
        <v>22ISS</v>
      </c>
      <c r="G93" s="73">
        <f>INDEX('[1]Export Lascom'!G:G,MATCH(E93,'[1]Export Lascom'!O:O,0))</f>
        <v>17</v>
      </c>
      <c r="H93" s="73" t="str">
        <f>INDEX('[1]Export Lascom'!D:D,MATCH(E93,'[1]Export Lascom'!O:O,0))</f>
        <v>G12</v>
      </c>
      <c r="I93" s="73" t="str">
        <f>"Export CPRD " &amp; INDEX('[1]Export Lascom'!E:E,MATCH(E93,'[1]Export Lascom'!O:O,0))</f>
        <v>Export CPRD PN2068-2</v>
      </c>
      <c r="J93" s="73" t="str">
        <f>IF(MID(INDEX('[1]Export Lascom'!P:P,MATCH(E93,'[1]Export Lascom'!O:O,0)),4,1)="-",MID(INDEX('[1]Export Lascom'!P:P,MATCH(E93,'[1]Export Lascom'!O:O,0)),5,3),"Titre à mettre à jour")</f>
        <v>TTT</v>
      </c>
      <c r="K93" s="73" t="str">
        <f>IF(MID(INDEX('[1]Export Lascom'!P:P,MATCH(E93,'[1]Export Lascom'!O:O,0)),4,1)="-",MID(INDEX('[1]Export Lascom'!P:P,MATCH(E93,'[1]Export Lascom'!O:O,0)),9,3),"Titre à mettre à jour")</f>
        <v>TTZ</v>
      </c>
      <c r="L93" s="73" t="str">
        <f>INDEX('[1]Export Lascom'!I:I,MATCH(E93,'[1]Export Lascom'!O:O,0))</f>
        <v>DAF</v>
      </c>
      <c r="M93" s="73" t="str">
        <f t="shared" si="4"/>
        <v>000077</v>
      </c>
      <c r="N93" s="74">
        <f t="shared" si="5"/>
        <v>1</v>
      </c>
      <c r="O93" s="73" t="s">
        <v>787</v>
      </c>
      <c r="P93" s="77" t="str">
        <f t="shared" ca="1" si="6"/>
        <v/>
      </c>
      <c r="Q93" s="75"/>
      <c r="R93" s="76" t="str">
        <f t="shared" ca="1" si="7"/>
        <v/>
      </c>
      <c r="S93" s="76" t="str">
        <f>IF(ISERROR(INDEX('[1]Export Agora'!F:F,MATCH(INDEX('[1]Présence Agora'!#REF!,MATCH(E93,'[1]Présence Agora'!B:B,0)),'[1]Export Agora'!A:A,0))),"",IF(INDEX('[1]Export Agora'!F:F,MATCH(INDEX('[1]Présence Agora'!#REF!,MATCH(E93,'[1]Présence Agora'!B:B,0)),'[1]Export Agora'!A:A,0))="","",INDEX('[1]Export Agora'!F:F,MATCH(INDEX('[1]Présence Agora'!#REF!,MATCH(E93,'[1]Présence Agora'!B:B,0)),'[1]Export Agora'!A:A,0))))</f>
        <v/>
      </c>
      <c r="T93" s="65">
        <f>IF(INDEX('[1]Export Lascom'!U:U,MATCH(E93,'[1]Export Lascom'!O:O,0))="","",INDEX('[1]Export Lascom'!U:U,MATCH(E93,'[1]Export Lascom'!O:O,0)))</f>
        <v>45048</v>
      </c>
    </row>
    <row r="94" spans="5:20">
      <c r="E94" s="72" t="s">
        <v>1102</v>
      </c>
      <c r="F94" s="73" t="str">
        <f>INDEX('[1]Export Lascom'!B:B,MATCH(E94,'[1]Export Lascom'!O:O,0))</f>
        <v>22ISS</v>
      </c>
      <c r="G94" s="73">
        <f>INDEX('[1]Export Lascom'!G:G,MATCH(E94,'[1]Export Lascom'!O:O,0))</f>
        <v>17</v>
      </c>
      <c r="H94" s="73" t="str">
        <f>INDEX('[1]Export Lascom'!D:D,MATCH(E94,'[1]Export Lascom'!O:O,0))</f>
        <v>G12</v>
      </c>
      <c r="I94" s="73" t="str">
        <f>"Export CPRD " &amp; INDEX('[1]Export Lascom'!E:E,MATCH(E94,'[1]Export Lascom'!O:O,0))</f>
        <v>Export CPRD PN2068-2</v>
      </c>
      <c r="J94" s="73" t="str">
        <f>IF(MID(INDEX('[1]Export Lascom'!P:P,MATCH(E94,'[1]Export Lascom'!O:O,0)),4,1)="-",MID(INDEX('[1]Export Lascom'!P:P,MATCH(E94,'[1]Export Lascom'!O:O,0)),5,3),"Titre à mettre à jour")</f>
        <v>TTT</v>
      </c>
      <c r="K94" s="73" t="str">
        <f>IF(MID(INDEX('[1]Export Lascom'!P:P,MATCH(E94,'[1]Export Lascom'!O:O,0)),4,1)="-",MID(INDEX('[1]Export Lascom'!P:P,MATCH(E94,'[1]Export Lascom'!O:O,0)),9,3),"Titre à mettre à jour")</f>
        <v>TTZ</v>
      </c>
      <c r="L94" s="73" t="str">
        <f>INDEX('[1]Export Lascom'!I:I,MATCH(E94,'[1]Export Lascom'!O:O,0))</f>
        <v>DAF</v>
      </c>
      <c r="M94" s="73" t="str">
        <f t="shared" si="4"/>
        <v>000078</v>
      </c>
      <c r="N94" s="74">
        <f t="shared" si="5"/>
        <v>1</v>
      </c>
      <c r="O94" s="73" t="s">
        <v>787</v>
      </c>
      <c r="P94" s="77" t="str">
        <f t="shared" ca="1" si="6"/>
        <v/>
      </c>
      <c r="Q94" s="75"/>
      <c r="R94" s="76" t="str">
        <f t="shared" ca="1" si="7"/>
        <v/>
      </c>
      <c r="S94" s="76" t="str">
        <f>IF(ISERROR(INDEX('[1]Export Agora'!F:F,MATCH(INDEX('[1]Présence Agora'!#REF!,MATCH(E94,'[1]Présence Agora'!B:B,0)),'[1]Export Agora'!A:A,0))),"",IF(INDEX('[1]Export Agora'!F:F,MATCH(INDEX('[1]Présence Agora'!#REF!,MATCH(E94,'[1]Présence Agora'!B:B,0)),'[1]Export Agora'!A:A,0))="","",INDEX('[1]Export Agora'!F:F,MATCH(INDEX('[1]Présence Agora'!#REF!,MATCH(E94,'[1]Présence Agora'!B:B,0)),'[1]Export Agora'!A:A,0))))</f>
        <v/>
      </c>
      <c r="T94" s="65">
        <f>IF(INDEX('[1]Export Lascom'!U:U,MATCH(E94,'[1]Export Lascom'!O:O,0))="","",INDEX('[1]Export Lascom'!U:U,MATCH(E94,'[1]Export Lascom'!O:O,0)))</f>
        <v>45048</v>
      </c>
    </row>
    <row r="95" spans="5:20">
      <c r="E95" s="72" t="s">
        <v>1103</v>
      </c>
      <c r="F95" s="73" t="str">
        <f>INDEX('[1]Export Lascom'!B:B,MATCH(E95,'[1]Export Lascom'!O:O,0))</f>
        <v>22ISS</v>
      </c>
      <c r="G95" s="73">
        <f>INDEX('[1]Export Lascom'!G:G,MATCH(E95,'[1]Export Lascom'!O:O,0))</f>
        <v>17</v>
      </c>
      <c r="H95" s="73" t="str">
        <f>INDEX('[1]Export Lascom'!D:D,MATCH(E95,'[1]Export Lascom'!O:O,0))</f>
        <v>G12</v>
      </c>
      <c r="I95" s="73" t="str">
        <f>"Export CPRD " &amp; INDEX('[1]Export Lascom'!E:E,MATCH(E95,'[1]Export Lascom'!O:O,0))</f>
        <v>Export CPRD PN2068-2</v>
      </c>
      <c r="J95" s="73" t="str">
        <f>IF(MID(INDEX('[1]Export Lascom'!P:P,MATCH(E95,'[1]Export Lascom'!O:O,0)),4,1)="-",MID(INDEX('[1]Export Lascom'!P:P,MATCH(E95,'[1]Export Lascom'!O:O,0)),5,3),"Titre à mettre à jour")</f>
        <v>TTT</v>
      </c>
      <c r="K95" s="73" t="str">
        <f>IF(MID(INDEX('[1]Export Lascom'!P:P,MATCH(E95,'[1]Export Lascom'!O:O,0)),4,1)="-",MID(INDEX('[1]Export Lascom'!P:P,MATCH(E95,'[1]Export Lascom'!O:O,0)),9,3),"Titre à mettre à jour")</f>
        <v>TTZ</v>
      </c>
      <c r="L95" s="73" t="str">
        <f>INDEX('[1]Export Lascom'!I:I,MATCH(E95,'[1]Export Lascom'!O:O,0))</f>
        <v>DAF</v>
      </c>
      <c r="M95" s="73" t="str">
        <f t="shared" si="4"/>
        <v>000079</v>
      </c>
      <c r="N95" s="74">
        <f t="shared" si="5"/>
        <v>1</v>
      </c>
      <c r="O95" s="73" t="s">
        <v>787</v>
      </c>
      <c r="P95" s="77" t="str">
        <f t="shared" ca="1" si="6"/>
        <v/>
      </c>
      <c r="Q95" s="75"/>
      <c r="R95" s="76" t="str">
        <f t="shared" ca="1" si="7"/>
        <v/>
      </c>
      <c r="S95" s="76" t="str">
        <f>IF(ISERROR(INDEX('[1]Export Agora'!F:F,MATCH(INDEX('[1]Présence Agora'!#REF!,MATCH(E95,'[1]Présence Agora'!B:B,0)),'[1]Export Agora'!A:A,0))),"",IF(INDEX('[1]Export Agora'!F:F,MATCH(INDEX('[1]Présence Agora'!#REF!,MATCH(E95,'[1]Présence Agora'!B:B,0)),'[1]Export Agora'!A:A,0))="","",INDEX('[1]Export Agora'!F:F,MATCH(INDEX('[1]Présence Agora'!#REF!,MATCH(E95,'[1]Présence Agora'!B:B,0)),'[1]Export Agora'!A:A,0))))</f>
        <v/>
      </c>
      <c r="T95" s="65">
        <f>IF(INDEX('[1]Export Lascom'!U:U,MATCH(E95,'[1]Export Lascom'!O:O,0))="","",INDEX('[1]Export Lascom'!U:U,MATCH(E95,'[1]Export Lascom'!O:O,0)))</f>
        <v>45048</v>
      </c>
    </row>
    <row r="96" spans="5:20">
      <c r="E96" s="72" t="s">
        <v>1104</v>
      </c>
      <c r="F96" s="73" t="str">
        <f>INDEX('[1]Export Lascom'!B:B,MATCH(E96,'[1]Export Lascom'!O:O,0))</f>
        <v>22ISS</v>
      </c>
      <c r="G96" s="73">
        <f>INDEX('[1]Export Lascom'!G:G,MATCH(E96,'[1]Export Lascom'!O:O,0))</f>
        <v>17</v>
      </c>
      <c r="H96" s="73" t="str">
        <f>INDEX('[1]Export Lascom'!D:D,MATCH(E96,'[1]Export Lascom'!O:O,0))</f>
        <v>G12</v>
      </c>
      <c r="I96" s="73" t="str">
        <f>"Export CPRD " &amp; INDEX('[1]Export Lascom'!E:E,MATCH(E96,'[1]Export Lascom'!O:O,0))</f>
        <v>Export CPRD PN2068-2</v>
      </c>
      <c r="J96" s="73" t="str">
        <f>IF(MID(INDEX('[1]Export Lascom'!P:P,MATCH(E96,'[1]Export Lascom'!O:O,0)),4,1)="-",MID(INDEX('[1]Export Lascom'!P:P,MATCH(E96,'[1]Export Lascom'!O:O,0)),5,3),"Titre à mettre à jour")</f>
        <v>TTT</v>
      </c>
      <c r="K96" s="73" t="str">
        <f>IF(MID(INDEX('[1]Export Lascom'!P:P,MATCH(E96,'[1]Export Lascom'!O:O,0)),4,1)="-",MID(INDEX('[1]Export Lascom'!P:P,MATCH(E96,'[1]Export Lascom'!O:O,0)),9,3),"Titre à mettre à jour")</f>
        <v>TTZ</v>
      </c>
      <c r="L96" s="73" t="str">
        <f>INDEX('[1]Export Lascom'!I:I,MATCH(E96,'[1]Export Lascom'!O:O,0))</f>
        <v>DAF</v>
      </c>
      <c r="M96" s="73" t="str">
        <f t="shared" si="4"/>
        <v>000080</v>
      </c>
      <c r="N96" s="74">
        <f t="shared" si="5"/>
        <v>1</v>
      </c>
      <c r="O96" s="73" t="s">
        <v>787</v>
      </c>
      <c r="P96" s="77" t="str">
        <f t="shared" ca="1" si="6"/>
        <v/>
      </c>
      <c r="Q96" s="75"/>
      <c r="R96" s="76" t="str">
        <f t="shared" ca="1" si="7"/>
        <v/>
      </c>
      <c r="S96" s="76" t="str">
        <f>IF(ISERROR(INDEX('[1]Export Agora'!F:F,MATCH(INDEX('[1]Présence Agora'!#REF!,MATCH(E96,'[1]Présence Agora'!B:B,0)),'[1]Export Agora'!A:A,0))),"",IF(INDEX('[1]Export Agora'!F:F,MATCH(INDEX('[1]Présence Agora'!#REF!,MATCH(E96,'[1]Présence Agora'!B:B,0)),'[1]Export Agora'!A:A,0))="","",INDEX('[1]Export Agora'!F:F,MATCH(INDEX('[1]Présence Agora'!#REF!,MATCH(E96,'[1]Présence Agora'!B:B,0)),'[1]Export Agora'!A:A,0))))</f>
        <v/>
      </c>
      <c r="T96" s="65">
        <f>IF(INDEX('[1]Export Lascom'!U:U,MATCH(E96,'[1]Export Lascom'!O:O,0))="","",INDEX('[1]Export Lascom'!U:U,MATCH(E96,'[1]Export Lascom'!O:O,0)))</f>
        <v>45048</v>
      </c>
    </row>
    <row r="97" spans="5:20">
      <c r="E97" s="72" t="s">
        <v>1034</v>
      </c>
      <c r="F97" s="73" t="str">
        <f>INDEX('[1]Export Lascom'!B:B,MATCH(E97,'[1]Export Lascom'!O:O,0))</f>
        <v>22ISS</v>
      </c>
      <c r="G97" s="73">
        <f>INDEX('[1]Export Lascom'!G:G,MATCH(E97,'[1]Export Lascom'!O:O,0))</f>
        <v>17</v>
      </c>
      <c r="H97" s="73" t="str">
        <f>INDEX('[1]Export Lascom'!D:D,MATCH(E97,'[1]Export Lascom'!O:O,0))</f>
        <v>G12</v>
      </c>
      <c r="I97" s="73" t="str">
        <f>"Export CPRD " &amp; INDEX('[1]Export Lascom'!E:E,MATCH(E97,'[1]Export Lascom'!O:O,0))</f>
        <v>Export CPRD PN2068-2</v>
      </c>
      <c r="J97" s="73" t="str">
        <f>IF(MID(INDEX('[1]Export Lascom'!P:P,MATCH(E97,'[1]Export Lascom'!O:O,0)),4,1)="-",MID(INDEX('[1]Export Lascom'!P:P,MATCH(E97,'[1]Export Lascom'!O:O,0)),5,3),"Titre à mettre à jour")</f>
        <v>TTT</v>
      </c>
      <c r="K97" s="73" t="str">
        <f>IF(MID(INDEX('[1]Export Lascom'!P:P,MATCH(E97,'[1]Export Lascom'!O:O,0)),4,1)="-",MID(INDEX('[1]Export Lascom'!P:P,MATCH(E97,'[1]Export Lascom'!O:O,0)),9,3),"Titre à mettre à jour")</f>
        <v>TTZ</v>
      </c>
      <c r="L97" s="73" t="str">
        <f>INDEX('[1]Export Lascom'!I:I,MATCH(E97,'[1]Export Lascom'!O:O,0))</f>
        <v>DAF</v>
      </c>
      <c r="M97" s="73" t="str">
        <f t="shared" si="4"/>
        <v>000081</v>
      </c>
      <c r="N97" s="74">
        <f t="shared" si="5"/>
        <v>1</v>
      </c>
      <c r="O97" s="73" t="s">
        <v>787</v>
      </c>
      <c r="P97" s="77" t="str">
        <f t="shared" ca="1" si="6"/>
        <v/>
      </c>
      <c r="Q97" s="75"/>
      <c r="R97" s="76" t="str">
        <f t="shared" ca="1" si="7"/>
        <v/>
      </c>
      <c r="S97" s="76" t="str">
        <f>IF(ISERROR(INDEX('[1]Export Agora'!F:F,MATCH(INDEX('[1]Présence Agora'!#REF!,MATCH(E97,'[1]Présence Agora'!B:B,0)),'[1]Export Agora'!A:A,0))),"",IF(INDEX('[1]Export Agora'!F:F,MATCH(INDEX('[1]Présence Agora'!#REF!,MATCH(E97,'[1]Présence Agora'!B:B,0)),'[1]Export Agora'!A:A,0))="","",INDEX('[1]Export Agora'!F:F,MATCH(INDEX('[1]Présence Agora'!#REF!,MATCH(E97,'[1]Présence Agora'!B:B,0)),'[1]Export Agora'!A:A,0))))</f>
        <v/>
      </c>
      <c r="T97" s="65">
        <f>IF(INDEX('[1]Export Lascom'!U:U,MATCH(E97,'[1]Export Lascom'!O:O,0))="","",INDEX('[1]Export Lascom'!U:U,MATCH(E97,'[1]Export Lascom'!O:O,0)))</f>
        <v>45035</v>
      </c>
    </row>
    <row r="98" spans="5:20">
      <c r="E98" s="72" t="s">
        <v>1082</v>
      </c>
      <c r="F98" s="73" t="str">
        <f>INDEX('[1]Export Lascom'!B:B,MATCH(E98,'[1]Export Lascom'!O:O,0))</f>
        <v>22ISS</v>
      </c>
      <c r="G98" s="73">
        <f>INDEX('[1]Export Lascom'!G:G,MATCH(E98,'[1]Export Lascom'!O:O,0))</f>
        <v>17</v>
      </c>
      <c r="H98" s="73" t="str">
        <f>INDEX('[1]Export Lascom'!D:D,MATCH(E98,'[1]Export Lascom'!O:O,0))</f>
        <v>G12</v>
      </c>
      <c r="I98" s="73" t="str">
        <f>"Export CPRD " &amp; INDEX('[1]Export Lascom'!E:E,MATCH(E98,'[1]Export Lascom'!O:O,0))</f>
        <v>Export CPRD PN2068-2</v>
      </c>
      <c r="J98" s="73" t="str">
        <f>IF(MID(INDEX('[1]Export Lascom'!P:P,MATCH(E98,'[1]Export Lascom'!O:O,0)),4,1)="-",MID(INDEX('[1]Export Lascom'!P:P,MATCH(E98,'[1]Export Lascom'!O:O,0)),5,3),"Titre à mettre à jour")</f>
        <v>TTT</v>
      </c>
      <c r="K98" s="73" t="str">
        <f>IF(MID(INDEX('[1]Export Lascom'!P:P,MATCH(E98,'[1]Export Lascom'!O:O,0)),4,1)="-",MID(INDEX('[1]Export Lascom'!P:P,MATCH(E98,'[1]Export Lascom'!O:O,0)),9,3),"Titre à mettre à jour")</f>
        <v>TTZ</v>
      </c>
      <c r="L98" s="73" t="str">
        <f>INDEX('[1]Export Lascom'!I:I,MATCH(E98,'[1]Export Lascom'!O:O,0))</f>
        <v>DAF</v>
      </c>
      <c r="M98" s="73" t="str">
        <f t="shared" si="4"/>
        <v>000081</v>
      </c>
      <c r="N98" s="74">
        <f t="shared" si="5"/>
        <v>2</v>
      </c>
      <c r="O98" s="73" t="s">
        <v>787</v>
      </c>
      <c r="P98" s="77" t="str">
        <f t="shared" ca="1" si="6"/>
        <v/>
      </c>
      <c r="Q98" s="75"/>
      <c r="R98" s="76" t="str">
        <f t="shared" ca="1" si="7"/>
        <v/>
      </c>
      <c r="S98" s="76" t="str">
        <f>IF(ISERROR(INDEX('[1]Export Agora'!F:F,MATCH(INDEX('[1]Présence Agora'!#REF!,MATCH(E98,'[1]Présence Agora'!B:B,0)),'[1]Export Agora'!A:A,0))),"",IF(INDEX('[1]Export Agora'!F:F,MATCH(INDEX('[1]Présence Agora'!#REF!,MATCH(E98,'[1]Présence Agora'!B:B,0)),'[1]Export Agora'!A:A,0))="","",INDEX('[1]Export Agora'!F:F,MATCH(INDEX('[1]Présence Agora'!#REF!,MATCH(E98,'[1]Présence Agora'!B:B,0)),'[1]Export Agora'!A:A,0))))</f>
        <v/>
      </c>
      <c r="T98" s="65">
        <f>IF(INDEX('[1]Export Lascom'!U:U,MATCH(E98,'[1]Export Lascom'!O:O,0))="","",INDEX('[1]Export Lascom'!U:U,MATCH(E98,'[1]Export Lascom'!O:O,0)))</f>
        <v>45043</v>
      </c>
    </row>
    <row r="99" spans="5:20">
      <c r="E99" s="72" t="s">
        <v>1213</v>
      </c>
      <c r="F99" s="73" t="str">
        <f>INDEX('[1]Export Lascom'!B:B,MATCH(E99,'[1]Export Lascom'!O:O,0))</f>
        <v>22ISS</v>
      </c>
      <c r="G99" s="73">
        <f>INDEX('[1]Export Lascom'!G:G,MATCH(E99,'[1]Export Lascom'!O:O,0))</f>
        <v>17</v>
      </c>
      <c r="H99" s="73" t="str">
        <f>INDEX('[1]Export Lascom'!D:D,MATCH(E99,'[1]Export Lascom'!O:O,0))</f>
        <v>G12</v>
      </c>
      <c r="I99" s="73" t="str">
        <f>"Export CPRD " &amp; INDEX('[1]Export Lascom'!E:E,MATCH(E99,'[1]Export Lascom'!O:O,0))</f>
        <v>Export CPRD PN2068-2</v>
      </c>
      <c r="J99" s="73" t="str">
        <f>IF(MID(INDEX('[1]Export Lascom'!P:P,MATCH(E99,'[1]Export Lascom'!O:O,0)),4,1)="-",MID(INDEX('[1]Export Lascom'!P:P,MATCH(E99,'[1]Export Lascom'!O:O,0)),5,3),"Titre à mettre à jour")</f>
        <v>TTT</v>
      </c>
      <c r="K99" s="73" t="str">
        <f>IF(MID(INDEX('[1]Export Lascom'!P:P,MATCH(E99,'[1]Export Lascom'!O:O,0)),4,1)="-",MID(INDEX('[1]Export Lascom'!P:P,MATCH(E99,'[1]Export Lascom'!O:O,0)),9,3),"Titre à mettre à jour")</f>
        <v>TTZ</v>
      </c>
      <c r="L99" s="73" t="str">
        <f>INDEX('[1]Export Lascom'!I:I,MATCH(E99,'[1]Export Lascom'!O:O,0))</f>
        <v>DAF</v>
      </c>
      <c r="M99" s="73" t="str">
        <f t="shared" si="4"/>
        <v>000081</v>
      </c>
      <c r="N99" s="74">
        <f t="shared" si="5"/>
        <v>3</v>
      </c>
      <c r="O99" s="73" t="s">
        <v>787</v>
      </c>
      <c r="P99" s="77" t="str">
        <f t="shared" ca="1" si="6"/>
        <v/>
      </c>
      <c r="Q99" s="75"/>
      <c r="R99" s="76" t="str">
        <f t="shared" ca="1" si="7"/>
        <v/>
      </c>
      <c r="S99" s="76" t="str">
        <f>IF(ISERROR(INDEX('[1]Export Agora'!F:F,MATCH(INDEX('[1]Présence Agora'!#REF!,MATCH(E99,'[1]Présence Agora'!B:B,0)),'[1]Export Agora'!A:A,0))),"",IF(INDEX('[1]Export Agora'!F:F,MATCH(INDEX('[1]Présence Agora'!#REF!,MATCH(E99,'[1]Présence Agora'!B:B,0)),'[1]Export Agora'!A:A,0))="","",INDEX('[1]Export Agora'!F:F,MATCH(INDEX('[1]Présence Agora'!#REF!,MATCH(E99,'[1]Présence Agora'!B:B,0)),'[1]Export Agora'!A:A,0))))</f>
        <v/>
      </c>
      <c r="T99" s="65">
        <f>IF(INDEX('[1]Export Lascom'!U:U,MATCH(E99,'[1]Export Lascom'!O:O,0))="","",INDEX('[1]Export Lascom'!U:U,MATCH(E99,'[1]Export Lascom'!O:O,0)))</f>
        <v>45069</v>
      </c>
    </row>
    <row r="100" spans="5:20">
      <c r="E100" s="72" t="s">
        <v>1035</v>
      </c>
      <c r="F100" s="73" t="str">
        <f>INDEX('[1]Export Lascom'!B:B,MATCH(E100,'[1]Export Lascom'!O:O,0))</f>
        <v>22ISS</v>
      </c>
      <c r="G100" s="73">
        <f>INDEX('[1]Export Lascom'!G:G,MATCH(E100,'[1]Export Lascom'!O:O,0))</f>
        <v>17</v>
      </c>
      <c r="H100" s="73" t="str">
        <f>INDEX('[1]Export Lascom'!D:D,MATCH(E100,'[1]Export Lascom'!O:O,0))</f>
        <v>G12</v>
      </c>
      <c r="I100" s="73" t="str">
        <f>"Export CPRD " &amp; INDEX('[1]Export Lascom'!E:E,MATCH(E100,'[1]Export Lascom'!O:O,0))</f>
        <v>Export CPRD PN2068-2</v>
      </c>
      <c r="J100" s="73" t="str">
        <f>IF(MID(INDEX('[1]Export Lascom'!P:P,MATCH(E100,'[1]Export Lascom'!O:O,0)),4,1)="-",MID(INDEX('[1]Export Lascom'!P:P,MATCH(E100,'[1]Export Lascom'!O:O,0)),5,3),"Titre à mettre à jour")</f>
        <v>TTT</v>
      </c>
      <c r="K100" s="73" t="str">
        <f>IF(MID(INDEX('[1]Export Lascom'!P:P,MATCH(E100,'[1]Export Lascom'!O:O,0)),4,1)="-",MID(INDEX('[1]Export Lascom'!P:P,MATCH(E100,'[1]Export Lascom'!O:O,0)),9,3),"Titre à mettre à jour")</f>
        <v>TTZ</v>
      </c>
      <c r="L100" s="73" t="str">
        <f>INDEX('[1]Export Lascom'!I:I,MATCH(E100,'[1]Export Lascom'!O:O,0))</f>
        <v>DAF</v>
      </c>
      <c r="M100" s="73" t="str">
        <f t="shared" si="4"/>
        <v>000082</v>
      </c>
      <c r="N100" s="74">
        <f t="shared" si="5"/>
        <v>1</v>
      </c>
      <c r="O100" s="73" t="s">
        <v>787</v>
      </c>
      <c r="P100" s="77" t="str">
        <f t="shared" ca="1" si="6"/>
        <v/>
      </c>
      <c r="Q100" s="75"/>
      <c r="R100" s="76" t="str">
        <f t="shared" ca="1" si="7"/>
        <v/>
      </c>
      <c r="S100" s="76" t="str">
        <f>IF(ISERROR(INDEX('[1]Export Agora'!F:F,MATCH(INDEX('[1]Présence Agora'!#REF!,MATCH(E100,'[1]Présence Agora'!B:B,0)),'[1]Export Agora'!A:A,0))),"",IF(INDEX('[1]Export Agora'!F:F,MATCH(INDEX('[1]Présence Agora'!#REF!,MATCH(E100,'[1]Présence Agora'!B:B,0)),'[1]Export Agora'!A:A,0))="","",INDEX('[1]Export Agora'!F:F,MATCH(INDEX('[1]Présence Agora'!#REF!,MATCH(E100,'[1]Présence Agora'!B:B,0)),'[1]Export Agora'!A:A,0))))</f>
        <v/>
      </c>
      <c r="T100" s="65">
        <f>IF(INDEX('[1]Export Lascom'!U:U,MATCH(E100,'[1]Export Lascom'!O:O,0))="","",INDEX('[1]Export Lascom'!U:U,MATCH(E100,'[1]Export Lascom'!O:O,0)))</f>
        <v>45035</v>
      </c>
    </row>
    <row r="101" spans="5:20">
      <c r="E101" s="72" t="s">
        <v>1239</v>
      </c>
      <c r="F101" s="73" t="str">
        <f>INDEX('[1]Export Lascom'!B:B,MATCH(E101,'[1]Export Lascom'!O:O,0))</f>
        <v>22ISS</v>
      </c>
      <c r="G101" s="73">
        <f>INDEX('[1]Export Lascom'!G:G,MATCH(E101,'[1]Export Lascom'!O:O,0))</f>
        <v>17</v>
      </c>
      <c r="H101" s="73" t="str">
        <f>INDEX('[1]Export Lascom'!D:D,MATCH(E101,'[1]Export Lascom'!O:O,0))</f>
        <v>G12</v>
      </c>
      <c r="I101" s="73" t="str">
        <f>"Export CPRD " &amp; INDEX('[1]Export Lascom'!E:E,MATCH(E101,'[1]Export Lascom'!O:O,0))</f>
        <v>Export CPRD PN2068-2</v>
      </c>
      <c r="J101" s="73" t="str">
        <f>IF(MID(INDEX('[1]Export Lascom'!P:P,MATCH(E101,'[1]Export Lascom'!O:O,0)),4,1)="-",MID(INDEX('[1]Export Lascom'!P:P,MATCH(E101,'[1]Export Lascom'!O:O,0)),5,3),"Titre à mettre à jour")</f>
        <v>TTT</v>
      </c>
      <c r="K101" s="73" t="str">
        <f>IF(MID(INDEX('[1]Export Lascom'!P:P,MATCH(E101,'[1]Export Lascom'!O:O,0)),4,1)="-",MID(INDEX('[1]Export Lascom'!P:P,MATCH(E101,'[1]Export Lascom'!O:O,0)),9,3),"Titre à mettre à jour")</f>
        <v>TTZ</v>
      </c>
      <c r="L101" s="73" t="str">
        <f>INDEX('[1]Export Lascom'!I:I,MATCH(E101,'[1]Export Lascom'!O:O,0))</f>
        <v>DAF</v>
      </c>
      <c r="M101" s="73" t="str">
        <f t="shared" si="4"/>
        <v>000083</v>
      </c>
      <c r="N101" s="74">
        <f t="shared" si="5"/>
        <v>1</v>
      </c>
      <c r="O101" s="73" t="s">
        <v>785</v>
      </c>
      <c r="P101" s="77" t="str">
        <f t="shared" ca="1" si="6"/>
        <v/>
      </c>
      <c r="Q101" s="75"/>
      <c r="R101" s="76" t="str">
        <f t="shared" ca="1" si="7"/>
        <v/>
      </c>
      <c r="S101" s="76" t="str">
        <f>IF(ISERROR(INDEX('[1]Export Agora'!F:F,MATCH(INDEX('[1]Présence Agora'!#REF!,MATCH(E101,'[1]Présence Agora'!B:B,0)),'[1]Export Agora'!A:A,0))),"",IF(INDEX('[1]Export Agora'!F:F,MATCH(INDEX('[1]Présence Agora'!#REF!,MATCH(E101,'[1]Présence Agora'!B:B,0)),'[1]Export Agora'!A:A,0))="","",INDEX('[1]Export Agora'!F:F,MATCH(INDEX('[1]Présence Agora'!#REF!,MATCH(E101,'[1]Présence Agora'!B:B,0)),'[1]Export Agora'!A:A,0))))</f>
        <v/>
      </c>
      <c r="T101" s="65">
        <f>IF(INDEX('[1]Export Lascom'!U:U,MATCH(E101,'[1]Export Lascom'!O:O,0))="","",INDEX('[1]Export Lascom'!U:U,MATCH(E101,'[1]Export Lascom'!O:O,0)))</f>
        <v>45072</v>
      </c>
    </row>
    <row r="102" spans="5:20">
      <c r="E102" s="72" t="s">
        <v>1004</v>
      </c>
      <c r="F102" s="73" t="str">
        <f>INDEX('[1]Export Lascom'!B:B,MATCH(E102,'[1]Export Lascom'!O:O,0))</f>
        <v>22ISS</v>
      </c>
      <c r="G102" s="73">
        <f>INDEX('[1]Export Lascom'!G:G,MATCH(E102,'[1]Export Lascom'!O:O,0))</f>
        <v>17</v>
      </c>
      <c r="H102" s="73" t="str">
        <f>INDEX('[1]Export Lascom'!D:D,MATCH(E102,'[1]Export Lascom'!O:O,0))</f>
        <v>G72</v>
      </c>
      <c r="I102" s="73" t="str">
        <f>"Export CPRD " &amp; INDEX('[1]Export Lascom'!E:E,MATCH(E102,'[1]Export Lascom'!O:O,0))</f>
        <v>Export CPRD PN2068-2</v>
      </c>
      <c r="J102" s="73" t="str">
        <f>IF(MID(INDEX('[1]Export Lascom'!P:P,MATCH(E102,'[1]Export Lascom'!O:O,0)),4,1)="-",MID(INDEX('[1]Export Lascom'!P:P,MATCH(E102,'[1]Export Lascom'!O:O,0)),5,3),"Titre à mettre à jour")</f>
        <v>TTT</v>
      </c>
      <c r="K102" s="73" t="str">
        <f>IF(MID(INDEX('[1]Export Lascom'!P:P,MATCH(E102,'[1]Export Lascom'!O:O,0)),4,1)="-",MID(INDEX('[1]Export Lascom'!P:P,MATCH(E102,'[1]Export Lascom'!O:O,0)),9,3),"Titre à mettre à jour")</f>
        <v>TTZ</v>
      </c>
      <c r="L102" s="73" t="str">
        <f>INDEX('[1]Export Lascom'!I:I,MATCH(E102,'[1]Export Lascom'!O:O,0))</f>
        <v>DAF</v>
      </c>
      <c r="M102" s="73" t="str">
        <f t="shared" si="4"/>
        <v>000085</v>
      </c>
      <c r="N102" s="74">
        <f t="shared" si="5"/>
        <v>1</v>
      </c>
      <c r="O102" s="73" t="s">
        <v>787</v>
      </c>
      <c r="P102" s="77">
        <f t="shared" ca="1" si="6"/>
        <v>45029</v>
      </c>
      <c r="Q102" s="75"/>
      <c r="R102" s="76">
        <f t="shared" ca="1" si="7"/>
        <v>0</v>
      </c>
      <c r="S102" s="76" t="str">
        <f>IF(ISERROR(INDEX('[1]Export Agora'!F:F,MATCH(INDEX('[1]Présence Agora'!#REF!,MATCH(E102,'[1]Présence Agora'!B:B,0)),'[1]Export Agora'!A:A,0))),"",IF(INDEX('[1]Export Agora'!F:F,MATCH(INDEX('[1]Présence Agora'!#REF!,MATCH(E102,'[1]Présence Agora'!B:B,0)),'[1]Export Agora'!A:A,0))="","",INDEX('[1]Export Agora'!F:F,MATCH(INDEX('[1]Présence Agora'!#REF!,MATCH(E102,'[1]Présence Agora'!B:B,0)),'[1]Export Agora'!A:A,0))))</f>
        <v/>
      </c>
      <c r="T102" s="65">
        <f>IF(INDEX('[1]Export Lascom'!U:U,MATCH(E102,'[1]Export Lascom'!O:O,0))="","",INDEX('[1]Export Lascom'!U:U,MATCH(E102,'[1]Export Lascom'!O:O,0)))</f>
        <v>45029</v>
      </c>
    </row>
    <row r="103" spans="5:20">
      <c r="E103" s="72" t="s">
        <v>1048</v>
      </c>
      <c r="F103" s="73" t="str">
        <f>INDEX('[1]Export Lascom'!B:B,MATCH(E103,'[1]Export Lascom'!O:O,0))</f>
        <v>22ISS</v>
      </c>
      <c r="G103" s="73">
        <f>INDEX('[1]Export Lascom'!G:G,MATCH(E103,'[1]Export Lascom'!O:O,0))</f>
        <v>17</v>
      </c>
      <c r="H103" s="73" t="str">
        <f>INDEX('[1]Export Lascom'!D:D,MATCH(E103,'[1]Export Lascom'!O:O,0))</f>
        <v>PLO</v>
      </c>
      <c r="I103" s="73" t="str">
        <f>"Export CPRD " &amp; INDEX('[1]Export Lascom'!E:E,MATCH(E103,'[1]Export Lascom'!O:O,0))</f>
        <v>Export CPRD PN2068-2</v>
      </c>
      <c r="J103" s="73" t="str">
        <f>IF(MID(INDEX('[1]Export Lascom'!P:P,MATCH(E103,'[1]Export Lascom'!O:O,0)),4,1)="-",MID(INDEX('[1]Export Lascom'!P:P,MATCH(E103,'[1]Export Lascom'!O:O,0)),5,3),"Titre à mettre à jour")</f>
        <v>TTT</v>
      </c>
      <c r="K103" s="73" t="str">
        <f>IF(MID(INDEX('[1]Export Lascom'!P:P,MATCH(E103,'[1]Export Lascom'!O:O,0)),4,1)="-",MID(INDEX('[1]Export Lascom'!P:P,MATCH(E103,'[1]Export Lascom'!O:O,0)),9,3),"Titre à mettre à jour")</f>
        <v>TTZ</v>
      </c>
      <c r="L103" s="73" t="str">
        <f>INDEX('[1]Export Lascom'!I:I,MATCH(E103,'[1]Export Lascom'!O:O,0))</f>
        <v>DAF</v>
      </c>
      <c r="M103" s="73" t="str">
        <f t="shared" si="4"/>
        <v>000085</v>
      </c>
      <c r="N103" s="74">
        <f t="shared" si="5"/>
        <v>2</v>
      </c>
      <c r="O103" s="73" t="s">
        <v>787</v>
      </c>
      <c r="P103" s="77" t="str">
        <f t="shared" ca="1" si="6"/>
        <v/>
      </c>
      <c r="Q103" s="75"/>
      <c r="R103" s="76" t="str">
        <f t="shared" ca="1" si="7"/>
        <v/>
      </c>
      <c r="S103" s="76" t="str">
        <f>IF(ISERROR(INDEX('[1]Export Agora'!F:F,MATCH(INDEX('[1]Présence Agora'!#REF!,MATCH(E103,'[1]Présence Agora'!B:B,0)),'[1]Export Agora'!A:A,0))),"",IF(INDEX('[1]Export Agora'!F:F,MATCH(INDEX('[1]Présence Agora'!#REF!,MATCH(E103,'[1]Présence Agora'!B:B,0)),'[1]Export Agora'!A:A,0))="","",INDEX('[1]Export Agora'!F:F,MATCH(INDEX('[1]Présence Agora'!#REF!,MATCH(E103,'[1]Présence Agora'!B:B,0)),'[1]Export Agora'!A:A,0))))</f>
        <v/>
      </c>
      <c r="T103" s="65">
        <f>IF(INDEX('[1]Export Lascom'!U:U,MATCH(E103,'[1]Export Lascom'!O:O,0))="","",INDEX('[1]Export Lascom'!U:U,MATCH(E103,'[1]Export Lascom'!O:O,0)))</f>
        <v>45040</v>
      </c>
    </row>
    <row r="104" spans="5:20">
      <c r="E104" s="72" t="s">
        <v>1005</v>
      </c>
      <c r="F104" s="73" t="str">
        <f>INDEX('[1]Export Lascom'!B:B,MATCH(E104,'[1]Export Lascom'!O:O,0))</f>
        <v>22ISS</v>
      </c>
      <c r="G104" s="73">
        <f>INDEX('[1]Export Lascom'!G:G,MATCH(E104,'[1]Export Lascom'!O:O,0))</f>
        <v>17</v>
      </c>
      <c r="H104" s="73" t="str">
        <f>INDEX('[1]Export Lascom'!D:D,MATCH(E104,'[1]Export Lascom'!O:O,0))</f>
        <v>G72</v>
      </c>
      <c r="I104" s="73" t="str">
        <f>"Export CPRD " &amp; INDEX('[1]Export Lascom'!E:E,MATCH(E104,'[1]Export Lascom'!O:O,0))</f>
        <v>Export CPRD PN2068-2</v>
      </c>
      <c r="J104" s="73" t="str">
        <f>IF(MID(INDEX('[1]Export Lascom'!P:P,MATCH(E104,'[1]Export Lascom'!O:O,0)),4,1)="-",MID(INDEX('[1]Export Lascom'!P:P,MATCH(E104,'[1]Export Lascom'!O:O,0)),5,3),"Titre à mettre à jour")</f>
        <v>TTT</v>
      </c>
      <c r="K104" s="73" t="str">
        <f>IF(MID(INDEX('[1]Export Lascom'!P:P,MATCH(E104,'[1]Export Lascom'!O:O,0)),4,1)="-",MID(INDEX('[1]Export Lascom'!P:P,MATCH(E104,'[1]Export Lascom'!O:O,0)),9,3),"Titre à mettre à jour")</f>
        <v>TTZ</v>
      </c>
      <c r="L104" s="73" t="str">
        <f>INDEX('[1]Export Lascom'!I:I,MATCH(E104,'[1]Export Lascom'!O:O,0))</f>
        <v>DAF</v>
      </c>
      <c r="M104" s="73" t="str">
        <f t="shared" si="4"/>
        <v>000086</v>
      </c>
      <c r="N104" s="74">
        <f t="shared" si="5"/>
        <v>1</v>
      </c>
      <c r="O104" s="73" t="s">
        <v>787</v>
      </c>
      <c r="P104" s="77">
        <f t="shared" ca="1" si="6"/>
        <v>45029</v>
      </c>
      <c r="Q104" s="75"/>
      <c r="R104" s="76">
        <f t="shared" ca="1" si="7"/>
        <v>0</v>
      </c>
      <c r="S104" s="76" t="str">
        <f>IF(ISERROR(INDEX('[1]Export Agora'!F:F,MATCH(INDEX('[1]Présence Agora'!#REF!,MATCH(E104,'[1]Présence Agora'!B:B,0)),'[1]Export Agora'!A:A,0))),"",IF(INDEX('[1]Export Agora'!F:F,MATCH(INDEX('[1]Présence Agora'!#REF!,MATCH(E104,'[1]Présence Agora'!B:B,0)),'[1]Export Agora'!A:A,0))="","",INDEX('[1]Export Agora'!F:F,MATCH(INDEX('[1]Présence Agora'!#REF!,MATCH(E104,'[1]Présence Agora'!B:B,0)),'[1]Export Agora'!A:A,0))))</f>
        <v/>
      </c>
      <c r="T104" s="65">
        <f>IF(INDEX('[1]Export Lascom'!U:U,MATCH(E104,'[1]Export Lascom'!O:O,0))="","",INDEX('[1]Export Lascom'!U:U,MATCH(E104,'[1]Export Lascom'!O:O,0)))</f>
        <v>45029</v>
      </c>
    </row>
    <row r="105" spans="5:20">
      <c r="E105" s="72" t="s">
        <v>1049</v>
      </c>
      <c r="F105" s="73" t="str">
        <f>INDEX('[1]Export Lascom'!B:B,MATCH(E105,'[1]Export Lascom'!O:O,0))</f>
        <v>22ISS</v>
      </c>
      <c r="G105" s="73">
        <f>INDEX('[1]Export Lascom'!G:G,MATCH(E105,'[1]Export Lascom'!O:O,0))</f>
        <v>17</v>
      </c>
      <c r="H105" s="73" t="str">
        <f>INDEX('[1]Export Lascom'!D:D,MATCH(E105,'[1]Export Lascom'!O:O,0))</f>
        <v>PLO</v>
      </c>
      <c r="I105" s="73" t="str">
        <f>"Export CPRD " &amp; INDEX('[1]Export Lascom'!E:E,MATCH(E105,'[1]Export Lascom'!O:O,0))</f>
        <v>Export CPRD PN2068-2</v>
      </c>
      <c r="J105" s="73" t="str">
        <f>IF(MID(INDEX('[1]Export Lascom'!P:P,MATCH(E105,'[1]Export Lascom'!O:O,0)),4,1)="-",MID(INDEX('[1]Export Lascom'!P:P,MATCH(E105,'[1]Export Lascom'!O:O,0)),5,3),"Titre à mettre à jour")</f>
        <v>TTT</v>
      </c>
      <c r="K105" s="73" t="str">
        <f>IF(MID(INDEX('[1]Export Lascom'!P:P,MATCH(E105,'[1]Export Lascom'!O:O,0)),4,1)="-",MID(INDEX('[1]Export Lascom'!P:P,MATCH(E105,'[1]Export Lascom'!O:O,0)),9,3),"Titre à mettre à jour")</f>
        <v>TTZ</v>
      </c>
      <c r="L105" s="73" t="str">
        <f>INDEX('[1]Export Lascom'!I:I,MATCH(E105,'[1]Export Lascom'!O:O,0))</f>
        <v>DAF</v>
      </c>
      <c r="M105" s="73" t="str">
        <f t="shared" si="4"/>
        <v>000086</v>
      </c>
      <c r="N105" s="74">
        <f t="shared" si="5"/>
        <v>2</v>
      </c>
      <c r="O105" s="73" t="s">
        <v>787</v>
      </c>
      <c r="P105" s="77" t="str">
        <f t="shared" ca="1" si="6"/>
        <v/>
      </c>
      <c r="Q105" s="75"/>
      <c r="R105" s="76" t="str">
        <f t="shared" ca="1" si="7"/>
        <v/>
      </c>
      <c r="S105" s="76" t="str">
        <f>IF(ISERROR(INDEX('[1]Export Agora'!F:F,MATCH(INDEX('[1]Présence Agora'!#REF!,MATCH(E105,'[1]Présence Agora'!B:B,0)),'[1]Export Agora'!A:A,0))),"",IF(INDEX('[1]Export Agora'!F:F,MATCH(INDEX('[1]Présence Agora'!#REF!,MATCH(E105,'[1]Présence Agora'!B:B,0)),'[1]Export Agora'!A:A,0))="","",INDEX('[1]Export Agora'!F:F,MATCH(INDEX('[1]Présence Agora'!#REF!,MATCH(E105,'[1]Présence Agora'!B:B,0)),'[1]Export Agora'!A:A,0))))</f>
        <v/>
      </c>
      <c r="T105" s="65">
        <f>IF(INDEX('[1]Export Lascom'!U:U,MATCH(E105,'[1]Export Lascom'!O:O,0))="","",INDEX('[1]Export Lascom'!U:U,MATCH(E105,'[1]Export Lascom'!O:O,0)))</f>
        <v>45040</v>
      </c>
    </row>
    <row r="106" spans="5:20">
      <c r="E106" s="72" t="s">
        <v>1006</v>
      </c>
      <c r="F106" s="73" t="str">
        <f>INDEX('[1]Export Lascom'!B:B,MATCH(E106,'[1]Export Lascom'!O:O,0))</f>
        <v>22ISS</v>
      </c>
      <c r="G106" s="73">
        <f>INDEX('[1]Export Lascom'!G:G,MATCH(E106,'[1]Export Lascom'!O:O,0))</f>
        <v>17</v>
      </c>
      <c r="H106" s="73" t="str">
        <f>INDEX('[1]Export Lascom'!D:D,MATCH(E106,'[1]Export Lascom'!O:O,0))</f>
        <v>G72</v>
      </c>
      <c r="I106" s="73" t="str">
        <f>"Export CPRD " &amp; INDEX('[1]Export Lascom'!E:E,MATCH(E106,'[1]Export Lascom'!O:O,0))</f>
        <v>Export CPRD PN2068-2</v>
      </c>
      <c r="J106" s="73" t="str">
        <f>IF(MID(INDEX('[1]Export Lascom'!P:P,MATCH(E106,'[1]Export Lascom'!O:O,0)),4,1)="-",MID(INDEX('[1]Export Lascom'!P:P,MATCH(E106,'[1]Export Lascom'!O:O,0)),5,3),"Titre à mettre à jour")</f>
        <v>TTT</v>
      </c>
      <c r="K106" s="73" t="str">
        <f>IF(MID(INDEX('[1]Export Lascom'!P:P,MATCH(E106,'[1]Export Lascom'!O:O,0)),4,1)="-",MID(INDEX('[1]Export Lascom'!P:P,MATCH(E106,'[1]Export Lascom'!O:O,0)),9,3),"Titre à mettre à jour")</f>
        <v>TTZ</v>
      </c>
      <c r="L106" s="73" t="str">
        <f>INDEX('[1]Export Lascom'!I:I,MATCH(E106,'[1]Export Lascom'!O:O,0))</f>
        <v>DAF</v>
      </c>
      <c r="M106" s="73" t="str">
        <f t="shared" si="4"/>
        <v>000087</v>
      </c>
      <c r="N106" s="74">
        <f t="shared" si="5"/>
        <v>1</v>
      </c>
      <c r="O106" s="73" t="s">
        <v>787</v>
      </c>
      <c r="P106" s="77">
        <f t="shared" ca="1" si="6"/>
        <v>45029</v>
      </c>
      <c r="Q106" s="75"/>
      <c r="R106" s="76">
        <f t="shared" ca="1" si="7"/>
        <v>0</v>
      </c>
      <c r="S106" s="76" t="str">
        <f>IF(ISERROR(INDEX('[1]Export Agora'!F:F,MATCH(INDEX('[1]Présence Agora'!#REF!,MATCH(E106,'[1]Présence Agora'!B:B,0)),'[1]Export Agora'!A:A,0))),"",IF(INDEX('[1]Export Agora'!F:F,MATCH(INDEX('[1]Présence Agora'!#REF!,MATCH(E106,'[1]Présence Agora'!B:B,0)),'[1]Export Agora'!A:A,0))="","",INDEX('[1]Export Agora'!F:F,MATCH(INDEX('[1]Présence Agora'!#REF!,MATCH(E106,'[1]Présence Agora'!B:B,0)),'[1]Export Agora'!A:A,0))))</f>
        <v/>
      </c>
      <c r="T106" s="65">
        <f>IF(INDEX('[1]Export Lascom'!U:U,MATCH(E106,'[1]Export Lascom'!O:O,0))="","",INDEX('[1]Export Lascom'!U:U,MATCH(E106,'[1]Export Lascom'!O:O,0)))</f>
        <v>45029</v>
      </c>
    </row>
    <row r="107" spans="5:20">
      <c r="E107" s="72" t="s">
        <v>1050</v>
      </c>
      <c r="F107" s="73" t="str">
        <f>INDEX('[1]Export Lascom'!B:B,MATCH(E107,'[1]Export Lascom'!O:O,0))</f>
        <v>22ISS</v>
      </c>
      <c r="G107" s="73">
        <f>INDEX('[1]Export Lascom'!G:G,MATCH(E107,'[1]Export Lascom'!O:O,0))</f>
        <v>17</v>
      </c>
      <c r="H107" s="73" t="str">
        <f>INDEX('[1]Export Lascom'!D:D,MATCH(E107,'[1]Export Lascom'!O:O,0))</f>
        <v>PLO</v>
      </c>
      <c r="I107" s="73" t="str">
        <f>"Export CPRD " &amp; INDEX('[1]Export Lascom'!E:E,MATCH(E107,'[1]Export Lascom'!O:O,0))</f>
        <v>Export CPRD PN2068-2</v>
      </c>
      <c r="J107" s="73" t="str">
        <f>IF(MID(INDEX('[1]Export Lascom'!P:P,MATCH(E107,'[1]Export Lascom'!O:O,0)),4,1)="-",MID(INDEX('[1]Export Lascom'!P:P,MATCH(E107,'[1]Export Lascom'!O:O,0)),5,3),"Titre à mettre à jour")</f>
        <v>TTT</v>
      </c>
      <c r="K107" s="73" t="str">
        <f>IF(MID(INDEX('[1]Export Lascom'!P:P,MATCH(E107,'[1]Export Lascom'!O:O,0)),4,1)="-",MID(INDEX('[1]Export Lascom'!P:P,MATCH(E107,'[1]Export Lascom'!O:O,0)),9,3),"Titre à mettre à jour")</f>
        <v>TTZ</v>
      </c>
      <c r="L107" s="73" t="str">
        <f>INDEX('[1]Export Lascom'!I:I,MATCH(E107,'[1]Export Lascom'!O:O,0))</f>
        <v>DAF</v>
      </c>
      <c r="M107" s="73" t="str">
        <f t="shared" si="4"/>
        <v>000087</v>
      </c>
      <c r="N107" s="74">
        <f t="shared" si="5"/>
        <v>2</v>
      </c>
      <c r="O107" s="73" t="s">
        <v>787</v>
      </c>
      <c r="P107" s="77" t="str">
        <f t="shared" ca="1" si="6"/>
        <v/>
      </c>
      <c r="Q107" s="75"/>
      <c r="R107" s="76" t="str">
        <f t="shared" ca="1" si="7"/>
        <v/>
      </c>
      <c r="S107" s="76" t="str">
        <f>IF(ISERROR(INDEX('[1]Export Agora'!F:F,MATCH(INDEX('[1]Présence Agora'!#REF!,MATCH(E107,'[1]Présence Agora'!B:B,0)),'[1]Export Agora'!A:A,0))),"",IF(INDEX('[1]Export Agora'!F:F,MATCH(INDEX('[1]Présence Agora'!#REF!,MATCH(E107,'[1]Présence Agora'!B:B,0)),'[1]Export Agora'!A:A,0))="","",INDEX('[1]Export Agora'!F:F,MATCH(INDEX('[1]Présence Agora'!#REF!,MATCH(E107,'[1]Présence Agora'!B:B,0)),'[1]Export Agora'!A:A,0))))</f>
        <v/>
      </c>
      <c r="T107" s="65">
        <f>IF(INDEX('[1]Export Lascom'!U:U,MATCH(E107,'[1]Export Lascom'!O:O,0))="","",INDEX('[1]Export Lascom'!U:U,MATCH(E107,'[1]Export Lascom'!O:O,0)))</f>
        <v>45040</v>
      </c>
    </row>
    <row r="108" spans="5:20">
      <c r="E108" s="72" t="s">
        <v>1007</v>
      </c>
      <c r="F108" s="73" t="str">
        <f>INDEX('[1]Export Lascom'!B:B,MATCH(E108,'[1]Export Lascom'!O:O,0))</f>
        <v>22ISS</v>
      </c>
      <c r="G108" s="73">
        <f>INDEX('[1]Export Lascom'!G:G,MATCH(E108,'[1]Export Lascom'!O:O,0))</f>
        <v>17</v>
      </c>
      <c r="H108" s="73" t="str">
        <f>INDEX('[1]Export Lascom'!D:D,MATCH(E108,'[1]Export Lascom'!O:O,0))</f>
        <v>G72</v>
      </c>
      <c r="I108" s="73" t="str">
        <f>"Export CPRD " &amp; INDEX('[1]Export Lascom'!E:E,MATCH(E108,'[1]Export Lascom'!O:O,0))</f>
        <v>Export CPRD PN2068-2</v>
      </c>
      <c r="J108" s="73" t="str">
        <f>IF(MID(INDEX('[1]Export Lascom'!P:P,MATCH(E108,'[1]Export Lascom'!O:O,0)),4,1)="-",MID(INDEX('[1]Export Lascom'!P:P,MATCH(E108,'[1]Export Lascom'!O:O,0)),5,3),"Titre à mettre à jour")</f>
        <v>TTT</v>
      </c>
      <c r="K108" s="73" t="str">
        <f>IF(MID(INDEX('[1]Export Lascom'!P:P,MATCH(E108,'[1]Export Lascom'!O:O,0)),4,1)="-",MID(INDEX('[1]Export Lascom'!P:P,MATCH(E108,'[1]Export Lascom'!O:O,0)),9,3),"Titre à mettre à jour")</f>
        <v>TTZ</v>
      </c>
      <c r="L108" s="73" t="str">
        <f>INDEX('[1]Export Lascom'!I:I,MATCH(E108,'[1]Export Lascom'!O:O,0))</f>
        <v>DAF</v>
      </c>
      <c r="M108" s="73" t="str">
        <f t="shared" si="4"/>
        <v>000088</v>
      </c>
      <c r="N108" s="74">
        <f t="shared" si="5"/>
        <v>1</v>
      </c>
      <c r="O108" s="73" t="s">
        <v>787</v>
      </c>
      <c r="P108" s="77">
        <f t="shared" ca="1" si="6"/>
        <v>45029</v>
      </c>
      <c r="Q108" s="75"/>
      <c r="R108" s="76">
        <f t="shared" ca="1" si="7"/>
        <v>0</v>
      </c>
      <c r="S108" s="76" t="str">
        <f>IF(ISERROR(INDEX('[1]Export Agora'!F:F,MATCH(INDEX('[1]Présence Agora'!#REF!,MATCH(E108,'[1]Présence Agora'!B:B,0)),'[1]Export Agora'!A:A,0))),"",IF(INDEX('[1]Export Agora'!F:F,MATCH(INDEX('[1]Présence Agora'!#REF!,MATCH(E108,'[1]Présence Agora'!B:B,0)),'[1]Export Agora'!A:A,0))="","",INDEX('[1]Export Agora'!F:F,MATCH(INDEX('[1]Présence Agora'!#REF!,MATCH(E108,'[1]Présence Agora'!B:B,0)),'[1]Export Agora'!A:A,0))))</f>
        <v/>
      </c>
      <c r="T108" s="65">
        <f>IF(INDEX('[1]Export Lascom'!U:U,MATCH(E108,'[1]Export Lascom'!O:O,0))="","",INDEX('[1]Export Lascom'!U:U,MATCH(E108,'[1]Export Lascom'!O:O,0)))</f>
        <v>45029</v>
      </c>
    </row>
    <row r="109" spans="5:20">
      <c r="E109" s="72" t="s">
        <v>1051</v>
      </c>
      <c r="F109" s="73" t="str">
        <f>INDEX('[1]Export Lascom'!B:B,MATCH(E109,'[1]Export Lascom'!O:O,0))</f>
        <v>22ISS</v>
      </c>
      <c r="G109" s="73">
        <f>INDEX('[1]Export Lascom'!G:G,MATCH(E109,'[1]Export Lascom'!O:O,0))</f>
        <v>17</v>
      </c>
      <c r="H109" s="73" t="str">
        <f>INDEX('[1]Export Lascom'!D:D,MATCH(E109,'[1]Export Lascom'!O:O,0))</f>
        <v>PLO</v>
      </c>
      <c r="I109" s="73" t="str">
        <f>"Export CPRD " &amp; INDEX('[1]Export Lascom'!E:E,MATCH(E109,'[1]Export Lascom'!O:O,0))</f>
        <v>Export CPRD PN2068-2</v>
      </c>
      <c r="J109" s="73" t="str">
        <f>IF(MID(INDEX('[1]Export Lascom'!P:P,MATCH(E109,'[1]Export Lascom'!O:O,0)),4,1)="-",MID(INDEX('[1]Export Lascom'!P:P,MATCH(E109,'[1]Export Lascom'!O:O,0)),5,3),"Titre à mettre à jour")</f>
        <v>TTT</v>
      </c>
      <c r="K109" s="73" t="str">
        <f>IF(MID(INDEX('[1]Export Lascom'!P:P,MATCH(E109,'[1]Export Lascom'!O:O,0)),4,1)="-",MID(INDEX('[1]Export Lascom'!P:P,MATCH(E109,'[1]Export Lascom'!O:O,0)),9,3),"Titre à mettre à jour")</f>
        <v>TTZ</v>
      </c>
      <c r="L109" s="73" t="str">
        <f>INDEX('[1]Export Lascom'!I:I,MATCH(E109,'[1]Export Lascom'!O:O,0))</f>
        <v>DAF</v>
      </c>
      <c r="M109" s="73" t="str">
        <f t="shared" si="4"/>
        <v>000088</v>
      </c>
      <c r="N109" s="74">
        <f t="shared" si="5"/>
        <v>2</v>
      </c>
      <c r="O109" s="73" t="s">
        <v>787</v>
      </c>
      <c r="P109" s="77" t="str">
        <f t="shared" ca="1" si="6"/>
        <v/>
      </c>
      <c r="Q109" s="75"/>
      <c r="R109" s="76" t="str">
        <f t="shared" ca="1" si="7"/>
        <v/>
      </c>
      <c r="S109" s="76" t="str">
        <f>IF(ISERROR(INDEX('[1]Export Agora'!F:F,MATCH(INDEX('[1]Présence Agora'!#REF!,MATCH(E109,'[1]Présence Agora'!B:B,0)),'[1]Export Agora'!A:A,0))),"",IF(INDEX('[1]Export Agora'!F:F,MATCH(INDEX('[1]Présence Agora'!#REF!,MATCH(E109,'[1]Présence Agora'!B:B,0)),'[1]Export Agora'!A:A,0))="","",INDEX('[1]Export Agora'!F:F,MATCH(INDEX('[1]Présence Agora'!#REF!,MATCH(E109,'[1]Présence Agora'!B:B,0)),'[1]Export Agora'!A:A,0))))</f>
        <v/>
      </c>
      <c r="T109" s="65">
        <f>IF(INDEX('[1]Export Lascom'!U:U,MATCH(E109,'[1]Export Lascom'!O:O,0))="","",INDEX('[1]Export Lascom'!U:U,MATCH(E109,'[1]Export Lascom'!O:O,0)))</f>
        <v>45040</v>
      </c>
    </row>
    <row r="110" spans="5:20">
      <c r="E110" s="72" t="s">
        <v>1008</v>
      </c>
      <c r="F110" s="73" t="str">
        <f>INDEX('[1]Export Lascom'!B:B,MATCH(E110,'[1]Export Lascom'!O:O,0))</f>
        <v>22ISS</v>
      </c>
      <c r="G110" s="73">
        <f>INDEX('[1]Export Lascom'!G:G,MATCH(E110,'[1]Export Lascom'!O:O,0))</f>
        <v>17</v>
      </c>
      <c r="H110" s="73" t="str">
        <f>INDEX('[1]Export Lascom'!D:D,MATCH(E110,'[1]Export Lascom'!O:O,0))</f>
        <v>G72</v>
      </c>
      <c r="I110" s="73" t="str">
        <f>"Export CPRD " &amp; INDEX('[1]Export Lascom'!E:E,MATCH(E110,'[1]Export Lascom'!O:O,0))</f>
        <v>Export CPRD PN2068-2</v>
      </c>
      <c r="J110" s="73" t="str">
        <f>IF(MID(INDEX('[1]Export Lascom'!P:P,MATCH(E110,'[1]Export Lascom'!O:O,0)),4,1)="-",MID(INDEX('[1]Export Lascom'!P:P,MATCH(E110,'[1]Export Lascom'!O:O,0)),5,3),"Titre à mettre à jour")</f>
        <v>TTT</v>
      </c>
      <c r="K110" s="73" t="str">
        <f>IF(MID(INDEX('[1]Export Lascom'!P:P,MATCH(E110,'[1]Export Lascom'!O:O,0)),4,1)="-",MID(INDEX('[1]Export Lascom'!P:P,MATCH(E110,'[1]Export Lascom'!O:O,0)),9,3),"Titre à mettre à jour")</f>
        <v>TTZ</v>
      </c>
      <c r="L110" s="73" t="str">
        <f>INDEX('[1]Export Lascom'!I:I,MATCH(E110,'[1]Export Lascom'!O:O,0))</f>
        <v>DAF</v>
      </c>
      <c r="M110" s="73" t="str">
        <f t="shared" si="4"/>
        <v>000089</v>
      </c>
      <c r="N110" s="74">
        <f t="shared" si="5"/>
        <v>1</v>
      </c>
      <c r="O110" s="73" t="s">
        <v>787</v>
      </c>
      <c r="P110" s="77">
        <f t="shared" ca="1" si="6"/>
        <v>45029</v>
      </c>
      <c r="Q110" s="75"/>
      <c r="R110" s="76">
        <f t="shared" ca="1" si="7"/>
        <v>0</v>
      </c>
      <c r="S110" s="76" t="str">
        <f>IF(ISERROR(INDEX('[1]Export Agora'!F:F,MATCH(INDEX('[1]Présence Agora'!#REF!,MATCH(E110,'[1]Présence Agora'!B:B,0)),'[1]Export Agora'!A:A,0))),"",IF(INDEX('[1]Export Agora'!F:F,MATCH(INDEX('[1]Présence Agora'!#REF!,MATCH(E110,'[1]Présence Agora'!B:B,0)),'[1]Export Agora'!A:A,0))="","",INDEX('[1]Export Agora'!F:F,MATCH(INDEX('[1]Présence Agora'!#REF!,MATCH(E110,'[1]Présence Agora'!B:B,0)),'[1]Export Agora'!A:A,0))))</f>
        <v/>
      </c>
      <c r="T110" s="65">
        <f>IF(INDEX('[1]Export Lascom'!U:U,MATCH(E110,'[1]Export Lascom'!O:O,0))="","",INDEX('[1]Export Lascom'!U:U,MATCH(E110,'[1]Export Lascom'!O:O,0)))</f>
        <v>45029</v>
      </c>
    </row>
    <row r="111" spans="5:20">
      <c r="E111" s="72" t="s">
        <v>1052</v>
      </c>
      <c r="F111" s="73" t="str">
        <f>INDEX('[1]Export Lascom'!B:B,MATCH(E111,'[1]Export Lascom'!O:O,0))</f>
        <v>22ISS</v>
      </c>
      <c r="G111" s="73">
        <f>INDEX('[1]Export Lascom'!G:G,MATCH(E111,'[1]Export Lascom'!O:O,0))</f>
        <v>17</v>
      </c>
      <c r="H111" s="73" t="str">
        <f>INDEX('[1]Export Lascom'!D:D,MATCH(E111,'[1]Export Lascom'!O:O,0))</f>
        <v>PLO</v>
      </c>
      <c r="I111" s="73" t="str">
        <f>"Export CPRD " &amp; INDEX('[1]Export Lascom'!E:E,MATCH(E111,'[1]Export Lascom'!O:O,0))</f>
        <v>Export CPRD PN2068-2</v>
      </c>
      <c r="J111" s="73" t="str">
        <f>IF(MID(INDEX('[1]Export Lascom'!P:P,MATCH(E111,'[1]Export Lascom'!O:O,0)),4,1)="-",MID(INDEX('[1]Export Lascom'!P:P,MATCH(E111,'[1]Export Lascom'!O:O,0)),5,3),"Titre à mettre à jour")</f>
        <v>TTT</v>
      </c>
      <c r="K111" s="73" t="str">
        <f>IF(MID(INDEX('[1]Export Lascom'!P:P,MATCH(E111,'[1]Export Lascom'!O:O,0)),4,1)="-",MID(INDEX('[1]Export Lascom'!P:P,MATCH(E111,'[1]Export Lascom'!O:O,0)),9,3),"Titre à mettre à jour")</f>
        <v>TTZ</v>
      </c>
      <c r="L111" s="73" t="str">
        <f>INDEX('[1]Export Lascom'!I:I,MATCH(E111,'[1]Export Lascom'!O:O,0))</f>
        <v>DAF</v>
      </c>
      <c r="M111" s="73" t="str">
        <f t="shared" si="4"/>
        <v>000089</v>
      </c>
      <c r="N111" s="74">
        <f t="shared" si="5"/>
        <v>2</v>
      </c>
      <c r="O111" s="73" t="s">
        <v>787</v>
      </c>
      <c r="P111" s="77" t="str">
        <f t="shared" ca="1" si="6"/>
        <v/>
      </c>
      <c r="Q111" s="75"/>
      <c r="R111" s="76" t="str">
        <f t="shared" ca="1" si="7"/>
        <v/>
      </c>
      <c r="S111" s="76" t="str">
        <f>IF(ISERROR(INDEX('[1]Export Agora'!F:F,MATCH(INDEX('[1]Présence Agora'!#REF!,MATCH(E111,'[1]Présence Agora'!B:B,0)),'[1]Export Agora'!A:A,0))),"",IF(INDEX('[1]Export Agora'!F:F,MATCH(INDEX('[1]Présence Agora'!#REF!,MATCH(E111,'[1]Présence Agora'!B:B,0)),'[1]Export Agora'!A:A,0))="","",INDEX('[1]Export Agora'!F:F,MATCH(INDEX('[1]Présence Agora'!#REF!,MATCH(E111,'[1]Présence Agora'!B:B,0)),'[1]Export Agora'!A:A,0))))</f>
        <v/>
      </c>
      <c r="T111" s="65">
        <f>IF(INDEX('[1]Export Lascom'!U:U,MATCH(E111,'[1]Export Lascom'!O:O,0))="","",INDEX('[1]Export Lascom'!U:U,MATCH(E111,'[1]Export Lascom'!O:O,0)))</f>
        <v>45040</v>
      </c>
    </row>
    <row r="112" spans="5:20">
      <c r="E112" s="72" t="s">
        <v>1009</v>
      </c>
      <c r="F112" s="73" t="str">
        <f>INDEX('[1]Export Lascom'!B:B,MATCH(E112,'[1]Export Lascom'!O:O,0))</f>
        <v>22ISS</v>
      </c>
      <c r="G112" s="73">
        <f>INDEX('[1]Export Lascom'!G:G,MATCH(E112,'[1]Export Lascom'!O:O,0))</f>
        <v>17</v>
      </c>
      <c r="H112" s="73" t="str">
        <f>INDEX('[1]Export Lascom'!D:D,MATCH(E112,'[1]Export Lascom'!O:O,0))</f>
        <v>G72</v>
      </c>
      <c r="I112" s="73" t="str">
        <f>"Export CPRD " &amp; INDEX('[1]Export Lascom'!E:E,MATCH(E112,'[1]Export Lascom'!O:O,0))</f>
        <v>Export CPRD PN2068-2</v>
      </c>
      <c r="J112" s="73" t="str">
        <f>IF(MID(INDEX('[1]Export Lascom'!P:P,MATCH(E112,'[1]Export Lascom'!O:O,0)),4,1)="-",MID(INDEX('[1]Export Lascom'!P:P,MATCH(E112,'[1]Export Lascom'!O:O,0)),5,3),"Titre à mettre à jour")</f>
        <v>TTT</v>
      </c>
      <c r="K112" s="73" t="str">
        <f>IF(MID(INDEX('[1]Export Lascom'!P:P,MATCH(E112,'[1]Export Lascom'!O:O,0)),4,1)="-",MID(INDEX('[1]Export Lascom'!P:P,MATCH(E112,'[1]Export Lascom'!O:O,0)),9,3),"Titre à mettre à jour")</f>
        <v>TTZ</v>
      </c>
      <c r="L112" s="73" t="str">
        <f>INDEX('[1]Export Lascom'!I:I,MATCH(E112,'[1]Export Lascom'!O:O,0))</f>
        <v>DAF</v>
      </c>
      <c r="M112" s="73" t="str">
        <f t="shared" si="4"/>
        <v>000090</v>
      </c>
      <c r="N112" s="74">
        <f t="shared" si="5"/>
        <v>1</v>
      </c>
      <c r="O112" s="73" t="s">
        <v>787</v>
      </c>
      <c r="P112" s="77">
        <f t="shared" ca="1" si="6"/>
        <v>45029</v>
      </c>
      <c r="Q112" s="75"/>
      <c r="R112" s="76">
        <f t="shared" ca="1" si="7"/>
        <v>0</v>
      </c>
      <c r="S112" s="76" t="str">
        <f>IF(ISERROR(INDEX('[1]Export Agora'!F:F,MATCH(INDEX('[1]Présence Agora'!#REF!,MATCH(E112,'[1]Présence Agora'!B:B,0)),'[1]Export Agora'!A:A,0))),"",IF(INDEX('[1]Export Agora'!F:F,MATCH(INDEX('[1]Présence Agora'!#REF!,MATCH(E112,'[1]Présence Agora'!B:B,0)),'[1]Export Agora'!A:A,0))="","",INDEX('[1]Export Agora'!F:F,MATCH(INDEX('[1]Présence Agora'!#REF!,MATCH(E112,'[1]Présence Agora'!B:B,0)),'[1]Export Agora'!A:A,0))))</f>
        <v/>
      </c>
      <c r="T112" s="65">
        <f>IF(INDEX('[1]Export Lascom'!U:U,MATCH(E112,'[1]Export Lascom'!O:O,0))="","",INDEX('[1]Export Lascom'!U:U,MATCH(E112,'[1]Export Lascom'!O:O,0)))</f>
        <v>45029</v>
      </c>
    </row>
    <row r="113" spans="5:20">
      <c r="E113" s="72" t="s">
        <v>1057</v>
      </c>
      <c r="F113" s="73" t="str">
        <f>INDEX('[1]Export Lascom'!B:B,MATCH(E113,'[1]Export Lascom'!O:O,0))</f>
        <v>22ISS</v>
      </c>
      <c r="G113" s="73">
        <f>INDEX('[1]Export Lascom'!G:G,MATCH(E113,'[1]Export Lascom'!O:O,0))</f>
        <v>17</v>
      </c>
      <c r="H113" s="73" t="str">
        <f>INDEX('[1]Export Lascom'!D:D,MATCH(E113,'[1]Export Lascom'!O:O,0))</f>
        <v>PLO</v>
      </c>
      <c r="I113" s="73" t="str">
        <f>"Export CPRD " &amp; INDEX('[1]Export Lascom'!E:E,MATCH(E113,'[1]Export Lascom'!O:O,0))</f>
        <v>Export CPRD PN2068-2</v>
      </c>
      <c r="J113" s="73" t="str">
        <f>IF(MID(INDEX('[1]Export Lascom'!P:P,MATCH(E113,'[1]Export Lascom'!O:O,0)),4,1)="-",MID(INDEX('[1]Export Lascom'!P:P,MATCH(E113,'[1]Export Lascom'!O:O,0)),5,3),"Titre à mettre à jour")</f>
        <v>TTT</v>
      </c>
      <c r="K113" s="73" t="str">
        <f>IF(MID(INDEX('[1]Export Lascom'!P:P,MATCH(E113,'[1]Export Lascom'!O:O,0)),4,1)="-",MID(INDEX('[1]Export Lascom'!P:P,MATCH(E113,'[1]Export Lascom'!O:O,0)),9,3),"Titre à mettre à jour")</f>
        <v>TTZ</v>
      </c>
      <c r="L113" s="73" t="str">
        <f>INDEX('[1]Export Lascom'!I:I,MATCH(E113,'[1]Export Lascom'!O:O,0))</f>
        <v>DAF</v>
      </c>
      <c r="M113" s="73" t="str">
        <f t="shared" si="4"/>
        <v>000090</v>
      </c>
      <c r="N113" s="74">
        <f t="shared" si="5"/>
        <v>2</v>
      </c>
      <c r="O113" s="73" t="s">
        <v>787</v>
      </c>
      <c r="P113" s="77" t="str">
        <f t="shared" ca="1" si="6"/>
        <v/>
      </c>
      <c r="Q113" s="75"/>
      <c r="R113" s="76" t="str">
        <f t="shared" ca="1" si="7"/>
        <v/>
      </c>
      <c r="S113" s="76" t="str">
        <f>IF(ISERROR(INDEX('[1]Export Agora'!F:F,MATCH(INDEX('[1]Présence Agora'!#REF!,MATCH(E113,'[1]Présence Agora'!B:B,0)),'[1]Export Agora'!A:A,0))),"",IF(INDEX('[1]Export Agora'!F:F,MATCH(INDEX('[1]Présence Agora'!#REF!,MATCH(E113,'[1]Présence Agora'!B:B,0)),'[1]Export Agora'!A:A,0))="","",INDEX('[1]Export Agora'!F:F,MATCH(INDEX('[1]Présence Agora'!#REF!,MATCH(E113,'[1]Présence Agora'!B:B,0)),'[1]Export Agora'!A:A,0))))</f>
        <v/>
      </c>
      <c r="T113" s="65">
        <f>IF(INDEX('[1]Export Lascom'!U:U,MATCH(E113,'[1]Export Lascom'!O:O,0))="","",INDEX('[1]Export Lascom'!U:U,MATCH(E113,'[1]Export Lascom'!O:O,0)))</f>
        <v>45041</v>
      </c>
    </row>
    <row r="114" spans="5:20">
      <c r="E114" s="72" t="s">
        <v>1010</v>
      </c>
      <c r="F114" s="73" t="str">
        <f>INDEX('[1]Export Lascom'!B:B,MATCH(E114,'[1]Export Lascom'!O:O,0))</f>
        <v>22ISS</v>
      </c>
      <c r="G114" s="73">
        <f>INDEX('[1]Export Lascom'!G:G,MATCH(E114,'[1]Export Lascom'!O:O,0))</f>
        <v>17</v>
      </c>
      <c r="H114" s="73" t="str">
        <f>INDEX('[1]Export Lascom'!D:D,MATCH(E114,'[1]Export Lascom'!O:O,0))</f>
        <v>G72</v>
      </c>
      <c r="I114" s="73" t="str">
        <f>"Export CPRD " &amp; INDEX('[1]Export Lascom'!E:E,MATCH(E114,'[1]Export Lascom'!O:O,0))</f>
        <v>Export CPRD PN2068-2</v>
      </c>
      <c r="J114" s="73" t="str">
        <f>IF(MID(INDEX('[1]Export Lascom'!P:P,MATCH(E114,'[1]Export Lascom'!O:O,0)),4,1)="-",MID(INDEX('[1]Export Lascom'!P:P,MATCH(E114,'[1]Export Lascom'!O:O,0)),5,3),"Titre à mettre à jour")</f>
        <v>TTT</v>
      </c>
      <c r="K114" s="73" t="str">
        <f>IF(MID(INDEX('[1]Export Lascom'!P:P,MATCH(E114,'[1]Export Lascom'!O:O,0)),4,1)="-",MID(INDEX('[1]Export Lascom'!P:P,MATCH(E114,'[1]Export Lascom'!O:O,0)),9,3),"Titre à mettre à jour")</f>
        <v>TTZ</v>
      </c>
      <c r="L114" s="73" t="str">
        <f>INDEX('[1]Export Lascom'!I:I,MATCH(E114,'[1]Export Lascom'!O:O,0))</f>
        <v>DAF</v>
      </c>
      <c r="M114" s="73" t="str">
        <f t="shared" si="4"/>
        <v>000091</v>
      </c>
      <c r="N114" s="74">
        <f t="shared" si="5"/>
        <v>1</v>
      </c>
      <c r="O114" s="73" t="s">
        <v>787</v>
      </c>
      <c r="P114" s="77">
        <f t="shared" ca="1" si="6"/>
        <v>45029</v>
      </c>
      <c r="Q114" s="75"/>
      <c r="R114" s="76">
        <f t="shared" ca="1" si="7"/>
        <v>0</v>
      </c>
      <c r="S114" s="76" t="str">
        <f>IF(ISERROR(INDEX('[1]Export Agora'!F:F,MATCH(INDEX('[1]Présence Agora'!#REF!,MATCH(E114,'[1]Présence Agora'!B:B,0)),'[1]Export Agora'!A:A,0))),"",IF(INDEX('[1]Export Agora'!F:F,MATCH(INDEX('[1]Présence Agora'!#REF!,MATCH(E114,'[1]Présence Agora'!B:B,0)),'[1]Export Agora'!A:A,0))="","",INDEX('[1]Export Agora'!F:F,MATCH(INDEX('[1]Présence Agora'!#REF!,MATCH(E114,'[1]Présence Agora'!B:B,0)),'[1]Export Agora'!A:A,0))))</f>
        <v/>
      </c>
      <c r="T114" s="65">
        <f>IF(INDEX('[1]Export Lascom'!U:U,MATCH(E114,'[1]Export Lascom'!O:O,0))="","",INDEX('[1]Export Lascom'!U:U,MATCH(E114,'[1]Export Lascom'!O:O,0)))</f>
        <v>45029</v>
      </c>
    </row>
    <row r="115" spans="5:20">
      <c r="E115" s="72" t="s">
        <v>1058</v>
      </c>
      <c r="F115" s="73" t="str">
        <f>INDEX('[1]Export Lascom'!B:B,MATCH(E115,'[1]Export Lascom'!O:O,0))</f>
        <v>22ISS</v>
      </c>
      <c r="G115" s="73">
        <f>INDEX('[1]Export Lascom'!G:G,MATCH(E115,'[1]Export Lascom'!O:O,0))</f>
        <v>17</v>
      </c>
      <c r="H115" s="73" t="str">
        <f>INDEX('[1]Export Lascom'!D:D,MATCH(E115,'[1]Export Lascom'!O:O,0))</f>
        <v>PLO</v>
      </c>
      <c r="I115" s="73" t="str">
        <f>"Export CPRD " &amp; INDEX('[1]Export Lascom'!E:E,MATCH(E115,'[1]Export Lascom'!O:O,0))</f>
        <v>Export CPRD PN2068-2</v>
      </c>
      <c r="J115" s="73" t="str">
        <f>IF(MID(INDEX('[1]Export Lascom'!P:P,MATCH(E115,'[1]Export Lascom'!O:O,0)),4,1)="-",MID(INDEX('[1]Export Lascom'!P:P,MATCH(E115,'[1]Export Lascom'!O:O,0)),5,3),"Titre à mettre à jour")</f>
        <v>TTT</v>
      </c>
      <c r="K115" s="73" t="str">
        <f>IF(MID(INDEX('[1]Export Lascom'!P:P,MATCH(E115,'[1]Export Lascom'!O:O,0)),4,1)="-",MID(INDEX('[1]Export Lascom'!P:P,MATCH(E115,'[1]Export Lascom'!O:O,0)),9,3),"Titre à mettre à jour")</f>
        <v>TTZ</v>
      </c>
      <c r="L115" s="73" t="str">
        <f>INDEX('[1]Export Lascom'!I:I,MATCH(E115,'[1]Export Lascom'!O:O,0))</f>
        <v>DAF</v>
      </c>
      <c r="M115" s="73" t="str">
        <f t="shared" si="4"/>
        <v>000091</v>
      </c>
      <c r="N115" s="74">
        <f t="shared" si="5"/>
        <v>2</v>
      </c>
      <c r="O115" s="73" t="s">
        <v>787</v>
      </c>
      <c r="P115" s="77" t="str">
        <f t="shared" ca="1" si="6"/>
        <v/>
      </c>
      <c r="Q115" s="75"/>
      <c r="R115" s="76" t="str">
        <f t="shared" ca="1" si="7"/>
        <v/>
      </c>
      <c r="S115" s="76" t="str">
        <f>IF(ISERROR(INDEX('[1]Export Agora'!F:F,MATCH(INDEX('[1]Présence Agora'!#REF!,MATCH(E115,'[1]Présence Agora'!B:B,0)),'[1]Export Agora'!A:A,0))),"",IF(INDEX('[1]Export Agora'!F:F,MATCH(INDEX('[1]Présence Agora'!#REF!,MATCH(E115,'[1]Présence Agora'!B:B,0)),'[1]Export Agora'!A:A,0))="","",INDEX('[1]Export Agora'!F:F,MATCH(INDEX('[1]Présence Agora'!#REF!,MATCH(E115,'[1]Présence Agora'!B:B,0)),'[1]Export Agora'!A:A,0))))</f>
        <v/>
      </c>
      <c r="T115" s="65">
        <f>IF(INDEX('[1]Export Lascom'!U:U,MATCH(E115,'[1]Export Lascom'!O:O,0))="","",INDEX('[1]Export Lascom'!U:U,MATCH(E115,'[1]Export Lascom'!O:O,0)))</f>
        <v>45041</v>
      </c>
    </row>
    <row r="116" spans="5:20">
      <c r="E116" s="72" t="s">
        <v>1011</v>
      </c>
      <c r="F116" s="73" t="str">
        <f>INDEX('[1]Export Lascom'!B:B,MATCH(E116,'[1]Export Lascom'!O:O,0))</f>
        <v>22ISS</v>
      </c>
      <c r="G116" s="73">
        <f>INDEX('[1]Export Lascom'!G:G,MATCH(E116,'[1]Export Lascom'!O:O,0))</f>
        <v>17</v>
      </c>
      <c r="H116" s="73" t="str">
        <f>INDEX('[1]Export Lascom'!D:D,MATCH(E116,'[1]Export Lascom'!O:O,0))</f>
        <v>G72</v>
      </c>
      <c r="I116" s="73" t="str">
        <f>"Export CPRD " &amp; INDEX('[1]Export Lascom'!E:E,MATCH(E116,'[1]Export Lascom'!O:O,0))</f>
        <v>Export CPRD PN2068-2</v>
      </c>
      <c r="J116" s="73" t="str">
        <f>IF(MID(INDEX('[1]Export Lascom'!P:P,MATCH(E116,'[1]Export Lascom'!O:O,0)),4,1)="-",MID(INDEX('[1]Export Lascom'!P:P,MATCH(E116,'[1]Export Lascom'!O:O,0)),5,3),"Titre à mettre à jour")</f>
        <v>TTT</v>
      </c>
      <c r="K116" s="73" t="str">
        <f>IF(MID(INDEX('[1]Export Lascom'!P:P,MATCH(E116,'[1]Export Lascom'!O:O,0)),4,1)="-",MID(INDEX('[1]Export Lascom'!P:P,MATCH(E116,'[1]Export Lascom'!O:O,0)),9,3),"Titre à mettre à jour")</f>
        <v>TTZ</v>
      </c>
      <c r="L116" s="73" t="str">
        <f>INDEX('[1]Export Lascom'!I:I,MATCH(E116,'[1]Export Lascom'!O:O,0))</f>
        <v>DAF</v>
      </c>
      <c r="M116" s="73" t="str">
        <f t="shared" si="4"/>
        <v>000092</v>
      </c>
      <c r="N116" s="74">
        <f t="shared" si="5"/>
        <v>1</v>
      </c>
      <c r="O116" s="73" t="s">
        <v>787</v>
      </c>
      <c r="P116" s="77">
        <f t="shared" ca="1" si="6"/>
        <v>45029</v>
      </c>
      <c r="Q116" s="75"/>
      <c r="R116" s="76">
        <f t="shared" ca="1" si="7"/>
        <v>0</v>
      </c>
      <c r="S116" s="76" t="str">
        <f>IF(ISERROR(INDEX('[1]Export Agora'!F:F,MATCH(INDEX('[1]Présence Agora'!#REF!,MATCH(E116,'[1]Présence Agora'!B:B,0)),'[1]Export Agora'!A:A,0))),"",IF(INDEX('[1]Export Agora'!F:F,MATCH(INDEX('[1]Présence Agora'!#REF!,MATCH(E116,'[1]Présence Agora'!B:B,0)),'[1]Export Agora'!A:A,0))="","",INDEX('[1]Export Agora'!F:F,MATCH(INDEX('[1]Présence Agora'!#REF!,MATCH(E116,'[1]Présence Agora'!B:B,0)),'[1]Export Agora'!A:A,0))))</f>
        <v/>
      </c>
      <c r="T116" s="65">
        <f>IF(INDEX('[1]Export Lascom'!U:U,MATCH(E116,'[1]Export Lascom'!O:O,0))="","",INDEX('[1]Export Lascom'!U:U,MATCH(E116,'[1]Export Lascom'!O:O,0)))</f>
        <v>45029</v>
      </c>
    </row>
    <row r="117" spans="5:20">
      <c r="E117" s="72" t="s">
        <v>1059</v>
      </c>
      <c r="F117" s="73" t="str">
        <f>INDEX('[1]Export Lascom'!B:B,MATCH(E117,'[1]Export Lascom'!O:O,0))</f>
        <v>22ISS</v>
      </c>
      <c r="G117" s="73">
        <f>INDEX('[1]Export Lascom'!G:G,MATCH(E117,'[1]Export Lascom'!O:O,0))</f>
        <v>17</v>
      </c>
      <c r="H117" s="73" t="str">
        <f>INDEX('[1]Export Lascom'!D:D,MATCH(E117,'[1]Export Lascom'!O:O,0))</f>
        <v>PLO</v>
      </c>
      <c r="I117" s="73" t="str">
        <f>"Export CPRD " &amp; INDEX('[1]Export Lascom'!E:E,MATCH(E117,'[1]Export Lascom'!O:O,0))</f>
        <v>Export CPRD PN2068-2</v>
      </c>
      <c r="J117" s="73" t="str">
        <f>IF(MID(INDEX('[1]Export Lascom'!P:P,MATCH(E117,'[1]Export Lascom'!O:O,0)),4,1)="-",MID(INDEX('[1]Export Lascom'!P:P,MATCH(E117,'[1]Export Lascom'!O:O,0)),5,3),"Titre à mettre à jour")</f>
        <v>TTT</v>
      </c>
      <c r="K117" s="73" t="str">
        <f>IF(MID(INDEX('[1]Export Lascom'!P:P,MATCH(E117,'[1]Export Lascom'!O:O,0)),4,1)="-",MID(INDEX('[1]Export Lascom'!P:P,MATCH(E117,'[1]Export Lascom'!O:O,0)),9,3),"Titre à mettre à jour")</f>
        <v>TTZ</v>
      </c>
      <c r="L117" s="73" t="str">
        <f>INDEX('[1]Export Lascom'!I:I,MATCH(E117,'[1]Export Lascom'!O:O,0))</f>
        <v>DAF</v>
      </c>
      <c r="M117" s="73" t="str">
        <f t="shared" si="4"/>
        <v>000092</v>
      </c>
      <c r="N117" s="74">
        <f t="shared" si="5"/>
        <v>2</v>
      </c>
      <c r="O117" s="73" t="s">
        <v>787</v>
      </c>
      <c r="P117" s="77" t="str">
        <f t="shared" ca="1" si="6"/>
        <v/>
      </c>
      <c r="Q117" s="75"/>
      <c r="R117" s="76" t="str">
        <f t="shared" ca="1" si="7"/>
        <v/>
      </c>
      <c r="S117" s="76" t="str">
        <f>IF(ISERROR(INDEX('[1]Export Agora'!F:F,MATCH(INDEX('[1]Présence Agora'!#REF!,MATCH(E117,'[1]Présence Agora'!B:B,0)),'[1]Export Agora'!A:A,0))),"",IF(INDEX('[1]Export Agora'!F:F,MATCH(INDEX('[1]Présence Agora'!#REF!,MATCH(E117,'[1]Présence Agora'!B:B,0)),'[1]Export Agora'!A:A,0))="","",INDEX('[1]Export Agora'!F:F,MATCH(INDEX('[1]Présence Agora'!#REF!,MATCH(E117,'[1]Présence Agora'!B:B,0)),'[1]Export Agora'!A:A,0))))</f>
        <v/>
      </c>
      <c r="T117" s="65">
        <f>IF(INDEX('[1]Export Lascom'!U:U,MATCH(E117,'[1]Export Lascom'!O:O,0))="","",INDEX('[1]Export Lascom'!U:U,MATCH(E117,'[1]Export Lascom'!O:O,0)))</f>
        <v>45041</v>
      </c>
    </row>
    <row r="118" spans="5:20">
      <c r="E118" s="72" t="s">
        <v>1012</v>
      </c>
      <c r="F118" s="73" t="str">
        <f>INDEX('[1]Export Lascom'!B:B,MATCH(E118,'[1]Export Lascom'!O:O,0))</f>
        <v>22ISS</v>
      </c>
      <c r="G118" s="73">
        <f>INDEX('[1]Export Lascom'!G:G,MATCH(E118,'[1]Export Lascom'!O:O,0))</f>
        <v>17</v>
      </c>
      <c r="H118" s="73" t="str">
        <f>INDEX('[1]Export Lascom'!D:D,MATCH(E118,'[1]Export Lascom'!O:O,0))</f>
        <v>G72</v>
      </c>
      <c r="I118" s="73" t="str">
        <f>"Export CPRD " &amp; INDEX('[1]Export Lascom'!E:E,MATCH(E118,'[1]Export Lascom'!O:O,0))</f>
        <v>Export CPRD PN2068-2</v>
      </c>
      <c r="J118" s="73" t="str">
        <f>IF(MID(INDEX('[1]Export Lascom'!P:P,MATCH(E118,'[1]Export Lascom'!O:O,0)),4,1)="-",MID(INDEX('[1]Export Lascom'!P:P,MATCH(E118,'[1]Export Lascom'!O:O,0)),5,3),"Titre à mettre à jour")</f>
        <v>TTT</v>
      </c>
      <c r="K118" s="73" t="str">
        <f>IF(MID(INDEX('[1]Export Lascom'!P:P,MATCH(E118,'[1]Export Lascom'!O:O,0)),4,1)="-",MID(INDEX('[1]Export Lascom'!P:P,MATCH(E118,'[1]Export Lascom'!O:O,0)),9,3),"Titre à mettre à jour")</f>
        <v>TTZ</v>
      </c>
      <c r="L118" s="73" t="str">
        <f>INDEX('[1]Export Lascom'!I:I,MATCH(E118,'[1]Export Lascom'!O:O,0))</f>
        <v>DAF</v>
      </c>
      <c r="M118" s="73" t="str">
        <f t="shared" si="4"/>
        <v>000093</v>
      </c>
      <c r="N118" s="74">
        <f t="shared" si="5"/>
        <v>1</v>
      </c>
      <c r="O118" s="73" t="s">
        <v>787</v>
      </c>
      <c r="P118" s="77">
        <f t="shared" ca="1" si="6"/>
        <v>45029</v>
      </c>
      <c r="Q118" s="75"/>
      <c r="R118" s="76">
        <f t="shared" ca="1" si="7"/>
        <v>0</v>
      </c>
      <c r="S118" s="76" t="str">
        <f>IF(ISERROR(INDEX('[1]Export Agora'!F:F,MATCH(INDEX('[1]Présence Agora'!#REF!,MATCH(E118,'[1]Présence Agora'!B:B,0)),'[1]Export Agora'!A:A,0))),"",IF(INDEX('[1]Export Agora'!F:F,MATCH(INDEX('[1]Présence Agora'!#REF!,MATCH(E118,'[1]Présence Agora'!B:B,0)),'[1]Export Agora'!A:A,0))="","",INDEX('[1]Export Agora'!F:F,MATCH(INDEX('[1]Présence Agora'!#REF!,MATCH(E118,'[1]Présence Agora'!B:B,0)),'[1]Export Agora'!A:A,0))))</f>
        <v/>
      </c>
      <c r="T118" s="65">
        <f>IF(INDEX('[1]Export Lascom'!U:U,MATCH(E118,'[1]Export Lascom'!O:O,0))="","",INDEX('[1]Export Lascom'!U:U,MATCH(E118,'[1]Export Lascom'!O:O,0)))</f>
        <v>45029</v>
      </c>
    </row>
    <row r="119" spans="5:20">
      <c r="E119" s="72" t="s">
        <v>1060</v>
      </c>
      <c r="F119" s="73" t="str">
        <f>INDEX('[1]Export Lascom'!B:B,MATCH(E119,'[1]Export Lascom'!O:O,0))</f>
        <v>22ISS</v>
      </c>
      <c r="G119" s="73">
        <f>INDEX('[1]Export Lascom'!G:G,MATCH(E119,'[1]Export Lascom'!O:O,0))</f>
        <v>17</v>
      </c>
      <c r="H119" s="73" t="str">
        <f>INDEX('[1]Export Lascom'!D:D,MATCH(E119,'[1]Export Lascom'!O:O,0))</f>
        <v>PLO</v>
      </c>
      <c r="I119" s="73" t="str">
        <f>"Export CPRD " &amp; INDEX('[1]Export Lascom'!E:E,MATCH(E119,'[1]Export Lascom'!O:O,0))</f>
        <v>Export CPRD PN2068-2</v>
      </c>
      <c r="J119" s="73" t="str">
        <f>IF(MID(INDEX('[1]Export Lascom'!P:P,MATCH(E119,'[1]Export Lascom'!O:O,0)),4,1)="-",MID(INDEX('[1]Export Lascom'!P:P,MATCH(E119,'[1]Export Lascom'!O:O,0)),5,3),"Titre à mettre à jour")</f>
        <v>TTT</v>
      </c>
      <c r="K119" s="73" t="str">
        <f>IF(MID(INDEX('[1]Export Lascom'!P:P,MATCH(E119,'[1]Export Lascom'!O:O,0)),4,1)="-",MID(INDEX('[1]Export Lascom'!P:P,MATCH(E119,'[1]Export Lascom'!O:O,0)),9,3),"Titre à mettre à jour")</f>
        <v>TTZ</v>
      </c>
      <c r="L119" s="73" t="str">
        <f>INDEX('[1]Export Lascom'!I:I,MATCH(E119,'[1]Export Lascom'!O:O,0))</f>
        <v>DAF</v>
      </c>
      <c r="M119" s="73" t="str">
        <f t="shared" si="4"/>
        <v>000093</v>
      </c>
      <c r="N119" s="74">
        <f t="shared" si="5"/>
        <v>2</v>
      </c>
      <c r="O119" s="73" t="s">
        <v>787</v>
      </c>
      <c r="P119" s="77" t="str">
        <f t="shared" ca="1" si="6"/>
        <v/>
      </c>
      <c r="Q119" s="75"/>
      <c r="R119" s="76" t="str">
        <f t="shared" ca="1" si="7"/>
        <v/>
      </c>
      <c r="S119" s="76" t="str">
        <f>IF(ISERROR(INDEX('[1]Export Agora'!F:F,MATCH(INDEX('[1]Présence Agora'!#REF!,MATCH(E119,'[1]Présence Agora'!B:B,0)),'[1]Export Agora'!A:A,0))),"",IF(INDEX('[1]Export Agora'!F:F,MATCH(INDEX('[1]Présence Agora'!#REF!,MATCH(E119,'[1]Présence Agora'!B:B,0)),'[1]Export Agora'!A:A,0))="","",INDEX('[1]Export Agora'!F:F,MATCH(INDEX('[1]Présence Agora'!#REF!,MATCH(E119,'[1]Présence Agora'!B:B,0)),'[1]Export Agora'!A:A,0))))</f>
        <v/>
      </c>
      <c r="T119" s="65">
        <f>IF(INDEX('[1]Export Lascom'!U:U,MATCH(E119,'[1]Export Lascom'!O:O,0))="","",INDEX('[1]Export Lascom'!U:U,MATCH(E119,'[1]Export Lascom'!O:O,0)))</f>
        <v>45041</v>
      </c>
    </row>
    <row r="120" spans="5:20">
      <c r="E120" s="72" t="s">
        <v>1013</v>
      </c>
      <c r="F120" s="73" t="str">
        <f>INDEX('[1]Export Lascom'!B:B,MATCH(E120,'[1]Export Lascom'!O:O,0))</f>
        <v>22ISS</v>
      </c>
      <c r="G120" s="73">
        <f>INDEX('[1]Export Lascom'!G:G,MATCH(E120,'[1]Export Lascom'!O:O,0))</f>
        <v>17</v>
      </c>
      <c r="H120" s="73" t="str">
        <f>INDEX('[1]Export Lascom'!D:D,MATCH(E120,'[1]Export Lascom'!O:O,0))</f>
        <v>G72</v>
      </c>
      <c r="I120" s="73" t="str">
        <f>"Export CPRD " &amp; INDEX('[1]Export Lascom'!E:E,MATCH(E120,'[1]Export Lascom'!O:O,0))</f>
        <v>Export CPRD PN2068-2</v>
      </c>
      <c r="J120" s="73" t="str">
        <f>IF(MID(INDEX('[1]Export Lascom'!P:P,MATCH(E120,'[1]Export Lascom'!O:O,0)),4,1)="-",MID(INDEX('[1]Export Lascom'!P:P,MATCH(E120,'[1]Export Lascom'!O:O,0)),5,3),"Titre à mettre à jour")</f>
        <v>TTT</v>
      </c>
      <c r="K120" s="73" t="str">
        <f>IF(MID(INDEX('[1]Export Lascom'!P:P,MATCH(E120,'[1]Export Lascom'!O:O,0)),4,1)="-",MID(INDEX('[1]Export Lascom'!P:P,MATCH(E120,'[1]Export Lascom'!O:O,0)),9,3),"Titre à mettre à jour")</f>
        <v>TTZ</v>
      </c>
      <c r="L120" s="73" t="str">
        <f>INDEX('[1]Export Lascom'!I:I,MATCH(E120,'[1]Export Lascom'!O:O,0))</f>
        <v>DAF</v>
      </c>
      <c r="M120" s="73" t="str">
        <f t="shared" si="4"/>
        <v>000094</v>
      </c>
      <c r="N120" s="74">
        <f t="shared" si="5"/>
        <v>1</v>
      </c>
      <c r="O120" s="73" t="s">
        <v>787</v>
      </c>
      <c r="P120" s="77">
        <f t="shared" ca="1" si="6"/>
        <v>45029</v>
      </c>
      <c r="Q120" s="75"/>
      <c r="R120" s="76">
        <f t="shared" ca="1" si="7"/>
        <v>0</v>
      </c>
      <c r="S120" s="76" t="str">
        <f>IF(ISERROR(INDEX('[1]Export Agora'!F:F,MATCH(INDEX('[1]Présence Agora'!#REF!,MATCH(E120,'[1]Présence Agora'!B:B,0)),'[1]Export Agora'!A:A,0))),"",IF(INDEX('[1]Export Agora'!F:F,MATCH(INDEX('[1]Présence Agora'!#REF!,MATCH(E120,'[1]Présence Agora'!B:B,0)),'[1]Export Agora'!A:A,0))="","",INDEX('[1]Export Agora'!F:F,MATCH(INDEX('[1]Présence Agora'!#REF!,MATCH(E120,'[1]Présence Agora'!B:B,0)),'[1]Export Agora'!A:A,0))))</f>
        <v/>
      </c>
      <c r="T120" s="65">
        <f>IF(INDEX('[1]Export Lascom'!U:U,MATCH(E120,'[1]Export Lascom'!O:O,0))="","",INDEX('[1]Export Lascom'!U:U,MATCH(E120,'[1]Export Lascom'!O:O,0)))</f>
        <v>45029</v>
      </c>
    </row>
    <row r="121" spans="5:20">
      <c r="E121" s="72" t="s">
        <v>1061</v>
      </c>
      <c r="F121" s="73" t="str">
        <f>INDEX('[1]Export Lascom'!B:B,MATCH(E121,'[1]Export Lascom'!O:O,0))</f>
        <v>22ISS</v>
      </c>
      <c r="G121" s="73">
        <f>INDEX('[1]Export Lascom'!G:G,MATCH(E121,'[1]Export Lascom'!O:O,0))</f>
        <v>17</v>
      </c>
      <c r="H121" s="73" t="str">
        <f>INDEX('[1]Export Lascom'!D:D,MATCH(E121,'[1]Export Lascom'!O:O,0))</f>
        <v>PLO</v>
      </c>
      <c r="I121" s="73" t="str">
        <f>"Export CPRD " &amp; INDEX('[1]Export Lascom'!E:E,MATCH(E121,'[1]Export Lascom'!O:O,0))</f>
        <v>Export CPRD PN2068-2</v>
      </c>
      <c r="J121" s="73" t="str">
        <f>IF(MID(INDEX('[1]Export Lascom'!P:P,MATCH(E121,'[1]Export Lascom'!O:O,0)),4,1)="-",MID(INDEX('[1]Export Lascom'!P:P,MATCH(E121,'[1]Export Lascom'!O:O,0)),5,3),"Titre à mettre à jour")</f>
        <v>TTT</v>
      </c>
      <c r="K121" s="73" t="str">
        <f>IF(MID(INDEX('[1]Export Lascom'!P:P,MATCH(E121,'[1]Export Lascom'!O:O,0)),4,1)="-",MID(INDEX('[1]Export Lascom'!P:P,MATCH(E121,'[1]Export Lascom'!O:O,0)),9,3),"Titre à mettre à jour")</f>
        <v>TTZ</v>
      </c>
      <c r="L121" s="73" t="str">
        <f>INDEX('[1]Export Lascom'!I:I,MATCH(E121,'[1]Export Lascom'!O:O,0))</f>
        <v>DAF</v>
      </c>
      <c r="M121" s="73" t="str">
        <f t="shared" si="4"/>
        <v>000094</v>
      </c>
      <c r="N121" s="74">
        <f t="shared" si="5"/>
        <v>2</v>
      </c>
      <c r="O121" s="73" t="s">
        <v>787</v>
      </c>
      <c r="P121" s="77" t="str">
        <f t="shared" ca="1" si="6"/>
        <v/>
      </c>
      <c r="Q121" s="75"/>
      <c r="R121" s="76" t="str">
        <f t="shared" ca="1" si="7"/>
        <v/>
      </c>
      <c r="S121" s="76" t="str">
        <f>IF(ISERROR(INDEX('[1]Export Agora'!F:F,MATCH(INDEX('[1]Présence Agora'!#REF!,MATCH(E121,'[1]Présence Agora'!B:B,0)),'[1]Export Agora'!A:A,0))),"",IF(INDEX('[1]Export Agora'!F:F,MATCH(INDEX('[1]Présence Agora'!#REF!,MATCH(E121,'[1]Présence Agora'!B:B,0)),'[1]Export Agora'!A:A,0))="","",INDEX('[1]Export Agora'!F:F,MATCH(INDEX('[1]Présence Agora'!#REF!,MATCH(E121,'[1]Présence Agora'!B:B,0)),'[1]Export Agora'!A:A,0))))</f>
        <v/>
      </c>
      <c r="T121" s="65">
        <f>IF(INDEX('[1]Export Lascom'!U:U,MATCH(E121,'[1]Export Lascom'!O:O,0))="","",INDEX('[1]Export Lascom'!U:U,MATCH(E121,'[1]Export Lascom'!O:O,0)))</f>
        <v>45041</v>
      </c>
    </row>
    <row r="122" spans="5:20">
      <c r="E122" s="72" t="s">
        <v>1014</v>
      </c>
      <c r="F122" s="73" t="str">
        <f>INDEX('[1]Export Lascom'!B:B,MATCH(E122,'[1]Export Lascom'!O:O,0))</f>
        <v>22ISS</v>
      </c>
      <c r="G122" s="73">
        <f>INDEX('[1]Export Lascom'!G:G,MATCH(E122,'[1]Export Lascom'!O:O,0))</f>
        <v>17</v>
      </c>
      <c r="H122" s="73" t="str">
        <f>INDEX('[1]Export Lascom'!D:D,MATCH(E122,'[1]Export Lascom'!O:O,0))</f>
        <v>G72</v>
      </c>
      <c r="I122" s="73" t="str">
        <f>"Export CPRD " &amp; INDEX('[1]Export Lascom'!E:E,MATCH(E122,'[1]Export Lascom'!O:O,0))</f>
        <v>Export CPRD PN2068-2</v>
      </c>
      <c r="J122" s="73" t="str">
        <f>IF(MID(INDEX('[1]Export Lascom'!P:P,MATCH(E122,'[1]Export Lascom'!O:O,0)),4,1)="-",MID(INDEX('[1]Export Lascom'!P:P,MATCH(E122,'[1]Export Lascom'!O:O,0)),5,3),"Titre à mettre à jour")</f>
        <v>TTT</v>
      </c>
      <c r="K122" s="73" t="str">
        <f>IF(MID(INDEX('[1]Export Lascom'!P:P,MATCH(E122,'[1]Export Lascom'!O:O,0)),4,1)="-",MID(INDEX('[1]Export Lascom'!P:P,MATCH(E122,'[1]Export Lascom'!O:O,0)),9,3),"Titre à mettre à jour")</f>
        <v>TTZ</v>
      </c>
      <c r="L122" s="73" t="str">
        <f>INDEX('[1]Export Lascom'!I:I,MATCH(E122,'[1]Export Lascom'!O:O,0))</f>
        <v>DAF</v>
      </c>
      <c r="M122" s="73" t="str">
        <f t="shared" si="4"/>
        <v>000095</v>
      </c>
      <c r="N122" s="74">
        <f t="shared" si="5"/>
        <v>1</v>
      </c>
      <c r="O122" s="73" t="s">
        <v>787</v>
      </c>
      <c r="P122" s="77">
        <f t="shared" ca="1" si="6"/>
        <v>45029</v>
      </c>
      <c r="Q122" s="75"/>
      <c r="R122" s="76">
        <f t="shared" ca="1" si="7"/>
        <v>0</v>
      </c>
      <c r="S122" s="76" t="str">
        <f>IF(ISERROR(INDEX('[1]Export Agora'!F:F,MATCH(INDEX('[1]Présence Agora'!#REF!,MATCH(E122,'[1]Présence Agora'!B:B,0)),'[1]Export Agora'!A:A,0))),"",IF(INDEX('[1]Export Agora'!F:F,MATCH(INDEX('[1]Présence Agora'!#REF!,MATCH(E122,'[1]Présence Agora'!B:B,0)),'[1]Export Agora'!A:A,0))="","",INDEX('[1]Export Agora'!F:F,MATCH(INDEX('[1]Présence Agora'!#REF!,MATCH(E122,'[1]Présence Agora'!B:B,0)),'[1]Export Agora'!A:A,0))))</f>
        <v/>
      </c>
      <c r="T122" s="65">
        <f>IF(INDEX('[1]Export Lascom'!U:U,MATCH(E122,'[1]Export Lascom'!O:O,0))="","",INDEX('[1]Export Lascom'!U:U,MATCH(E122,'[1]Export Lascom'!O:O,0)))</f>
        <v>45029</v>
      </c>
    </row>
    <row r="123" spans="5:20">
      <c r="E123" s="72" t="s">
        <v>1062</v>
      </c>
      <c r="F123" s="73" t="str">
        <f>INDEX('[1]Export Lascom'!B:B,MATCH(E123,'[1]Export Lascom'!O:O,0))</f>
        <v>22ISS</v>
      </c>
      <c r="G123" s="73">
        <f>INDEX('[1]Export Lascom'!G:G,MATCH(E123,'[1]Export Lascom'!O:O,0))</f>
        <v>17</v>
      </c>
      <c r="H123" s="73" t="str">
        <f>INDEX('[1]Export Lascom'!D:D,MATCH(E123,'[1]Export Lascom'!O:O,0))</f>
        <v>PLO</v>
      </c>
      <c r="I123" s="73" t="str">
        <f>"Export CPRD " &amp; INDEX('[1]Export Lascom'!E:E,MATCH(E123,'[1]Export Lascom'!O:O,0))</f>
        <v>Export CPRD PN2068-2</v>
      </c>
      <c r="J123" s="73" t="str">
        <f>IF(MID(INDEX('[1]Export Lascom'!P:P,MATCH(E123,'[1]Export Lascom'!O:O,0)),4,1)="-",MID(INDEX('[1]Export Lascom'!P:P,MATCH(E123,'[1]Export Lascom'!O:O,0)),5,3),"Titre à mettre à jour")</f>
        <v>TTT</v>
      </c>
      <c r="K123" s="73" t="str">
        <f>IF(MID(INDEX('[1]Export Lascom'!P:P,MATCH(E123,'[1]Export Lascom'!O:O,0)),4,1)="-",MID(INDEX('[1]Export Lascom'!P:P,MATCH(E123,'[1]Export Lascom'!O:O,0)),9,3),"Titre à mettre à jour")</f>
        <v>TTZ</v>
      </c>
      <c r="L123" s="73" t="str">
        <f>INDEX('[1]Export Lascom'!I:I,MATCH(E123,'[1]Export Lascom'!O:O,0))</f>
        <v>DAF</v>
      </c>
      <c r="M123" s="73" t="str">
        <f t="shared" si="4"/>
        <v>000095</v>
      </c>
      <c r="N123" s="74">
        <f t="shared" si="5"/>
        <v>2</v>
      </c>
      <c r="O123" s="73" t="s">
        <v>787</v>
      </c>
      <c r="P123" s="77" t="str">
        <f t="shared" ca="1" si="6"/>
        <v/>
      </c>
      <c r="Q123" s="75"/>
      <c r="R123" s="76" t="str">
        <f t="shared" ca="1" si="7"/>
        <v/>
      </c>
      <c r="S123" s="76" t="str">
        <f>IF(ISERROR(INDEX('[1]Export Agora'!F:F,MATCH(INDEX('[1]Présence Agora'!#REF!,MATCH(E123,'[1]Présence Agora'!B:B,0)),'[1]Export Agora'!A:A,0))),"",IF(INDEX('[1]Export Agora'!F:F,MATCH(INDEX('[1]Présence Agora'!#REF!,MATCH(E123,'[1]Présence Agora'!B:B,0)),'[1]Export Agora'!A:A,0))="","",INDEX('[1]Export Agora'!F:F,MATCH(INDEX('[1]Présence Agora'!#REF!,MATCH(E123,'[1]Présence Agora'!B:B,0)),'[1]Export Agora'!A:A,0))))</f>
        <v/>
      </c>
      <c r="T123" s="65">
        <f>IF(INDEX('[1]Export Lascom'!U:U,MATCH(E123,'[1]Export Lascom'!O:O,0))="","",INDEX('[1]Export Lascom'!U:U,MATCH(E123,'[1]Export Lascom'!O:O,0)))</f>
        <v>45041</v>
      </c>
    </row>
    <row r="124" spans="5:20">
      <c r="E124" s="72" t="s">
        <v>1015</v>
      </c>
      <c r="F124" s="73" t="str">
        <f>INDEX('[1]Export Lascom'!B:B,MATCH(E124,'[1]Export Lascom'!O:O,0))</f>
        <v>22ISS</v>
      </c>
      <c r="G124" s="73">
        <f>INDEX('[1]Export Lascom'!G:G,MATCH(E124,'[1]Export Lascom'!O:O,0))</f>
        <v>17</v>
      </c>
      <c r="H124" s="73" t="str">
        <f>INDEX('[1]Export Lascom'!D:D,MATCH(E124,'[1]Export Lascom'!O:O,0))</f>
        <v>G72</v>
      </c>
      <c r="I124" s="73" t="str">
        <f>"Export CPRD " &amp; INDEX('[1]Export Lascom'!E:E,MATCH(E124,'[1]Export Lascom'!O:O,0))</f>
        <v>Export CPRD PN2068-2</v>
      </c>
      <c r="J124" s="73" t="str">
        <f>IF(MID(INDEX('[1]Export Lascom'!P:P,MATCH(E124,'[1]Export Lascom'!O:O,0)),4,1)="-",MID(INDEX('[1]Export Lascom'!P:P,MATCH(E124,'[1]Export Lascom'!O:O,0)),5,3),"Titre à mettre à jour")</f>
        <v>TTT</v>
      </c>
      <c r="K124" s="73" t="str">
        <f>IF(MID(INDEX('[1]Export Lascom'!P:P,MATCH(E124,'[1]Export Lascom'!O:O,0)),4,1)="-",MID(INDEX('[1]Export Lascom'!P:P,MATCH(E124,'[1]Export Lascom'!O:O,0)),9,3),"Titre à mettre à jour")</f>
        <v>TTZ</v>
      </c>
      <c r="L124" s="73" t="str">
        <f>INDEX('[1]Export Lascom'!I:I,MATCH(E124,'[1]Export Lascom'!O:O,0))</f>
        <v>DAF</v>
      </c>
      <c r="M124" s="73" t="str">
        <f t="shared" si="4"/>
        <v>000096</v>
      </c>
      <c r="N124" s="74">
        <f t="shared" si="5"/>
        <v>1</v>
      </c>
      <c r="O124" s="73" t="s">
        <v>785</v>
      </c>
      <c r="P124" s="77">
        <f t="shared" ca="1" si="6"/>
        <v>45029</v>
      </c>
      <c r="Q124" s="75"/>
      <c r="R124" s="76">
        <f t="shared" ca="1" si="7"/>
        <v>0</v>
      </c>
      <c r="S124" s="76" t="str">
        <f>IF(ISERROR(INDEX('[1]Export Agora'!F:F,MATCH(INDEX('[1]Présence Agora'!#REF!,MATCH(E124,'[1]Présence Agora'!B:B,0)),'[1]Export Agora'!A:A,0))),"",IF(INDEX('[1]Export Agora'!F:F,MATCH(INDEX('[1]Présence Agora'!#REF!,MATCH(E124,'[1]Présence Agora'!B:B,0)),'[1]Export Agora'!A:A,0))="","",INDEX('[1]Export Agora'!F:F,MATCH(INDEX('[1]Présence Agora'!#REF!,MATCH(E124,'[1]Présence Agora'!B:B,0)),'[1]Export Agora'!A:A,0))))</f>
        <v/>
      </c>
      <c r="T124" s="65">
        <f>IF(INDEX('[1]Export Lascom'!U:U,MATCH(E124,'[1]Export Lascom'!O:O,0))="","",INDEX('[1]Export Lascom'!U:U,MATCH(E124,'[1]Export Lascom'!O:O,0)))</f>
        <v>45029</v>
      </c>
    </row>
    <row r="125" spans="5:20">
      <c r="E125" s="72" t="s">
        <v>1068</v>
      </c>
      <c r="F125" s="73" t="str">
        <f>INDEX('[1]Export Lascom'!B:B,MATCH(E125,'[1]Export Lascom'!O:O,0))</f>
        <v>22ISS</v>
      </c>
      <c r="G125" s="73">
        <f>INDEX('[1]Export Lascom'!G:G,MATCH(E125,'[1]Export Lascom'!O:O,0))</f>
        <v>17</v>
      </c>
      <c r="H125" s="73" t="str">
        <f>INDEX('[1]Export Lascom'!D:D,MATCH(E125,'[1]Export Lascom'!O:O,0))</f>
        <v>PLO</v>
      </c>
      <c r="I125" s="73" t="str">
        <f>"Export CPRD " &amp; INDEX('[1]Export Lascom'!E:E,MATCH(E125,'[1]Export Lascom'!O:O,0))</f>
        <v>Export CPRD PN2068-2</v>
      </c>
      <c r="J125" s="73" t="str">
        <f>IF(MID(INDEX('[1]Export Lascom'!P:P,MATCH(E125,'[1]Export Lascom'!O:O,0)),4,1)="-",MID(INDEX('[1]Export Lascom'!P:P,MATCH(E125,'[1]Export Lascom'!O:O,0)),5,3),"Titre à mettre à jour")</f>
        <v>TTT</v>
      </c>
      <c r="K125" s="73" t="str">
        <f>IF(MID(INDEX('[1]Export Lascom'!P:P,MATCH(E125,'[1]Export Lascom'!O:O,0)),4,1)="-",MID(INDEX('[1]Export Lascom'!P:P,MATCH(E125,'[1]Export Lascom'!O:O,0)),9,3),"Titre à mettre à jour")</f>
        <v>TTZ</v>
      </c>
      <c r="L125" s="73" t="str">
        <f>INDEX('[1]Export Lascom'!I:I,MATCH(E125,'[1]Export Lascom'!O:O,0))</f>
        <v>DAF</v>
      </c>
      <c r="M125" s="73" t="str">
        <f t="shared" si="4"/>
        <v>000096</v>
      </c>
      <c r="N125" s="74">
        <f t="shared" si="5"/>
        <v>2</v>
      </c>
      <c r="O125" s="73" t="s">
        <v>787</v>
      </c>
      <c r="P125" s="77" t="str">
        <f t="shared" ca="1" si="6"/>
        <v/>
      </c>
      <c r="Q125" s="75"/>
      <c r="R125" s="76" t="str">
        <f t="shared" ca="1" si="7"/>
        <v/>
      </c>
      <c r="S125" s="76" t="str">
        <f>IF(ISERROR(INDEX('[1]Export Agora'!F:F,MATCH(INDEX('[1]Présence Agora'!#REF!,MATCH(E125,'[1]Présence Agora'!B:B,0)),'[1]Export Agora'!A:A,0))),"",IF(INDEX('[1]Export Agora'!F:F,MATCH(INDEX('[1]Présence Agora'!#REF!,MATCH(E125,'[1]Présence Agora'!B:B,0)),'[1]Export Agora'!A:A,0))="","",INDEX('[1]Export Agora'!F:F,MATCH(INDEX('[1]Présence Agora'!#REF!,MATCH(E125,'[1]Présence Agora'!B:B,0)),'[1]Export Agora'!A:A,0))))</f>
        <v/>
      </c>
      <c r="T125" s="65">
        <f>IF(INDEX('[1]Export Lascom'!U:U,MATCH(E125,'[1]Export Lascom'!O:O,0))="","",INDEX('[1]Export Lascom'!U:U,MATCH(E125,'[1]Export Lascom'!O:O,0)))</f>
        <v>45042</v>
      </c>
    </row>
    <row r="126" spans="5:20">
      <c r="E126" s="72" t="s">
        <v>1063</v>
      </c>
      <c r="F126" s="73" t="str">
        <f>INDEX('[1]Export Lascom'!B:B,MATCH(E126,'[1]Export Lascom'!O:O,0))</f>
        <v>22ISS</v>
      </c>
      <c r="G126" s="73">
        <f>INDEX('[1]Export Lascom'!G:G,MATCH(E126,'[1]Export Lascom'!O:O,0))</f>
        <v>17</v>
      </c>
      <c r="H126" s="73" t="str">
        <f>INDEX('[1]Export Lascom'!D:D,MATCH(E126,'[1]Export Lascom'!O:O,0))</f>
        <v>PLO</v>
      </c>
      <c r="I126" s="73" t="str">
        <f>"Export CPRD " &amp; INDEX('[1]Export Lascom'!E:E,MATCH(E126,'[1]Export Lascom'!O:O,0))</f>
        <v>Export CPRD PN2068-2</v>
      </c>
      <c r="J126" s="73" t="str">
        <f>IF(MID(INDEX('[1]Export Lascom'!P:P,MATCH(E126,'[1]Export Lascom'!O:O,0)),4,1)="-",MID(INDEX('[1]Export Lascom'!P:P,MATCH(E126,'[1]Export Lascom'!O:O,0)),5,3),"Titre à mettre à jour")</f>
        <v>TTT</v>
      </c>
      <c r="K126" s="73" t="str">
        <f>IF(MID(INDEX('[1]Export Lascom'!P:P,MATCH(E126,'[1]Export Lascom'!O:O,0)),4,1)="-",MID(INDEX('[1]Export Lascom'!P:P,MATCH(E126,'[1]Export Lascom'!O:O,0)),9,3),"Titre à mettre à jour")</f>
        <v>TTZ</v>
      </c>
      <c r="L126" s="73" t="str">
        <f>INDEX('[1]Export Lascom'!I:I,MATCH(E126,'[1]Export Lascom'!O:O,0))</f>
        <v>DAF</v>
      </c>
      <c r="M126" s="73" t="str">
        <f t="shared" si="4"/>
        <v>000097</v>
      </c>
      <c r="N126" s="74">
        <f t="shared" si="5"/>
        <v>1</v>
      </c>
      <c r="O126" s="73" t="s">
        <v>787</v>
      </c>
      <c r="P126" s="77">
        <f t="shared" ca="1" si="6"/>
        <v>45043</v>
      </c>
      <c r="Q126" s="75"/>
      <c r="R126" s="76">
        <f t="shared" ca="1" si="7"/>
        <v>2</v>
      </c>
      <c r="S126" s="76" t="str">
        <f>IF(ISERROR(INDEX('[1]Export Agora'!F:F,MATCH(INDEX('[1]Présence Agora'!#REF!,MATCH(E126,'[1]Présence Agora'!B:B,0)),'[1]Export Agora'!A:A,0))),"",IF(INDEX('[1]Export Agora'!F:F,MATCH(INDEX('[1]Présence Agora'!#REF!,MATCH(E126,'[1]Présence Agora'!B:B,0)),'[1]Export Agora'!A:A,0))="","",INDEX('[1]Export Agora'!F:F,MATCH(INDEX('[1]Présence Agora'!#REF!,MATCH(E126,'[1]Présence Agora'!B:B,0)),'[1]Export Agora'!A:A,0))))</f>
        <v/>
      </c>
      <c r="T126" s="65">
        <f>IF(INDEX('[1]Export Lascom'!U:U,MATCH(E126,'[1]Export Lascom'!O:O,0))="","",INDEX('[1]Export Lascom'!U:U,MATCH(E126,'[1]Export Lascom'!O:O,0)))</f>
        <v>45041</v>
      </c>
    </row>
    <row r="127" spans="5:20">
      <c r="E127" s="72" t="s">
        <v>1069</v>
      </c>
      <c r="F127" s="73" t="str">
        <f>INDEX('[1]Export Lascom'!B:B,MATCH(E127,'[1]Export Lascom'!O:O,0))</f>
        <v>22ISS</v>
      </c>
      <c r="G127" s="73">
        <f>INDEX('[1]Export Lascom'!G:G,MATCH(E127,'[1]Export Lascom'!O:O,0))</f>
        <v>17</v>
      </c>
      <c r="H127" s="73" t="str">
        <f>INDEX('[1]Export Lascom'!D:D,MATCH(E127,'[1]Export Lascom'!O:O,0))</f>
        <v>PLO</v>
      </c>
      <c r="I127" s="73" t="str">
        <f>"Export CPRD " &amp; INDEX('[1]Export Lascom'!E:E,MATCH(E127,'[1]Export Lascom'!O:O,0))</f>
        <v>Export CPRD PN2068-2</v>
      </c>
      <c r="J127" s="73" t="str">
        <f>IF(MID(INDEX('[1]Export Lascom'!P:P,MATCH(E127,'[1]Export Lascom'!O:O,0)),4,1)="-",MID(INDEX('[1]Export Lascom'!P:P,MATCH(E127,'[1]Export Lascom'!O:O,0)),5,3),"Titre à mettre à jour")</f>
        <v>TTT</v>
      </c>
      <c r="K127" s="73" t="str">
        <f>IF(MID(INDEX('[1]Export Lascom'!P:P,MATCH(E127,'[1]Export Lascom'!O:O,0)),4,1)="-",MID(INDEX('[1]Export Lascom'!P:P,MATCH(E127,'[1]Export Lascom'!O:O,0)),9,3),"Titre à mettre à jour")</f>
        <v>TTZ</v>
      </c>
      <c r="L127" s="73" t="str">
        <f>INDEX('[1]Export Lascom'!I:I,MATCH(E127,'[1]Export Lascom'!O:O,0))</f>
        <v>DAF</v>
      </c>
      <c r="M127" s="73" t="str">
        <f t="shared" si="4"/>
        <v>000098</v>
      </c>
      <c r="N127" s="74">
        <f t="shared" si="5"/>
        <v>1</v>
      </c>
      <c r="O127" s="73" t="s">
        <v>787</v>
      </c>
      <c r="P127" s="77">
        <f t="shared" ca="1" si="6"/>
        <v>45043</v>
      </c>
      <c r="Q127" s="75"/>
      <c r="R127" s="76">
        <f t="shared" ca="1" si="7"/>
        <v>1</v>
      </c>
      <c r="S127" s="76" t="str">
        <f>IF(ISERROR(INDEX('[1]Export Agora'!F:F,MATCH(INDEX('[1]Présence Agora'!#REF!,MATCH(E127,'[1]Présence Agora'!B:B,0)),'[1]Export Agora'!A:A,0))),"",IF(INDEX('[1]Export Agora'!F:F,MATCH(INDEX('[1]Présence Agora'!#REF!,MATCH(E127,'[1]Présence Agora'!B:B,0)),'[1]Export Agora'!A:A,0))="","",INDEX('[1]Export Agora'!F:F,MATCH(INDEX('[1]Présence Agora'!#REF!,MATCH(E127,'[1]Présence Agora'!B:B,0)),'[1]Export Agora'!A:A,0))))</f>
        <v/>
      </c>
      <c r="T127" s="65">
        <f>IF(INDEX('[1]Export Lascom'!U:U,MATCH(E127,'[1]Export Lascom'!O:O,0))="","",INDEX('[1]Export Lascom'!U:U,MATCH(E127,'[1]Export Lascom'!O:O,0)))</f>
        <v>45042</v>
      </c>
    </row>
    <row r="128" spans="5:20">
      <c r="E128" s="72" t="s">
        <v>1070</v>
      </c>
      <c r="F128" s="73" t="str">
        <f>INDEX('[1]Export Lascom'!B:B,MATCH(E128,'[1]Export Lascom'!O:O,0))</f>
        <v>22ISS</v>
      </c>
      <c r="G128" s="73">
        <f>INDEX('[1]Export Lascom'!G:G,MATCH(E128,'[1]Export Lascom'!O:O,0))</f>
        <v>17</v>
      </c>
      <c r="H128" s="73" t="str">
        <f>INDEX('[1]Export Lascom'!D:D,MATCH(E128,'[1]Export Lascom'!O:O,0))</f>
        <v>PLO</v>
      </c>
      <c r="I128" s="73" t="str">
        <f>"Export CPRD " &amp; INDEX('[1]Export Lascom'!E:E,MATCH(E128,'[1]Export Lascom'!O:O,0))</f>
        <v>Export CPRD PN2068-2</v>
      </c>
      <c r="J128" s="73" t="str">
        <f>IF(MID(INDEX('[1]Export Lascom'!P:P,MATCH(E128,'[1]Export Lascom'!O:O,0)),4,1)="-",MID(INDEX('[1]Export Lascom'!P:P,MATCH(E128,'[1]Export Lascom'!O:O,0)),5,3),"Titre à mettre à jour")</f>
        <v>TTT</v>
      </c>
      <c r="K128" s="73" t="str">
        <f>IF(MID(INDEX('[1]Export Lascom'!P:P,MATCH(E128,'[1]Export Lascom'!O:O,0)),4,1)="-",MID(INDEX('[1]Export Lascom'!P:P,MATCH(E128,'[1]Export Lascom'!O:O,0)),9,3),"Titre à mettre à jour")</f>
        <v>TTZ</v>
      </c>
      <c r="L128" s="73" t="str">
        <f>INDEX('[1]Export Lascom'!I:I,MATCH(E128,'[1]Export Lascom'!O:O,0))</f>
        <v>DAF</v>
      </c>
      <c r="M128" s="73" t="str">
        <f t="shared" si="4"/>
        <v>000099</v>
      </c>
      <c r="N128" s="74">
        <f t="shared" si="5"/>
        <v>1</v>
      </c>
      <c r="O128" s="73" t="s">
        <v>785</v>
      </c>
      <c r="P128" s="77">
        <f t="shared" ca="1" si="6"/>
        <v>45043</v>
      </c>
      <c r="Q128" s="75"/>
      <c r="R128" s="76">
        <f t="shared" ca="1" si="7"/>
        <v>1</v>
      </c>
      <c r="S128" s="76" t="str">
        <f>IF(ISERROR(INDEX('[1]Export Agora'!F:F,MATCH(INDEX('[1]Présence Agora'!#REF!,MATCH(E128,'[1]Présence Agora'!B:B,0)),'[1]Export Agora'!A:A,0))),"",IF(INDEX('[1]Export Agora'!F:F,MATCH(INDEX('[1]Présence Agora'!#REF!,MATCH(E128,'[1]Présence Agora'!B:B,0)),'[1]Export Agora'!A:A,0))="","",INDEX('[1]Export Agora'!F:F,MATCH(INDEX('[1]Présence Agora'!#REF!,MATCH(E128,'[1]Présence Agora'!B:B,0)),'[1]Export Agora'!A:A,0))))</f>
        <v/>
      </c>
      <c r="T128" s="65">
        <f>IF(INDEX('[1]Export Lascom'!U:U,MATCH(E128,'[1]Export Lascom'!O:O,0))="","",INDEX('[1]Export Lascom'!U:U,MATCH(E128,'[1]Export Lascom'!O:O,0)))</f>
        <v>45042</v>
      </c>
    </row>
    <row r="129" spans="5:20">
      <c r="E129" s="72" t="s">
        <v>1071</v>
      </c>
      <c r="F129" s="73" t="str">
        <f>INDEX('[1]Export Lascom'!B:B,MATCH(E129,'[1]Export Lascom'!O:O,0))</f>
        <v>22ISS</v>
      </c>
      <c r="G129" s="73">
        <f>INDEX('[1]Export Lascom'!G:G,MATCH(E129,'[1]Export Lascom'!O:O,0))</f>
        <v>17</v>
      </c>
      <c r="H129" s="73" t="str">
        <f>INDEX('[1]Export Lascom'!D:D,MATCH(E129,'[1]Export Lascom'!O:O,0))</f>
        <v>PLO</v>
      </c>
      <c r="I129" s="73" t="str">
        <f>"Export CPRD " &amp; INDEX('[1]Export Lascom'!E:E,MATCH(E129,'[1]Export Lascom'!O:O,0))</f>
        <v>Export CPRD PN2068-2</v>
      </c>
      <c r="J129" s="73" t="str">
        <f>IF(MID(INDEX('[1]Export Lascom'!P:P,MATCH(E129,'[1]Export Lascom'!O:O,0)),4,1)="-",MID(INDEX('[1]Export Lascom'!P:P,MATCH(E129,'[1]Export Lascom'!O:O,0)),5,3),"Titre à mettre à jour")</f>
        <v>TTT</v>
      </c>
      <c r="K129" s="73" t="str">
        <f>IF(MID(INDEX('[1]Export Lascom'!P:P,MATCH(E129,'[1]Export Lascom'!O:O,0)),4,1)="-",MID(INDEX('[1]Export Lascom'!P:P,MATCH(E129,'[1]Export Lascom'!O:O,0)),9,3),"Titre à mettre à jour")</f>
        <v>TTZ</v>
      </c>
      <c r="L129" s="73" t="str">
        <f>INDEX('[1]Export Lascom'!I:I,MATCH(E129,'[1]Export Lascom'!O:O,0))</f>
        <v>DAF</v>
      </c>
      <c r="M129" s="73" t="str">
        <f t="shared" si="4"/>
        <v>000100</v>
      </c>
      <c r="N129" s="74">
        <f t="shared" si="5"/>
        <v>1</v>
      </c>
      <c r="O129" s="73" t="s">
        <v>787</v>
      </c>
      <c r="P129" s="77">
        <f t="shared" ca="1" si="6"/>
        <v>45043</v>
      </c>
      <c r="Q129" s="75"/>
      <c r="R129" s="76">
        <f t="shared" ca="1" si="7"/>
        <v>1</v>
      </c>
      <c r="S129" s="76" t="str">
        <f>IF(ISERROR(INDEX('[1]Export Agora'!F:F,MATCH(INDEX('[1]Présence Agora'!#REF!,MATCH(E129,'[1]Présence Agora'!B:B,0)),'[1]Export Agora'!A:A,0))),"",IF(INDEX('[1]Export Agora'!F:F,MATCH(INDEX('[1]Présence Agora'!#REF!,MATCH(E129,'[1]Présence Agora'!B:B,0)),'[1]Export Agora'!A:A,0))="","",INDEX('[1]Export Agora'!F:F,MATCH(INDEX('[1]Présence Agora'!#REF!,MATCH(E129,'[1]Présence Agora'!B:B,0)),'[1]Export Agora'!A:A,0))))</f>
        <v/>
      </c>
      <c r="T129" s="65">
        <f>IF(INDEX('[1]Export Lascom'!U:U,MATCH(E129,'[1]Export Lascom'!O:O,0))="","",INDEX('[1]Export Lascom'!U:U,MATCH(E129,'[1]Export Lascom'!O:O,0)))</f>
        <v>45042</v>
      </c>
    </row>
    <row r="130" spans="5:20">
      <c r="E130" s="72" t="s">
        <v>1072</v>
      </c>
      <c r="F130" s="73" t="str">
        <f>INDEX('[1]Export Lascom'!B:B,MATCH(E130,'[1]Export Lascom'!O:O,0))</f>
        <v>22ISS</v>
      </c>
      <c r="G130" s="73">
        <f>INDEX('[1]Export Lascom'!G:G,MATCH(E130,'[1]Export Lascom'!O:O,0))</f>
        <v>17</v>
      </c>
      <c r="H130" s="73" t="str">
        <f>INDEX('[1]Export Lascom'!D:D,MATCH(E130,'[1]Export Lascom'!O:O,0))</f>
        <v>PLO</v>
      </c>
      <c r="I130" s="73" t="str">
        <f>"Export CPRD " &amp; INDEX('[1]Export Lascom'!E:E,MATCH(E130,'[1]Export Lascom'!O:O,0))</f>
        <v>Export CPRD PN2068-2</v>
      </c>
      <c r="J130" s="73" t="str">
        <f>IF(MID(INDEX('[1]Export Lascom'!P:P,MATCH(E130,'[1]Export Lascom'!O:O,0)),4,1)="-",MID(INDEX('[1]Export Lascom'!P:P,MATCH(E130,'[1]Export Lascom'!O:O,0)),5,3),"Titre à mettre à jour")</f>
        <v>TTT</v>
      </c>
      <c r="K130" s="73" t="str">
        <f>IF(MID(INDEX('[1]Export Lascom'!P:P,MATCH(E130,'[1]Export Lascom'!O:O,0)),4,1)="-",MID(INDEX('[1]Export Lascom'!P:P,MATCH(E130,'[1]Export Lascom'!O:O,0)),9,3),"Titre à mettre à jour")</f>
        <v>TTZ</v>
      </c>
      <c r="L130" s="73" t="str">
        <f>INDEX('[1]Export Lascom'!I:I,MATCH(E130,'[1]Export Lascom'!O:O,0))</f>
        <v>DAF</v>
      </c>
      <c r="M130" s="73" t="str">
        <f t="shared" si="4"/>
        <v>000103</v>
      </c>
      <c r="N130" s="74">
        <f t="shared" si="5"/>
        <v>1</v>
      </c>
      <c r="O130" s="73" t="s">
        <v>787</v>
      </c>
      <c r="P130" s="77">
        <f t="shared" ca="1" si="6"/>
        <v>45043</v>
      </c>
      <c r="Q130" s="75"/>
      <c r="R130" s="76">
        <f t="shared" ca="1" si="7"/>
        <v>1</v>
      </c>
      <c r="S130" s="76" t="str">
        <f>IF(ISERROR(INDEX('[1]Export Agora'!F:F,MATCH(INDEX('[1]Présence Agora'!#REF!,MATCH(E130,'[1]Présence Agora'!B:B,0)),'[1]Export Agora'!A:A,0))),"",IF(INDEX('[1]Export Agora'!F:F,MATCH(INDEX('[1]Présence Agora'!#REF!,MATCH(E130,'[1]Présence Agora'!B:B,0)),'[1]Export Agora'!A:A,0))="","",INDEX('[1]Export Agora'!F:F,MATCH(INDEX('[1]Présence Agora'!#REF!,MATCH(E130,'[1]Présence Agora'!B:B,0)),'[1]Export Agora'!A:A,0))))</f>
        <v/>
      </c>
      <c r="T130" s="65">
        <f>IF(INDEX('[1]Export Lascom'!U:U,MATCH(E130,'[1]Export Lascom'!O:O,0))="","",INDEX('[1]Export Lascom'!U:U,MATCH(E130,'[1]Export Lascom'!O:O,0)))</f>
        <v>45042</v>
      </c>
    </row>
    <row r="131" spans="5:20">
      <c r="E131" s="72" t="s">
        <v>1073</v>
      </c>
      <c r="F131" s="73" t="str">
        <f>INDEX('[1]Export Lascom'!B:B,MATCH(E131,'[1]Export Lascom'!O:O,0))</f>
        <v>22ISS</v>
      </c>
      <c r="G131" s="73">
        <f>INDEX('[1]Export Lascom'!G:G,MATCH(E131,'[1]Export Lascom'!O:O,0))</f>
        <v>17</v>
      </c>
      <c r="H131" s="73" t="str">
        <f>INDEX('[1]Export Lascom'!D:D,MATCH(E131,'[1]Export Lascom'!O:O,0))</f>
        <v>PLO</v>
      </c>
      <c r="I131" s="73" t="str">
        <f>"Export CPRD " &amp; INDEX('[1]Export Lascom'!E:E,MATCH(E131,'[1]Export Lascom'!O:O,0))</f>
        <v>Export CPRD PN2068-2</v>
      </c>
      <c r="J131" s="73" t="str">
        <f>IF(MID(INDEX('[1]Export Lascom'!P:P,MATCH(E131,'[1]Export Lascom'!O:O,0)),4,1)="-",MID(INDEX('[1]Export Lascom'!P:P,MATCH(E131,'[1]Export Lascom'!O:O,0)),5,3),"Titre à mettre à jour")</f>
        <v>TTT</v>
      </c>
      <c r="K131" s="73" t="str">
        <f>IF(MID(INDEX('[1]Export Lascom'!P:P,MATCH(E131,'[1]Export Lascom'!O:O,0)),4,1)="-",MID(INDEX('[1]Export Lascom'!P:P,MATCH(E131,'[1]Export Lascom'!O:O,0)),9,3),"Titre à mettre à jour")</f>
        <v>TTZ</v>
      </c>
      <c r="L131" s="73" t="str">
        <f>INDEX('[1]Export Lascom'!I:I,MATCH(E131,'[1]Export Lascom'!O:O,0))</f>
        <v>DAF</v>
      </c>
      <c r="M131" s="73" t="str">
        <f t="shared" si="4"/>
        <v>000113</v>
      </c>
      <c r="N131" s="74">
        <f t="shared" si="5"/>
        <v>1</v>
      </c>
      <c r="O131" s="73" t="s">
        <v>787</v>
      </c>
      <c r="P131" s="77" t="str">
        <f t="shared" ca="1" si="6"/>
        <v/>
      </c>
      <c r="Q131" s="75"/>
      <c r="R131" s="76" t="str">
        <f t="shared" ca="1" si="7"/>
        <v/>
      </c>
      <c r="S131" s="76" t="str">
        <f>IF(ISERROR(INDEX('[1]Export Agora'!F:F,MATCH(INDEX('[1]Présence Agora'!#REF!,MATCH(E131,'[1]Présence Agora'!B:B,0)),'[1]Export Agora'!A:A,0))),"",IF(INDEX('[1]Export Agora'!F:F,MATCH(INDEX('[1]Présence Agora'!#REF!,MATCH(E131,'[1]Présence Agora'!B:B,0)),'[1]Export Agora'!A:A,0))="","",INDEX('[1]Export Agora'!F:F,MATCH(INDEX('[1]Présence Agora'!#REF!,MATCH(E131,'[1]Présence Agora'!B:B,0)),'[1]Export Agora'!A:A,0))))</f>
        <v/>
      </c>
      <c r="T131" s="65">
        <f>IF(INDEX('[1]Export Lascom'!U:U,MATCH(E131,'[1]Export Lascom'!O:O,0))="","",INDEX('[1]Export Lascom'!U:U,MATCH(E131,'[1]Export Lascom'!O:O,0)))</f>
        <v>45042</v>
      </c>
    </row>
    <row r="132" spans="5:20">
      <c r="E132" s="72" t="s">
        <v>1074</v>
      </c>
      <c r="F132" s="73" t="str">
        <f>INDEX('[1]Export Lascom'!B:B,MATCH(E132,'[1]Export Lascom'!O:O,0))</f>
        <v>22ISS</v>
      </c>
      <c r="G132" s="73">
        <f>INDEX('[1]Export Lascom'!G:G,MATCH(E132,'[1]Export Lascom'!O:O,0))</f>
        <v>17</v>
      </c>
      <c r="H132" s="73" t="str">
        <f>INDEX('[1]Export Lascom'!D:D,MATCH(E132,'[1]Export Lascom'!O:O,0))</f>
        <v>PLO</v>
      </c>
      <c r="I132" s="73" t="str">
        <f>"Export CPRD " &amp; INDEX('[1]Export Lascom'!E:E,MATCH(E132,'[1]Export Lascom'!O:O,0))</f>
        <v>Export CPRD PN2068-2</v>
      </c>
      <c r="J132" s="73" t="str">
        <f>IF(MID(INDEX('[1]Export Lascom'!P:P,MATCH(E132,'[1]Export Lascom'!O:O,0)),4,1)="-",MID(INDEX('[1]Export Lascom'!P:P,MATCH(E132,'[1]Export Lascom'!O:O,0)),5,3),"Titre à mettre à jour")</f>
        <v>TTT</v>
      </c>
      <c r="K132" s="73" t="str">
        <f>IF(MID(INDEX('[1]Export Lascom'!P:P,MATCH(E132,'[1]Export Lascom'!O:O,0)),4,1)="-",MID(INDEX('[1]Export Lascom'!P:P,MATCH(E132,'[1]Export Lascom'!O:O,0)),9,3),"Titre à mettre à jour")</f>
        <v>TTZ</v>
      </c>
      <c r="L132" s="73" t="str">
        <f>INDEX('[1]Export Lascom'!I:I,MATCH(E132,'[1]Export Lascom'!O:O,0))</f>
        <v>DAF</v>
      </c>
      <c r="M132" s="73" t="str">
        <f t="shared" si="4"/>
        <v>000115</v>
      </c>
      <c r="N132" s="74">
        <f t="shared" si="5"/>
        <v>1</v>
      </c>
      <c r="O132" s="73" t="s">
        <v>787</v>
      </c>
      <c r="P132" s="77" t="str">
        <f t="shared" ca="1" si="6"/>
        <v/>
      </c>
      <c r="Q132" s="75"/>
      <c r="R132" s="76" t="str">
        <f t="shared" ca="1" si="7"/>
        <v/>
      </c>
      <c r="S132" s="76" t="str">
        <f>IF(ISERROR(INDEX('[1]Export Agora'!F:F,MATCH(INDEX('[1]Présence Agora'!#REF!,MATCH(E132,'[1]Présence Agora'!B:B,0)),'[1]Export Agora'!A:A,0))),"",IF(INDEX('[1]Export Agora'!F:F,MATCH(INDEX('[1]Présence Agora'!#REF!,MATCH(E132,'[1]Présence Agora'!B:B,0)),'[1]Export Agora'!A:A,0))="","",INDEX('[1]Export Agora'!F:F,MATCH(INDEX('[1]Présence Agora'!#REF!,MATCH(E132,'[1]Présence Agora'!B:B,0)),'[1]Export Agora'!A:A,0))))</f>
        <v/>
      </c>
      <c r="T132" s="65">
        <f>IF(INDEX('[1]Export Lascom'!U:U,MATCH(E132,'[1]Export Lascom'!O:O,0))="","",INDEX('[1]Export Lascom'!U:U,MATCH(E132,'[1]Export Lascom'!O:O,0)))</f>
        <v>45042</v>
      </c>
    </row>
    <row r="133" spans="5:20">
      <c r="E133" s="72" t="s">
        <v>1184</v>
      </c>
      <c r="F133" s="73" t="str">
        <f>INDEX('[1]Export Lascom'!B:B,MATCH(E133,'[1]Export Lascom'!O:O,0))</f>
        <v>22ISS</v>
      </c>
      <c r="G133" s="73">
        <f>INDEX('[1]Export Lascom'!G:G,MATCH(E133,'[1]Export Lascom'!O:O,0))</f>
        <v>17</v>
      </c>
      <c r="H133" s="73" t="str">
        <f>INDEX('[1]Export Lascom'!D:D,MATCH(E133,'[1]Export Lascom'!O:O,0))</f>
        <v>PLO</v>
      </c>
      <c r="I133" s="73" t="str">
        <f>"Export CPRD " &amp; INDEX('[1]Export Lascom'!E:E,MATCH(E133,'[1]Export Lascom'!O:O,0))</f>
        <v>Export CPRD PN2068-2</v>
      </c>
      <c r="J133" s="73" t="str">
        <f>IF(MID(INDEX('[1]Export Lascom'!P:P,MATCH(E133,'[1]Export Lascom'!O:O,0)),4,1)="-",MID(INDEX('[1]Export Lascom'!P:P,MATCH(E133,'[1]Export Lascom'!O:O,0)),5,3),"Titre à mettre à jour")</f>
        <v>TTT</v>
      </c>
      <c r="K133" s="73" t="str">
        <f>IF(MID(INDEX('[1]Export Lascom'!P:P,MATCH(E133,'[1]Export Lascom'!O:O,0)),4,1)="-",MID(INDEX('[1]Export Lascom'!P:P,MATCH(E133,'[1]Export Lascom'!O:O,0)),9,3),"Titre à mettre à jour")</f>
        <v>TTZ</v>
      </c>
      <c r="L133" s="73" t="str">
        <f>INDEX('[1]Export Lascom'!I:I,MATCH(E133,'[1]Export Lascom'!O:O,0))</f>
        <v>DAF</v>
      </c>
      <c r="M133" s="73" t="str">
        <f t="shared" si="4"/>
        <v>000115</v>
      </c>
      <c r="N133" s="74">
        <f t="shared" si="5"/>
        <v>2</v>
      </c>
      <c r="O133" s="73" t="s">
        <v>787</v>
      </c>
      <c r="P133" s="77" t="str">
        <f t="shared" ca="1" si="6"/>
        <v/>
      </c>
      <c r="Q133" s="75"/>
      <c r="R133" s="76" t="str">
        <f t="shared" ca="1" si="7"/>
        <v/>
      </c>
      <c r="S133" s="76" t="str">
        <f>IF(ISERROR(INDEX('[1]Export Agora'!F:F,MATCH(INDEX('[1]Présence Agora'!#REF!,MATCH(E133,'[1]Présence Agora'!B:B,0)),'[1]Export Agora'!A:A,0))),"",IF(INDEX('[1]Export Agora'!F:F,MATCH(INDEX('[1]Présence Agora'!#REF!,MATCH(E133,'[1]Présence Agora'!B:B,0)),'[1]Export Agora'!A:A,0))="","",INDEX('[1]Export Agora'!F:F,MATCH(INDEX('[1]Présence Agora'!#REF!,MATCH(E133,'[1]Présence Agora'!B:B,0)),'[1]Export Agora'!A:A,0))))</f>
        <v/>
      </c>
      <c r="T133" s="65">
        <f>IF(INDEX('[1]Export Lascom'!U:U,MATCH(E133,'[1]Export Lascom'!O:O,0))="","",INDEX('[1]Export Lascom'!U:U,MATCH(E133,'[1]Export Lascom'!O:O,0)))</f>
        <v>45063</v>
      </c>
    </row>
    <row r="134" spans="5:20">
      <c r="E134" s="72" t="s">
        <v>1075</v>
      </c>
      <c r="F134" s="73" t="str">
        <f>INDEX('[1]Export Lascom'!B:B,MATCH(E134,'[1]Export Lascom'!O:O,0))</f>
        <v>22ISS</v>
      </c>
      <c r="G134" s="73">
        <f>INDEX('[1]Export Lascom'!G:G,MATCH(E134,'[1]Export Lascom'!O:O,0))</f>
        <v>17</v>
      </c>
      <c r="H134" s="73" t="str">
        <f>INDEX('[1]Export Lascom'!D:D,MATCH(E134,'[1]Export Lascom'!O:O,0))</f>
        <v>PLO</v>
      </c>
      <c r="I134" s="73" t="str">
        <f>"Export CPRD " &amp; INDEX('[1]Export Lascom'!E:E,MATCH(E134,'[1]Export Lascom'!O:O,0))</f>
        <v>Export CPRD PN2068-2</v>
      </c>
      <c r="J134" s="73" t="str">
        <f>IF(MID(INDEX('[1]Export Lascom'!P:P,MATCH(E134,'[1]Export Lascom'!O:O,0)),4,1)="-",MID(INDEX('[1]Export Lascom'!P:P,MATCH(E134,'[1]Export Lascom'!O:O,0)),5,3),"Titre à mettre à jour")</f>
        <v>TTT</v>
      </c>
      <c r="K134" s="73" t="str">
        <f>IF(MID(INDEX('[1]Export Lascom'!P:P,MATCH(E134,'[1]Export Lascom'!O:O,0)),4,1)="-",MID(INDEX('[1]Export Lascom'!P:P,MATCH(E134,'[1]Export Lascom'!O:O,0)),9,3),"Titre à mettre à jour")</f>
        <v>TTZ</v>
      </c>
      <c r="L134" s="73" t="str">
        <f>INDEX('[1]Export Lascom'!I:I,MATCH(E134,'[1]Export Lascom'!O:O,0))</f>
        <v>DAF</v>
      </c>
      <c r="M134" s="73" t="str">
        <f t="shared" si="4"/>
        <v>000116</v>
      </c>
      <c r="N134" s="74">
        <f t="shared" si="5"/>
        <v>1</v>
      </c>
      <c r="O134" s="73" t="s">
        <v>787</v>
      </c>
      <c r="P134" s="77" t="str">
        <f t="shared" ca="1" si="6"/>
        <v/>
      </c>
      <c r="Q134" s="75"/>
      <c r="R134" s="76" t="str">
        <f t="shared" ca="1" si="7"/>
        <v/>
      </c>
      <c r="S134" s="76" t="str">
        <f>IF(ISERROR(INDEX('[1]Export Agora'!F:F,MATCH(INDEX('[1]Présence Agora'!#REF!,MATCH(E134,'[1]Présence Agora'!B:B,0)),'[1]Export Agora'!A:A,0))),"",IF(INDEX('[1]Export Agora'!F:F,MATCH(INDEX('[1]Présence Agora'!#REF!,MATCH(E134,'[1]Présence Agora'!B:B,0)),'[1]Export Agora'!A:A,0))="","",INDEX('[1]Export Agora'!F:F,MATCH(INDEX('[1]Présence Agora'!#REF!,MATCH(E134,'[1]Présence Agora'!B:B,0)),'[1]Export Agora'!A:A,0))))</f>
        <v/>
      </c>
      <c r="T134" s="65">
        <f>IF(INDEX('[1]Export Lascom'!U:U,MATCH(E134,'[1]Export Lascom'!O:O,0))="","",INDEX('[1]Export Lascom'!U:U,MATCH(E134,'[1]Export Lascom'!O:O,0)))</f>
        <v>45042</v>
      </c>
    </row>
    <row r="135" spans="5:20">
      <c r="E135" s="72" t="s">
        <v>1076</v>
      </c>
      <c r="F135" s="73" t="str">
        <f>INDEX('[1]Export Lascom'!B:B,MATCH(E135,'[1]Export Lascom'!O:O,0))</f>
        <v>22ISS</v>
      </c>
      <c r="G135" s="73">
        <f>INDEX('[1]Export Lascom'!G:G,MATCH(E135,'[1]Export Lascom'!O:O,0))</f>
        <v>17</v>
      </c>
      <c r="H135" s="73" t="str">
        <f>INDEX('[1]Export Lascom'!D:D,MATCH(E135,'[1]Export Lascom'!O:O,0))</f>
        <v>PLO</v>
      </c>
      <c r="I135" s="73" t="str">
        <f>"Export CPRD " &amp; INDEX('[1]Export Lascom'!E:E,MATCH(E135,'[1]Export Lascom'!O:O,0))</f>
        <v>Export CPRD PN2068-2</v>
      </c>
      <c r="J135" s="73" t="str">
        <f>IF(MID(INDEX('[1]Export Lascom'!P:P,MATCH(E135,'[1]Export Lascom'!O:O,0)),4,1)="-",MID(INDEX('[1]Export Lascom'!P:P,MATCH(E135,'[1]Export Lascom'!O:O,0)),5,3),"Titre à mettre à jour")</f>
        <v>TTT</v>
      </c>
      <c r="K135" s="73" t="str">
        <f>IF(MID(INDEX('[1]Export Lascom'!P:P,MATCH(E135,'[1]Export Lascom'!O:O,0)),4,1)="-",MID(INDEX('[1]Export Lascom'!P:P,MATCH(E135,'[1]Export Lascom'!O:O,0)),9,3),"Titre à mettre à jour")</f>
        <v>TTZ</v>
      </c>
      <c r="L135" s="73" t="str">
        <f>INDEX('[1]Export Lascom'!I:I,MATCH(E135,'[1]Export Lascom'!O:O,0))</f>
        <v>DAF</v>
      </c>
      <c r="M135" s="73" t="str">
        <f t="shared" si="4"/>
        <v>000118</v>
      </c>
      <c r="N135" s="74">
        <f t="shared" si="5"/>
        <v>1</v>
      </c>
      <c r="O135" s="73" t="s">
        <v>787</v>
      </c>
      <c r="P135" s="77" t="str">
        <f t="shared" ca="1" si="6"/>
        <v/>
      </c>
      <c r="Q135" s="75"/>
      <c r="R135" s="76" t="str">
        <f t="shared" ca="1" si="7"/>
        <v/>
      </c>
      <c r="S135" s="76" t="str">
        <f>IF(ISERROR(INDEX('[1]Export Agora'!F:F,MATCH(INDEX('[1]Présence Agora'!#REF!,MATCH(E135,'[1]Présence Agora'!B:B,0)),'[1]Export Agora'!A:A,0))),"",IF(INDEX('[1]Export Agora'!F:F,MATCH(INDEX('[1]Présence Agora'!#REF!,MATCH(E135,'[1]Présence Agora'!B:B,0)),'[1]Export Agora'!A:A,0))="","",INDEX('[1]Export Agora'!F:F,MATCH(INDEX('[1]Présence Agora'!#REF!,MATCH(E135,'[1]Présence Agora'!B:B,0)),'[1]Export Agora'!A:A,0))))</f>
        <v/>
      </c>
      <c r="T135" s="65">
        <f>IF(INDEX('[1]Export Lascom'!U:U,MATCH(E135,'[1]Export Lascom'!O:O,0))="","",INDEX('[1]Export Lascom'!U:U,MATCH(E135,'[1]Export Lascom'!O:O,0)))</f>
        <v>45042</v>
      </c>
    </row>
    <row r="136" spans="5:20">
      <c r="E136" s="72" t="s">
        <v>1077</v>
      </c>
      <c r="F136" s="73" t="str">
        <f>INDEX('[1]Export Lascom'!B:B,MATCH(E136,'[1]Export Lascom'!O:O,0))</f>
        <v>22ISS</v>
      </c>
      <c r="G136" s="73">
        <f>INDEX('[1]Export Lascom'!G:G,MATCH(E136,'[1]Export Lascom'!O:O,0))</f>
        <v>17</v>
      </c>
      <c r="H136" s="73" t="str">
        <f>INDEX('[1]Export Lascom'!D:D,MATCH(E136,'[1]Export Lascom'!O:O,0))</f>
        <v>PLO</v>
      </c>
      <c r="I136" s="73" t="str">
        <f>"Export CPRD " &amp; INDEX('[1]Export Lascom'!E:E,MATCH(E136,'[1]Export Lascom'!O:O,0))</f>
        <v>Export CPRD PN2068-2</v>
      </c>
      <c r="J136" s="73" t="str">
        <f>IF(MID(INDEX('[1]Export Lascom'!P:P,MATCH(E136,'[1]Export Lascom'!O:O,0)),4,1)="-",MID(INDEX('[1]Export Lascom'!P:P,MATCH(E136,'[1]Export Lascom'!O:O,0)),5,3),"Titre à mettre à jour")</f>
        <v>TTT</v>
      </c>
      <c r="K136" s="73" t="str">
        <f>IF(MID(INDEX('[1]Export Lascom'!P:P,MATCH(E136,'[1]Export Lascom'!O:O,0)),4,1)="-",MID(INDEX('[1]Export Lascom'!P:P,MATCH(E136,'[1]Export Lascom'!O:O,0)),9,3),"Titre à mettre à jour")</f>
        <v>TTZ</v>
      </c>
      <c r="L136" s="73" t="str">
        <f>INDEX('[1]Export Lascom'!I:I,MATCH(E136,'[1]Export Lascom'!O:O,0))</f>
        <v>DAF</v>
      </c>
      <c r="M136" s="73" t="str">
        <f t="shared" si="4"/>
        <v>000120</v>
      </c>
      <c r="N136" s="74">
        <f t="shared" si="5"/>
        <v>1</v>
      </c>
      <c r="O136" s="73" t="s">
        <v>785</v>
      </c>
      <c r="P136" s="77" t="str">
        <f t="shared" ca="1" si="6"/>
        <v/>
      </c>
      <c r="Q136" s="75"/>
      <c r="R136" s="76" t="str">
        <f t="shared" ca="1" si="7"/>
        <v/>
      </c>
      <c r="S136" s="76" t="str">
        <f>IF(ISERROR(INDEX('[1]Export Agora'!F:F,MATCH(INDEX('[1]Présence Agora'!#REF!,MATCH(E136,'[1]Présence Agora'!B:B,0)),'[1]Export Agora'!A:A,0))),"",IF(INDEX('[1]Export Agora'!F:F,MATCH(INDEX('[1]Présence Agora'!#REF!,MATCH(E136,'[1]Présence Agora'!B:B,0)),'[1]Export Agora'!A:A,0))="","",INDEX('[1]Export Agora'!F:F,MATCH(INDEX('[1]Présence Agora'!#REF!,MATCH(E136,'[1]Présence Agora'!B:B,0)),'[1]Export Agora'!A:A,0))))</f>
        <v/>
      </c>
      <c r="T136" s="65">
        <f>IF(INDEX('[1]Export Lascom'!U:U,MATCH(E136,'[1]Export Lascom'!O:O,0))="","",INDEX('[1]Export Lascom'!U:U,MATCH(E136,'[1]Export Lascom'!O:O,0)))</f>
        <v>45042</v>
      </c>
    </row>
    <row r="137" spans="5:20">
      <c r="E137" s="72" t="s">
        <v>1108</v>
      </c>
      <c r="F137" s="73" t="str">
        <f>INDEX('[1]Export Lascom'!B:B,MATCH(E137,'[1]Export Lascom'!O:O,0))</f>
        <v>22ISS</v>
      </c>
      <c r="G137" s="73">
        <f>INDEX('[1]Export Lascom'!G:G,MATCH(E137,'[1]Export Lascom'!O:O,0))</f>
        <v>17</v>
      </c>
      <c r="H137" s="73" t="str">
        <f>INDEX('[1]Export Lascom'!D:D,MATCH(E137,'[1]Export Lascom'!O:O,0))</f>
        <v>G12</v>
      </c>
      <c r="I137" s="73" t="str">
        <f>"Export CPRD " &amp; INDEX('[1]Export Lascom'!E:E,MATCH(E137,'[1]Export Lascom'!O:O,0))</f>
        <v>Export CPRD PN2068-2</v>
      </c>
      <c r="J137" s="73" t="str">
        <f>IF(MID(INDEX('[1]Export Lascom'!P:P,MATCH(E137,'[1]Export Lascom'!O:O,0)),4,1)="-",MID(INDEX('[1]Export Lascom'!P:P,MATCH(E137,'[1]Export Lascom'!O:O,0)),5,3),"Titre à mettre à jour")</f>
        <v>TTT</v>
      </c>
      <c r="K137" s="73" t="str">
        <f>IF(MID(INDEX('[1]Export Lascom'!P:P,MATCH(E137,'[1]Export Lascom'!O:O,0)),4,1)="-",MID(INDEX('[1]Export Lascom'!P:P,MATCH(E137,'[1]Export Lascom'!O:O,0)),9,3),"Titre à mettre à jour")</f>
        <v>TTZ</v>
      </c>
      <c r="L137" s="73" t="str">
        <f>INDEX('[1]Export Lascom'!I:I,MATCH(E137,'[1]Export Lascom'!O:O,0))</f>
        <v>DAF</v>
      </c>
      <c r="M137" s="73" t="str">
        <f t="shared" si="4"/>
        <v>000121</v>
      </c>
      <c r="N137" s="74">
        <f t="shared" si="5"/>
        <v>1</v>
      </c>
      <c r="O137" s="73" t="s">
        <v>787</v>
      </c>
      <c r="P137" s="77" t="str">
        <f t="shared" ca="1" si="6"/>
        <v/>
      </c>
      <c r="Q137" s="75"/>
      <c r="R137" s="76" t="str">
        <f t="shared" ca="1" si="7"/>
        <v/>
      </c>
      <c r="S137" s="76" t="str">
        <f>IF(ISERROR(INDEX('[1]Export Agora'!F:F,MATCH(INDEX('[1]Présence Agora'!#REF!,MATCH(E137,'[1]Présence Agora'!B:B,0)),'[1]Export Agora'!A:A,0))),"",IF(INDEX('[1]Export Agora'!F:F,MATCH(INDEX('[1]Présence Agora'!#REF!,MATCH(E137,'[1]Présence Agora'!B:B,0)),'[1]Export Agora'!A:A,0))="","",INDEX('[1]Export Agora'!F:F,MATCH(INDEX('[1]Présence Agora'!#REF!,MATCH(E137,'[1]Présence Agora'!B:B,0)),'[1]Export Agora'!A:A,0))))</f>
        <v/>
      </c>
      <c r="T137" s="65">
        <f>IF(INDEX('[1]Export Lascom'!U:U,MATCH(E137,'[1]Export Lascom'!O:O,0))="","",INDEX('[1]Export Lascom'!U:U,MATCH(E137,'[1]Export Lascom'!O:O,0)))</f>
        <v>45049</v>
      </c>
    </row>
    <row r="138" spans="5:20">
      <c r="E138" s="72" t="s">
        <v>1109</v>
      </c>
      <c r="F138" s="73" t="str">
        <f>INDEX('[1]Export Lascom'!B:B,MATCH(E138,'[1]Export Lascom'!O:O,0))</f>
        <v>22ISS</v>
      </c>
      <c r="G138" s="73">
        <f>INDEX('[1]Export Lascom'!G:G,MATCH(E138,'[1]Export Lascom'!O:O,0))</f>
        <v>17</v>
      </c>
      <c r="H138" s="73" t="str">
        <f>INDEX('[1]Export Lascom'!D:D,MATCH(E138,'[1]Export Lascom'!O:O,0))</f>
        <v>G12</v>
      </c>
      <c r="I138" s="73" t="str">
        <f>"Export CPRD " &amp; INDEX('[1]Export Lascom'!E:E,MATCH(E138,'[1]Export Lascom'!O:O,0))</f>
        <v>Export CPRD PN2068-2</v>
      </c>
      <c r="J138" s="73" t="str">
        <f>IF(MID(INDEX('[1]Export Lascom'!P:P,MATCH(E138,'[1]Export Lascom'!O:O,0)),4,1)="-",MID(INDEX('[1]Export Lascom'!P:P,MATCH(E138,'[1]Export Lascom'!O:O,0)),5,3),"Titre à mettre à jour")</f>
        <v>Titre à mettre à jour</v>
      </c>
      <c r="K138" s="73" t="str">
        <f>IF(MID(INDEX('[1]Export Lascom'!P:P,MATCH(E138,'[1]Export Lascom'!O:O,0)),4,1)="-",MID(INDEX('[1]Export Lascom'!P:P,MATCH(E138,'[1]Export Lascom'!O:O,0)),9,3),"Titre à mettre à jour")</f>
        <v>Titre à mettre à jour</v>
      </c>
      <c r="L138" s="73" t="str">
        <f>INDEX('[1]Export Lascom'!I:I,MATCH(E138,'[1]Export Lascom'!O:O,0))</f>
        <v>DAF</v>
      </c>
      <c r="M138" s="73" t="str">
        <f t="shared" si="4"/>
        <v>000122</v>
      </c>
      <c r="N138" s="74">
        <f t="shared" si="5"/>
        <v>1</v>
      </c>
      <c r="O138" s="73" t="s">
        <v>787</v>
      </c>
      <c r="P138" s="77" t="str">
        <f t="shared" ca="1" si="6"/>
        <v/>
      </c>
      <c r="Q138" s="75"/>
      <c r="R138" s="76" t="str">
        <f t="shared" ca="1" si="7"/>
        <v/>
      </c>
      <c r="S138" s="76" t="str">
        <f>IF(ISERROR(INDEX('[1]Export Agora'!F:F,MATCH(INDEX('[1]Présence Agora'!#REF!,MATCH(E138,'[1]Présence Agora'!B:B,0)),'[1]Export Agora'!A:A,0))),"",IF(INDEX('[1]Export Agora'!F:F,MATCH(INDEX('[1]Présence Agora'!#REF!,MATCH(E138,'[1]Présence Agora'!B:B,0)),'[1]Export Agora'!A:A,0))="","",INDEX('[1]Export Agora'!F:F,MATCH(INDEX('[1]Présence Agora'!#REF!,MATCH(E138,'[1]Présence Agora'!B:B,0)),'[1]Export Agora'!A:A,0))))</f>
        <v/>
      </c>
      <c r="T138" s="65">
        <f>IF(INDEX('[1]Export Lascom'!U:U,MATCH(E138,'[1]Export Lascom'!O:O,0))="","",INDEX('[1]Export Lascom'!U:U,MATCH(E138,'[1]Export Lascom'!O:O,0)))</f>
        <v>45049</v>
      </c>
    </row>
    <row r="139" spans="5:20">
      <c r="E139" s="72" t="s">
        <v>1110</v>
      </c>
      <c r="F139" s="73" t="str">
        <f>INDEX('[1]Export Lascom'!B:B,MATCH(E139,'[1]Export Lascom'!O:O,0))</f>
        <v>22ISS</v>
      </c>
      <c r="G139" s="73">
        <f>INDEX('[1]Export Lascom'!G:G,MATCH(E139,'[1]Export Lascom'!O:O,0))</f>
        <v>17</v>
      </c>
      <c r="H139" s="73" t="str">
        <f>INDEX('[1]Export Lascom'!D:D,MATCH(E139,'[1]Export Lascom'!O:O,0))</f>
        <v>G12</v>
      </c>
      <c r="I139" s="73" t="str">
        <f>"Export CPRD " &amp; INDEX('[1]Export Lascom'!E:E,MATCH(E139,'[1]Export Lascom'!O:O,0))</f>
        <v>Export CPRD PN2068-2</v>
      </c>
      <c r="J139" s="73" t="str">
        <f>IF(MID(INDEX('[1]Export Lascom'!P:P,MATCH(E139,'[1]Export Lascom'!O:O,0)),4,1)="-",MID(INDEX('[1]Export Lascom'!P:P,MATCH(E139,'[1]Export Lascom'!O:O,0)),5,3),"Titre à mettre à jour")</f>
        <v>Titre à mettre à jour</v>
      </c>
      <c r="K139" s="73" t="str">
        <f>IF(MID(INDEX('[1]Export Lascom'!P:P,MATCH(E139,'[1]Export Lascom'!O:O,0)),4,1)="-",MID(INDEX('[1]Export Lascom'!P:P,MATCH(E139,'[1]Export Lascom'!O:O,0)),9,3),"Titre à mettre à jour")</f>
        <v>Titre à mettre à jour</v>
      </c>
      <c r="L139" s="73" t="str">
        <f>INDEX('[1]Export Lascom'!I:I,MATCH(E139,'[1]Export Lascom'!O:O,0))</f>
        <v>DAF</v>
      </c>
      <c r="M139" s="73" t="str">
        <f t="shared" si="4"/>
        <v>000123</v>
      </c>
      <c r="N139" s="74">
        <f t="shared" si="5"/>
        <v>1</v>
      </c>
      <c r="O139" s="73" t="s">
        <v>785</v>
      </c>
      <c r="P139" s="77" t="str">
        <f t="shared" ca="1" si="6"/>
        <v/>
      </c>
      <c r="Q139" s="75"/>
      <c r="R139" s="76" t="str">
        <f t="shared" ca="1" si="7"/>
        <v/>
      </c>
      <c r="S139" s="76" t="str">
        <f>IF(ISERROR(INDEX('[1]Export Agora'!F:F,MATCH(INDEX('[1]Présence Agora'!#REF!,MATCH(E139,'[1]Présence Agora'!B:B,0)),'[1]Export Agora'!A:A,0))),"",IF(INDEX('[1]Export Agora'!F:F,MATCH(INDEX('[1]Présence Agora'!#REF!,MATCH(E139,'[1]Présence Agora'!B:B,0)),'[1]Export Agora'!A:A,0))="","",INDEX('[1]Export Agora'!F:F,MATCH(INDEX('[1]Présence Agora'!#REF!,MATCH(E139,'[1]Présence Agora'!B:B,0)),'[1]Export Agora'!A:A,0))))</f>
        <v/>
      </c>
      <c r="T139" s="65">
        <f>IF(INDEX('[1]Export Lascom'!U:U,MATCH(E139,'[1]Export Lascom'!O:O,0))="","",INDEX('[1]Export Lascom'!U:U,MATCH(E139,'[1]Export Lascom'!O:O,0)))</f>
        <v>45049</v>
      </c>
    </row>
    <row r="140" spans="5:20">
      <c r="E140" s="72" t="s">
        <v>1145</v>
      </c>
      <c r="F140" s="73" t="str">
        <f>INDEX('[1]Export Lascom'!B:B,MATCH(E140,'[1]Export Lascom'!O:O,0))</f>
        <v>22ISS</v>
      </c>
      <c r="G140" s="73">
        <f>INDEX('[1]Export Lascom'!G:G,MATCH(E140,'[1]Export Lascom'!O:O,0))</f>
        <v>17</v>
      </c>
      <c r="H140" s="73" t="str">
        <f>INDEX('[1]Export Lascom'!D:D,MATCH(E140,'[1]Export Lascom'!O:O,0))</f>
        <v>G71</v>
      </c>
      <c r="I140" s="73" t="str">
        <f>"Export CPRD " &amp; INDEX('[1]Export Lascom'!E:E,MATCH(E140,'[1]Export Lascom'!O:O,0))</f>
        <v>Export CPRD PN2068-2</v>
      </c>
      <c r="J140" s="73" t="str">
        <f>IF(MID(INDEX('[1]Export Lascom'!P:P,MATCH(E140,'[1]Export Lascom'!O:O,0)),4,1)="-",MID(INDEX('[1]Export Lascom'!P:P,MATCH(E140,'[1]Export Lascom'!O:O,0)),5,3),"Titre à mettre à jour")</f>
        <v>Titre à mettre à jour</v>
      </c>
      <c r="K140" s="73" t="str">
        <f>IF(MID(INDEX('[1]Export Lascom'!P:P,MATCH(E140,'[1]Export Lascom'!O:O,0)),4,1)="-",MID(INDEX('[1]Export Lascom'!P:P,MATCH(E140,'[1]Export Lascom'!O:O,0)),9,3),"Titre à mettre à jour")</f>
        <v>Titre à mettre à jour</v>
      </c>
      <c r="L140" s="73" t="str">
        <f>INDEX('[1]Export Lascom'!I:I,MATCH(E140,'[1]Export Lascom'!O:O,0))</f>
        <v>DAF</v>
      </c>
      <c r="M140" s="73" t="str">
        <f t="shared" ref="M140:M203" si="8">MID(E140,SEARCH("_",E140)-1+13,6)</f>
        <v>000236</v>
      </c>
      <c r="N140" s="74">
        <f t="shared" ref="N140:N203" si="9">VALUE(MID(E140,SEARCH("_",E140)-1+20,2))</f>
        <v>1</v>
      </c>
      <c r="O140" s="73" t="s">
        <v>785</v>
      </c>
      <c r="P140" s="77" t="str">
        <f t="shared" ref="P140:P203" ca="1" si="10">IFERROR(INDEX(INDIRECT("'" &amp;  I140 &amp; "'!A:M"),MATCH(E140,INDIRECT("'" &amp;  I140 &amp; "'!A:A"),0),13),"")</f>
        <v/>
      </c>
      <c r="Q140" s="75"/>
      <c r="R140" s="76" t="str">
        <f t="shared" ref="R140:R203" ca="1" si="11">IF(AND(T140&lt;&gt;"",P140&lt;&gt;""),P140-T140,IF(AND(T140&lt;&gt;"",Q140&lt;&gt;""),Q140-T140,""))</f>
        <v/>
      </c>
      <c r="S140" s="76" t="str">
        <f>IF(ISERROR(INDEX('[1]Export Agora'!F:F,MATCH(INDEX('[1]Présence Agora'!#REF!,MATCH(E140,'[1]Présence Agora'!B:B,0)),'[1]Export Agora'!A:A,0))),"",IF(INDEX('[1]Export Agora'!F:F,MATCH(INDEX('[1]Présence Agora'!#REF!,MATCH(E140,'[1]Présence Agora'!B:B,0)),'[1]Export Agora'!A:A,0))="","",INDEX('[1]Export Agora'!F:F,MATCH(INDEX('[1]Présence Agora'!#REF!,MATCH(E140,'[1]Présence Agora'!B:B,0)),'[1]Export Agora'!A:A,0))))</f>
        <v/>
      </c>
      <c r="T140" s="65">
        <f>IF(INDEX('[1]Export Lascom'!U:U,MATCH(E140,'[1]Export Lascom'!O:O,0))="","",INDEX('[1]Export Lascom'!U:U,MATCH(E140,'[1]Export Lascom'!O:O,0)))</f>
        <v>45062</v>
      </c>
    </row>
    <row r="141" spans="5:20">
      <c r="E141" s="72" t="s">
        <v>976</v>
      </c>
      <c r="F141" s="73" t="str">
        <f>INDEX('[1]Export Lascom'!B:B,MATCH(E141,'[1]Export Lascom'!O:O,0))</f>
        <v>22ISS</v>
      </c>
      <c r="G141" s="73">
        <f>INDEX('[1]Export Lascom'!G:G,MATCH(E141,'[1]Export Lascom'!O:O,0))</f>
        <v>17</v>
      </c>
      <c r="H141" s="73" t="str">
        <f>INDEX('[1]Export Lascom'!D:D,MATCH(E141,'[1]Export Lascom'!O:O,0))</f>
        <v>FMD</v>
      </c>
      <c r="I141" s="73" t="str">
        <f>"Export CPRD " &amp; INDEX('[1]Export Lascom'!E:E,MATCH(E141,'[1]Export Lascom'!O:O,0))</f>
        <v>Export CPRD PN2068-2</v>
      </c>
      <c r="J141" s="73" t="str">
        <f>IF(MID(INDEX('[1]Export Lascom'!P:P,MATCH(E141,'[1]Export Lascom'!O:O,0)),4,1)="-",MID(INDEX('[1]Export Lascom'!P:P,MATCH(E141,'[1]Export Lascom'!O:O,0)),5,3),"Titre à mettre à jour")</f>
        <v>Titre à mettre à jour</v>
      </c>
      <c r="K141" s="73" t="str">
        <f>IF(MID(INDEX('[1]Export Lascom'!P:P,MATCH(E141,'[1]Export Lascom'!O:O,0)),4,1)="-",MID(INDEX('[1]Export Lascom'!P:P,MATCH(E141,'[1]Export Lascom'!O:O,0)),9,3),"Titre à mettre à jour")</f>
        <v>Titre à mettre à jour</v>
      </c>
      <c r="L141" s="73" t="str">
        <f>INDEX('[1]Export Lascom'!I:I,MATCH(E141,'[1]Export Lascom'!O:O,0))</f>
        <v>FMD</v>
      </c>
      <c r="M141" s="73" t="str">
        <f t="shared" si="8"/>
        <v>000066</v>
      </c>
      <c r="N141" s="74">
        <f t="shared" si="9"/>
        <v>1</v>
      </c>
      <c r="O141" s="73" t="s">
        <v>785</v>
      </c>
      <c r="P141" s="77">
        <f t="shared" ca="1" si="10"/>
        <v>45022</v>
      </c>
      <c r="Q141" s="75"/>
      <c r="R141" s="76">
        <f t="shared" ca="1" si="11"/>
        <v>0</v>
      </c>
      <c r="S141" s="76" t="str">
        <f>IF(ISERROR(INDEX('[1]Export Agora'!F:F,MATCH(INDEX('[1]Présence Agora'!#REF!,MATCH(E141,'[1]Présence Agora'!B:B,0)),'[1]Export Agora'!A:A,0))),"",IF(INDEX('[1]Export Agora'!F:F,MATCH(INDEX('[1]Présence Agora'!#REF!,MATCH(E141,'[1]Présence Agora'!B:B,0)),'[1]Export Agora'!A:A,0))="","",INDEX('[1]Export Agora'!F:F,MATCH(INDEX('[1]Présence Agora'!#REF!,MATCH(E141,'[1]Présence Agora'!B:B,0)),'[1]Export Agora'!A:A,0))))</f>
        <v/>
      </c>
      <c r="T141" s="65">
        <f>IF(INDEX('[1]Export Lascom'!U:U,MATCH(E141,'[1]Export Lascom'!O:O,0))="","",INDEX('[1]Export Lascom'!U:U,MATCH(E141,'[1]Export Lascom'!O:O,0)))</f>
        <v>45022</v>
      </c>
    </row>
    <row r="142" spans="5:20">
      <c r="E142" s="72" t="s">
        <v>1027</v>
      </c>
      <c r="F142" s="73" t="str">
        <f>INDEX('[1]Export Lascom'!B:B,MATCH(E142,'[1]Export Lascom'!O:O,0))</f>
        <v>22ISS</v>
      </c>
      <c r="G142" s="73">
        <f>INDEX('[1]Export Lascom'!G:G,MATCH(E142,'[1]Export Lascom'!O:O,0))</f>
        <v>17</v>
      </c>
      <c r="H142" s="73" t="str">
        <f>INDEX('[1]Export Lascom'!D:D,MATCH(E142,'[1]Export Lascom'!O:O,0))</f>
        <v>G72</v>
      </c>
      <c r="I142" s="73" t="str">
        <f>"Export CPRD " &amp; INDEX('[1]Export Lascom'!E:E,MATCH(E142,'[1]Export Lascom'!O:O,0))</f>
        <v>Export CPRD PN2068-2</v>
      </c>
      <c r="J142" s="73" t="str">
        <f>IF(MID(INDEX('[1]Export Lascom'!P:P,MATCH(E142,'[1]Export Lascom'!O:O,0)),4,1)="-",MID(INDEX('[1]Export Lascom'!P:P,MATCH(E142,'[1]Export Lascom'!O:O,0)),5,3),"Titre à mettre à jour")</f>
        <v>TTT</v>
      </c>
      <c r="K142" s="73" t="str">
        <f>IF(MID(INDEX('[1]Export Lascom'!P:P,MATCH(E142,'[1]Export Lascom'!O:O,0)),4,1)="-",MID(INDEX('[1]Export Lascom'!P:P,MATCH(E142,'[1]Export Lascom'!O:O,0)),9,3),"Titre à mettre à jour")</f>
        <v>TTZ</v>
      </c>
      <c r="L142" s="73" t="str">
        <f>INDEX('[1]Export Lascom'!I:I,MATCH(E142,'[1]Export Lascom'!O:O,0))</f>
        <v>FQR</v>
      </c>
      <c r="M142" s="73" t="str">
        <f t="shared" si="8"/>
        <v>000104</v>
      </c>
      <c r="N142" s="74">
        <f t="shared" si="9"/>
        <v>1</v>
      </c>
      <c r="O142" s="73" t="s">
        <v>787</v>
      </c>
      <c r="P142" s="77" t="str">
        <f t="shared" ca="1" si="10"/>
        <v/>
      </c>
      <c r="Q142" s="75"/>
      <c r="R142" s="76" t="str">
        <f t="shared" ca="1" si="11"/>
        <v/>
      </c>
      <c r="S142" s="76" t="str">
        <f>IF(ISERROR(INDEX('[1]Export Agora'!F:F,MATCH(INDEX('[1]Présence Agora'!#REF!,MATCH(E142,'[1]Présence Agora'!B:B,0)),'[1]Export Agora'!A:A,0))),"",IF(INDEX('[1]Export Agora'!F:F,MATCH(INDEX('[1]Présence Agora'!#REF!,MATCH(E142,'[1]Présence Agora'!B:B,0)),'[1]Export Agora'!A:A,0))="","",INDEX('[1]Export Agora'!F:F,MATCH(INDEX('[1]Présence Agora'!#REF!,MATCH(E142,'[1]Présence Agora'!B:B,0)),'[1]Export Agora'!A:A,0))))</f>
        <v/>
      </c>
      <c r="T142" s="65">
        <f>IF(INDEX('[1]Export Lascom'!U:U,MATCH(E142,'[1]Export Lascom'!O:O,0))="","",INDEX('[1]Export Lascom'!U:U,MATCH(E142,'[1]Export Lascom'!O:O,0)))</f>
        <v>45030</v>
      </c>
    </row>
    <row r="143" spans="5:20">
      <c r="E143" s="72" t="s">
        <v>1064</v>
      </c>
      <c r="F143" s="73" t="str">
        <f>INDEX('[1]Export Lascom'!B:B,MATCH(E143,'[1]Export Lascom'!O:O,0))</f>
        <v>22ISS</v>
      </c>
      <c r="G143" s="73">
        <f>INDEX('[1]Export Lascom'!G:G,MATCH(E143,'[1]Export Lascom'!O:O,0))</f>
        <v>17</v>
      </c>
      <c r="H143" s="73" t="str">
        <f>INDEX('[1]Export Lascom'!D:D,MATCH(E143,'[1]Export Lascom'!O:O,0))</f>
        <v>PLO</v>
      </c>
      <c r="I143" s="73" t="str">
        <f>"Export CPRD " &amp; INDEX('[1]Export Lascom'!E:E,MATCH(E143,'[1]Export Lascom'!O:O,0))</f>
        <v>Export CPRD PN2068-2</v>
      </c>
      <c r="J143" s="73" t="str">
        <f>IF(MID(INDEX('[1]Export Lascom'!P:P,MATCH(E143,'[1]Export Lascom'!O:O,0)),4,1)="-",MID(INDEX('[1]Export Lascom'!P:P,MATCH(E143,'[1]Export Lascom'!O:O,0)),5,3),"Titre à mettre à jour")</f>
        <v>TTT</v>
      </c>
      <c r="K143" s="73" t="str">
        <f>IF(MID(INDEX('[1]Export Lascom'!P:P,MATCH(E143,'[1]Export Lascom'!O:O,0)),4,1)="-",MID(INDEX('[1]Export Lascom'!P:P,MATCH(E143,'[1]Export Lascom'!O:O,0)),9,3),"Titre à mettre à jour")</f>
        <v>TTZ</v>
      </c>
      <c r="L143" s="73" t="str">
        <f>INDEX('[1]Export Lascom'!I:I,MATCH(E143,'[1]Export Lascom'!O:O,0))</f>
        <v>FQR</v>
      </c>
      <c r="M143" s="73" t="str">
        <f t="shared" si="8"/>
        <v>000104</v>
      </c>
      <c r="N143" s="74">
        <f t="shared" si="9"/>
        <v>2</v>
      </c>
      <c r="O143" s="73" t="s">
        <v>787</v>
      </c>
      <c r="P143" s="77" t="str">
        <f t="shared" ca="1" si="10"/>
        <v/>
      </c>
      <c r="Q143" s="75"/>
      <c r="R143" s="76" t="str">
        <f t="shared" ca="1" si="11"/>
        <v/>
      </c>
      <c r="S143" s="76" t="str">
        <f>IF(ISERROR(INDEX('[1]Export Agora'!F:F,MATCH(INDEX('[1]Présence Agora'!#REF!,MATCH(E143,'[1]Présence Agora'!B:B,0)),'[1]Export Agora'!A:A,0))),"",IF(INDEX('[1]Export Agora'!F:F,MATCH(INDEX('[1]Présence Agora'!#REF!,MATCH(E143,'[1]Présence Agora'!B:B,0)),'[1]Export Agora'!A:A,0))="","",INDEX('[1]Export Agora'!F:F,MATCH(INDEX('[1]Présence Agora'!#REF!,MATCH(E143,'[1]Présence Agora'!B:B,0)),'[1]Export Agora'!A:A,0))))</f>
        <v/>
      </c>
      <c r="T143" s="65">
        <f>IF(INDEX('[1]Export Lascom'!U:U,MATCH(E143,'[1]Export Lascom'!O:O,0))="","",INDEX('[1]Export Lascom'!U:U,MATCH(E143,'[1]Export Lascom'!O:O,0)))</f>
        <v>45041</v>
      </c>
    </row>
    <row r="144" spans="5:20">
      <c r="E144" s="72" t="s">
        <v>1028</v>
      </c>
      <c r="F144" s="73" t="str">
        <f>INDEX('[1]Export Lascom'!B:B,MATCH(E144,'[1]Export Lascom'!O:O,0))</f>
        <v>22ISS</v>
      </c>
      <c r="G144" s="73">
        <f>INDEX('[1]Export Lascom'!G:G,MATCH(E144,'[1]Export Lascom'!O:O,0))</f>
        <v>17</v>
      </c>
      <c r="H144" s="73" t="str">
        <f>INDEX('[1]Export Lascom'!D:D,MATCH(E144,'[1]Export Lascom'!O:O,0))</f>
        <v>G72</v>
      </c>
      <c r="I144" s="73" t="str">
        <f>"Export CPRD " &amp; INDEX('[1]Export Lascom'!E:E,MATCH(E144,'[1]Export Lascom'!O:O,0))</f>
        <v>Export CPRD PN2068-2</v>
      </c>
      <c r="J144" s="73" t="str">
        <f>IF(MID(INDEX('[1]Export Lascom'!P:P,MATCH(E144,'[1]Export Lascom'!O:O,0)),4,1)="-",MID(INDEX('[1]Export Lascom'!P:P,MATCH(E144,'[1]Export Lascom'!O:O,0)),5,3),"Titre à mettre à jour")</f>
        <v>TTT</v>
      </c>
      <c r="K144" s="73" t="str">
        <f>IF(MID(INDEX('[1]Export Lascom'!P:P,MATCH(E144,'[1]Export Lascom'!O:O,0)),4,1)="-",MID(INDEX('[1]Export Lascom'!P:P,MATCH(E144,'[1]Export Lascom'!O:O,0)),9,3),"Titre à mettre à jour")</f>
        <v>TTZ</v>
      </c>
      <c r="L144" s="73" t="str">
        <f>INDEX('[1]Export Lascom'!I:I,MATCH(E144,'[1]Export Lascom'!O:O,0))</f>
        <v>FQR</v>
      </c>
      <c r="M144" s="73" t="str">
        <f t="shared" si="8"/>
        <v>000105</v>
      </c>
      <c r="N144" s="74">
        <f t="shared" si="9"/>
        <v>1</v>
      </c>
      <c r="O144" s="73" t="s">
        <v>787</v>
      </c>
      <c r="P144" s="77" t="str">
        <f t="shared" ca="1" si="10"/>
        <v/>
      </c>
      <c r="Q144" s="75"/>
      <c r="R144" s="76" t="str">
        <f t="shared" ca="1" si="11"/>
        <v/>
      </c>
      <c r="S144" s="76" t="str">
        <f>IF(ISERROR(INDEX('[1]Export Agora'!F:F,MATCH(INDEX('[1]Présence Agora'!#REF!,MATCH(E144,'[1]Présence Agora'!B:B,0)),'[1]Export Agora'!A:A,0))),"",IF(INDEX('[1]Export Agora'!F:F,MATCH(INDEX('[1]Présence Agora'!#REF!,MATCH(E144,'[1]Présence Agora'!B:B,0)),'[1]Export Agora'!A:A,0))="","",INDEX('[1]Export Agora'!F:F,MATCH(INDEX('[1]Présence Agora'!#REF!,MATCH(E144,'[1]Présence Agora'!B:B,0)),'[1]Export Agora'!A:A,0))))</f>
        <v/>
      </c>
      <c r="T144" s="65">
        <f>IF(INDEX('[1]Export Lascom'!U:U,MATCH(E144,'[1]Export Lascom'!O:O,0))="","",INDEX('[1]Export Lascom'!U:U,MATCH(E144,'[1]Export Lascom'!O:O,0)))</f>
        <v>45030</v>
      </c>
    </row>
    <row r="145" spans="5:20">
      <c r="E145" s="72" t="s">
        <v>1065</v>
      </c>
      <c r="F145" s="73" t="str">
        <f>INDEX('[1]Export Lascom'!B:B,MATCH(E145,'[1]Export Lascom'!O:O,0))</f>
        <v>22ISS</v>
      </c>
      <c r="G145" s="73">
        <f>INDEX('[1]Export Lascom'!G:G,MATCH(E145,'[1]Export Lascom'!O:O,0))</f>
        <v>17</v>
      </c>
      <c r="H145" s="73" t="str">
        <f>INDEX('[1]Export Lascom'!D:D,MATCH(E145,'[1]Export Lascom'!O:O,0))</f>
        <v>PLO</v>
      </c>
      <c r="I145" s="73" t="str">
        <f>"Export CPRD " &amp; INDEX('[1]Export Lascom'!E:E,MATCH(E145,'[1]Export Lascom'!O:O,0))</f>
        <v>Export CPRD PN2068-2</v>
      </c>
      <c r="J145" s="73" t="str">
        <f>IF(MID(INDEX('[1]Export Lascom'!P:P,MATCH(E145,'[1]Export Lascom'!O:O,0)),4,1)="-",MID(INDEX('[1]Export Lascom'!P:P,MATCH(E145,'[1]Export Lascom'!O:O,0)),5,3),"Titre à mettre à jour")</f>
        <v>TTT</v>
      </c>
      <c r="K145" s="73" t="str">
        <f>IF(MID(INDEX('[1]Export Lascom'!P:P,MATCH(E145,'[1]Export Lascom'!O:O,0)),4,1)="-",MID(INDEX('[1]Export Lascom'!P:P,MATCH(E145,'[1]Export Lascom'!O:O,0)),9,3),"Titre à mettre à jour")</f>
        <v>TTZ</v>
      </c>
      <c r="L145" s="73" t="str">
        <f>INDEX('[1]Export Lascom'!I:I,MATCH(E145,'[1]Export Lascom'!O:O,0))</f>
        <v>FQR</v>
      </c>
      <c r="M145" s="73" t="str">
        <f t="shared" si="8"/>
        <v>000105</v>
      </c>
      <c r="N145" s="74">
        <f t="shared" si="9"/>
        <v>2</v>
      </c>
      <c r="O145" s="73" t="s">
        <v>787</v>
      </c>
      <c r="P145" s="77" t="str">
        <f t="shared" ca="1" si="10"/>
        <v/>
      </c>
      <c r="Q145" s="75"/>
      <c r="R145" s="76" t="str">
        <f t="shared" ca="1" si="11"/>
        <v/>
      </c>
      <c r="S145" s="76" t="str">
        <f>IF(ISERROR(INDEX('[1]Export Agora'!F:F,MATCH(INDEX('[1]Présence Agora'!#REF!,MATCH(E145,'[1]Présence Agora'!B:B,0)),'[1]Export Agora'!A:A,0))),"",IF(INDEX('[1]Export Agora'!F:F,MATCH(INDEX('[1]Présence Agora'!#REF!,MATCH(E145,'[1]Présence Agora'!B:B,0)),'[1]Export Agora'!A:A,0))="","",INDEX('[1]Export Agora'!F:F,MATCH(INDEX('[1]Présence Agora'!#REF!,MATCH(E145,'[1]Présence Agora'!B:B,0)),'[1]Export Agora'!A:A,0))))</f>
        <v/>
      </c>
      <c r="T145" s="65">
        <f>IF(INDEX('[1]Export Lascom'!U:U,MATCH(E145,'[1]Export Lascom'!O:O,0))="","",INDEX('[1]Export Lascom'!U:U,MATCH(E145,'[1]Export Lascom'!O:O,0)))</f>
        <v>45041</v>
      </c>
    </row>
    <row r="146" spans="5:20">
      <c r="E146" s="72" t="s">
        <v>1029</v>
      </c>
      <c r="F146" s="73" t="str">
        <f>INDEX('[1]Export Lascom'!B:B,MATCH(E146,'[1]Export Lascom'!O:O,0))</f>
        <v>22ISS</v>
      </c>
      <c r="G146" s="73">
        <f>INDEX('[1]Export Lascom'!G:G,MATCH(E146,'[1]Export Lascom'!O:O,0))</f>
        <v>17</v>
      </c>
      <c r="H146" s="73" t="str">
        <f>INDEX('[1]Export Lascom'!D:D,MATCH(E146,'[1]Export Lascom'!O:O,0))</f>
        <v>G72</v>
      </c>
      <c r="I146" s="73" t="str">
        <f>"Export CPRD " &amp; INDEX('[1]Export Lascom'!E:E,MATCH(E146,'[1]Export Lascom'!O:O,0))</f>
        <v>Export CPRD PN2068-2</v>
      </c>
      <c r="J146" s="73" t="str">
        <f>IF(MID(INDEX('[1]Export Lascom'!P:P,MATCH(E146,'[1]Export Lascom'!O:O,0)),4,1)="-",MID(INDEX('[1]Export Lascom'!P:P,MATCH(E146,'[1]Export Lascom'!O:O,0)),5,3),"Titre à mettre à jour")</f>
        <v>TTT</v>
      </c>
      <c r="K146" s="73" t="str">
        <f>IF(MID(INDEX('[1]Export Lascom'!P:P,MATCH(E146,'[1]Export Lascom'!O:O,0)),4,1)="-",MID(INDEX('[1]Export Lascom'!P:P,MATCH(E146,'[1]Export Lascom'!O:O,0)),9,3),"Titre à mettre à jour")</f>
        <v>TTZ</v>
      </c>
      <c r="L146" s="73" t="str">
        <f>INDEX('[1]Export Lascom'!I:I,MATCH(E146,'[1]Export Lascom'!O:O,0))</f>
        <v>FQR</v>
      </c>
      <c r="M146" s="73" t="str">
        <f t="shared" si="8"/>
        <v>000106</v>
      </c>
      <c r="N146" s="74">
        <f t="shared" si="9"/>
        <v>1</v>
      </c>
      <c r="O146" s="73" t="s">
        <v>785</v>
      </c>
      <c r="P146" s="77" t="str">
        <f t="shared" ca="1" si="10"/>
        <v/>
      </c>
      <c r="Q146" s="75"/>
      <c r="R146" s="76" t="str">
        <f t="shared" ca="1" si="11"/>
        <v/>
      </c>
      <c r="S146" s="76" t="str">
        <f>IF(ISERROR(INDEX('[1]Export Agora'!F:F,MATCH(INDEX('[1]Présence Agora'!#REF!,MATCH(E146,'[1]Présence Agora'!B:B,0)),'[1]Export Agora'!A:A,0))),"",IF(INDEX('[1]Export Agora'!F:F,MATCH(INDEX('[1]Présence Agora'!#REF!,MATCH(E146,'[1]Présence Agora'!B:B,0)),'[1]Export Agora'!A:A,0))="","",INDEX('[1]Export Agora'!F:F,MATCH(INDEX('[1]Présence Agora'!#REF!,MATCH(E146,'[1]Présence Agora'!B:B,0)),'[1]Export Agora'!A:A,0))))</f>
        <v/>
      </c>
      <c r="T146" s="65">
        <f>IF(INDEX('[1]Export Lascom'!U:U,MATCH(E146,'[1]Export Lascom'!O:O,0))="","",INDEX('[1]Export Lascom'!U:U,MATCH(E146,'[1]Export Lascom'!O:O,0)))</f>
        <v>45030</v>
      </c>
    </row>
    <row r="147" spans="5:20">
      <c r="E147" s="72" t="s">
        <v>1066</v>
      </c>
      <c r="F147" s="73" t="str">
        <f>INDEX('[1]Export Lascom'!B:B,MATCH(E147,'[1]Export Lascom'!O:O,0))</f>
        <v>22ISS</v>
      </c>
      <c r="G147" s="73">
        <f>INDEX('[1]Export Lascom'!G:G,MATCH(E147,'[1]Export Lascom'!O:O,0))</f>
        <v>17</v>
      </c>
      <c r="H147" s="73" t="str">
        <f>INDEX('[1]Export Lascom'!D:D,MATCH(E147,'[1]Export Lascom'!O:O,0))</f>
        <v>PLO</v>
      </c>
      <c r="I147" s="73" t="str">
        <f>"Export CPRD " &amp; INDEX('[1]Export Lascom'!E:E,MATCH(E147,'[1]Export Lascom'!O:O,0))</f>
        <v>Export CPRD PN2068-2</v>
      </c>
      <c r="J147" s="73" t="str">
        <f>IF(MID(INDEX('[1]Export Lascom'!P:P,MATCH(E147,'[1]Export Lascom'!O:O,0)),4,1)="-",MID(INDEX('[1]Export Lascom'!P:P,MATCH(E147,'[1]Export Lascom'!O:O,0)),5,3),"Titre à mettre à jour")</f>
        <v>TTT</v>
      </c>
      <c r="K147" s="73" t="str">
        <f>IF(MID(INDEX('[1]Export Lascom'!P:P,MATCH(E147,'[1]Export Lascom'!O:O,0)),4,1)="-",MID(INDEX('[1]Export Lascom'!P:P,MATCH(E147,'[1]Export Lascom'!O:O,0)),9,3),"Titre à mettre à jour")</f>
        <v>TTZ</v>
      </c>
      <c r="L147" s="73" t="str">
        <f>INDEX('[1]Export Lascom'!I:I,MATCH(E147,'[1]Export Lascom'!O:O,0))</f>
        <v>FQR</v>
      </c>
      <c r="M147" s="73" t="str">
        <f t="shared" si="8"/>
        <v>000106</v>
      </c>
      <c r="N147" s="74">
        <f t="shared" si="9"/>
        <v>2</v>
      </c>
      <c r="O147" s="73" t="s">
        <v>785</v>
      </c>
      <c r="P147" s="77" t="str">
        <f t="shared" ca="1" si="10"/>
        <v/>
      </c>
      <c r="Q147" s="75"/>
      <c r="R147" s="76" t="str">
        <f t="shared" ca="1" si="11"/>
        <v/>
      </c>
      <c r="S147" s="76" t="str">
        <f>IF(ISERROR(INDEX('[1]Export Agora'!F:F,MATCH(INDEX('[1]Présence Agora'!#REF!,MATCH(E147,'[1]Présence Agora'!B:B,0)),'[1]Export Agora'!A:A,0))),"",IF(INDEX('[1]Export Agora'!F:F,MATCH(INDEX('[1]Présence Agora'!#REF!,MATCH(E147,'[1]Présence Agora'!B:B,0)),'[1]Export Agora'!A:A,0))="","",INDEX('[1]Export Agora'!F:F,MATCH(INDEX('[1]Présence Agora'!#REF!,MATCH(E147,'[1]Présence Agora'!B:B,0)),'[1]Export Agora'!A:A,0))))</f>
        <v/>
      </c>
      <c r="T147" s="65">
        <f>IF(INDEX('[1]Export Lascom'!U:U,MATCH(E147,'[1]Export Lascom'!O:O,0))="","",INDEX('[1]Export Lascom'!U:U,MATCH(E147,'[1]Export Lascom'!O:O,0)))</f>
        <v>45041</v>
      </c>
    </row>
    <row r="148" spans="5:20">
      <c r="E148" s="72" t="s">
        <v>1054</v>
      </c>
      <c r="F148" s="73" t="str">
        <f>INDEX('[1]Export Lascom'!B:B,MATCH(E148,'[1]Export Lascom'!O:O,0))</f>
        <v>22ISS</v>
      </c>
      <c r="G148" s="73">
        <f>INDEX('[1]Export Lascom'!G:G,MATCH(E148,'[1]Export Lascom'!O:O,0))</f>
        <v>17</v>
      </c>
      <c r="H148" s="73" t="str">
        <f>INDEX('[1]Export Lascom'!D:D,MATCH(E148,'[1]Export Lascom'!O:O,0))</f>
        <v>G71</v>
      </c>
      <c r="I148" s="73" t="str">
        <f>"Export CPRD " &amp; INDEX('[1]Export Lascom'!E:E,MATCH(E148,'[1]Export Lascom'!O:O,0))</f>
        <v>Export CPRD PN2068-2</v>
      </c>
      <c r="J148" s="73" t="str">
        <f>IF(MID(INDEX('[1]Export Lascom'!P:P,MATCH(E148,'[1]Export Lascom'!O:O,0)),4,1)="-",MID(INDEX('[1]Export Lascom'!P:P,MATCH(E148,'[1]Export Lascom'!O:O,0)),5,3),"Titre à mettre à jour")</f>
        <v>Titre à mettre à jour</v>
      </c>
      <c r="K148" s="73" t="str">
        <f>IF(MID(INDEX('[1]Export Lascom'!P:P,MATCH(E148,'[1]Export Lascom'!O:O,0)),4,1)="-",MID(INDEX('[1]Export Lascom'!P:P,MATCH(E148,'[1]Export Lascom'!O:O,0)),9,3),"Titre à mettre à jour")</f>
        <v>Titre à mettre à jour</v>
      </c>
      <c r="L148" s="73" t="str">
        <f>INDEX('[1]Export Lascom'!I:I,MATCH(E148,'[1]Export Lascom'!O:O,0))</f>
        <v>FQR</v>
      </c>
      <c r="M148" s="73" t="str">
        <f t="shared" si="8"/>
        <v>000108</v>
      </c>
      <c r="N148" s="74">
        <f t="shared" si="9"/>
        <v>1</v>
      </c>
      <c r="O148" s="73" t="s">
        <v>787</v>
      </c>
      <c r="P148" s="77" t="str">
        <f t="shared" ca="1" si="10"/>
        <v/>
      </c>
      <c r="Q148" s="75"/>
      <c r="R148" s="76" t="str">
        <f t="shared" ca="1" si="11"/>
        <v/>
      </c>
      <c r="S148" s="76" t="str">
        <f>IF(ISERROR(INDEX('[1]Export Agora'!F:F,MATCH(INDEX('[1]Présence Agora'!#REF!,MATCH(E148,'[1]Présence Agora'!B:B,0)),'[1]Export Agora'!A:A,0))),"",IF(INDEX('[1]Export Agora'!F:F,MATCH(INDEX('[1]Présence Agora'!#REF!,MATCH(E148,'[1]Présence Agora'!B:B,0)),'[1]Export Agora'!A:A,0))="","",INDEX('[1]Export Agora'!F:F,MATCH(INDEX('[1]Présence Agora'!#REF!,MATCH(E148,'[1]Présence Agora'!B:B,0)),'[1]Export Agora'!A:A,0))))</f>
        <v/>
      </c>
      <c r="T148" s="65">
        <f>IF(INDEX('[1]Export Lascom'!U:U,MATCH(E148,'[1]Export Lascom'!O:O,0))="","",INDEX('[1]Export Lascom'!U:U,MATCH(E148,'[1]Export Lascom'!O:O,0)))</f>
        <v>45041</v>
      </c>
    </row>
    <row r="149" spans="5:20">
      <c r="E149" s="72" t="s">
        <v>1055</v>
      </c>
      <c r="F149" s="73" t="str">
        <f>INDEX('[1]Export Lascom'!B:B,MATCH(E149,'[1]Export Lascom'!O:O,0))</f>
        <v>22ISS</v>
      </c>
      <c r="G149" s="73">
        <f>INDEX('[1]Export Lascom'!G:G,MATCH(E149,'[1]Export Lascom'!O:O,0))</f>
        <v>17</v>
      </c>
      <c r="H149" s="73" t="str">
        <f>INDEX('[1]Export Lascom'!D:D,MATCH(E149,'[1]Export Lascom'!O:O,0))</f>
        <v>G71</v>
      </c>
      <c r="I149" s="73" t="str">
        <f>"Export CPRD " &amp; INDEX('[1]Export Lascom'!E:E,MATCH(E149,'[1]Export Lascom'!O:O,0))</f>
        <v>Export CPRD PN2068-2</v>
      </c>
      <c r="J149" s="73" t="str">
        <f>IF(MID(INDEX('[1]Export Lascom'!P:P,MATCH(E149,'[1]Export Lascom'!O:O,0)),4,1)="-",MID(INDEX('[1]Export Lascom'!P:P,MATCH(E149,'[1]Export Lascom'!O:O,0)),5,3),"Titre à mettre à jour")</f>
        <v>Titre à mettre à jour</v>
      </c>
      <c r="K149" s="73" t="str">
        <f>IF(MID(INDEX('[1]Export Lascom'!P:P,MATCH(E149,'[1]Export Lascom'!O:O,0)),4,1)="-",MID(INDEX('[1]Export Lascom'!P:P,MATCH(E149,'[1]Export Lascom'!O:O,0)),9,3),"Titre à mettre à jour")</f>
        <v>Titre à mettre à jour</v>
      </c>
      <c r="L149" s="73" t="str">
        <f>INDEX('[1]Export Lascom'!I:I,MATCH(E149,'[1]Export Lascom'!O:O,0))</f>
        <v>FQR</v>
      </c>
      <c r="M149" s="73" t="str">
        <f t="shared" si="8"/>
        <v>000109</v>
      </c>
      <c r="N149" s="74">
        <f t="shared" si="9"/>
        <v>1</v>
      </c>
      <c r="O149" s="73" t="s">
        <v>787</v>
      </c>
      <c r="P149" s="77" t="str">
        <f t="shared" ca="1" si="10"/>
        <v/>
      </c>
      <c r="Q149" s="75"/>
      <c r="R149" s="76" t="str">
        <f t="shared" ca="1" si="11"/>
        <v/>
      </c>
      <c r="S149" s="76" t="str">
        <f>IF(ISERROR(INDEX('[1]Export Agora'!F:F,MATCH(INDEX('[1]Présence Agora'!#REF!,MATCH(E149,'[1]Présence Agora'!B:B,0)),'[1]Export Agora'!A:A,0))),"",IF(INDEX('[1]Export Agora'!F:F,MATCH(INDEX('[1]Présence Agora'!#REF!,MATCH(E149,'[1]Présence Agora'!B:B,0)),'[1]Export Agora'!A:A,0))="","",INDEX('[1]Export Agora'!F:F,MATCH(INDEX('[1]Présence Agora'!#REF!,MATCH(E149,'[1]Présence Agora'!B:B,0)),'[1]Export Agora'!A:A,0))))</f>
        <v/>
      </c>
      <c r="T149" s="65">
        <f>IF(INDEX('[1]Export Lascom'!U:U,MATCH(E149,'[1]Export Lascom'!O:O,0))="","",INDEX('[1]Export Lascom'!U:U,MATCH(E149,'[1]Export Lascom'!O:O,0)))</f>
        <v>45041</v>
      </c>
    </row>
    <row r="150" spans="5:20">
      <c r="E150" s="72" t="s">
        <v>1127</v>
      </c>
      <c r="F150" s="73" t="str">
        <f>INDEX('[1]Export Lascom'!B:B,MATCH(E150,'[1]Export Lascom'!O:O,0))</f>
        <v>22ISS</v>
      </c>
      <c r="G150" s="73">
        <f>INDEX('[1]Export Lascom'!G:G,MATCH(E150,'[1]Export Lascom'!O:O,0))</f>
        <v>17</v>
      </c>
      <c r="H150" s="73" t="str">
        <f>INDEX('[1]Export Lascom'!D:D,MATCH(E150,'[1]Export Lascom'!O:O,0))</f>
        <v>G71</v>
      </c>
      <c r="I150" s="73" t="str">
        <f>"Export CPRD " &amp; INDEX('[1]Export Lascom'!E:E,MATCH(E150,'[1]Export Lascom'!O:O,0))</f>
        <v>Export CPRD PN2068-2</v>
      </c>
      <c r="J150" s="73" t="str">
        <f>IF(MID(INDEX('[1]Export Lascom'!P:P,MATCH(E150,'[1]Export Lascom'!O:O,0)),4,1)="-",MID(INDEX('[1]Export Lascom'!P:P,MATCH(E150,'[1]Export Lascom'!O:O,0)),5,3),"Titre à mettre à jour")</f>
        <v>Titre à mettre à jour</v>
      </c>
      <c r="K150" s="73" t="str">
        <f>IF(MID(INDEX('[1]Export Lascom'!P:P,MATCH(E150,'[1]Export Lascom'!O:O,0)),4,1)="-",MID(INDEX('[1]Export Lascom'!P:P,MATCH(E150,'[1]Export Lascom'!O:O,0)),9,3),"Titre à mettre à jour")</f>
        <v>Titre à mettre à jour</v>
      </c>
      <c r="L150" s="73" t="str">
        <f>INDEX('[1]Export Lascom'!I:I,MATCH(E150,'[1]Export Lascom'!O:O,0))</f>
        <v>FQR</v>
      </c>
      <c r="M150" s="73" t="str">
        <f t="shared" si="8"/>
        <v>000136</v>
      </c>
      <c r="N150" s="74">
        <f t="shared" si="9"/>
        <v>1</v>
      </c>
      <c r="O150" s="73" t="s">
        <v>787</v>
      </c>
      <c r="P150" s="77" t="str">
        <f t="shared" ca="1" si="10"/>
        <v/>
      </c>
      <c r="Q150" s="75"/>
      <c r="R150" s="76" t="str">
        <f t="shared" ca="1" si="11"/>
        <v/>
      </c>
      <c r="S150" s="76" t="str">
        <f>IF(ISERROR(INDEX('[1]Export Agora'!F:F,MATCH(INDEX('[1]Présence Agora'!#REF!,MATCH(E150,'[1]Présence Agora'!B:B,0)),'[1]Export Agora'!A:A,0))),"",IF(INDEX('[1]Export Agora'!F:F,MATCH(INDEX('[1]Présence Agora'!#REF!,MATCH(E150,'[1]Présence Agora'!B:B,0)),'[1]Export Agora'!A:A,0))="","",INDEX('[1]Export Agora'!F:F,MATCH(INDEX('[1]Présence Agora'!#REF!,MATCH(E150,'[1]Présence Agora'!B:B,0)),'[1]Export Agora'!A:A,0))))</f>
        <v/>
      </c>
      <c r="T150" s="65">
        <f>IF(INDEX('[1]Export Lascom'!U:U,MATCH(E150,'[1]Export Lascom'!O:O,0))="","",INDEX('[1]Export Lascom'!U:U,MATCH(E150,'[1]Export Lascom'!O:O,0)))</f>
        <v>45055</v>
      </c>
    </row>
    <row r="151" spans="5:20">
      <c r="E151" s="72" t="s">
        <v>1131</v>
      </c>
      <c r="F151" s="73" t="str">
        <f>INDEX('[1]Export Lascom'!B:B,MATCH(E151,'[1]Export Lascom'!O:O,0))</f>
        <v>22ISS</v>
      </c>
      <c r="G151" s="73">
        <f>INDEX('[1]Export Lascom'!G:G,MATCH(E151,'[1]Export Lascom'!O:O,0))</f>
        <v>17</v>
      </c>
      <c r="H151" s="73" t="str">
        <f>INDEX('[1]Export Lascom'!D:D,MATCH(E151,'[1]Export Lascom'!O:O,0))</f>
        <v>G71</v>
      </c>
      <c r="I151" s="73" t="str">
        <f>"Export CPRD " &amp; INDEX('[1]Export Lascom'!E:E,MATCH(E151,'[1]Export Lascom'!O:O,0))</f>
        <v>Export CPRD PN2068-2</v>
      </c>
      <c r="J151" s="73" t="str">
        <f>IF(MID(INDEX('[1]Export Lascom'!P:P,MATCH(E151,'[1]Export Lascom'!O:O,0)),4,1)="-",MID(INDEX('[1]Export Lascom'!P:P,MATCH(E151,'[1]Export Lascom'!O:O,0)),5,3),"Titre à mettre à jour")</f>
        <v>Titre à mettre à jour</v>
      </c>
      <c r="K151" s="73" t="str">
        <f>IF(MID(INDEX('[1]Export Lascom'!P:P,MATCH(E151,'[1]Export Lascom'!O:O,0)),4,1)="-",MID(INDEX('[1]Export Lascom'!P:P,MATCH(E151,'[1]Export Lascom'!O:O,0)),9,3),"Titre à mettre à jour")</f>
        <v>Titre à mettre à jour</v>
      </c>
      <c r="L151" s="73" t="str">
        <f>INDEX('[1]Export Lascom'!I:I,MATCH(E151,'[1]Export Lascom'!O:O,0))</f>
        <v>FQR</v>
      </c>
      <c r="M151" s="73" t="str">
        <f t="shared" si="8"/>
        <v>000155</v>
      </c>
      <c r="N151" s="74">
        <f t="shared" si="9"/>
        <v>1</v>
      </c>
      <c r="O151" s="73" t="s">
        <v>785</v>
      </c>
      <c r="P151" s="77" t="str">
        <f t="shared" ca="1" si="10"/>
        <v/>
      </c>
      <c r="Q151" s="75"/>
      <c r="R151" s="76" t="str">
        <f t="shared" ca="1" si="11"/>
        <v/>
      </c>
      <c r="S151" s="76" t="str">
        <f>IF(ISERROR(INDEX('[1]Export Agora'!F:F,MATCH(INDEX('[1]Présence Agora'!#REF!,MATCH(E151,'[1]Présence Agora'!B:B,0)),'[1]Export Agora'!A:A,0))),"",IF(INDEX('[1]Export Agora'!F:F,MATCH(INDEX('[1]Présence Agora'!#REF!,MATCH(E151,'[1]Présence Agora'!B:B,0)),'[1]Export Agora'!A:A,0))="","",INDEX('[1]Export Agora'!F:F,MATCH(INDEX('[1]Présence Agora'!#REF!,MATCH(E151,'[1]Présence Agora'!B:B,0)),'[1]Export Agora'!A:A,0))))</f>
        <v/>
      </c>
      <c r="T151" s="65">
        <f>IF(INDEX('[1]Export Lascom'!U:U,MATCH(E151,'[1]Export Lascom'!O:O,0))="","",INDEX('[1]Export Lascom'!U:U,MATCH(E151,'[1]Export Lascom'!O:O,0)))</f>
        <v>45056</v>
      </c>
    </row>
    <row r="152" spans="5:20">
      <c r="E152" s="72" t="s">
        <v>1146</v>
      </c>
      <c r="F152" s="73" t="str">
        <f>INDEX('[1]Export Lascom'!B:B,MATCH(E152,'[1]Export Lascom'!O:O,0))</f>
        <v>22ISS</v>
      </c>
      <c r="G152" s="73">
        <f>INDEX('[1]Export Lascom'!G:G,MATCH(E152,'[1]Export Lascom'!O:O,0))</f>
        <v>17</v>
      </c>
      <c r="H152" s="73" t="str">
        <f>INDEX('[1]Export Lascom'!D:D,MATCH(E152,'[1]Export Lascom'!O:O,0))</f>
        <v>G71</v>
      </c>
      <c r="I152" s="73" t="str">
        <f>"Export CPRD " &amp; INDEX('[1]Export Lascom'!E:E,MATCH(E152,'[1]Export Lascom'!O:O,0))</f>
        <v>Export CPRD PN2068-2</v>
      </c>
      <c r="J152" s="73" t="str">
        <f>IF(MID(INDEX('[1]Export Lascom'!P:P,MATCH(E152,'[1]Export Lascom'!O:O,0)),4,1)="-",MID(INDEX('[1]Export Lascom'!P:P,MATCH(E152,'[1]Export Lascom'!O:O,0)),5,3),"Titre à mettre à jour")</f>
        <v>Titre à mettre à jour</v>
      </c>
      <c r="K152" s="73" t="str">
        <f>IF(MID(INDEX('[1]Export Lascom'!P:P,MATCH(E152,'[1]Export Lascom'!O:O,0)),4,1)="-",MID(INDEX('[1]Export Lascom'!P:P,MATCH(E152,'[1]Export Lascom'!O:O,0)),9,3),"Titre à mettre à jour")</f>
        <v>Titre à mettre à jour</v>
      </c>
      <c r="L152" s="73" t="str">
        <f>INDEX('[1]Export Lascom'!I:I,MATCH(E152,'[1]Export Lascom'!O:O,0))</f>
        <v>FQR</v>
      </c>
      <c r="M152" s="73" t="str">
        <f t="shared" si="8"/>
        <v>000235</v>
      </c>
      <c r="N152" s="74">
        <f t="shared" si="9"/>
        <v>1</v>
      </c>
      <c r="O152" s="73" t="s">
        <v>785</v>
      </c>
      <c r="P152" s="77" t="str">
        <f t="shared" ca="1" si="10"/>
        <v/>
      </c>
      <c r="Q152" s="75"/>
      <c r="R152" s="76" t="str">
        <f t="shared" ca="1" si="11"/>
        <v/>
      </c>
      <c r="S152" s="76" t="str">
        <f>IF(ISERROR(INDEX('[1]Export Agora'!F:F,MATCH(INDEX('[1]Présence Agora'!#REF!,MATCH(E152,'[1]Présence Agora'!B:B,0)),'[1]Export Agora'!A:A,0))),"",IF(INDEX('[1]Export Agora'!F:F,MATCH(INDEX('[1]Présence Agora'!#REF!,MATCH(E152,'[1]Présence Agora'!B:B,0)),'[1]Export Agora'!A:A,0))="","",INDEX('[1]Export Agora'!F:F,MATCH(INDEX('[1]Présence Agora'!#REF!,MATCH(E152,'[1]Présence Agora'!B:B,0)),'[1]Export Agora'!A:A,0))))</f>
        <v/>
      </c>
      <c r="T152" s="65">
        <f>IF(INDEX('[1]Export Lascom'!U:U,MATCH(E152,'[1]Export Lascom'!O:O,0))="","",INDEX('[1]Export Lascom'!U:U,MATCH(E152,'[1]Export Lascom'!O:O,0)))</f>
        <v>45062</v>
      </c>
    </row>
    <row r="153" spans="5:20">
      <c r="E153" s="72" t="s">
        <v>1258</v>
      </c>
      <c r="F153" s="73" t="str">
        <f>INDEX('[1]Export Lascom'!B:B,MATCH(E153,'[1]Export Lascom'!O:O,0))</f>
        <v>22ISS</v>
      </c>
      <c r="G153" s="73">
        <f>INDEX('[1]Export Lascom'!G:G,MATCH(E153,'[1]Export Lascom'!O:O,0))</f>
        <v>17</v>
      </c>
      <c r="H153" s="73" t="str">
        <f>INDEX('[1]Export Lascom'!D:D,MATCH(E153,'[1]Export Lascom'!O:O,0))</f>
        <v>G12</v>
      </c>
      <c r="I153" s="73" t="str">
        <f>"Export CPRD " &amp; INDEX('[1]Export Lascom'!E:E,MATCH(E153,'[1]Export Lascom'!O:O,0))</f>
        <v>Export CPRD PN2068-2</v>
      </c>
      <c r="J153" s="73" t="str">
        <f>IF(MID(INDEX('[1]Export Lascom'!P:P,MATCH(E153,'[1]Export Lascom'!O:O,0)),4,1)="-",MID(INDEX('[1]Export Lascom'!P:P,MATCH(E153,'[1]Export Lascom'!O:O,0)),5,3),"Titre à mettre à jour")</f>
        <v>FIC</v>
      </c>
      <c r="K153" s="73" t="str">
        <f>IF(MID(INDEX('[1]Export Lascom'!P:P,MATCH(E153,'[1]Export Lascom'!O:O,0)),4,1)="-",MID(INDEX('[1]Export Lascom'!P:P,MATCH(E153,'[1]Export Lascom'!O:O,0)),9,3),"Titre à mettre à jour")</f>
        <v>E Q</v>
      </c>
      <c r="L153" s="73" t="str">
        <f>INDEX('[1]Export Lascom'!I:I,MATCH(E153,'[1]Export Lascom'!O:O,0))</f>
        <v>FQR</v>
      </c>
      <c r="M153" s="73" t="str">
        <f t="shared" si="8"/>
        <v>000237</v>
      </c>
      <c r="N153" s="74">
        <f t="shared" si="9"/>
        <v>1</v>
      </c>
      <c r="O153" s="73" t="s">
        <v>787</v>
      </c>
      <c r="P153" s="77" t="str">
        <f t="shared" ca="1" si="10"/>
        <v/>
      </c>
      <c r="Q153" s="75"/>
      <c r="R153" s="76" t="str">
        <f t="shared" ca="1" si="11"/>
        <v/>
      </c>
      <c r="S153" s="76" t="str">
        <f>IF(ISERROR(INDEX('[1]Export Agora'!F:F,MATCH(INDEX('[1]Présence Agora'!#REF!,MATCH(E153,'[1]Présence Agora'!B:B,0)),'[1]Export Agora'!A:A,0))),"",IF(INDEX('[1]Export Agora'!F:F,MATCH(INDEX('[1]Présence Agora'!#REF!,MATCH(E153,'[1]Présence Agora'!B:B,0)),'[1]Export Agora'!A:A,0))="","",INDEX('[1]Export Agora'!F:F,MATCH(INDEX('[1]Présence Agora'!#REF!,MATCH(E153,'[1]Présence Agora'!B:B,0)),'[1]Export Agora'!A:A,0))))</f>
        <v/>
      </c>
      <c r="T153" s="65">
        <f>IF(INDEX('[1]Export Lascom'!U:U,MATCH(E153,'[1]Export Lascom'!O:O,0))="","",INDEX('[1]Export Lascom'!U:U,MATCH(E153,'[1]Export Lascom'!O:O,0)))</f>
        <v>0</v>
      </c>
    </row>
    <row r="154" spans="5:20">
      <c r="E154" s="72" t="s">
        <v>1240</v>
      </c>
      <c r="F154" s="73" t="str">
        <f>INDEX('[1]Export Lascom'!B:B,MATCH(E154,'[1]Export Lascom'!O:O,0))</f>
        <v>22ISS</v>
      </c>
      <c r="G154" s="73">
        <f>INDEX('[1]Export Lascom'!G:G,MATCH(E154,'[1]Export Lascom'!O:O,0))</f>
        <v>17</v>
      </c>
      <c r="H154" s="73" t="str">
        <f>INDEX('[1]Export Lascom'!D:D,MATCH(E154,'[1]Export Lascom'!O:O,0))</f>
        <v>G12</v>
      </c>
      <c r="I154" s="73" t="str">
        <f>"Export CPRD " &amp; INDEX('[1]Export Lascom'!E:E,MATCH(E154,'[1]Export Lascom'!O:O,0))</f>
        <v>Export CPRD PN2068-2</v>
      </c>
      <c r="J154" s="73" t="str">
        <f>IF(MID(INDEX('[1]Export Lascom'!P:P,MATCH(E154,'[1]Export Lascom'!O:O,0)),4,1)="-",MID(INDEX('[1]Export Lascom'!P:P,MATCH(E154,'[1]Export Lascom'!O:O,0)),5,3),"Titre à mettre à jour")</f>
        <v>FIC</v>
      </c>
      <c r="K154" s="73" t="str">
        <f>IF(MID(INDEX('[1]Export Lascom'!P:P,MATCH(E154,'[1]Export Lascom'!O:O,0)),4,1)="-",MID(INDEX('[1]Export Lascom'!P:P,MATCH(E154,'[1]Export Lascom'!O:O,0)),9,3),"Titre à mettre à jour")</f>
        <v>E Q</v>
      </c>
      <c r="L154" s="73" t="str">
        <f>INDEX('[1]Export Lascom'!I:I,MATCH(E154,'[1]Export Lascom'!O:O,0))</f>
        <v>FQR</v>
      </c>
      <c r="M154" s="73" t="str">
        <f t="shared" si="8"/>
        <v>000238</v>
      </c>
      <c r="N154" s="74">
        <f t="shared" si="9"/>
        <v>1</v>
      </c>
      <c r="O154" s="73" t="s">
        <v>787</v>
      </c>
      <c r="P154" s="77" t="str">
        <f t="shared" ca="1" si="10"/>
        <v/>
      </c>
      <c r="Q154" s="75"/>
      <c r="R154" s="76" t="str">
        <f t="shared" ca="1" si="11"/>
        <v/>
      </c>
      <c r="S154" s="76" t="str">
        <f>IF(ISERROR(INDEX('[1]Export Agora'!F:F,MATCH(INDEX('[1]Présence Agora'!#REF!,MATCH(E154,'[1]Présence Agora'!B:B,0)),'[1]Export Agora'!A:A,0))),"",IF(INDEX('[1]Export Agora'!F:F,MATCH(INDEX('[1]Présence Agora'!#REF!,MATCH(E154,'[1]Présence Agora'!B:B,0)),'[1]Export Agora'!A:A,0))="","",INDEX('[1]Export Agora'!F:F,MATCH(INDEX('[1]Présence Agora'!#REF!,MATCH(E154,'[1]Présence Agora'!B:B,0)),'[1]Export Agora'!A:A,0))))</f>
        <v/>
      </c>
      <c r="T154" s="65">
        <f>IF(INDEX('[1]Export Lascom'!U:U,MATCH(E154,'[1]Export Lascom'!O:O,0))="","",INDEX('[1]Export Lascom'!U:U,MATCH(E154,'[1]Export Lascom'!O:O,0)))</f>
        <v>45072</v>
      </c>
    </row>
    <row r="155" spans="5:20">
      <c r="E155" s="72" t="s">
        <v>1241</v>
      </c>
      <c r="F155" s="73" t="str">
        <f>INDEX('[1]Export Lascom'!B:B,MATCH(E155,'[1]Export Lascom'!O:O,0))</f>
        <v>22ISS</v>
      </c>
      <c r="G155" s="73">
        <f>INDEX('[1]Export Lascom'!G:G,MATCH(E155,'[1]Export Lascom'!O:O,0))</f>
        <v>17</v>
      </c>
      <c r="H155" s="73" t="str">
        <f>INDEX('[1]Export Lascom'!D:D,MATCH(E155,'[1]Export Lascom'!O:O,0))</f>
        <v>G12</v>
      </c>
      <c r="I155" s="73" t="str">
        <f>"Export CPRD " &amp; INDEX('[1]Export Lascom'!E:E,MATCH(E155,'[1]Export Lascom'!O:O,0))</f>
        <v>Export CPRD PN2068-2</v>
      </c>
      <c r="J155" s="73" t="str">
        <f>IF(MID(INDEX('[1]Export Lascom'!P:P,MATCH(E155,'[1]Export Lascom'!O:O,0)),4,1)="-",MID(INDEX('[1]Export Lascom'!P:P,MATCH(E155,'[1]Export Lascom'!O:O,0)),5,3),"Titre à mettre à jour")</f>
        <v>FIC</v>
      </c>
      <c r="K155" s="73" t="str">
        <f>IF(MID(INDEX('[1]Export Lascom'!P:P,MATCH(E155,'[1]Export Lascom'!O:O,0)),4,1)="-",MID(INDEX('[1]Export Lascom'!P:P,MATCH(E155,'[1]Export Lascom'!O:O,0)),9,3),"Titre à mettre à jour")</f>
        <v>E Q</v>
      </c>
      <c r="L155" s="73" t="str">
        <f>INDEX('[1]Export Lascom'!I:I,MATCH(E155,'[1]Export Lascom'!O:O,0))</f>
        <v>FQR</v>
      </c>
      <c r="M155" s="73" t="str">
        <f t="shared" si="8"/>
        <v>000239</v>
      </c>
      <c r="N155" s="74">
        <f t="shared" si="9"/>
        <v>1</v>
      </c>
      <c r="O155" s="73" t="s">
        <v>787</v>
      </c>
      <c r="P155" s="77" t="str">
        <f t="shared" ca="1" si="10"/>
        <v/>
      </c>
      <c r="Q155" s="75"/>
      <c r="R155" s="76" t="str">
        <f t="shared" ca="1" si="11"/>
        <v/>
      </c>
      <c r="S155" s="76" t="str">
        <f>IF(ISERROR(INDEX('[1]Export Agora'!F:F,MATCH(INDEX('[1]Présence Agora'!#REF!,MATCH(E155,'[1]Présence Agora'!B:B,0)),'[1]Export Agora'!A:A,0))),"",IF(INDEX('[1]Export Agora'!F:F,MATCH(INDEX('[1]Présence Agora'!#REF!,MATCH(E155,'[1]Présence Agora'!B:B,0)),'[1]Export Agora'!A:A,0))="","",INDEX('[1]Export Agora'!F:F,MATCH(INDEX('[1]Présence Agora'!#REF!,MATCH(E155,'[1]Présence Agora'!B:B,0)),'[1]Export Agora'!A:A,0))))</f>
        <v/>
      </c>
      <c r="T155" s="65">
        <f>IF(INDEX('[1]Export Lascom'!U:U,MATCH(E155,'[1]Export Lascom'!O:O,0))="","",INDEX('[1]Export Lascom'!U:U,MATCH(E155,'[1]Export Lascom'!O:O,0)))</f>
        <v>45072</v>
      </c>
    </row>
    <row r="156" spans="5:20">
      <c r="E156" s="72" t="s">
        <v>1259</v>
      </c>
      <c r="F156" s="73" t="str">
        <f>INDEX('[1]Export Lascom'!B:B,MATCH(E156,'[1]Export Lascom'!O:O,0))</f>
        <v>22ISS</v>
      </c>
      <c r="G156" s="73">
        <f>INDEX('[1]Export Lascom'!G:G,MATCH(E156,'[1]Export Lascom'!O:O,0))</f>
        <v>17</v>
      </c>
      <c r="H156" s="73" t="str">
        <f>INDEX('[1]Export Lascom'!D:D,MATCH(E156,'[1]Export Lascom'!O:O,0))</f>
        <v>G12</v>
      </c>
      <c r="I156" s="73" t="str">
        <f>"Export CPRD " &amp; INDEX('[1]Export Lascom'!E:E,MATCH(E156,'[1]Export Lascom'!O:O,0))</f>
        <v>Export CPRD PN2068-2</v>
      </c>
      <c r="J156" s="73" t="str">
        <f>IF(MID(INDEX('[1]Export Lascom'!P:P,MATCH(E156,'[1]Export Lascom'!O:O,0)),4,1)="-",MID(INDEX('[1]Export Lascom'!P:P,MATCH(E156,'[1]Export Lascom'!O:O,0)),5,3),"Titre à mettre à jour")</f>
        <v>FIC</v>
      </c>
      <c r="K156" s="73" t="str">
        <f>IF(MID(INDEX('[1]Export Lascom'!P:P,MATCH(E156,'[1]Export Lascom'!O:O,0)),4,1)="-",MID(INDEX('[1]Export Lascom'!P:P,MATCH(E156,'[1]Export Lascom'!O:O,0)),9,3),"Titre à mettre à jour")</f>
        <v>E Q</v>
      </c>
      <c r="L156" s="73" t="str">
        <f>INDEX('[1]Export Lascom'!I:I,MATCH(E156,'[1]Export Lascom'!O:O,0))</f>
        <v>FQR</v>
      </c>
      <c r="M156" s="73" t="str">
        <f t="shared" si="8"/>
        <v>000240</v>
      </c>
      <c r="N156" s="74">
        <f t="shared" si="9"/>
        <v>1</v>
      </c>
      <c r="O156" s="73" t="s">
        <v>787</v>
      </c>
      <c r="P156" s="77" t="str">
        <f t="shared" ca="1" si="10"/>
        <v/>
      </c>
      <c r="Q156" s="75"/>
      <c r="R156" s="76" t="str">
        <f t="shared" ca="1" si="11"/>
        <v/>
      </c>
      <c r="S156" s="76" t="str">
        <f>IF(ISERROR(INDEX('[1]Export Agora'!F:F,MATCH(INDEX('[1]Présence Agora'!#REF!,MATCH(E156,'[1]Présence Agora'!B:B,0)),'[1]Export Agora'!A:A,0))),"",IF(INDEX('[1]Export Agora'!F:F,MATCH(INDEX('[1]Présence Agora'!#REF!,MATCH(E156,'[1]Présence Agora'!B:B,0)),'[1]Export Agora'!A:A,0))="","",INDEX('[1]Export Agora'!F:F,MATCH(INDEX('[1]Présence Agora'!#REF!,MATCH(E156,'[1]Présence Agora'!B:B,0)),'[1]Export Agora'!A:A,0))))</f>
        <v/>
      </c>
      <c r="T156" s="65">
        <f>IF(INDEX('[1]Export Lascom'!U:U,MATCH(E156,'[1]Export Lascom'!O:O,0))="","",INDEX('[1]Export Lascom'!U:U,MATCH(E156,'[1]Export Lascom'!O:O,0)))</f>
        <v>0</v>
      </c>
    </row>
    <row r="157" spans="5:20">
      <c r="E157" s="72" t="s">
        <v>1242</v>
      </c>
      <c r="F157" s="73" t="str">
        <f>INDEX('[1]Export Lascom'!B:B,MATCH(E157,'[1]Export Lascom'!O:O,0))</f>
        <v>22ISS</v>
      </c>
      <c r="G157" s="73">
        <f>INDEX('[1]Export Lascom'!G:G,MATCH(E157,'[1]Export Lascom'!O:O,0))</f>
        <v>17</v>
      </c>
      <c r="H157" s="73" t="str">
        <f>INDEX('[1]Export Lascom'!D:D,MATCH(E157,'[1]Export Lascom'!O:O,0))</f>
        <v>G12</v>
      </c>
      <c r="I157" s="73" t="str">
        <f>"Export CPRD " &amp; INDEX('[1]Export Lascom'!E:E,MATCH(E157,'[1]Export Lascom'!O:O,0))</f>
        <v>Export CPRD PN2068-2</v>
      </c>
      <c r="J157" s="73" t="str">
        <f>IF(MID(INDEX('[1]Export Lascom'!P:P,MATCH(E157,'[1]Export Lascom'!O:O,0)),4,1)="-",MID(INDEX('[1]Export Lascom'!P:P,MATCH(E157,'[1]Export Lascom'!O:O,0)),5,3),"Titre à mettre à jour")</f>
        <v>FIC</v>
      </c>
      <c r="K157" s="73" t="str">
        <f>IF(MID(INDEX('[1]Export Lascom'!P:P,MATCH(E157,'[1]Export Lascom'!O:O,0)),4,1)="-",MID(INDEX('[1]Export Lascom'!P:P,MATCH(E157,'[1]Export Lascom'!O:O,0)),9,3),"Titre à mettre à jour")</f>
        <v>E Q</v>
      </c>
      <c r="L157" s="73" t="str">
        <f>INDEX('[1]Export Lascom'!I:I,MATCH(E157,'[1]Export Lascom'!O:O,0))</f>
        <v>FQR</v>
      </c>
      <c r="M157" s="73" t="str">
        <f t="shared" si="8"/>
        <v>000241</v>
      </c>
      <c r="N157" s="74">
        <f t="shared" si="9"/>
        <v>1</v>
      </c>
      <c r="O157" s="73" t="s">
        <v>787</v>
      </c>
      <c r="P157" s="77" t="str">
        <f t="shared" ca="1" si="10"/>
        <v/>
      </c>
      <c r="Q157" s="75"/>
      <c r="R157" s="76" t="str">
        <f t="shared" ca="1" si="11"/>
        <v/>
      </c>
      <c r="S157" s="76" t="str">
        <f>IF(ISERROR(INDEX('[1]Export Agora'!F:F,MATCH(INDEX('[1]Présence Agora'!#REF!,MATCH(E157,'[1]Présence Agora'!B:B,0)),'[1]Export Agora'!A:A,0))),"",IF(INDEX('[1]Export Agora'!F:F,MATCH(INDEX('[1]Présence Agora'!#REF!,MATCH(E157,'[1]Présence Agora'!B:B,0)),'[1]Export Agora'!A:A,0))="","",INDEX('[1]Export Agora'!F:F,MATCH(INDEX('[1]Présence Agora'!#REF!,MATCH(E157,'[1]Présence Agora'!B:B,0)),'[1]Export Agora'!A:A,0))))</f>
        <v/>
      </c>
      <c r="T157" s="65">
        <f>IF(INDEX('[1]Export Lascom'!U:U,MATCH(E157,'[1]Export Lascom'!O:O,0))="","",INDEX('[1]Export Lascom'!U:U,MATCH(E157,'[1]Export Lascom'!O:O,0)))</f>
        <v>45072</v>
      </c>
    </row>
    <row r="158" spans="5:20">
      <c r="E158" s="72" t="s">
        <v>1243</v>
      </c>
      <c r="F158" s="73" t="str">
        <f>INDEX('[1]Export Lascom'!B:B,MATCH(E158,'[1]Export Lascom'!O:O,0))</f>
        <v>22ISS</v>
      </c>
      <c r="G158" s="73">
        <f>INDEX('[1]Export Lascom'!G:G,MATCH(E158,'[1]Export Lascom'!O:O,0))</f>
        <v>17</v>
      </c>
      <c r="H158" s="73" t="str">
        <f>INDEX('[1]Export Lascom'!D:D,MATCH(E158,'[1]Export Lascom'!O:O,0))</f>
        <v>G12</v>
      </c>
      <c r="I158" s="73" t="str">
        <f>"Export CPRD " &amp; INDEX('[1]Export Lascom'!E:E,MATCH(E158,'[1]Export Lascom'!O:O,0))</f>
        <v>Export CPRD PN2068-2</v>
      </c>
      <c r="J158" s="73" t="str">
        <f>IF(MID(INDEX('[1]Export Lascom'!P:P,MATCH(E158,'[1]Export Lascom'!O:O,0)),4,1)="-",MID(INDEX('[1]Export Lascom'!P:P,MATCH(E158,'[1]Export Lascom'!O:O,0)),5,3),"Titre à mettre à jour")</f>
        <v>FIC</v>
      </c>
      <c r="K158" s="73" t="str">
        <f>IF(MID(INDEX('[1]Export Lascom'!P:P,MATCH(E158,'[1]Export Lascom'!O:O,0)),4,1)="-",MID(INDEX('[1]Export Lascom'!P:P,MATCH(E158,'[1]Export Lascom'!O:O,0)),9,3),"Titre à mettre à jour")</f>
        <v>E Q</v>
      </c>
      <c r="L158" s="73" t="str">
        <f>INDEX('[1]Export Lascom'!I:I,MATCH(E158,'[1]Export Lascom'!O:O,0))</f>
        <v>FQR</v>
      </c>
      <c r="M158" s="73" t="str">
        <f t="shared" si="8"/>
        <v>000242</v>
      </c>
      <c r="N158" s="74">
        <f t="shared" si="9"/>
        <v>1</v>
      </c>
      <c r="O158" s="73" t="s">
        <v>787</v>
      </c>
      <c r="P158" s="77" t="str">
        <f t="shared" ca="1" si="10"/>
        <v/>
      </c>
      <c r="Q158" s="75"/>
      <c r="R158" s="76" t="str">
        <f t="shared" ca="1" si="11"/>
        <v/>
      </c>
      <c r="S158" s="76" t="str">
        <f>IF(ISERROR(INDEX('[1]Export Agora'!F:F,MATCH(INDEX('[1]Présence Agora'!#REF!,MATCH(E158,'[1]Présence Agora'!B:B,0)),'[1]Export Agora'!A:A,0))),"",IF(INDEX('[1]Export Agora'!F:F,MATCH(INDEX('[1]Présence Agora'!#REF!,MATCH(E158,'[1]Présence Agora'!B:B,0)),'[1]Export Agora'!A:A,0))="","",INDEX('[1]Export Agora'!F:F,MATCH(INDEX('[1]Présence Agora'!#REF!,MATCH(E158,'[1]Présence Agora'!B:B,0)),'[1]Export Agora'!A:A,0))))</f>
        <v/>
      </c>
      <c r="T158" s="65">
        <f>IF(INDEX('[1]Export Lascom'!U:U,MATCH(E158,'[1]Export Lascom'!O:O,0))="","",INDEX('[1]Export Lascom'!U:U,MATCH(E158,'[1]Export Lascom'!O:O,0)))</f>
        <v>45072</v>
      </c>
    </row>
    <row r="159" spans="5:20">
      <c r="E159" s="72" t="s">
        <v>1244</v>
      </c>
      <c r="F159" s="73" t="str">
        <f>INDEX('[1]Export Lascom'!B:B,MATCH(E159,'[1]Export Lascom'!O:O,0))</f>
        <v>22ISS</v>
      </c>
      <c r="G159" s="73">
        <f>INDEX('[1]Export Lascom'!G:G,MATCH(E159,'[1]Export Lascom'!O:O,0))</f>
        <v>17</v>
      </c>
      <c r="H159" s="73" t="str">
        <f>INDEX('[1]Export Lascom'!D:D,MATCH(E159,'[1]Export Lascom'!O:O,0))</f>
        <v>G12</v>
      </c>
      <c r="I159" s="73" t="str">
        <f>"Export CPRD " &amp; INDEX('[1]Export Lascom'!E:E,MATCH(E159,'[1]Export Lascom'!O:O,0))</f>
        <v>Export CPRD PN2068-2</v>
      </c>
      <c r="J159" s="73" t="str">
        <f>IF(MID(INDEX('[1]Export Lascom'!P:P,MATCH(E159,'[1]Export Lascom'!O:O,0)),4,1)="-",MID(INDEX('[1]Export Lascom'!P:P,MATCH(E159,'[1]Export Lascom'!O:O,0)),5,3),"Titre à mettre à jour")</f>
        <v>FIC</v>
      </c>
      <c r="K159" s="73" t="str">
        <f>IF(MID(INDEX('[1]Export Lascom'!P:P,MATCH(E159,'[1]Export Lascom'!O:O,0)),4,1)="-",MID(INDEX('[1]Export Lascom'!P:P,MATCH(E159,'[1]Export Lascom'!O:O,0)),9,3),"Titre à mettre à jour")</f>
        <v>E Q</v>
      </c>
      <c r="L159" s="73" t="str">
        <f>INDEX('[1]Export Lascom'!I:I,MATCH(E159,'[1]Export Lascom'!O:O,0))</f>
        <v>FQR</v>
      </c>
      <c r="M159" s="73" t="str">
        <f t="shared" si="8"/>
        <v>000243</v>
      </c>
      <c r="N159" s="74">
        <f t="shared" si="9"/>
        <v>1</v>
      </c>
      <c r="O159" s="73" t="s">
        <v>787</v>
      </c>
      <c r="P159" s="77" t="str">
        <f t="shared" ca="1" si="10"/>
        <v/>
      </c>
      <c r="Q159" s="75"/>
      <c r="R159" s="76" t="str">
        <f t="shared" ca="1" si="11"/>
        <v/>
      </c>
      <c r="S159" s="76" t="str">
        <f>IF(ISERROR(INDEX('[1]Export Agora'!F:F,MATCH(INDEX('[1]Présence Agora'!#REF!,MATCH(E159,'[1]Présence Agora'!B:B,0)),'[1]Export Agora'!A:A,0))),"",IF(INDEX('[1]Export Agora'!F:F,MATCH(INDEX('[1]Présence Agora'!#REF!,MATCH(E159,'[1]Présence Agora'!B:B,0)),'[1]Export Agora'!A:A,0))="","",INDEX('[1]Export Agora'!F:F,MATCH(INDEX('[1]Présence Agora'!#REF!,MATCH(E159,'[1]Présence Agora'!B:B,0)),'[1]Export Agora'!A:A,0))))</f>
        <v/>
      </c>
      <c r="T159" s="65">
        <f>IF(INDEX('[1]Export Lascom'!U:U,MATCH(E159,'[1]Export Lascom'!O:O,0))="","",INDEX('[1]Export Lascom'!U:U,MATCH(E159,'[1]Export Lascom'!O:O,0)))</f>
        <v>45072</v>
      </c>
    </row>
    <row r="160" spans="5:20">
      <c r="E160" s="72" t="s">
        <v>1245</v>
      </c>
      <c r="F160" s="73" t="str">
        <f>INDEX('[1]Export Lascom'!B:B,MATCH(E160,'[1]Export Lascom'!O:O,0))</f>
        <v>22ISS</v>
      </c>
      <c r="G160" s="73">
        <f>INDEX('[1]Export Lascom'!G:G,MATCH(E160,'[1]Export Lascom'!O:O,0))</f>
        <v>17</v>
      </c>
      <c r="H160" s="73" t="str">
        <f>INDEX('[1]Export Lascom'!D:D,MATCH(E160,'[1]Export Lascom'!O:O,0))</f>
        <v>G12</v>
      </c>
      <c r="I160" s="73" t="str">
        <f>"Export CPRD " &amp; INDEX('[1]Export Lascom'!E:E,MATCH(E160,'[1]Export Lascom'!O:O,0))</f>
        <v>Export CPRD PN2068-2</v>
      </c>
      <c r="J160" s="73" t="str">
        <f>IF(MID(INDEX('[1]Export Lascom'!P:P,MATCH(E160,'[1]Export Lascom'!O:O,0)),4,1)="-",MID(INDEX('[1]Export Lascom'!P:P,MATCH(E160,'[1]Export Lascom'!O:O,0)),5,3),"Titre à mettre à jour")</f>
        <v>FIC</v>
      </c>
      <c r="K160" s="73" t="str">
        <f>IF(MID(INDEX('[1]Export Lascom'!P:P,MATCH(E160,'[1]Export Lascom'!O:O,0)),4,1)="-",MID(INDEX('[1]Export Lascom'!P:P,MATCH(E160,'[1]Export Lascom'!O:O,0)),9,3),"Titre à mettre à jour")</f>
        <v>E Q</v>
      </c>
      <c r="L160" s="73" t="str">
        <f>INDEX('[1]Export Lascom'!I:I,MATCH(E160,'[1]Export Lascom'!O:O,0))</f>
        <v>FQR</v>
      </c>
      <c r="M160" s="73" t="str">
        <f t="shared" si="8"/>
        <v>000244</v>
      </c>
      <c r="N160" s="74">
        <f t="shared" si="9"/>
        <v>1</v>
      </c>
      <c r="O160" s="73" t="s">
        <v>787</v>
      </c>
      <c r="P160" s="77" t="str">
        <f t="shared" ca="1" si="10"/>
        <v/>
      </c>
      <c r="Q160" s="75"/>
      <c r="R160" s="76" t="str">
        <f t="shared" ca="1" si="11"/>
        <v/>
      </c>
      <c r="S160" s="76" t="str">
        <f>IF(ISERROR(INDEX('[1]Export Agora'!F:F,MATCH(INDEX('[1]Présence Agora'!#REF!,MATCH(E160,'[1]Présence Agora'!B:B,0)),'[1]Export Agora'!A:A,0))),"",IF(INDEX('[1]Export Agora'!F:F,MATCH(INDEX('[1]Présence Agora'!#REF!,MATCH(E160,'[1]Présence Agora'!B:B,0)),'[1]Export Agora'!A:A,0))="","",INDEX('[1]Export Agora'!F:F,MATCH(INDEX('[1]Présence Agora'!#REF!,MATCH(E160,'[1]Présence Agora'!B:B,0)),'[1]Export Agora'!A:A,0))))</f>
        <v/>
      </c>
      <c r="T160" s="65">
        <f>IF(INDEX('[1]Export Lascom'!U:U,MATCH(E160,'[1]Export Lascom'!O:O,0))="","",INDEX('[1]Export Lascom'!U:U,MATCH(E160,'[1]Export Lascom'!O:O,0)))</f>
        <v>45072</v>
      </c>
    </row>
    <row r="161" spans="5:20">
      <c r="E161" s="72" t="s">
        <v>1246</v>
      </c>
      <c r="F161" s="73" t="str">
        <f>INDEX('[1]Export Lascom'!B:B,MATCH(E161,'[1]Export Lascom'!O:O,0))</f>
        <v>22ISS</v>
      </c>
      <c r="G161" s="73">
        <f>INDEX('[1]Export Lascom'!G:G,MATCH(E161,'[1]Export Lascom'!O:O,0))</f>
        <v>17</v>
      </c>
      <c r="H161" s="73" t="str">
        <f>INDEX('[1]Export Lascom'!D:D,MATCH(E161,'[1]Export Lascom'!O:O,0))</f>
        <v>G12</v>
      </c>
      <c r="I161" s="73" t="str">
        <f>"Export CPRD " &amp; INDEX('[1]Export Lascom'!E:E,MATCH(E161,'[1]Export Lascom'!O:O,0))</f>
        <v>Export CPRD PN2068-2</v>
      </c>
      <c r="J161" s="73" t="str">
        <f>IF(MID(INDEX('[1]Export Lascom'!P:P,MATCH(E161,'[1]Export Lascom'!O:O,0)),4,1)="-",MID(INDEX('[1]Export Lascom'!P:P,MATCH(E161,'[1]Export Lascom'!O:O,0)),5,3),"Titre à mettre à jour")</f>
        <v>FIC</v>
      </c>
      <c r="K161" s="73" t="str">
        <f>IF(MID(INDEX('[1]Export Lascom'!P:P,MATCH(E161,'[1]Export Lascom'!O:O,0)),4,1)="-",MID(INDEX('[1]Export Lascom'!P:P,MATCH(E161,'[1]Export Lascom'!O:O,0)),9,3),"Titre à mettre à jour")</f>
        <v>E Q</v>
      </c>
      <c r="L161" s="73" t="str">
        <f>INDEX('[1]Export Lascom'!I:I,MATCH(E161,'[1]Export Lascom'!O:O,0))</f>
        <v>FQR</v>
      </c>
      <c r="M161" s="73" t="str">
        <f t="shared" si="8"/>
        <v>000245</v>
      </c>
      <c r="N161" s="74">
        <f t="shared" si="9"/>
        <v>1</v>
      </c>
      <c r="O161" s="73" t="s">
        <v>787</v>
      </c>
      <c r="P161" s="77" t="str">
        <f t="shared" ca="1" si="10"/>
        <v/>
      </c>
      <c r="Q161" s="75"/>
      <c r="R161" s="76" t="str">
        <f t="shared" ca="1" si="11"/>
        <v/>
      </c>
      <c r="S161" s="76" t="str">
        <f>IF(ISERROR(INDEX('[1]Export Agora'!F:F,MATCH(INDEX('[1]Présence Agora'!#REF!,MATCH(E161,'[1]Présence Agora'!B:B,0)),'[1]Export Agora'!A:A,0))),"",IF(INDEX('[1]Export Agora'!F:F,MATCH(INDEX('[1]Présence Agora'!#REF!,MATCH(E161,'[1]Présence Agora'!B:B,0)),'[1]Export Agora'!A:A,0))="","",INDEX('[1]Export Agora'!F:F,MATCH(INDEX('[1]Présence Agora'!#REF!,MATCH(E161,'[1]Présence Agora'!B:B,0)),'[1]Export Agora'!A:A,0))))</f>
        <v/>
      </c>
      <c r="T161" s="65">
        <f>IF(INDEX('[1]Export Lascom'!U:U,MATCH(E161,'[1]Export Lascom'!O:O,0))="","",INDEX('[1]Export Lascom'!U:U,MATCH(E161,'[1]Export Lascom'!O:O,0)))</f>
        <v>45072</v>
      </c>
    </row>
    <row r="162" spans="5:20">
      <c r="E162" s="72" t="s">
        <v>1247</v>
      </c>
      <c r="F162" s="73" t="str">
        <f>INDEX('[1]Export Lascom'!B:B,MATCH(E162,'[1]Export Lascom'!O:O,0))</f>
        <v>22ISS</v>
      </c>
      <c r="G162" s="73">
        <f>INDEX('[1]Export Lascom'!G:G,MATCH(E162,'[1]Export Lascom'!O:O,0))</f>
        <v>17</v>
      </c>
      <c r="H162" s="73" t="str">
        <f>INDEX('[1]Export Lascom'!D:D,MATCH(E162,'[1]Export Lascom'!O:O,0))</f>
        <v>G12</v>
      </c>
      <c r="I162" s="73" t="str">
        <f>"Export CPRD " &amp; INDEX('[1]Export Lascom'!E:E,MATCH(E162,'[1]Export Lascom'!O:O,0))</f>
        <v>Export CPRD PN2068-2</v>
      </c>
      <c r="J162" s="73" t="str">
        <f>IF(MID(INDEX('[1]Export Lascom'!P:P,MATCH(E162,'[1]Export Lascom'!O:O,0)),4,1)="-",MID(INDEX('[1]Export Lascom'!P:P,MATCH(E162,'[1]Export Lascom'!O:O,0)),5,3),"Titre à mettre à jour")</f>
        <v>FIC</v>
      </c>
      <c r="K162" s="73" t="str">
        <f>IF(MID(INDEX('[1]Export Lascom'!P:P,MATCH(E162,'[1]Export Lascom'!O:O,0)),4,1)="-",MID(INDEX('[1]Export Lascom'!P:P,MATCH(E162,'[1]Export Lascom'!O:O,0)),9,3),"Titre à mettre à jour")</f>
        <v>E Q</v>
      </c>
      <c r="L162" s="73" t="str">
        <f>INDEX('[1]Export Lascom'!I:I,MATCH(E162,'[1]Export Lascom'!O:O,0))</f>
        <v>FQR</v>
      </c>
      <c r="M162" s="73" t="str">
        <f t="shared" si="8"/>
        <v>000246</v>
      </c>
      <c r="N162" s="74">
        <f t="shared" si="9"/>
        <v>1</v>
      </c>
      <c r="O162" s="73" t="s">
        <v>787</v>
      </c>
      <c r="P162" s="77" t="str">
        <f t="shared" ca="1" si="10"/>
        <v/>
      </c>
      <c r="Q162" s="75"/>
      <c r="R162" s="76" t="str">
        <f t="shared" ca="1" si="11"/>
        <v/>
      </c>
      <c r="S162" s="76" t="str">
        <f>IF(ISERROR(INDEX('[1]Export Agora'!F:F,MATCH(INDEX('[1]Présence Agora'!#REF!,MATCH(E162,'[1]Présence Agora'!B:B,0)),'[1]Export Agora'!A:A,0))),"",IF(INDEX('[1]Export Agora'!F:F,MATCH(INDEX('[1]Présence Agora'!#REF!,MATCH(E162,'[1]Présence Agora'!B:B,0)),'[1]Export Agora'!A:A,0))="","",INDEX('[1]Export Agora'!F:F,MATCH(INDEX('[1]Présence Agora'!#REF!,MATCH(E162,'[1]Présence Agora'!B:B,0)),'[1]Export Agora'!A:A,0))))</f>
        <v/>
      </c>
      <c r="T162" s="65">
        <f>IF(INDEX('[1]Export Lascom'!U:U,MATCH(E162,'[1]Export Lascom'!O:O,0))="","",INDEX('[1]Export Lascom'!U:U,MATCH(E162,'[1]Export Lascom'!O:O,0)))</f>
        <v>45072</v>
      </c>
    </row>
    <row r="163" spans="5:20">
      <c r="E163" s="72" t="s">
        <v>1248</v>
      </c>
      <c r="F163" s="73" t="str">
        <f>INDEX('[1]Export Lascom'!B:B,MATCH(E163,'[1]Export Lascom'!O:O,0))</f>
        <v>22ISS</v>
      </c>
      <c r="G163" s="73">
        <f>INDEX('[1]Export Lascom'!G:G,MATCH(E163,'[1]Export Lascom'!O:O,0))</f>
        <v>17</v>
      </c>
      <c r="H163" s="73" t="str">
        <f>INDEX('[1]Export Lascom'!D:D,MATCH(E163,'[1]Export Lascom'!O:O,0))</f>
        <v>G12</v>
      </c>
      <c r="I163" s="73" t="str">
        <f>"Export CPRD " &amp; INDEX('[1]Export Lascom'!E:E,MATCH(E163,'[1]Export Lascom'!O:O,0))</f>
        <v>Export CPRD PN2068-2</v>
      </c>
      <c r="J163" s="73" t="str">
        <f>IF(MID(INDEX('[1]Export Lascom'!P:P,MATCH(E163,'[1]Export Lascom'!O:O,0)),4,1)="-",MID(INDEX('[1]Export Lascom'!P:P,MATCH(E163,'[1]Export Lascom'!O:O,0)),5,3),"Titre à mettre à jour")</f>
        <v>FIC</v>
      </c>
      <c r="K163" s="73" t="str">
        <f>IF(MID(INDEX('[1]Export Lascom'!P:P,MATCH(E163,'[1]Export Lascom'!O:O,0)),4,1)="-",MID(INDEX('[1]Export Lascom'!P:P,MATCH(E163,'[1]Export Lascom'!O:O,0)),9,3),"Titre à mettre à jour")</f>
        <v>E Q</v>
      </c>
      <c r="L163" s="73" t="str">
        <f>INDEX('[1]Export Lascom'!I:I,MATCH(E163,'[1]Export Lascom'!O:O,0))</f>
        <v>FQR</v>
      </c>
      <c r="M163" s="73" t="str">
        <f t="shared" si="8"/>
        <v>000247</v>
      </c>
      <c r="N163" s="74">
        <f t="shared" si="9"/>
        <v>1</v>
      </c>
      <c r="O163" s="73" t="s">
        <v>787</v>
      </c>
      <c r="P163" s="77" t="str">
        <f t="shared" ca="1" si="10"/>
        <v/>
      </c>
      <c r="Q163" s="75"/>
      <c r="R163" s="76" t="str">
        <f t="shared" ca="1" si="11"/>
        <v/>
      </c>
      <c r="S163" s="76" t="str">
        <f>IF(ISERROR(INDEX('[1]Export Agora'!F:F,MATCH(INDEX('[1]Présence Agora'!#REF!,MATCH(E163,'[1]Présence Agora'!B:B,0)),'[1]Export Agora'!A:A,0))),"",IF(INDEX('[1]Export Agora'!F:F,MATCH(INDEX('[1]Présence Agora'!#REF!,MATCH(E163,'[1]Présence Agora'!B:B,0)),'[1]Export Agora'!A:A,0))="","",INDEX('[1]Export Agora'!F:F,MATCH(INDEX('[1]Présence Agora'!#REF!,MATCH(E163,'[1]Présence Agora'!B:B,0)),'[1]Export Agora'!A:A,0))))</f>
        <v/>
      </c>
      <c r="T163" s="65">
        <f>IF(INDEX('[1]Export Lascom'!U:U,MATCH(E163,'[1]Export Lascom'!O:O,0))="","",INDEX('[1]Export Lascom'!U:U,MATCH(E163,'[1]Export Lascom'!O:O,0)))</f>
        <v>45072</v>
      </c>
    </row>
    <row r="164" spans="5:20">
      <c r="E164" s="72" t="s">
        <v>1249</v>
      </c>
      <c r="F164" s="73" t="str">
        <f>INDEX('[1]Export Lascom'!B:B,MATCH(E164,'[1]Export Lascom'!O:O,0))</f>
        <v>22ISS</v>
      </c>
      <c r="G164" s="73">
        <f>INDEX('[1]Export Lascom'!G:G,MATCH(E164,'[1]Export Lascom'!O:O,0))</f>
        <v>17</v>
      </c>
      <c r="H164" s="73" t="str">
        <f>INDEX('[1]Export Lascom'!D:D,MATCH(E164,'[1]Export Lascom'!O:O,0))</f>
        <v>G12</v>
      </c>
      <c r="I164" s="73" t="str">
        <f>"Export CPRD " &amp; INDEX('[1]Export Lascom'!E:E,MATCH(E164,'[1]Export Lascom'!O:O,0))</f>
        <v>Export CPRD PN2068-2</v>
      </c>
      <c r="J164" s="73" t="str">
        <f>IF(MID(INDEX('[1]Export Lascom'!P:P,MATCH(E164,'[1]Export Lascom'!O:O,0)),4,1)="-",MID(INDEX('[1]Export Lascom'!P:P,MATCH(E164,'[1]Export Lascom'!O:O,0)),5,3),"Titre à mettre à jour")</f>
        <v>FIC</v>
      </c>
      <c r="K164" s="73" t="str">
        <f>IF(MID(INDEX('[1]Export Lascom'!P:P,MATCH(E164,'[1]Export Lascom'!O:O,0)),4,1)="-",MID(INDEX('[1]Export Lascom'!P:P,MATCH(E164,'[1]Export Lascom'!O:O,0)),9,3),"Titre à mettre à jour")</f>
        <v>E Q</v>
      </c>
      <c r="L164" s="73" t="str">
        <f>INDEX('[1]Export Lascom'!I:I,MATCH(E164,'[1]Export Lascom'!O:O,0))</f>
        <v>FQR</v>
      </c>
      <c r="M164" s="73" t="str">
        <f t="shared" si="8"/>
        <v>000248</v>
      </c>
      <c r="N164" s="74">
        <f t="shared" si="9"/>
        <v>1</v>
      </c>
      <c r="O164" s="73" t="s">
        <v>787</v>
      </c>
      <c r="P164" s="77" t="str">
        <f t="shared" ca="1" si="10"/>
        <v/>
      </c>
      <c r="Q164" s="75"/>
      <c r="R164" s="76" t="str">
        <f t="shared" ca="1" si="11"/>
        <v/>
      </c>
      <c r="S164" s="76" t="str">
        <f>IF(ISERROR(INDEX('[1]Export Agora'!F:F,MATCH(INDEX('[1]Présence Agora'!#REF!,MATCH(E164,'[1]Présence Agora'!B:B,0)),'[1]Export Agora'!A:A,0))),"",IF(INDEX('[1]Export Agora'!F:F,MATCH(INDEX('[1]Présence Agora'!#REF!,MATCH(E164,'[1]Présence Agora'!B:B,0)),'[1]Export Agora'!A:A,0))="","",INDEX('[1]Export Agora'!F:F,MATCH(INDEX('[1]Présence Agora'!#REF!,MATCH(E164,'[1]Présence Agora'!B:B,0)),'[1]Export Agora'!A:A,0))))</f>
        <v/>
      </c>
      <c r="T164" s="65">
        <f>IF(INDEX('[1]Export Lascom'!U:U,MATCH(E164,'[1]Export Lascom'!O:O,0))="","",INDEX('[1]Export Lascom'!U:U,MATCH(E164,'[1]Export Lascom'!O:O,0)))</f>
        <v>45072</v>
      </c>
    </row>
    <row r="165" spans="5:20">
      <c r="E165" s="72" t="s">
        <v>1260</v>
      </c>
      <c r="F165" s="73" t="str">
        <f>INDEX('[1]Export Lascom'!B:B,MATCH(E165,'[1]Export Lascom'!O:O,0))</f>
        <v>22ISS</v>
      </c>
      <c r="G165" s="73">
        <f>INDEX('[1]Export Lascom'!G:G,MATCH(E165,'[1]Export Lascom'!O:O,0))</f>
        <v>17</v>
      </c>
      <c r="H165" s="73" t="str">
        <f>INDEX('[1]Export Lascom'!D:D,MATCH(E165,'[1]Export Lascom'!O:O,0))</f>
        <v>G12</v>
      </c>
      <c r="I165" s="73" t="str">
        <f>"Export CPRD " &amp; INDEX('[1]Export Lascom'!E:E,MATCH(E165,'[1]Export Lascom'!O:O,0))</f>
        <v>Export CPRD PN2068-2</v>
      </c>
      <c r="J165" s="73" t="str">
        <f>IF(MID(INDEX('[1]Export Lascom'!P:P,MATCH(E165,'[1]Export Lascom'!O:O,0)),4,1)="-",MID(INDEX('[1]Export Lascom'!P:P,MATCH(E165,'[1]Export Lascom'!O:O,0)),5,3),"Titre à mettre à jour")</f>
        <v>FIC</v>
      </c>
      <c r="K165" s="73" t="str">
        <f>IF(MID(INDEX('[1]Export Lascom'!P:P,MATCH(E165,'[1]Export Lascom'!O:O,0)),4,1)="-",MID(INDEX('[1]Export Lascom'!P:P,MATCH(E165,'[1]Export Lascom'!O:O,0)),9,3),"Titre à mettre à jour")</f>
        <v>E Q</v>
      </c>
      <c r="L165" s="73" t="str">
        <f>INDEX('[1]Export Lascom'!I:I,MATCH(E165,'[1]Export Lascom'!O:O,0))</f>
        <v>FQR</v>
      </c>
      <c r="M165" s="73" t="str">
        <f t="shared" si="8"/>
        <v>000249</v>
      </c>
      <c r="N165" s="74">
        <f t="shared" si="9"/>
        <v>1</v>
      </c>
      <c r="O165" s="73" t="s">
        <v>787</v>
      </c>
      <c r="P165" s="77" t="str">
        <f t="shared" ca="1" si="10"/>
        <v/>
      </c>
      <c r="Q165" s="75"/>
      <c r="R165" s="76" t="str">
        <f t="shared" ca="1" si="11"/>
        <v/>
      </c>
      <c r="S165" s="76" t="str">
        <f>IF(ISERROR(INDEX('[1]Export Agora'!F:F,MATCH(INDEX('[1]Présence Agora'!#REF!,MATCH(E165,'[1]Présence Agora'!B:B,0)),'[1]Export Agora'!A:A,0))),"",IF(INDEX('[1]Export Agora'!F:F,MATCH(INDEX('[1]Présence Agora'!#REF!,MATCH(E165,'[1]Présence Agora'!B:B,0)),'[1]Export Agora'!A:A,0))="","",INDEX('[1]Export Agora'!F:F,MATCH(INDEX('[1]Présence Agora'!#REF!,MATCH(E165,'[1]Présence Agora'!B:B,0)),'[1]Export Agora'!A:A,0))))</f>
        <v/>
      </c>
      <c r="T165" s="65">
        <f>IF(INDEX('[1]Export Lascom'!U:U,MATCH(E165,'[1]Export Lascom'!O:O,0))="","",INDEX('[1]Export Lascom'!U:U,MATCH(E165,'[1]Export Lascom'!O:O,0)))</f>
        <v>0</v>
      </c>
    </row>
    <row r="166" spans="5:20">
      <c r="E166" s="72" t="s">
        <v>1250</v>
      </c>
      <c r="F166" s="73" t="str">
        <f>INDEX('[1]Export Lascom'!B:B,MATCH(E166,'[1]Export Lascom'!O:O,0))</f>
        <v>22ISS</v>
      </c>
      <c r="G166" s="73">
        <f>INDEX('[1]Export Lascom'!G:G,MATCH(E166,'[1]Export Lascom'!O:O,0))</f>
        <v>17</v>
      </c>
      <c r="H166" s="73" t="str">
        <f>INDEX('[1]Export Lascom'!D:D,MATCH(E166,'[1]Export Lascom'!O:O,0))</f>
        <v>G12</v>
      </c>
      <c r="I166" s="73" t="str">
        <f>"Export CPRD " &amp; INDEX('[1]Export Lascom'!E:E,MATCH(E166,'[1]Export Lascom'!O:O,0))</f>
        <v>Export CPRD PN2068-2</v>
      </c>
      <c r="J166" s="73" t="str">
        <f>IF(MID(INDEX('[1]Export Lascom'!P:P,MATCH(E166,'[1]Export Lascom'!O:O,0)),4,1)="-",MID(INDEX('[1]Export Lascom'!P:P,MATCH(E166,'[1]Export Lascom'!O:O,0)),5,3),"Titre à mettre à jour")</f>
        <v>FIC</v>
      </c>
      <c r="K166" s="73" t="str">
        <f>IF(MID(INDEX('[1]Export Lascom'!P:P,MATCH(E166,'[1]Export Lascom'!O:O,0)),4,1)="-",MID(INDEX('[1]Export Lascom'!P:P,MATCH(E166,'[1]Export Lascom'!O:O,0)),9,3),"Titre à mettre à jour")</f>
        <v>E Q</v>
      </c>
      <c r="L166" s="73" t="str">
        <f>INDEX('[1]Export Lascom'!I:I,MATCH(E166,'[1]Export Lascom'!O:O,0))</f>
        <v>FQR</v>
      </c>
      <c r="M166" s="73" t="str">
        <f t="shared" si="8"/>
        <v>000250</v>
      </c>
      <c r="N166" s="74">
        <f t="shared" si="9"/>
        <v>1</v>
      </c>
      <c r="O166" s="73" t="s">
        <v>787</v>
      </c>
      <c r="P166" s="77" t="str">
        <f t="shared" ca="1" si="10"/>
        <v/>
      </c>
      <c r="Q166" s="75"/>
      <c r="R166" s="76" t="str">
        <f t="shared" ca="1" si="11"/>
        <v/>
      </c>
      <c r="S166" s="76" t="str">
        <f>IF(ISERROR(INDEX('[1]Export Agora'!F:F,MATCH(INDEX('[1]Présence Agora'!#REF!,MATCH(E166,'[1]Présence Agora'!B:B,0)),'[1]Export Agora'!A:A,0))),"",IF(INDEX('[1]Export Agora'!F:F,MATCH(INDEX('[1]Présence Agora'!#REF!,MATCH(E166,'[1]Présence Agora'!B:B,0)),'[1]Export Agora'!A:A,0))="","",INDEX('[1]Export Agora'!F:F,MATCH(INDEX('[1]Présence Agora'!#REF!,MATCH(E166,'[1]Présence Agora'!B:B,0)),'[1]Export Agora'!A:A,0))))</f>
        <v/>
      </c>
      <c r="T166" s="65">
        <f>IF(INDEX('[1]Export Lascom'!U:U,MATCH(E166,'[1]Export Lascom'!O:O,0))="","",INDEX('[1]Export Lascom'!U:U,MATCH(E166,'[1]Export Lascom'!O:O,0)))</f>
        <v>45072</v>
      </c>
    </row>
    <row r="167" spans="5:20">
      <c r="E167" s="72" t="s">
        <v>1251</v>
      </c>
      <c r="F167" s="73" t="str">
        <f>INDEX('[1]Export Lascom'!B:B,MATCH(E167,'[1]Export Lascom'!O:O,0))</f>
        <v>22ISS</v>
      </c>
      <c r="G167" s="73">
        <f>INDEX('[1]Export Lascom'!G:G,MATCH(E167,'[1]Export Lascom'!O:O,0))</f>
        <v>17</v>
      </c>
      <c r="H167" s="73" t="str">
        <f>INDEX('[1]Export Lascom'!D:D,MATCH(E167,'[1]Export Lascom'!O:O,0))</f>
        <v>G12</v>
      </c>
      <c r="I167" s="73" t="str">
        <f>"Export CPRD " &amp; INDEX('[1]Export Lascom'!E:E,MATCH(E167,'[1]Export Lascom'!O:O,0))</f>
        <v>Export CPRD PN2068-2</v>
      </c>
      <c r="J167" s="73" t="str">
        <f>IF(MID(INDEX('[1]Export Lascom'!P:P,MATCH(E167,'[1]Export Lascom'!O:O,0)),4,1)="-",MID(INDEX('[1]Export Lascom'!P:P,MATCH(E167,'[1]Export Lascom'!O:O,0)),5,3),"Titre à mettre à jour")</f>
        <v>FIC</v>
      </c>
      <c r="K167" s="73" t="str">
        <f>IF(MID(INDEX('[1]Export Lascom'!P:P,MATCH(E167,'[1]Export Lascom'!O:O,0)),4,1)="-",MID(INDEX('[1]Export Lascom'!P:P,MATCH(E167,'[1]Export Lascom'!O:O,0)),9,3),"Titre à mettre à jour")</f>
        <v>E Q</v>
      </c>
      <c r="L167" s="73" t="str">
        <f>INDEX('[1]Export Lascom'!I:I,MATCH(E167,'[1]Export Lascom'!O:O,0))</f>
        <v>FQR</v>
      </c>
      <c r="M167" s="73" t="str">
        <f t="shared" si="8"/>
        <v>000251</v>
      </c>
      <c r="N167" s="74">
        <f t="shared" si="9"/>
        <v>1</v>
      </c>
      <c r="O167" s="73" t="s">
        <v>785</v>
      </c>
      <c r="P167" s="77" t="str">
        <f t="shared" ca="1" si="10"/>
        <v/>
      </c>
      <c r="Q167" s="75"/>
      <c r="R167" s="76" t="str">
        <f t="shared" ca="1" si="11"/>
        <v/>
      </c>
      <c r="S167" s="76" t="str">
        <f>IF(ISERROR(INDEX('[1]Export Agora'!F:F,MATCH(INDEX('[1]Présence Agora'!#REF!,MATCH(E167,'[1]Présence Agora'!B:B,0)),'[1]Export Agora'!A:A,0))),"",IF(INDEX('[1]Export Agora'!F:F,MATCH(INDEX('[1]Présence Agora'!#REF!,MATCH(E167,'[1]Présence Agora'!B:B,0)),'[1]Export Agora'!A:A,0))="","",INDEX('[1]Export Agora'!F:F,MATCH(INDEX('[1]Présence Agora'!#REF!,MATCH(E167,'[1]Présence Agora'!B:B,0)),'[1]Export Agora'!A:A,0))))</f>
        <v/>
      </c>
      <c r="T167" s="65">
        <f>IF(INDEX('[1]Export Lascom'!U:U,MATCH(E167,'[1]Export Lascom'!O:O,0))="","",INDEX('[1]Export Lascom'!U:U,MATCH(E167,'[1]Export Lascom'!O:O,0)))</f>
        <v>45072</v>
      </c>
    </row>
    <row r="168" spans="5:20">
      <c r="E168" s="72" t="s">
        <v>1032</v>
      </c>
      <c r="F168" s="73" t="str">
        <f>INDEX('[1]Export Lascom'!B:B,MATCH(E168,'[1]Export Lascom'!O:O,0))</f>
        <v>22ISS</v>
      </c>
      <c r="G168" s="73">
        <f>INDEX('[1]Export Lascom'!G:G,MATCH(E168,'[1]Export Lascom'!O:O,0))</f>
        <v>17</v>
      </c>
      <c r="H168" s="73" t="str">
        <f>INDEX('[1]Export Lascom'!D:D,MATCH(E168,'[1]Export Lascom'!O:O,0))</f>
        <v>GEN</v>
      </c>
      <c r="I168" s="73" t="str">
        <f>"Export CPRD " &amp; INDEX('[1]Export Lascom'!E:E,MATCH(E168,'[1]Export Lascom'!O:O,0))</f>
        <v>Export CPRD PN2068-2</v>
      </c>
      <c r="J168" s="73" t="str">
        <f>IF(MID(INDEX('[1]Export Lascom'!P:P,MATCH(E168,'[1]Export Lascom'!O:O,0)),4,1)="-",MID(INDEX('[1]Export Lascom'!P:P,MATCH(E168,'[1]Export Lascom'!O:O,0)),5,3),"Titre à mettre à jour")</f>
        <v>Titre à mettre à jour</v>
      </c>
      <c r="K168" s="73" t="str">
        <f>IF(MID(INDEX('[1]Export Lascom'!P:P,MATCH(E168,'[1]Export Lascom'!O:O,0)),4,1)="-",MID(INDEX('[1]Export Lascom'!P:P,MATCH(E168,'[1]Export Lascom'!O:O,0)),9,3),"Titre à mettre à jour")</f>
        <v>Titre à mettre à jour</v>
      </c>
      <c r="L168" s="73" t="str">
        <f>INDEX('[1]Export Lascom'!I:I,MATCH(E168,'[1]Export Lascom'!O:O,0))</f>
        <v>LIS</v>
      </c>
      <c r="M168" s="73" t="str">
        <f t="shared" si="8"/>
        <v>000084</v>
      </c>
      <c r="N168" s="74">
        <f t="shared" si="9"/>
        <v>1</v>
      </c>
      <c r="O168" s="73" t="s">
        <v>785</v>
      </c>
      <c r="P168" s="77">
        <f t="shared" ca="1" si="10"/>
        <v>45034</v>
      </c>
      <c r="Q168" s="75"/>
      <c r="R168" s="76">
        <f t="shared" ca="1" si="11"/>
        <v>0</v>
      </c>
      <c r="S168" s="76" t="str">
        <f>IF(ISERROR(INDEX('[1]Export Agora'!F:F,MATCH(INDEX('[1]Présence Agora'!#REF!,MATCH(E168,'[1]Présence Agora'!B:B,0)),'[1]Export Agora'!A:A,0))),"",IF(INDEX('[1]Export Agora'!F:F,MATCH(INDEX('[1]Présence Agora'!#REF!,MATCH(E168,'[1]Présence Agora'!B:B,0)),'[1]Export Agora'!A:A,0))="","",INDEX('[1]Export Agora'!F:F,MATCH(INDEX('[1]Présence Agora'!#REF!,MATCH(E168,'[1]Présence Agora'!B:B,0)),'[1]Export Agora'!A:A,0))))</f>
        <v/>
      </c>
      <c r="T168" s="65">
        <f>IF(INDEX('[1]Export Lascom'!U:U,MATCH(E168,'[1]Export Lascom'!O:O,0))="","",INDEX('[1]Export Lascom'!U:U,MATCH(E168,'[1]Export Lascom'!O:O,0)))</f>
        <v>45034</v>
      </c>
    </row>
    <row r="169" spans="5:20">
      <c r="E169" s="72" t="s">
        <v>901</v>
      </c>
      <c r="F169" s="73" t="str">
        <f>INDEX('[1]Export Lascom'!B:B,MATCH(E169,'[1]Export Lascom'!O:O,0))</f>
        <v>22ISS</v>
      </c>
      <c r="G169" s="73">
        <f>INDEX('[1]Export Lascom'!G:G,MATCH(E169,'[1]Export Lascom'!O:O,0))</f>
        <v>17</v>
      </c>
      <c r="H169" s="73" t="str">
        <f>INDEX('[1]Export Lascom'!D:D,MATCH(E169,'[1]Export Lascom'!O:O,0))</f>
        <v>G71</v>
      </c>
      <c r="I169" s="73" t="str">
        <f>"Export CPRD " &amp; INDEX('[1]Export Lascom'!E:E,MATCH(E169,'[1]Export Lascom'!O:O,0))</f>
        <v>Export CPRD PN2068-2</v>
      </c>
      <c r="J169" s="73" t="str">
        <f>IF(MID(INDEX('[1]Export Lascom'!P:P,MATCH(E169,'[1]Export Lascom'!O:O,0)),4,1)="-",MID(INDEX('[1]Export Lascom'!P:P,MATCH(E169,'[1]Export Lascom'!O:O,0)),5,3),"Titre à mettre à jour")</f>
        <v>Titre à mettre à jour</v>
      </c>
      <c r="K169" s="73" t="str">
        <f>IF(MID(INDEX('[1]Export Lascom'!P:P,MATCH(E169,'[1]Export Lascom'!O:O,0)),4,1)="-",MID(INDEX('[1]Export Lascom'!P:P,MATCH(E169,'[1]Export Lascom'!O:O,0)),9,3),"Titre à mettre à jour")</f>
        <v>Titre à mettre à jour</v>
      </c>
      <c r="L169" s="73" t="str">
        <f>INDEX('[1]Export Lascom'!I:I,MATCH(E169,'[1]Export Lascom'!O:O,0))</f>
        <v>MOD</v>
      </c>
      <c r="M169" s="73" t="str">
        <f t="shared" si="8"/>
        <v>000063</v>
      </c>
      <c r="N169" s="74">
        <f t="shared" si="9"/>
        <v>1</v>
      </c>
      <c r="O169" s="73" t="s">
        <v>787</v>
      </c>
      <c r="P169" s="77" t="str">
        <f t="shared" ca="1" si="10"/>
        <v/>
      </c>
      <c r="Q169" s="75"/>
      <c r="R169" s="76" t="str">
        <f t="shared" ca="1" si="11"/>
        <v/>
      </c>
      <c r="S169" s="76" t="str">
        <f>IF(ISERROR(INDEX('[1]Export Agora'!F:F,MATCH(INDEX('[1]Présence Agora'!#REF!,MATCH(E169,'[1]Présence Agora'!B:B,0)),'[1]Export Agora'!A:A,0))),"",IF(INDEX('[1]Export Agora'!F:F,MATCH(INDEX('[1]Présence Agora'!#REF!,MATCH(E169,'[1]Présence Agora'!B:B,0)),'[1]Export Agora'!A:A,0))="","",INDEX('[1]Export Agora'!F:F,MATCH(INDEX('[1]Présence Agora'!#REF!,MATCH(E169,'[1]Présence Agora'!B:B,0)),'[1]Export Agora'!A:A,0))))</f>
        <v/>
      </c>
      <c r="T169" s="65">
        <f>IF(INDEX('[1]Export Lascom'!U:U,MATCH(E169,'[1]Export Lascom'!O:O,0))="","",INDEX('[1]Export Lascom'!U:U,MATCH(E169,'[1]Export Lascom'!O:O,0)))</f>
        <v>44978</v>
      </c>
    </row>
    <row r="170" spans="5:20">
      <c r="E170" s="72" t="s">
        <v>1263</v>
      </c>
      <c r="F170" s="73" t="str">
        <f>INDEX('[1]Export Lascom'!B:B,MATCH(E170,'[1]Export Lascom'!O:O,0))</f>
        <v>22ISS</v>
      </c>
      <c r="G170" s="73">
        <f>INDEX('[1]Export Lascom'!G:G,MATCH(E170,'[1]Export Lascom'!O:O,0))</f>
        <v>17</v>
      </c>
      <c r="H170" s="73" t="str">
        <f>INDEX('[1]Export Lascom'!D:D,MATCH(E170,'[1]Export Lascom'!O:O,0))</f>
        <v>G71</v>
      </c>
      <c r="I170" s="73" t="str">
        <f>"Export CPRD " &amp; INDEX('[1]Export Lascom'!E:E,MATCH(E170,'[1]Export Lascom'!O:O,0))</f>
        <v>Export CPRD PN2068-2</v>
      </c>
      <c r="J170" s="73" t="str">
        <f>IF(MID(INDEX('[1]Export Lascom'!P:P,MATCH(E170,'[1]Export Lascom'!O:O,0)),4,1)="-",MID(INDEX('[1]Export Lascom'!P:P,MATCH(E170,'[1]Export Lascom'!O:O,0)),5,3),"Titre à mettre à jour")</f>
        <v>Titre à mettre à jour</v>
      </c>
      <c r="K170" s="73" t="str">
        <f>IF(MID(INDEX('[1]Export Lascom'!P:P,MATCH(E170,'[1]Export Lascom'!O:O,0)),4,1)="-",MID(INDEX('[1]Export Lascom'!P:P,MATCH(E170,'[1]Export Lascom'!O:O,0)),9,3),"Titre à mettre à jour")</f>
        <v>Titre à mettre à jour</v>
      </c>
      <c r="L170" s="73" t="str">
        <f>INDEX('[1]Export Lascom'!I:I,MATCH(E170,'[1]Export Lascom'!O:O,0))</f>
        <v>MOD</v>
      </c>
      <c r="M170" s="73" t="str">
        <f t="shared" si="8"/>
        <v>000063</v>
      </c>
      <c r="N170" s="74">
        <f t="shared" si="9"/>
        <v>2</v>
      </c>
      <c r="O170" s="73" t="s">
        <v>787</v>
      </c>
      <c r="P170" s="77" t="str">
        <f t="shared" ca="1" si="10"/>
        <v/>
      </c>
      <c r="Q170" s="75"/>
      <c r="R170" s="76" t="str">
        <f t="shared" ca="1" si="11"/>
        <v/>
      </c>
      <c r="S170" s="76" t="str">
        <f>IF(ISERROR(INDEX('[1]Export Agora'!F:F,MATCH(INDEX('[1]Présence Agora'!#REF!,MATCH(E170,'[1]Présence Agora'!B:B,0)),'[1]Export Agora'!A:A,0))),"",IF(INDEX('[1]Export Agora'!F:F,MATCH(INDEX('[1]Présence Agora'!#REF!,MATCH(E170,'[1]Présence Agora'!B:B,0)),'[1]Export Agora'!A:A,0))="","",INDEX('[1]Export Agora'!F:F,MATCH(INDEX('[1]Présence Agora'!#REF!,MATCH(E170,'[1]Présence Agora'!B:B,0)),'[1]Export Agora'!A:A,0))))</f>
        <v/>
      </c>
      <c r="T170" s="65">
        <f>IF(INDEX('[1]Export Lascom'!U:U,MATCH(E170,'[1]Export Lascom'!O:O,0))="","",INDEX('[1]Export Lascom'!U:U,MATCH(E170,'[1]Export Lascom'!O:O,0)))</f>
        <v>0</v>
      </c>
    </row>
    <row r="171" spans="5:20">
      <c r="E171" s="72" t="s">
        <v>931</v>
      </c>
      <c r="F171" s="73" t="str">
        <f>INDEX('[1]Export Lascom'!B:B,MATCH(E171,'[1]Export Lascom'!O:O,0))</f>
        <v>22ISS</v>
      </c>
      <c r="G171" s="73">
        <f>INDEX('[1]Export Lascom'!G:G,MATCH(E171,'[1]Export Lascom'!O:O,0))</f>
        <v>17</v>
      </c>
      <c r="H171" s="73" t="str">
        <f>INDEX('[1]Export Lascom'!D:D,MATCH(E171,'[1]Export Lascom'!O:O,0))</f>
        <v>G71</v>
      </c>
      <c r="I171" s="73" t="str">
        <f>"Export CPRD " &amp; INDEX('[1]Export Lascom'!E:E,MATCH(E171,'[1]Export Lascom'!O:O,0))</f>
        <v>Export CPRD PN2068-2</v>
      </c>
      <c r="J171" s="73" t="str">
        <f>IF(MID(INDEX('[1]Export Lascom'!P:P,MATCH(E171,'[1]Export Lascom'!O:O,0)),4,1)="-",MID(INDEX('[1]Export Lascom'!P:P,MATCH(E171,'[1]Export Lascom'!O:O,0)),5,3),"Titre à mettre à jour")</f>
        <v>Titre à mettre à jour</v>
      </c>
      <c r="K171" s="73" t="str">
        <f>IF(MID(INDEX('[1]Export Lascom'!P:P,MATCH(E171,'[1]Export Lascom'!O:O,0)),4,1)="-",MID(INDEX('[1]Export Lascom'!P:P,MATCH(E171,'[1]Export Lascom'!O:O,0)),9,3),"Titre à mettre à jour")</f>
        <v>Titre à mettre à jour</v>
      </c>
      <c r="L171" s="73" t="str">
        <f>INDEX('[1]Export Lascom'!I:I,MATCH(E171,'[1]Export Lascom'!O:O,0))</f>
        <v>MOD</v>
      </c>
      <c r="M171" s="73" t="str">
        <f t="shared" si="8"/>
        <v>000063</v>
      </c>
      <c r="N171" s="74">
        <f t="shared" si="9"/>
        <v>3</v>
      </c>
      <c r="O171" s="73" t="s">
        <v>785</v>
      </c>
      <c r="P171" s="77">
        <f t="shared" ca="1" si="10"/>
        <v>44978</v>
      </c>
      <c r="Q171" s="75"/>
      <c r="R171" s="76">
        <f t="shared" ca="1" si="11"/>
        <v>-21</v>
      </c>
      <c r="S171" s="76" t="str">
        <f>IF(ISERROR(INDEX('[1]Export Agora'!F:F,MATCH(INDEX('[1]Présence Agora'!#REF!,MATCH(E171,'[1]Présence Agora'!B:B,0)),'[1]Export Agora'!A:A,0))),"",IF(INDEX('[1]Export Agora'!F:F,MATCH(INDEX('[1]Présence Agora'!#REF!,MATCH(E171,'[1]Présence Agora'!B:B,0)),'[1]Export Agora'!A:A,0))="","",INDEX('[1]Export Agora'!F:F,MATCH(INDEX('[1]Présence Agora'!#REF!,MATCH(E171,'[1]Présence Agora'!B:B,0)),'[1]Export Agora'!A:A,0))))</f>
        <v/>
      </c>
      <c r="T171" s="65">
        <f>IF(INDEX('[1]Export Lascom'!U:U,MATCH(E171,'[1]Export Lascom'!O:O,0))="","",INDEX('[1]Export Lascom'!U:U,MATCH(E171,'[1]Export Lascom'!O:O,0)))</f>
        <v>44999</v>
      </c>
    </row>
    <row r="172" spans="5:20">
      <c r="E172" s="72" t="s">
        <v>903</v>
      </c>
      <c r="F172" s="73" t="str">
        <f>INDEX('[1]Export Lascom'!B:B,MATCH(E172,'[1]Export Lascom'!O:O,0))</f>
        <v>22ISS</v>
      </c>
      <c r="G172" s="73">
        <f>INDEX('[1]Export Lascom'!G:G,MATCH(E172,'[1]Export Lascom'!O:O,0))</f>
        <v>17</v>
      </c>
      <c r="H172" s="73" t="str">
        <f>INDEX('[1]Export Lascom'!D:D,MATCH(E172,'[1]Export Lascom'!O:O,0))</f>
        <v>GEN</v>
      </c>
      <c r="I172" s="73" t="str">
        <f>"Export CPRD " &amp; INDEX('[1]Export Lascom'!E:E,MATCH(E172,'[1]Export Lascom'!O:O,0))</f>
        <v>Export CPRD PN2068-2</v>
      </c>
      <c r="J172" s="73" t="str">
        <f>IF(MID(INDEX('[1]Export Lascom'!P:P,MATCH(E172,'[1]Export Lascom'!O:O,0)),4,1)="-",MID(INDEX('[1]Export Lascom'!P:P,MATCH(E172,'[1]Export Lascom'!O:O,0)),5,3),"Titre à mettre à jour")</f>
        <v>Titre à mettre à jour</v>
      </c>
      <c r="K172" s="73" t="str">
        <f>IF(MID(INDEX('[1]Export Lascom'!P:P,MATCH(E172,'[1]Export Lascom'!O:O,0)),4,1)="-",MID(INDEX('[1]Export Lascom'!P:P,MATCH(E172,'[1]Export Lascom'!O:O,0)),9,3),"Titre à mettre à jour")</f>
        <v>Titre à mettre à jour</v>
      </c>
      <c r="L172" s="73" t="str">
        <f>INDEX('[1]Export Lascom'!I:I,MATCH(E172,'[1]Export Lascom'!O:O,0))</f>
        <v>MOD</v>
      </c>
      <c r="M172" s="73" t="str">
        <f t="shared" si="8"/>
        <v>000064</v>
      </c>
      <c r="N172" s="74">
        <f t="shared" si="9"/>
        <v>1</v>
      </c>
      <c r="O172" s="73" t="s">
        <v>785</v>
      </c>
      <c r="P172" s="77">
        <f t="shared" ca="1" si="10"/>
        <v>44978</v>
      </c>
      <c r="Q172" s="75"/>
      <c r="R172" s="76">
        <f t="shared" ca="1" si="11"/>
        <v>0</v>
      </c>
      <c r="S172" s="76" t="str">
        <f>IF(ISERROR(INDEX('[1]Export Agora'!F:F,MATCH(INDEX('[1]Présence Agora'!#REF!,MATCH(E172,'[1]Présence Agora'!B:B,0)),'[1]Export Agora'!A:A,0))),"",IF(INDEX('[1]Export Agora'!F:F,MATCH(INDEX('[1]Présence Agora'!#REF!,MATCH(E172,'[1]Présence Agora'!B:B,0)),'[1]Export Agora'!A:A,0))="","",INDEX('[1]Export Agora'!F:F,MATCH(INDEX('[1]Présence Agora'!#REF!,MATCH(E172,'[1]Présence Agora'!B:B,0)),'[1]Export Agora'!A:A,0))))</f>
        <v/>
      </c>
      <c r="T172" s="65">
        <f>IF(INDEX('[1]Export Lascom'!U:U,MATCH(E172,'[1]Export Lascom'!O:O,0))="","",INDEX('[1]Export Lascom'!U:U,MATCH(E172,'[1]Export Lascom'!O:O,0)))</f>
        <v>44978</v>
      </c>
    </row>
    <row r="173" spans="5:20">
      <c r="E173" s="72" t="s">
        <v>793</v>
      </c>
      <c r="F173" s="73" t="str">
        <f>INDEX('[1]Export Lascom'!B:B,MATCH(E173,'[1]Export Lascom'!O:O,0))</f>
        <v>22ISS</v>
      </c>
      <c r="G173" s="73">
        <f>INDEX('[1]Export Lascom'!G:G,MATCH(E173,'[1]Export Lascom'!O:O,0))</f>
        <v>17</v>
      </c>
      <c r="H173" s="73" t="str">
        <f>INDEX('[1]Export Lascom'!D:D,MATCH(E173,'[1]Export Lascom'!O:O,0))</f>
        <v>MQP</v>
      </c>
      <c r="I173" s="73" t="str">
        <f>"Export CPRD " &amp; INDEX('[1]Export Lascom'!E:E,MATCH(E173,'[1]Export Lascom'!O:O,0))</f>
        <v>Export CPRD PN2068-2</v>
      </c>
      <c r="J173" s="73" t="str">
        <f>IF(MID(INDEX('[1]Export Lascom'!P:P,MATCH(E173,'[1]Export Lascom'!O:O,0)),4,1)="-",MID(INDEX('[1]Export Lascom'!P:P,MATCH(E173,'[1]Export Lascom'!O:O,0)),5,3),"Titre à mettre à jour")</f>
        <v>Titre à mettre à jour</v>
      </c>
      <c r="K173" s="73" t="str">
        <f>IF(MID(INDEX('[1]Export Lascom'!P:P,MATCH(E173,'[1]Export Lascom'!O:O,0)),4,1)="-",MID(INDEX('[1]Export Lascom'!P:P,MATCH(E173,'[1]Export Lascom'!O:O,0)),9,3),"Titre à mettre à jour")</f>
        <v>Titre à mettre à jour</v>
      </c>
      <c r="L173" s="73" t="str">
        <f>INDEX('[1]Export Lascom'!I:I,MATCH(E173,'[1]Export Lascom'!O:O,0))</f>
        <v>NOT</v>
      </c>
      <c r="M173" s="73" t="str">
        <f t="shared" si="8"/>
        <v>000004</v>
      </c>
      <c r="N173" s="74">
        <f t="shared" si="9"/>
        <v>1</v>
      </c>
      <c r="O173" s="73" t="s">
        <v>787</v>
      </c>
      <c r="P173" s="77" t="str">
        <f t="shared" ca="1" si="10"/>
        <v/>
      </c>
      <c r="Q173" s="75"/>
      <c r="R173" s="76" t="str">
        <f t="shared" ca="1" si="11"/>
        <v/>
      </c>
      <c r="S173" s="76" t="str">
        <f>IF(ISERROR(INDEX('[1]Export Agora'!F:F,MATCH(INDEX('[1]Présence Agora'!#REF!,MATCH(E173,'[1]Présence Agora'!B:B,0)),'[1]Export Agora'!A:A,0))),"",IF(INDEX('[1]Export Agora'!F:F,MATCH(INDEX('[1]Présence Agora'!#REF!,MATCH(E173,'[1]Présence Agora'!B:B,0)),'[1]Export Agora'!A:A,0))="","",INDEX('[1]Export Agora'!F:F,MATCH(INDEX('[1]Présence Agora'!#REF!,MATCH(E173,'[1]Présence Agora'!B:B,0)),'[1]Export Agora'!A:A,0))))</f>
        <v/>
      </c>
      <c r="T173" s="65">
        <f>IF(INDEX('[1]Export Lascom'!U:U,MATCH(E173,'[1]Export Lascom'!O:O,0))="","",INDEX('[1]Export Lascom'!U:U,MATCH(E173,'[1]Export Lascom'!O:O,0)))</f>
        <v>44915</v>
      </c>
    </row>
    <row r="174" spans="5:20">
      <c r="E174" s="72" t="s">
        <v>822</v>
      </c>
      <c r="F174" s="73" t="str">
        <f>INDEX('[1]Export Lascom'!B:B,MATCH(E174,'[1]Export Lascom'!O:O,0))</f>
        <v>22ISS</v>
      </c>
      <c r="G174" s="73">
        <f>INDEX('[1]Export Lascom'!G:G,MATCH(E174,'[1]Export Lascom'!O:O,0))</f>
        <v>17</v>
      </c>
      <c r="H174" s="73" t="str">
        <f>INDEX('[1]Export Lascom'!D:D,MATCH(E174,'[1]Export Lascom'!O:O,0))</f>
        <v>MQP</v>
      </c>
      <c r="I174" s="73" t="str">
        <f>"Export CPRD " &amp; INDEX('[1]Export Lascom'!E:E,MATCH(E174,'[1]Export Lascom'!O:O,0))</f>
        <v>Export CPRD PN2068-2</v>
      </c>
      <c r="J174" s="73" t="str">
        <f>IF(MID(INDEX('[1]Export Lascom'!P:P,MATCH(E174,'[1]Export Lascom'!O:O,0)),4,1)="-",MID(INDEX('[1]Export Lascom'!P:P,MATCH(E174,'[1]Export Lascom'!O:O,0)),5,3),"Titre à mettre à jour")</f>
        <v>Titre à mettre à jour</v>
      </c>
      <c r="K174" s="73" t="str">
        <f>IF(MID(INDEX('[1]Export Lascom'!P:P,MATCH(E174,'[1]Export Lascom'!O:O,0)),4,1)="-",MID(INDEX('[1]Export Lascom'!P:P,MATCH(E174,'[1]Export Lascom'!O:O,0)),9,3),"Titre à mettre à jour")</f>
        <v>Titre à mettre à jour</v>
      </c>
      <c r="L174" s="73" t="str">
        <f>INDEX('[1]Export Lascom'!I:I,MATCH(E174,'[1]Export Lascom'!O:O,0))</f>
        <v>NOT</v>
      </c>
      <c r="M174" s="73" t="str">
        <f t="shared" si="8"/>
        <v>000004</v>
      </c>
      <c r="N174" s="74">
        <f t="shared" si="9"/>
        <v>2</v>
      </c>
      <c r="O174" s="73" t="s">
        <v>785</v>
      </c>
      <c r="P174" s="77">
        <f t="shared" ca="1" si="10"/>
        <v>44915</v>
      </c>
      <c r="Q174" s="75">
        <v>44951</v>
      </c>
      <c r="R174" s="76">
        <f t="shared" ca="1" si="11"/>
        <v>-29</v>
      </c>
      <c r="S174" s="76" t="str">
        <f>IF(ISERROR(INDEX('[1]Export Agora'!F:F,MATCH(INDEX('[1]Présence Agora'!#REF!,MATCH(E174,'[1]Présence Agora'!B:B,0)),'[1]Export Agora'!A:A,0))),"",IF(INDEX('[1]Export Agora'!F:F,MATCH(INDEX('[1]Présence Agora'!#REF!,MATCH(E174,'[1]Présence Agora'!B:B,0)),'[1]Export Agora'!A:A,0))="","",INDEX('[1]Export Agora'!F:F,MATCH(INDEX('[1]Présence Agora'!#REF!,MATCH(E174,'[1]Présence Agora'!B:B,0)),'[1]Export Agora'!A:A,0))))</f>
        <v/>
      </c>
      <c r="T174" s="65">
        <f>IF(INDEX('[1]Export Lascom'!U:U,MATCH(E174,'[1]Export Lascom'!O:O,0))="","",INDEX('[1]Export Lascom'!U:U,MATCH(E174,'[1]Export Lascom'!O:O,0)))</f>
        <v>44944</v>
      </c>
    </row>
    <row r="175" spans="5:20">
      <c r="E175" s="72" t="s">
        <v>790</v>
      </c>
      <c r="F175" s="73" t="str">
        <f>INDEX('[1]Export Lascom'!B:B,MATCH(E175,'[1]Export Lascom'!O:O,0))</f>
        <v>22ISS</v>
      </c>
      <c r="G175" s="73">
        <f>INDEX('[1]Export Lascom'!G:G,MATCH(E175,'[1]Export Lascom'!O:O,0))</f>
        <v>17</v>
      </c>
      <c r="H175" s="73" t="str">
        <f>INDEX('[1]Export Lascom'!D:D,MATCH(E175,'[1]Export Lascom'!O:O,0))</f>
        <v>G71</v>
      </c>
      <c r="I175" s="73" t="str">
        <f>"Export CPRD " &amp; INDEX('[1]Export Lascom'!E:E,MATCH(E175,'[1]Export Lascom'!O:O,0))</f>
        <v>Export CPRD PN2068-2</v>
      </c>
      <c r="J175" s="73" t="str">
        <f>IF(MID(INDEX('[1]Export Lascom'!P:P,MATCH(E175,'[1]Export Lascom'!O:O,0)),4,1)="-",MID(INDEX('[1]Export Lascom'!P:P,MATCH(E175,'[1]Export Lascom'!O:O,0)),5,3),"Titre à mettre à jour")</f>
        <v>Titre à mettre à jour</v>
      </c>
      <c r="K175" s="73" t="str">
        <f>IF(MID(INDEX('[1]Export Lascom'!P:P,MATCH(E175,'[1]Export Lascom'!O:O,0)),4,1)="-",MID(INDEX('[1]Export Lascom'!P:P,MATCH(E175,'[1]Export Lascom'!O:O,0)),9,3),"Titre à mettre à jour")</f>
        <v>Titre à mettre à jour</v>
      </c>
      <c r="L175" s="73" t="str">
        <f>INDEX('[1]Export Lascom'!I:I,MATCH(E175,'[1]Export Lascom'!O:O,0))</f>
        <v>NOT</v>
      </c>
      <c r="M175" s="73" t="str">
        <f t="shared" si="8"/>
        <v>000006</v>
      </c>
      <c r="N175" s="74">
        <f t="shared" si="9"/>
        <v>1</v>
      </c>
      <c r="O175" s="73" t="s">
        <v>787</v>
      </c>
      <c r="P175" s="77">
        <f t="shared" ca="1" si="10"/>
        <v>44915</v>
      </c>
      <c r="Q175" s="75"/>
      <c r="R175" s="76">
        <f t="shared" ca="1" si="11"/>
        <v>0</v>
      </c>
      <c r="S175" s="76" t="str">
        <f>IF(ISERROR(INDEX('[1]Export Agora'!F:F,MATCH(INDEX('[1]Présence Agora'!#REF!,MATCH(E175,'[1]Présence Agora'!B:B,0)),'[1]Export Agora'!A:A,0))),"",IF(INDEX('[1]Export Agora'!F:F,MATCH(INDEX('[1]Présence Agora'!#REF!,MATCH(E175,'[1]Présence Agora'!B:B,0)),'[1]Export Agora'!A:A,0))="","",INDEX('[1]Export Agora'!F:F,MATCH(INDEX('[1]Présence Agora'!#REF!,MATCH(E175,'[1]Présence Agora'!B:B,0)),'[1]Export Agora'!A:A,0))))</f>
        <v/>
      </c>
      <c r="T175" s="65">
        <f>IF(INDEX('[1]Export Lascom'!U:U,MATCH(E175,'[1]Export Lascom'!O:O,0))="","",INDEX('[1]Export Lascom'!U:U,MATCH(E175,'[1]Export Lascom'!O:O,0)))</f>
        <v>44915</v>
      </c>
    </row>
    <row r="176" spans="5:20">
      <c r="E176" s="72" t="s">
        <v>789</v>
      </c>
      <c r="F176" s="73" t="str">
        <f>INDEX('[1]Export Lascom'!B:B,MATCH(E176,'[1]Export Lascom'!O:O,0))</f>
        <v>22ISS</v>
      </c>
      <c r="G176" s="73">
        <f>INDEX('[1]Export Lascom'!G:G,MATCH(E176,'[1]Export Lascom'!O:O,0))</f>
        <v>17</v>
      </c>
      <c r="H176" s="73" t="str">
        <f>INDEX('[1]Export Lascom'!D:D,MATCH(E176,'[1]Export Lascom'!O:O,0))</f>
        <v>FMD</v>
      </c>
      <c r="I176" s="73" t="str">
        <f>"Export CPRD " &amp; INDEX('[1]Export Lascom'!E:E,MATCH(E176,'[1]Export Lascom'!O:O,0))</f>
        <v>Export CPRD PN2068-2</v>
      </c>
      <c r="J176" s="73" t="str">
        <f>IF(MID(INDEX('[1]Export Lascom'!P:P,MATCH(E176,'[1]Export Lascom'!O:O,0)),4,1)="-",MID(INDEX('[1]Export Lascom'!P:P,MATCH(E176,'[1]Export Lascom'!O:O,0)),5,3),"Titre à mettre à jour")</f>
        <v>Titre à mettre à jour</v>
      </c>
      <c r="K176" s="73" t="str">
        <f>IF(MID(INDEX('[1]Export Lascom'!P:P,MATCH(E176,'[1]Export Lascom'!O:O,0)),4,1)="-",MID(INDEX('[1]Export Lascom'!P:P,MATCH(E176,'[1]Export Lascom'!O:O,0)),9,3),"Titre à mettre à jour")</f>
        <v>Titre à mettre à jour</v>
      </c>
      <c r="L176" s="73" t="str">
        <f>INDEX('[1]Export Lascom'!I:I,MATCH(E176,'[1]Export Lascom'!O:O,0))</f>
        <v>NOT</v>
      </c>
      <c r="M176" s="73" t="str">
        <f t="shared" si="8"/>
        <v>000007</v>
      </c>
      <c r="N176" s="74">
        <f t="shared" si="9"/>
        <v>1</v>
      </c>
      <c r="O176" s="73" t="s">
        <v>787</v>
      </c>
      <c r="P176" s="77" t="str">
        <f t="shared" ca="1" si="10"/>
        <v/>
      </c>
      <c r="Q176" s="75"/>
      <c r="R176" s="76" t="str">
        <f t="shared" ca="1" si="11"/>
        <v/>
      </c>
      <c r="S176" s="76" t="str">
        <f>IF(ISERROR(INDEX('[1]Export Agora'!F:F,MATCH(INDEX('[1]Présence Agora'!#REF!,MATCH(E176,'[1]Présence Agora'!B:B,0)),'[1]Export Agora'!A:A,0))),"",IF(INDEX('[1]Export Agora'!F:F,MATCH(INDEX('[1]Présence Agora'!#REF!,MATCH(E176,'[1]Présence Agora'!B:B,0)),'[1]Export Agora'!A:A,0))="","",INDEX('[1]Export Agora'!F:F,MATCH(INDEX('[1]Présence Agora'!#REF!,MATCH(E176,'[1]Présence Agora'!B:B,0)),'[1]Export Agora'!A:A,0))))</f>
        <v/>
      </c>
      <c r="T176" s="65">
        <f>IF(INDEX('[1]Export Lascom'!U:U,MATCH(E176,'[1]Export Lascom'!O:O,0))="","",INDEX('[1]Export Lascom'!U:U,MATCH(E176,'[1]Export Lascom'!O:O,0)))</f>
        <v>44915</v>
      </c>
    </row>
    <row r="177" spans="5:20">
      <c r="E177" s="72" t="s">
        <v>795</v>
      </c>
      <c r="F177" s="73" t="str">
        <f>INDEX('[1]Export Lascom'!B:B,MATCH(E177,'[1]Export Lascom'!O:O,0))</f>
        <v>22ISS</v>
      </c>
      <c r="G177" s="73">
        <f>INDEX('[1]Export Lascom'!G:G,MATCH(E177,'[1]Export Lascom'!O:O,0))</f>
        <v>17</v>
      </c>
      <c r="H177" s="73" t="str">
        <f>INDEX('[1]Export Lascom'!D:D,MATCH(E177,'[1]Export Lascom'!O:O,0))</f>
        <v>FMD</v>
      </c>
      <c r="I177" s="73" t="str">
        <f>"Export CPRD " &amp; INDEX('[1]Export Lascom'!E:E,MATCH(E177,'[1]Export Lascom'!O:O,0))</f>
        <v>Export CPRD PN2068-2</v>
      </c>
      <c r="J177" s="73" t="str">
        <f>IF(MID(INDEX('[1]Export Lascom'!P:P,MATCH(E177,'[1]Export Lascom'!O:O,0)),4,1)="-",MID(INDEX('[1]Export Lascom'!P:P,MATCH(E177,'[1]Export Lascom'!O:O,0)),5,3),"Titre à mettre à jour")</f>
        <v>Titre à mettre à jour</v>
      </c>
      <c r="K177" s="73" t="str">
        <f>IF(MID(INDEX('[1]Export Lascom'!P:P,MATCH(E177,'[1]Export Lascom'!O:O,0)),4,1)="-",MID(INDEX('[1]Export Lascom'!P:P,MATCH(E177,'[1]Export Lascom'!O:O,0)),9,3),"Titre à mettre à jour")</f>
        <v>Titre à mettre à jour</v>
      </c>
      <c r="L177" s="73" t="str">
        <f>INDEX('[1]Export Lascom'!I:I,MATCH(E177,'[1]Export Lascom'!O:O,0))</f>
        <v>NOT</v>
      </c>
      <c r="M177" s="73" t="str">
        <f t="shared" si="8"/>
        <v>000007</v>
      </c>
      <c r="N177" s="74">
        <f t="shared" si="9"/>
        <v>2</v>
      </c>
      <c r="O177" s="73" t="s">
        <v>787</v>
      </c>
      <c r="P177" s="77" t="str">
        <f t="shared" ca="1" si="10"/>
        <v/>
      </c>
      <c r="Q177" s="75">
        <v>44930</v>
      </c>
      <c r="R177" s="76">
        <f t="shared" ca="1" si="11"/>
        <v>13</v>
      </c>
      <c r="S177" s="76" t="str">
        <f>IF(ISERROR(INDEX('[1]Export Agora'!F:F,MATCH(INDEX('[1]Présence Agora'!#REF!,MATCH(E177,'[1]Présence Agora'!B:B,0)),'[1]Export Agora'!A:A,0))),"",IF(INDEX('[1]Export Agora'!F:F,MATCH(INDEX('[1]Présence Agora'!#REF!,MATCH(E177,'[1]Présence Agora'!B:B,0)),'[1]Export Agora'!A:A,0))="","",INDEX('[1]Export Agora'!F:F,MATCH(INDEX('[1]Présence Agora'!#REF!,MATCH(E177,'[1]Présence Agora'!B:B,0)),'[1]Export Agora'!A:A,0))))</f>
        <v/>
      </c>
      <c r="T177" s="65">
        <f>IF(INDEX('[1]Export Lascom'!U:U,MATCH(E177,'[1]Export Lascom'!O:O,0))="","",INDEX('[1]Export Lascom'!U:U,MATCH(E177,'[1]Export Lascom'!O:O,0)))</f>
        <v>44917</v>
      </c>
    </row>
    <row r="178" spans="5:20">
      <c r="E178" s="72" t="s">
        <v>950</v>
      </c>
      <c r="F178" s="73" t="str">
        <f>INDEX('[1]Export Lascom'!B:B,MATCH(E178,'[1]Export Lascom'!O:O,0))</f>
        <v>22ISS</v>
      </c>
      <c r="G178" s="73">
        <f>INDEX('[1]Export Lascom'!G:G,MATCH(E178,'[1]Export Lascom'!O:O,0))</f>
        <v>17</v>
      </c>
      <c r="H178" s="73" t="str">
        <f>INDEX('[1]Export Lascom'!D:D,MATCH(E178,'[1]Export Lascom'!O:O,0))</f>
        <v>FMD</v>
      </c>
      <c r="I178" s="73" t="str">
        <f>"Export CPRD " &amp; INDEX('[1]Export Lascom'!E:E,MATCH(E178,'[1]Export Lascom'!O:O,0))</f>
        <v>Export CPRD PN2068-2</v>
      </c>
      <c r="J178" s="73" t="str">
        <f>IF(MID(INDEX('[1]Export Lascom'!P:P,MATCH(E178,'[1]Export Lascom'!O:O,0)),4,1)="-",MID(INDEX('[1]Export Lascom'!P:P,MATCH(E178,'[1]Export Lascom'!O:O,0)),5,3),"Titre à mettre à jour")</f>
        <v>Titre à mettre à jour</v>
      </c>
      <c r="K178" s="73" t="str">
        <f>IF(MID(INDEX('[1]Export Lascom'!P:P,MATCH(E178,'[1]Export Lascom'!O:O,0)),4,1)="-",MID(INDEX('[1]Export Lascom'!P:P,MATCH(E178,'[1]Export Lascom'!O:O,0)),9,3),"Titre à mettre à jour")</f>
        <v>Titre à mettre à jour</v>
      </c>
      <c r="L178" s="73" t="str">
        <f>INDEX('[1]Export Lascom'!I:I,MATCH(E178,'[1]Export Lascom'!O:O,0))</f>
        <v>NOT</v>
      </c>
      <c r="M178" s="73" t="str">
        <f t="shared" si="8"/>
        <v>000007</v>
      </c>
      <c r="N178" s="74">
        <f t="shared" si="9"/>
        <v>4</v>
      </c>
      <c r="O178" s="73" t="s">
        <v>785</v>
      </c>
      <c r="P178" s="77">
        <f t="shared" ca="1" si="10"/>
        <v>45281</v>
      </c>
      <c r="Q178" s="75">
        <v>44932</v>
      </c>
      <c r="R178" s="76">
        <f t="shared" ca="1" si="11"/>
        <v>273</v>
      </c>
      <c r="S178" s="76" t="str">
        <f>IF(ISERROR(INDEX('[1]Export Agora'!F:F,MATCH(INDEX('[1]Présence Agora'!#REF!,MATCH(E178,'[1]Présence Agora'!B:B,0)),'[1]Export Agora'!A:A,0))),"",IF(INDEX('[1]Export Agora'!F:F,MATCH(INDEX('[1]Présence Agora'!#REF!,MATCH(E178,'[1]Présence Agora'!B:B,0)),'[1]Export Agora'!A:A,0))="","",INDEX('[1]Export Agora'!F:F,MATCH(INDEX('[1]Présence Agora'!#REF!,MATCH(E178,'[1]Présence Agora'!B:B,0)),'[1]Export Agora'!A:A,0))))</f>
        <v/>
      </c>
      <c r="T178" s="65">
        <f>IF(INDEX('[1]Export Lascom'!U:U,MATCH(E178,'[1]Export Lascom'!O:O,0))="","",INDEX('[1]Export Lascom'!U:U,MATCH(E178,'[1]Export Lascom'!O:O,0)))</f>
        <v>45008</v>
      </c>
    </row>
    <row r="179" spans="5:20">
      <c r="E179" s="72" t="s">
        <v>794</v>
      </c>
      <c r="F179" s="73" t="str">
        <f>INDEX('[1]Export Lascom'!B:B,MATCH(E179,'[1]Export Lascom'!O:O,0))</f>
        <v>22ISS</v>
      </c>
      <c r="G179" s="73">
        <f>INDEX('[1]Export Lascom'!G:G,MATCH(E179,'[1]Export Lascom'!O:O,0))</f>
        <v>17</v>
      </c>
      <c r="H179" s="73" t="str">
        <f>INDEX('[1]Export Lascom'!D:D,MATCH(E179,'[1]Export Lascom'!O:O,0))</f>
        <v>MIN</v>
      </c>
      <c r="I179" s="73" t="str">
        <f>"Export CPRD " &amp; INDEX('[1]Export Lascom'!E:E,MATCH(E179,'[1]Export Lascom'!O:O,0))</f>
        <v>Export CPRD PN2068-2</v>
      </c>
      <c r="J179" s="73" t="str">
        <f>IF(MID(INDEX('[1]Export Lascom'!P:P,MATCH(E179,'[1]Export Lascom'!O:O,0)),4,1)="-",MID(INDEX('[1]Export Lascom'!P:P,MATCH(E179,'[1]Export Lascom'!O:O,0)),5,3),"Titre à mettre à jour")</f>
        <v>Titre à mettre à jour</v>
      </c>
      <c r="K179" s="73" t="str">
        <f>IF(MID(INDEX('[1]Export Lascom'!P:P,MATCH(E179,'[1]Export Lascom'!O:O,0)),4,1)="-",MID(INDEX('[1]Export Lascom'!P:P,MATCH(E179,'[1]Export Lascom'!O:O,0)),9,3),"Titre à mettre à jour")</f>
        <v>Titre à mettre à jour</v>
      </c>
      <c r="L179" s="73" t="str">
        <f>INDEX('[1]Export Lascom'!I:I,MATCH(E179,'[1]Export Lascom'!O:O,0))</f>
        <v>NOT</v>
      </c>
      <c r="M179" s="73" t="str">
        <f t="shared" si="8"/>
        <v>000008</v>
      </c>
      <c r="N179" s="74">
        <f t="shared" si="9"/>
        <v>1</v>
      </c>
      <c r="O179" s="73" t="s">
        <v>785</v>
      </c>
      <c r="P179" s="77">
        <f t="shared" ca="1" si="10"/>
        <v>44916</v>
      </c>
      <c r="Q179" s="75"/>
      <c r="R179" s="76">
        <f t="shared" ca="1" si="11"/>
        <v>0</v>
      </c>
      <c r="S179" s="76" t="str">
        <f>IF(ISERROR(INDEX('[1]Export Agora'!F:F,MATCH(INDEX('[1]Présence Agora'!#REF!,MATCH(E179,'[1]Présence Agora'!B:B,0)),'[1]Export Agora'!A:A,0))),"",IF(INDEX('[1]Export Agora'!F:F,MATCH(INDEX('[1]Présence Agora'!#REF!,MATCH(E179,'[1]Présence Agora'!B:B,0)),'[1]Export Agora'!A:A,0))="","",INDEX('[1]Export Agora'!F:F,MATCH(INDEX('[1]Présence Agora'!#REF!,MATCH(E179,'[1]Présence Agora'!B:B,0)),'[1]Export Agora'!A:A,0))))</f>
        <v/>
      </c>
      <c r="T179" s="65">
        <f>IF(INDEX('[1]Export Lascom'!U:U,MATCH(E179,'[1]Export Lascom'!O:O,0))="","",INDEX('[1]Export Lascom'!U:U,MATCH(E179,'[1]Export Lascom'!O:O,0)))</f>
        <v>44916</v>
      </c>
    </row>
    <row r="180" spans="5:20">
      <c r="E180" s="72" t="s">
        <v>856</v>
      </c>
      <c r="F180" s="73" t="str">
        <f>INDEX('[1]Export Lascom'!B:B,MATCH(E180,'[1]Export Lascom'!O:O,0))</f>
        <v>22ISS</v>
      </c>
      <c r="G180" s="73">
        <f>INDEX('[1]Export Lascom'!G:G,MATCH(E180,'[1]Export Lascom'!O:O,0))</f>
        <v>17</v>
      </c>
      <c r="H180" s="73" t="str">
        <f>INDEX('[1]Export Lascom'!D:D,MATCH(E180,'[1]Export Lascom'!O:O,0))</f>
        <v>G71</v>
      </c>
      <c r="I180" s="73" t="str">
        <f>"Export CPRD " &amp; INDEX('[1]Export Lascom'!E:E,MATCH(E180,'[1]Export Lascom'!O:O,0))</f>
        <v>Export CPRD PN2068-2</v>
      </c>
      <c r="J180" s="73" t="str">
        <f>IF(MID(INDEX('[1]Export Lascom'!P:P,MATCH(E180,'[1]Export Lascom'!O:O,0)),4,1)="-",MID(INDEX('[1]Export Lascom'!P:P,MATCH(E180,'[1]Export Lascom'!O:O,0)),5,3),"Titre à mettre à jour")</f>
        <v>Titre à mettre à jour</v>
      </c>
      <c r="K180" s="73" t="str">
        <f>IF(MID(INDEX('[1]Export Lascom'!P:P,MATCH(E180,'[1]Export Lascom'!O:O,0)),4,1)="-",MID(INDEX('[1]Export Lascom'!P:P,MATCH(E180,'[1]Export Lascom'!O:O,0)),9,3),"Titre à mettre à jour")</f>
        <v>Titre à mettre à jour</v>
      </c>
      <c r="L180" s="73" t="str">
        <f>INDEX('[1]Export Lascom'!I:I,MATCH(E180,'[1]Export Lascom'!O:O,0))</f>
        <v>NOT</v>
      </c>
      <c r="M180" s="73" t="str">
        <f t="shared" si="8"/>
        <v>000029</v>
      </c>
      <c r="N180" s="74">
        <f t="shared" si="9"/>
        <v>1</v>
      </c>
      <c r="O180" s="73" t="s">
        <v>785</v>
      </c>
      <c r="P180" s="77">
        <f t="shared" ca="1" si="10"/>
        <v>44957</v>
      </c>
      <c r="Q180" s="75"/>
      <c r="R180" s="76">
        <f t="shared" ca="1" si="11"/>
        <v>0</v>
      </c>
      <c r="S180" s="76" t="str">
        <f>IF(ISERROR(INDEX('[1]Export Agora'!F:F,MATCH(INDEX('[1]Présence Agora'!#REF!,MATCH(E180,'[1]Présence Agora'!B:B,0)),'[1]Export Agora'!A:A,0))),"",IF(INDEX('[1]Export Agora'!F:F,MATCH(INDEX('[1]Présence Agora'!#REF!,MATCH(E180,'[1]Présence Agora'!B:B,0)),'[1]Export Agora'!A:A,0))="","",INDEX('[1]Export Agora'!F:F,MATCH(INDEX('[1]Présence Agora'!#REF!,MATCH(E180,'[1]Présence Agora'!B:B,0)),'[1]Export Agora'!A:A,0))))</f>
        <v/>
      </c>
      <c r="T180" s="65">
        <f>IF(INDEX('[1]Export Lascom'!U:U,MATCH(E180,'[1]Export Lascom'!O:O,0))="","",INDEX('[1]Export Lascom'!U:U,MATCH(E180,'[1]Export Lascom'!O:O,0)))</f>
        <v>44957</v>
      </c>
    </row>
    <row r="181" spans="5:20">
      <c r="E181" s="72" t="s">
        <v>873</v>
      </c>
      <c r="F181" s="73" t="str">
        <f>INDEX('[1]Export Lascom'!B:B,MATCH(E181,'[1]Export Lascom'!O:O,0))</f>
        <v>22ISS</v>
      </c>
      <c r="G181" s="73">
        <f>INDEX('[1]Export Lascom'!G:G,MATCH(E181,'[1]Export Lascom'!O:O,0))</f>
        <v>17</v>
      </c>
      <c r="H181" s="73" t="str">
        <f>INDEX('[1]Export Lascom'!D:D,MATCH(E181,'[1]Export Lascom'!O:O,0))</f>
        <v>ENV</v>
      </c>
      <c r="I181" s="73" t="str">
        <f>"Export CPRD " &amp; INDEX('[1]Export Lascom'!E:E,MATCH(E181,'[1]Export Lascom'!O:O,0))</f>
        <v>Export CPRD PN2068-2</v>
      </c>
      <c r="J181" s="73" t="str">
        <f>IF(MID(INDEX('[1]Export Lascom'!P:P,MATCH(E181,'[1]Export Lascom'!O:O,0)),4,1)="-",MID(INDEX('[1]Export Lascom'!P:P,MATCH(E181,'[1]Export Lascom'!O:O,0)),5,3),"Titre à mettre à jour")</f>
        <v>Titre à mettre à jour</v>
      </c>
      <c r="K181" s="73" t="str">
        <f>IF(MID(INDEX('[1]Export Lascom'!P:P,MATCH(E181,'[1]Export Lascom'!O:O,0)),4,1)="-",MID(INDEX('[1]Export Lascom'!P:P,MATCH(E181,'[1]Export Lascom'!O:O,0)),9,3),"Titre à mettre à jour")</f>
        <v>Titre à mettre à jour</v>
      </c>
      <c r="L181" s="73" t="str">
        <f>INDEX('[1]Export Lascom'!I:I,MATCH(E181,'[1]Export Lascom'!O:O,0))</f>
        <v>NOT</v>
      </c>
      <c r="M181" s="73" t="str">
        <f t="shared" si="8"/>
        <v>000039</v>
      </c>
      <c r="N181" s="74">
        <f t="shared" si="9"/>
        <v>1</v>
      </c>
      <c r="O181" s="73" t="s">
        <v>785</v>
      </c>
      <c r="P181" s="77">
        <f t="shared" ca="1" si="10"/>
        <v>44972</v>
      </c>
      <c r="Q181" s="75"/>
      <c r="R181" s="76">
        <f t="shared" ca="1" si="11"/>
        <v>0</v>
      </c>
      <c r="S181" s="76" t="str">
        <f>IF(ISERROR(INDEX('[1]Export Agora'!F:F,MATCH(INDEX('[1]Présence Agora'!#REF!,MATCH(E181,'[1]Présence Agora'!B:B,0)),'[1]Export Agora'!A:A,0))),"",IF(INDEX('[1]Export Agora'!F:F,MATCH(INDEX('[1]Présence Agora'!#REF!,MATCH(E181,'[1]Présence Agora'!B:B,0)),'[1]Export Agora'!A:A,0))="","",INDEX('[1]Export Agora'!F:F,MATCH(INDEX('[1]Présence Agora'!#REF!,MATCH(E181,'[1]Présence Agora'!B:B,0)),'[1]Export Agora'!A:A,0))))</f>
        <v/>
      </c>
      <c r="T181" s="65">
        <f>IF(INDEX('[1]Export Lascom'!U:U,MATCH(E181,'[1]Export Lascom'!O:O,0))="","",INDEX('[1]Export Lascom'!U:U,MATCH(E181,'[1]Export Lascom'!O:O,0)))</f>
        <v>44972</v>
      </c>
    </row>
    <row r="182" spans="5:20">
      <c r="E182" s="72" t="s">
        <v>791</v>
      </c>
      <c r="F182" s="73" t="str">
        <f>INDEX('[1]Export Lascom'!B:B,MATCH(E182,'[1]Export Lascom'!O:O,0))</f>
        <v>22ISS</v>
      </c>
      <c r="G182" s="73">
        <f>INDEX('[1]Export Lascom'!G:G,MATCH(E182,'[1]Export Lascom'!O:O,0))</f>
        <v>17</v>
      </c>
      <c r="H182" s="73" t="str">
        <f>INDEX('[1]Export Lascom'!D:D,MATCH(E182,'[1]Export Lascom'!O:O,0))</f>
        <v>G71</v>
      </c>
      <c r="I182" s="73" t="str">
        <f>"Export CPRD " &amp; INDEX('[1]Export Lascom'!E:E,MATCH(E182,'[1]Export Lascom'!O:O,0))</f>
        <v>Export CPRD PN2068-2</v>
      </c>
      <c r="J182" s="73" t="str">
        <f>IF(MID(INDEX('[1]Export Lascom'!P:P,MATCH(E182,'[1]Export Lascom'!O:O,0)),4,1)="-",MID(INDEX('[1]Export Lascom'!P:P,MATCH(E182,'[1]Export Lascom'!O:O,0)),5,3),"Titre à mettre à jour")</f>
        <v>Titre à mettre à jour</v>
      </c>
      <c r="K182" s="73" t="str">
        <f>IF(MID(INDEX('[1]Export Lascom'!P:P,MATCH(E182,'[1]Export Lascom'!O:O,0)),4,1)="-",MID(INDEX('[1]Export Lascom'!P:P,MATCH(E182,'[1]Export Lascom'!O:O,0)),9,3),"Titre à mettre à jour")</f>
        <v>Titre à mettre à jour</v>
      </c>
      <c r="L182" s="73" t="str">
        <f>INDEX('[1]Export Lascom'!I:I,MATCH(E182,'[1]Export Lascom'!O:O,0))</f>
        <v>NTE</v>
      </c>
      <c r="M182" s="73" t="str">
        <f t="shared" si="8"/>
        <v>000002</v>
      </c>
      <c r="N182" s="74">
        <f t="shared" si="9"/>
        <v>1</v>
      </c>
      <c r="O182" s="73" t="s">
        <v>787</v>
      </c>
      <c r="P182" s="77">
        <f t="shared" ca="1" si="10"/>
        <v>44915</v>
      </c>
      <c r="Q182" s="75"/>
      <c r="R182" s="76">
        <f t="shared" ca="1" si="11"/>
        <v>0</v>
      </c>
      <c r="S182" s="76" t="str">
        <f>IF(ISERROR(INDEX('[1]Export Agora'!F:F,MATCH(INDEX('[1]Présence Agora'!#REF!,MATCH(E182,'[1]Présence Agora'!B:B,0)),'[1]Export Agora'!A:A,0))),"",IF(INDEX('[1]Export Agora'!F:F,MATCH(INDEX('[1]Présence Agora'!#REF!,MATCH(E182,'[1]Présence Agora'!B:B,0)),'[1]Export Agora'!A:A,0))="","",INDEX('[1]Export Agora'!F:F,MATCH(INDEX('[1]Présence Agora'!#REF!,MATCH(E182,'[1]Présence Agora'!B:B,0)),'[1]Export Agora'!A:A,0))))</f>
        <v/>
      </c>
      <c r="T182" s="65">
        <f>IF(INDEX('[1]Export Lascom'!U:U,MATCH(E182,'[1]Export Lascom'!O:O,0))="","",INDEX('[1]Export Lascom'!U:U,MATCH(E182,'[1]Export Lascom'!O:O,0)))</f>
        <v>44915</v>
      </c>
    </row>
    <row r="183" spans="5:20">
      <c r="E183" s="72" t="s">
        <v>792</v>
      </c>
      <c r="F183" s="73" t="str">
        <f>INDEX('[1]Export Lascom'!B:B,MATCH(E183,'[1]Export Lascom'!O:O,0))</f>
        <v>22ISS</v>
      </c>
      <c r="G183" s="73">
        <f>INDEX('[1]Export Lascom'!G:G,MATCH(E183,'[1]Export Lascom'!O:O,0))</f>
        <v>17</v>
      </c>
      <c r="H183" s="73" t="str">
        <f>INDEX('[1]Export Lascom'!D:D,MATCH(E183,'[1]Export Lascom'!O:O,0))</f>
        <v>G71</v>
      </c>
      <c r="I183" s="73" t="str">
        <f>"Export CPRD " &amp; INDEX('[1]Export Lascom'!E:E,MATCH(E183,'[1]Export Lascom'!O:O,0))</f>
        <v>Export CPRD PN2068-2</v>
      </c>
      <c r="J183" s="73" t="str">
        <f>IF(MID(INDEX('[1]Export Lascom'!P:P,MATCH(E183,'[1]Export Lascom'!O:O,0)),4,1)="-",MID(INDEX('[1]Export Lascom'!P:P,MATCH(E183,'[1]Export Lascom'!O:O,0)),5,3),"Titre à mettre à jour")</f>
        <v>Titre à mettre à jour</v>
      </c>
      <c r="K183" s="73" t="str">
        <f>IF(MID(INDEX('[1]Export Lascom'!P:P,MATCH(E183,'[1]Export Lascom'!O:O,0)),4,1)="-",MID(INDEX('[1]Export Lascom'!P:P,MATCH(E183,'[1]Export Lascom'!O:O,0)),9,3),"Titre à mettre à jour")</f>
        <v>Titre à mettre à jour</v>
      </c>
      <c r="L183" s="73" t="str">
        <f>INDEX('[1]Export Lascom'!I:I,MATCH(E183,'[1]Export Lascom'!O:O,0))</f>
        <v>NTE</v>
      </c>
      <c r="M183" s="73" t="str">
        <f t="shared" si="8"/>
        <v>000003</v>
      </c>
      <c r="N183" s="74">
        <f t="shared" si="9"/>
        <v>1</v>
      </c>
      <c r="O183" s="73" t="s">
        <v>787</v>
      </c>
      <c r="P183" s="77" t="str">
        <f t="shared" ca="1" si="10"/>
        <v/>
      </c>
      <c r="Q183" s="75"/>
      <c r="R183" s="76" t="str">
        <f t="shared" ca="1" si="11"/>
        <v/>
      </c>
      <c r="S183" s="76" t="str">
        <f>IF(ISERROR(INDEX('[1]Export Agora'!F:F,MATCH(INDEX('[1]Présence Agora'!#REF!,MATCH(E183,'[1]Présence Agora'!B:B,0)),'[1]Export Agora'!A:A,0))),"",IF(INDEX('[1]Export Agora'!F:F,MATCH(INDEX('[1]Présence Agora'!#REF!,MATCH(E183,'[1]Présence Agora'!B:B,0)),'[1]Export Agora'!A:A,0))="","",INDEX('[1]Export Agora'!F:F,MATCH(INDEX('[1]Présence Agora'!#REF!,MATCH(E183,'[1]Présence Agora'!B:B,0)),'[1]Export Agora'!A:A,0))))</f>
        <v/>
      </c>
      <c r="T183" s="65">
        <f>IF(INDEX('[1]Export Lascom'!U:U,MATCH(E183,'[1]Export Lascom'!O:O,0))="","",INDEX('[1]Export Lascom'!U:U,MATCH(E183,'[1]Export Lascom'!O:O,0)))</f>
        <v>44915</v>
      </c>
    </row>
    <row r="184" spans="5:20">
      <c r="E184" s="72" t="s">
        <v>796</v>
      </c>
      <c r="F184" s="73" t="str">
        <f>INDEX('[1]Export Lascom'!B:B,MATCH(E184,'[1]Export Lascom'!O:O,0))</f>
        <v>22ISS</v>
      </c>
      <c r="G184" s="73">
        <f>INDEX('[1]Export Lascom'!G:G,MATCH(E184,'[1]Export Lascom'!O:O,0))</f>
        <v>17</v>
      </c>
      <c r="H184" s="73" t="str">
        <f>INDEX('[1]Export Lascom'!D:D,MATCH(E184,'[1]Export Lascom'!O:O,0))</f>
        <v>G71</v>
      </c>
      <c r="I184" s="73" t="str">
        <f>"Export CPRD " &amp; INDEX('[1]Export Lascom'!E:E,MATCH(E184,'[1]Export Lascom'!O:O,0))</f>
        <v>Export CPRD PN2068-2</v>
      </c>
      <c r="J184" s="73" t="str">
        <f>IF(MID(INDEX('[1]Export Lascom'!P:P,MATCH(E184,'[1]Export Lascom'!O:O,0)),4,1)="-",MID(INDEX('[1]Export Lascom'!P:P,MATCH(E184,'[1]Export Lascom'!O:O,0)),5,3),"Titre à mettre à jour")</f>
        <v>Titre à mettre à jour</v>
      </c>
      <c r="K184" s="73" t="str">
        <f>IF(MID(INDEX('[1]Export Lascom'!P:P,MATCH(E184,'[1]Export Lascom'!O:O,0)),4,1)="-",MID(INDEX('[1]Export Lascom'!P:P,MATCH(E184,'[1]Export Lascom'!O:O,0)),9,3),"Titre à mettre à jour")</f>
        <v>Titre à mettre à jour</v>
      </c>
      <c r="L184" s="73" t="str">
        <f>INDEX('[1]Export Lascom'!I:I,MATCH(E184,'[1]Export Lascom'!O:O,0))</f>
        <v>NTE</v>
      </c>
      <c r="M184" s="73" t="str">
        <f t="shared" si="8"/>
        <v>000003</v>
      </c>
      <c r="N184" s="74">
        <f t="shared" si="9"/>
        <v>2</v>
      </c>
      <c r="O184" s="73" t="s">
        <v>787</v>
      </c>
      <c r="P184" s="77">
        <f t="shared" ca="1" si="10"/>
        <v>44915</v>
      </c>
      <c r="Q184" s="75">
        <v>44930</v>
      </c>
      <c r="R184" s="76">
        <f t="shared" ca="1" si="11"/>
        <v>-2</v>
      </c>
      <c r="S184" s="76" t="str">
        <f>IF(ISERROR(INDEX('[1]Export Agora'!F:F,MATCH(INDEX('[1]Présence Agora'!#REF!,MATCH(E184,'[1]Présence Agora'!B:B,0)),'[1]Export Agora'!A:A,0))),"",IF(INDEX('[1]Export Agora'!F:F,MATCH(INDEX('[1]Présence Agora'!#REF!,MATCH(E184,'[1]Présence Agora'!B:B,0)),'[1]Export Agora'!A:A,0))="","",INDEX('[1]Export Agora'!F:F,MATCH(INDEX('[1]Présence Agora'!#REF!,MATCH(E184,'[1]Présence Agora'!B:B,0)),'[1]Export Agora'!A:A,0))))</f>
        <v/>
      </c>
      <c r="T184" s="65">
        <f>IF(INDEX('[1]Export Lascom'!U:U,MATCH(E184,'[1]Export Lascom'!O:O,0))="","",INDEX('[1]Export Lascom'!U:U,MATCH(E184,'[1]Export Lascom'!O:O,0)))</f>
        <v>44917</v>
      </c>
    </row>
    <row r="185" spans="5:20">
      <c r="E185" s="72" t="s">
        <v>1105</v>
      </c>
      <c r="F185" s="73" t="str">
        <f>INDEX('[1]Export Lascom'!B:B,MATCH(E185,'[1]Export Lascom'!O:O,0))</f>
        <v>22ISS</v>
      </c>
      <c r="G185" s="73">
        <f>INDEX('[1]Export Lascom'!G:G,MATCH(E185,'[1]Export Lascom'!O:O,0))</f>
        <v>17</v>
      </c>
      <c r="H185" s="73" t="str">
        <f>INDEX('[1]Export Lascom'!D:D,MATCH(E185,'[1]Export Lascom'!O:O,0))</f>
        <v>G71</v>
      </c>
      <c r="I185" s="73" t="str">
        <f>"Export CPRD " &amp; INDEX('[1]Export Lascom'!E:E,MATCH(E185,'[1]Export Lascom'!O:O,0))</f>
        <v>Export CPRD PN2068-2</v>
      </c>
      <c r="J185" s="73" t="str">
        <f>IF(MID(INDEX('[1]Export Lascom'!P:P,MATCH(E185,'[1]Export Lascom'!O:O,0)),4,1)="-",MID(INDEX('[1]Export Lascom'!P:P,MATCH(E185,'[1]Export Lascom'!O:O,0)),5,3),"Titre à mettre à jour")</f>
        <v>Titre à mettre à jour</v>
      </c>
      <c r="K185" s="73" t="str">
        <f>IF(MID(INDEX('[1]Export Lascom'!P:P,MATCH(E185,'[1]Export Lascom'!O:O,0)),4,1)="-",MID(INDEX('[1]Export Lascom'!P:P,MATCH(E185,'[1]Export Lascom'!O:O,0)),9,3),"Titre à mettre à jour")</f>
        <v>Titre à mettre à jour</v>
      </c>
      <c r="L185" s="73" t="str">
        <f>INDEX('[1]Export Lascom'!I:I,MATCH(E185,'[1]Export Lascom'!O:O,0))</f>
        <v>NTE</v>
      </c>
      <c r="M185" s="73" t="str">
        <f t="shared" si="8"/>
        <v>000019</v>
      </c>
      <c r="N185" s="74">
        <f t="shared" si="9"/>
        <v>3</v>
      </c>
      <c r="O185" s="73" t="s">
        <v>787</v>
      </c>
      <c r="P185" s="77" t="str">
        <f t="shared" ca="1" si="10"/>
        <v/>
      </c>
      <c r="Q185" s="75"/>
      <c r="R185" s="76" t="str">
        <f t="shared" ca="1" si="11"/>
        <v/>
      </c>
      <c r="S185" s="76" t="str">
        <f>IF(ISERROR(INDEX('[1]Export Agora'!F:F,MATCH(INDEX('[1]Présence Agora'!#REF!,MATCH(E185,'[1]Présence Agora'!B:B,0)),'[1]Export Agora'!A:A,0))),"",IF(INDEX('[1]Export Agora'!F:F,MATCH(INDEX('[1]Présence Agora'!#REF!,MATCH(E185,'[1]Présence Agora'!B:B,0)),'[1]Export Agora'!A:A,0))="","",INDEX('[1]Export Agora'!F:F,MATCH(INDEX('[1]Présence Agora'!#REF!,MATCH(E185,'[1]Présence Agora'!B:B,0)),'[1]Export Agora'!A:A,0))))</f>
        <v/>
      </c>
      <c r="T185" s="65">
        <f>IF(INDEX('[1]Export Lascom'!U:U,MATCH(E185,'[1]Export Lascom'!O:O,0))="","",INDEX('[1]Export Lascom'!U:U,MATCH(E185,'[1]Export Lascom'!O:O,0)))</f>
        <v>45048</v>
      </c>
    </row>
    <row r="186" spans="5:20">
      <c r="E186" s="72" t="s">
        <v>824</v>
      </c>
      <c r="F186" s="73" t="str">
        <f>INDEX('[1]Export Lascom'!B:B,MATCH(E186,'[1]Export Lascom'!O:O,0))</f>
        <v>22ISS</v>
      </c>
      <c r="G186" s="73">
        <f>INDEX('[1]Export Lascom'!G:G,MATCH(E186,'[1]Export Lascom'!O:O,0))</f>
        <v>17</v>
      </c>
      <c r="H186" s="73" t="str">
        <f>INDEX('[1]Export Lascom'!D:D,MATCH(E186,'[1]Export Lascom'!O:O,0))</f>
        <v>G71</v>
      </c>
      <c r="I186" s="73" t="str">
        <f>"Export CPRD " &amp; INDEX('[1]Export Lascom'!E:E,MATCH(E186,'[1]Export Lascom'!O:O,0))</f>
        <v>Export CPRD PN2068-2</v>
      </c>
      <c r="J186" s="73" t="str">
        <f>IF(MID(INDEX('[1]Export Lascom'!P:P,MATCH(E186,'[1]Export Lascom'!O:O,0)),4,1)="-",MID(INDEX('[1]Export Lascom'!P:P,MATCH(E186,'[1]Export Lascom'!O:O,0)),5,3),"Titre à mettre à jour")</f>
        <v>Titre à mettre à jour</v>
      </c>
      <c r="K186" s="73" t="str">
        <f>IF(MID(INDEX('[1]Export Lascom'!P:P,MATCH(E186,'[1]Export Lascom'!O:O,0)),4,1)="-",MID(INDEX('[1]Export Lascom'!P:P,MATCH(E186,'[1]Export Lascom'!O:O,0)),9,3),"Titre à mettre à jour")</f>
        <v>Titre à mettre à jour</v>
      </c>
      <c r="L186" s="73" t="str">
        <f>INDEX('[1]Export Lascom'!I:I,MATCH(E186,'[1]Export Lascom'!O:O,0))</f>
        <v>NTE</v>
      </c>
      <c r="M186" s="73" t="str">
        <f t="shared" si="8"/>
        <v>000020</v>
      </c>
      <c r="N186" s="74">
        <f t="shared" si="9"/>
        <v>1</v>
      </c>
      <c r="O186" s="73" t="s">
        <v>787</v>
      </c>
      <c r="P186" s="77" t="str">
        <f t="shared" ca="1" si="10"/>
        <v/>
      </c>
      <c r="Q186" s="75"/>
      <c r="R186" s="76" t="str">
        <f t="shared" ca="1" si="11"/>
        <v/>
      </c>
      <c r="S186" s="76" t="str">
        <f>IF(ISERROR(INDEX('[1]Export Agora'!F:F,MATCH(INDEX('[1]Présence Agora'!#REF!,MATCH(E186,'[1]Présence Agora'!B:B,0)),'[1]Export Agora'!A:A,0))),"",IF(INDEX('[1]Export Agora'!F:F,MATCH(INDEX('[1]Présence Agora'!#REF!,MATCH(E186,'[1]Présence Agora'!B:B,0)),'[1]Export Agora'!A:A,0))="","",INDEX('[1]Export Agora'!F:F,MATCH(INDEX('[1]Présence Agora'!#REF!,MATCH(E186,'[1]Présence Agora'!B:B,0)),'[1]Export Agora'!A:A,0))))</f>
        <v/>
      </c>
      <c r="T186" s="65">
        <f>IF(INDEX('[1]Export Lascom'!U:U,MATCH(E186,'[1]Export Lascom'!O:O,0))="","",INDEX('[1]Export Lascom'!U:U,MATCH(E186,'[1]Export Lascom'!O:O,0)))</f>
        <v>44946</v>
      </c>
    </row>
    <row r="187" spans="5:20">
      <c r="E187" s="72" t="s">
        <v>837</v>
      </c>
      <c r="F187" s="73" t="str">
        <f>INDEX('[1]Export Lascom'!B:B,MATCH(E187,'[1]Export Lascom'!O:O,0))</f>
        <v>22ISS</v>
      </c>
      <c r="G187" s="73">
        <f>INDEX('[1]Export Lascom'!G:G,MATCH(E187,'[1]Export Lascom'!O:O,0))</f>
        <v>17</v>
      </c>
      <c r="H187" s="73" t="str">
        <f>INDEX('[1]Export Lascom'!D:D,MATCH(E187,'[1]Export Lascom'!O:O,0))</f>
        <v>G71</v>
      </c>
      <c r="I187" s="73" t="str">
        <f>"Export CPRD " &amp; INDEX('[1]Export Lascom'!E:E,MATCH(E187,'[1]Export Lascom'!O:O,0))</f>
        <v>Export CPRD PN2068-2</v>
      </c>
      <c r="J187" s="73" t="str">
        <f>IF(MID(INDEX('[1]Export Lascom'!P:P,MATCH(E187,'[1]Export Lascom'!O:O,0)),4,1)="-",MID(INDEX('[1]Export Lascom'!P:P,MATCH(E187,'[1]Export Lascom'!O:O,0)),5,3),"Titre à mettre à jour")</f>
        <v>Titre à mettre à jour</v>
      </c>
      <c r="K187" s="73" t="str">
        <f>IF(MID(INDEX('[1]Export Lascom'!P:P,MATCH(E187,'[1]Export Lascom'!O:O,0)),4,1)="-",MID(INDEX('[1]Export Lascom'!P:P,MATCH(E187,'[1]Export Lascom'!O:O,0)),9,3),"Titre à mettre à jour")</f>
        <v>Titre à mettre à jour</v>
      </c>
      <c r="L187" s="73" t="str">
        <f>INDEX('[1]Export Lascom'!I:I,MATCH(E187,'[1]Export Lascom'!O:O,0))</f>
        <v>NTE</v>
      </c>
      <c r="M187" s="73" t="str">
        <f t="shared" si="8"/>
        <v>000020</v>
      </c>
      <c r="N187" s="74">
        <f t="shared" si="9"/>
        <v>2</v>
      </c>
      <c r="O187" s="73" t="s">
        <v>787</v>
      </c>
      <c r="P187" s="77">
        <f t="shared" ca="1" si="10"/>
        <v>44946</v>
      </c>
      <c r="Q187" s="75"/>
      <c r="R187" s="76">
        <f t="shared" ca="1" si="11"/>
        <v>-3</v>
      </c>
      <c r="S187" s="76" t="str">
        <f>IF(ISERROR(INDEX('[1]Export Agora'!F:F,MATCH(INDEX('[1]Présence Agora'!#REF!,MATCH(E187,'[1]Présence Agora'!B:B,0)),'[1]Export Agora'!A:A,0))),"",IF(INDEX('[1]Export Agora'!F:F,MATCH(INDEX('[1]Présence Agora'!#REF!,MATCH(E187,'[1]Présence Agora'!B:B,0)),'[1]Export Agora'!A:A,0))="","",INDEX('[1]Export Agora'!F:F,MATCH(INDEX('[1]Présence Agora'!#REF!,MATCH(E187,'[1]Présence Agora'!B:B,0)),'[1]Export Agora'!A:A,0))))</f>
        <v/>
      </c>
      <c r="T187" s="65">
        <f>IF(INDEX('[1]Export Lascom'!U:U,MATCH(E187,'[1]Export Lascom'!O:O,0))="","",INDEX('[1]Export Lascom'!U:U,MATCH(E187,'[1]Export Lascom'!O:O,0)))</f>
        <v>44949</v>
      </c>
    </row>
    <row r="188" spans="5:20">
      <c r="E188" s="72" t="s">
        <v>979</v>
      </c>
      <c r="F188" s="73" t="str">
        <f>INDEX('[1]Export Lascom'!B:B,MATCH(E188,'[1]Export Lascom'!O:O,0))</f>
        <v>22ISS</v>
      </c>
      <c r="G188" s="73">
        <f>INDEX('[1]Export Lascom'!G:G,MATCH(E188,'[1]Export Lascom'!O:O,0))</f>
        <v>17</v>
      </c>
      <c r="H188" s="73" t="str">
        <f>INDEX('[1]Export Lascom'!D:D,MATCH(E188,'[1]Export Lascom'!O:O,0))</f>
        <v>G71</v>
      </c>
      <c r="I188" s="73" t="str">
        <f>"Export CPRD " &amp; INDEX('[1]Export Lascom'!E:E,MATCH(E188,'[1]Export Lascom'!O:O,0))</f>
        <v>Export CPRD PN2068-2</v>
      </c>
      <c r="J188" s="73" t="str">
        <f>IF(MID(INDEX('[1]Export Lascom'!P:P,MATCH(E188,'[1]Export Lascom'!O:O,0)),4,1)="-",MID(INDEX('[1]Export Lascom'!P:P,MATCH(E188,'[1]Export Lascom'!O:O,0)),5,3),"Titre à mettre à jour")</f>
        <v>Titre à mettre à jour</v>
      </c>
      <c r="K188" s="73" t="str">
        <f>IF(MID(INDEX('[1]Export Lascom'!P:P,MATCH(E188,'[1]Export Lascom'!O:O,0)),4,1)="-",MID(INDEX('[1]Export Lascom'!P:P,MATCH(E188,'[1]Export Lascom'!O:O,0)),9,3),"Titre à mettre à jour")</f>
        <v>Titre à mettre à jour</v>
      </c>
      <c r="L188" s="73" t="str">
        <f>INDEX('[1]Export Lascom'!I:I,MATCH(E188,'[1]Export Lascom'!O:O,0))</f>
        <v>NTE</v>
      </c>
      <c r="M188" s="73" t="str">
        <f t="shared" si="8"/>
        <v>000020</v>
      </c>
      <c r="N188" s="74">
        <f t="shared" si="9"/>
        <v>3</v>
      </c>
      <c r="O188" s="73" t="s">
        <v>787</v>
      </c>
      <c r="P188" s="77" t="str">
        <f t="shared" ca="1" si="10"/>
        <v/>
      </c>
      <c r="Q188" s="75"/>
      <c r="R188" s="76" t="str">
        <f t="shared" ca="1" si="11"/>
        <v/>
      </c>
      <c r="S188" s="76" t="str">
        <f>IF(ISERROR(INDEX('[1]Export Agora'!F:F,MATCH(INDEX('[1]Présence Agora'!#REF!,MATCH(E188,'[1]Présence Agora'!B:B,0)),'[1]Export Agora'!A:A,0))),"",IF(INDEX('[1]Export Agora'!F:F,MATCH(INDEX('[1]Présence Agora'!#REF!,MATCH(E188,'[1]Présence Agora'!B:B,0)),'[1]Export Agora'!A:A,0))="","",INDEX('[1]Export Agora'!F:F,MATCH(INDEX('[1]Présence Agora'!#REF!,MATCH(E188,'[1]Présence Agora'!B:B,0)),'[1]Export Agora'!A:A,0))))</f>
        <v/>
      </c>
      <c r="T188" s="65">
        <f>IF(INDEX('[1]Export Lascom'!U:U,MATCH(E188,'[1]Export Lascom'!O:O,0))="","",INDEX('[1]Export Lascom'!U:U,MATCH(E188,'[1]Export Lascom'!O:O,0)))</f>
        <v>45027</v>
      </c>
    </row>
    <row r="189" spans="5:20">
      <c r="E189" s="72" t="s">
        <v>1147</v>
      </c>
      <c r="F189" s="73" t="str">
        <f>INDEX('[1]Export Lascom'!B:B,MATCH(E189,'[1]Export Lascom'!O:O,0))</f>
        <v>22ISS</v>
      </c>
      <c r="G189" s="73">
        <f>INDEX('[1]Export Lascom'!G:G,MATCH(E189,'[1]Export Lascom'!O:O,0))</f>
        <v>17</v>
      </c>
      <c r="H189" s="73" t="str">
        <f>INDEX('[1]Export Lascom'!D:D,MATCH(E189,'[1]Export Lascom'!O:O,0))</f>
        <v>G71</v>
      </c>
      <c r="I189" s="73" t="str">
        <f>"Export CPRD " &amp; INDEX('[1]Export Lascom'!E:E,MATCH(E189,'[1]Export Lascom'!O:O,0))</f>
        <v>Export CPRD PN2068-2</v>
      </c>
      <c r="J189" s="73" t="str">
        <f>IF(MID(INDEX('[1]Export Lascom'!P:P,MATCH(E189,'[1]Export Lascom'!O:O,0)),4,1)="-",MID(INDEX('[1]Export Lascom'!P:P,MATCH(E189,'[1]Export Lascom'!O:O,0)),5,3),"Titre à mettre à jour")</f>
        <v>Titre à mettre à jour</v>
      </c>
      <c r="K189" s="73" t="str">
        <f>IF(MID(INDEX('[1]Export Lascom'!P:P,MATCH(E189,'[1]Export Lascom'!O:O,0)),4,1)="-",MID(INDEX('[1]Export Lascom'!P:P,MATCH(E189,'[1]Export Lascom'!O:O,0)),9,3),"Titre à mettre à jour")</f>
        <v>Titre à mettre à jour</v>
      </c>
      <c r="L189" s="73" t="str">
        <f>INDEX('[1]Export Lascom'!I:I,MATCH(E189,'[1]Export Lascom'!O:O,0))</f>
        <v>NTE</v>
      </c>
      <c r="M189" s="73" t="str">
        <f t="shared" si="8"/>
        <v>000020</v>
      </c>
      <c r="N189" s="74">
        <f t="shared" si="9"/>
        <v>4</v>
      </c>
      <c r="O189" s="73" t="s">
        <v>787</v>
      </c>
      <c r="P189" s="77" t="str">
        <f t="shared" ca="1" si="10"/>
        <v/>
      </c>
      <c r="Q189" s="75"/>
      <c r="R189" s="76" t="str">
        <f t="shared" ca="1" si="11"/>
        <v/>
      </c>
      <c r="S189" s="76" t="str">
        <f>IF(ISERROR(INDEX('[1]Export Agora'!F:F,MATCH(INDEX('[1]Présence Agora'!#REF!,MATCH(E189,'[1]Présence Agora'!B:B,0)),'[1]Export Agora'!A:A,0))),"",IF(INDEX('[1]Export Agora'!F:F,MATCH(INDEX('[1]Présence Agora'!#REF!,MATCH(E189,'[1]Présence Agora'!B:B,0)),'[1]Export Agora'!A:A,0))="","",INDEX('[1]Export Agora'!F:F,MATCH(INDEX('[1]Présence Agora'!#REF!,MATCH(E189,'[1]Présence Agora'!B:B,0)),'[1]Export Agora'!A:A,0))))</f>
        <v/>
      </c>
      <c r="T189" s="65">
        <f>IF(INDEX('[1]Export Lascom'!U:U,MATCH(E189,'[1]Export Lascom'!O:O,0))="","",INDEX('[1]Export Lascom'!U:U,MATCH(E189,'[1]Export Lascom'!O:O,0)))</f>
        <v>45062</v>
      </c>
    </row>
    <row r="190" spans="5:20">
      <c r="E190" s="72" t="s">
        <v>825</v>
      </c>
      <c r="F190" s="73" t="str">
        <f>INDEX('[1]Export Lascom'!B:B,MATCH(E190,'[1]Export Lascom'!O:O,0))</f>
        <v>22ISS</v>
      </c>
      <c r="G190" s="73">
        <f>INDEX('[1]Export Lascom'!G:G,MATCH(E190,'[1]Export Lascom'!O:O,0))</f>
        <v>17</v>
      </c>
      <c r="H190" s="73" t="str">
        <f>INDEX('[1]Export Lascom'!D:D,MATCH(E190,'[1]Export Lascom'!O:O,0))</f>
        <v>G71</v>
      </c>
      <c r="I190" s="73" t="str">
        <f>"Export CPRD " &amp; INDEX('[1]Export Lascom'!E:E,MATCH(E190,'[1]Export Lascom'!O:O,0))</f>
        <v>Export CPRD PN2068-2</v>
      </c>
      <c r="J190" s="73" t="str">
        <f>IF(MID(INDEX('[1]Export Lascom'!P:P,MATCH(E190,'[1]Export Lascom'!O:O,0)),4,1)="-",MID(INDEX('[1]Export Lascom'!P:P,MATCH(E190,'[1]Export Lascom'!O:O,0)),5,3),"Titre à mettre à jour")</f>
        <v>Titre à mettre à jour</v>
      </c>
      <c r="K190" s="73" t="str">
        <f>IF(MID(INDEX('[1]Export Lascom'!P:P,MATCH(E190,'[1]Export Lascom'!O:O,0)),4,1)="-",MID(INDEX('[1]Export Lascom'!P:P,MATCH(E190,'[1]Export Lascom'!O:O,0)),9,3),"Titre à mettre à jour")</f>
        <v>Titre à mettre à jour</v>
      </c>
      <c r="L190" s="73" t="str">
        <f>INDEX('[1]Export Lascom'!I:I,MATCH(E190,'[1]Export Lascom'!O:O,0))</f>
        <v>NTE</v>
      </c>
      <c r="M190" s="73" t="str">
        <f t="shared" si="8"/>
        <v>000021</v>
      </c>
      <c r="N190" s="74">
        <f t="shared" si="9"/>
        <v>1</v>
      </c>
      <c r="O190" s="73" t="s">
        <v>787</v>
      </c>
      <c r="P190" s="77" t="str">
        <f t="shared" ca="1" si="10"/>
        <v/>
      </c>
      <c r="Q190" s="75"/>
      <c r="R190" s="76" t="str">
        <f t="shared" ca="1" si="11"/>
        <v/>
      </c>
      <c r="S190" s="76" t="str">
        <f>IF(ISERROR(INDEX('[1]Export Agora'!F:F,MATCH(INDEX('[1]Présence Agora'!#REF!,MATCH(E190,'[1]Présence Agora'!B:B,0)),'[1]Export Agora'!A:A,0))),"",IF(INDEX('[1]Export Agora'!F:F,MATCH(INDEX('[1]Présence Agora'!#REF!,MATCH(E190,'[1]Présence Agora'!B:B,0)),'[1]Export Agora'!A:A,0))="","",INDEX('[1]Export Agora'!F:F,MATCH(INDEX('[1]Présence Agora'!#REF!,MATCH(E190,'[1]Présence Agora'!B:B,0)),'[1]Export Agora'!A:A,0))))</f>
        <v/>
      </c>
      <c r="T190" s="65">
        <f>IF(INDEX('[1]Export Lascom'!U:U,MATCH(E190,'[1]Export Lascom'!O:O,0))="","",INDEX('[1]Export Lascom'!U:U,MATCH(E190,'[1]Export Lascom'!O:O,0)))</f>
        <v>44946</v>
      </c>
    </row>
    <row r="191" spans="5:20">
      <c r="E191" s="72" t="s">
        <v>1106</v>
      </c>
      <c r="F191" s="73" t="str">
        <f>INDEX('[1]Export Lascom'!B:B,MATCH(E191,'[1]Export Lascom'!O:O,0))</f>
        <v>22ISS</v>
      </c>
      <c r="G191" s="73">
        <f>INDEX('[1]Export Lascom'!G:G,MATCH(E191,'[1]Export Lascom'!O:O,0))</f>
        <v>17</v>
      </c>
      <c r="H191" s="73" t="str">
        <f>INDEX('[1]Export Lascom'!D:D,MATCH(E191,'[1]Export Lascom'!O:O,0))</f>
        <v>G71</v>
      </c>
      <c r="I191" s="73" t="str">
        <f>"Export CPRD " &amp; INDEX('[1]Export Lascom'!E:E,MATCH(E191,'[1]Export Lascom'!O:O,0))</f>
        <v>Export CPRD PN2068-2</v>
      </c>
      <c r="J191" s="73" t="str">
        <f>IF(MID(INDEX('[1]Export Lascom'!P:P,MATCH(E191,'[1]Export Lascom'!O:O,0)),4,1)="-",MID(INDEX('[1]Export Lascom'!P:P,MATCH(E191,'[1]Export Lascom'!O:O,0)),5,3),"Titre à mettre à jour")</f>
        <v>Titre à mettre à jour</v>
      </c>
      <c r="K191" s="73" t="str">
        <f>IF(MID(INDEX('[1]Export Lascom'!P:P,MATCH(E191,'[1]Export Lascom'!O:O,0)),4,1)="-",MID(INDEX('[1]Export Lascom'!P:P,MATCH(E191,'[1]Export Lascom'!O:O,0)),9,3),"Titre à mettre à jour")</f>
        <v>Titre à mettre à jour</v>
      </c>
      <c r="L191" s="73" t="str">
        <f>INDEX('[1]Export Lascom'!I:I,MATCH(E191,'[1]Export Lascom'!O:O,0))</f>
        <v>NTE</v>
      </c>
      <c r="M191" s="73" t="str">
        <f t="shared" si="8"/>
        <v>000021</v>
      </c>
      <c r="N191" s="74">
        <f t="shared" si="9"/>
        <v>4</v>
      </c>
      <c r="O191" s="73" t="s">
        <v>787</v>
      </c>
      <c r="P191" s="77" t="str">
        <f t="shared" ca="1" si="10"/>
        <v/>
      </c>
      <c r="Q191" s="75">
        <v>44963</v>
      </c>
      <c r="R191" s="76">
        <f t="shared" ca="1" si="11"/>
        <v>-85</v>
      </c>
      <c r="S191" s="76" t="str">
        <f>IF(ISERROR(INDEX('[1]Export Agora'!F:F,MATCH(INDEX('[1]Présence Agora'!#REF!,MATCH(E191,'[1]Présence Agora'!B:B,0)),'[1]Export Agora'!A:A,0))),"",IF(INDEX('[1]Export Agora'!F:F,MATCH(INDEX('[1]Présence Agora'!#REF!,MATCH(E191,'[1]Présence Agora'!B:B,0)),'[1]Export Agora'!A:A,0))="","",INDEX('[1]Export Agora'!F:F,MATCH(INDEX('[1]Présence Agora'!#REF!,MATCH(E191,'[1]Présence Agora'!B:B,0)),'[1]Export Agora'!A:A,0))))</f>
        <v/>
      </c>
      <c r="T191" s="65">
        <f>IF(INDEX('[1]Export Lascom'!U:U,MATCH(E191,'[1]Export Lascom'!O:O,0))="","",INDEX('[1]Export Lascom'!U:U,MATCH(E191,'[1]Export Lascom'!O:O,0)))</f>
        <v>45048</v>
      </c>
    </row>
    <row r="192" spans="5:20">
      <c r="E192" s="72" t="s">
        <v>826</v>
      </c>
      <c r="F192" s="73" t="str">
        <f>INDEX('[1]Export Lascom'!B:B,MATCH(E192,'[1]Export Lascom'!O:O,0))</f>
        <v>22ISS</v>
      </c>
      <c r="G192" s="73">
        <f>INDEX('[1]Export Lascom'!G:G,MATCH(E192,'[1]Export Lascom'!O:O,0))</f>
        <v>17</v>
      </c>
      <c r="H192" s="73" t="str">
        <f>INDEX('[1]Export Lascom'!D:D,MATCH(E192,'[1]Export Lascom'!O:O,0))</f>
        <v>G71</v>
      </c>
      <c r="I192" s="73" t="str">
        <f>"Export CPRD " &amp; INDEX('[1]Export Lascom'!E:E,MATCH(E192,'[1]Export Lascom'!O:O,0))</f>
        <v>Export CPRD PN2068-2</v>
      </c>
      <c r="J192" s="73" t="str">
        <f>IF(MID(INDEX('[1]Export Lascom'!P:P,MATCH(E192,'[1]Export Lascom'!O:O,0)),4,1)="-",MID(INDEX('[1]Export Lascom'!P:P,MATCH(E192,'[1]Export Lascom'!O:O,0)),5,3),"Titre à mettre à jour")</f>
        <v>Titre à mettre à jour</v>
      </c>
      <c r="K192" s="73" t="str">
        <f>IF(MID(INDEX('[1]Export Lascom'!P:P,MATCH(E192,'[1]Export Lascom'!O:O,0)),4,1)="-",MID(INDEX('[1]Export Lascom'!P:P,MATCH(E192,'[1]Export Lascom'!O:O,0)),9,3),"Titre à mettre à jour")</f>
        <v>Titre à mettre à jour</v>
      </c>
      <c r="L192" s="73" t="str">
        <f>INDEX('[1]Export Lascom'!I:I,MATCH(E192,'[1]Export Lascom'!O:O,0))</f>
        <v>NTE</v>
      </c>
      <c r="M192" s="73" t="str">
        <f t="shared" si="8"/>
        <v>000022</v>
      </c>
      <c r="N192" s="74">
        <f t="shared" si="9"/>
        <v>1</v>
      </c>
      <c r="O192" s="73" t="s">
        <v>787</v>
      </c>
      <c r="P192" s="77" t="str">
        <f t="shared" ca="1" si="10"/>
        <v/>
      </c>
      <c r="Q192" s="75"/>
      <c r="R192" s="76" t="str">
        <f t="shared" ca="1" si="11"/>
        <v/>
      </c>
      <c r="S192" s="76" t="str">
        <f>IF(ISERROR(INDEX('[1]Export Agora'!F:F,MATCH(INDEX('[1]Présence Agora'!#REF!,MATCH(E192,'[1]Présence Agora'!B:B,0)),'[1]Export Agora'!A:A,0))),"",IF(INDEX('[1]Export Agora'!F:F,MATCH(INDEX('[1]Présence Agora'!#REF!,MATCH(E192,'[1]Présence Agora'!B:B,0)),'[1]Export Agora'!A:A,0))="","",INDEX('[1]Export Agora'!F:F,MATCH(INDEX('[1]Présence Agora'!#REF!,MATCH(E192,'[1]Présence Agora'!B:B,0)),'[1]Export Agora'!A:A,0))))</f>
        <v/>
      </c>
      <c r="T192" s="65">
        <f>IF(INDEX('[1]Export Lascom'!U:U,MATCH(E192,'[1]Export Lascom'!O:O,0))="","",INDEX('[1]Export Lascom'!U:U,MATCH(E192,'[1]Export Lascom'!O:O,0)))</f>
        <v>44946</v>
      </c>
    </row>
    <row r="193" spans="5:20">
      <c r="E193" s="72" t="s">
        <v>838</v>
      </c>
      <c r="F193" s="73" t="str">
        <f>INDEX('[1]Export Lascom'!B:B,MATCH(E193,'[1]Export Lascom'!O:O,0))</f>
        <v>22ISS</v>
      </c>
      <c r="G193" s="73">
        <f>INDEX('[1]Export Lascom'!G:G,MATCH(E193,'[1]Export Lascom'!O:O,0))</f>
        <v>17</v>
      </c>
      <c r="H193" s="73" t="str">
        <f>INDEX('[1]Export Lascom'!D:D,MATCH(E193,'[1]Export Lascom'!O:O,0))</f>
        <v>G71</v>
      </c>
      <c r="I193" s="73" t="str">
        <f>"Export CPRD " &amp; INDEX('[1]Export Lascom'!E:E,MATCH(E193,'[1]Export Lascom'!O:O,0))</f>
        <v>Export CPRD PN2068-2</v>
      </c>
      <c r="J193" s="73" t="str">
        <f>IF(MID(INDEX('[1]Export Lascom'!P:P,MATCH(E193,'[1]Export Lascom'!O:O,0)),4,1)="-",MID(INDEX('[1]Export Lascom'!P:P,MATCH(E193,'[1]Export Lascom'!O:O,0)),5,3),"Titre à mettre à jour")</f>
        <v>Titre à mettre à jour</v>
      </c>
      <c r="K193" s="73" t="str">
        <f>IF(MID(INDEX('[1]Export Lascom'!P:P,MATCH(E193,'[1]Export Lascom'!O:O,0)),4,1)="-",MID(INDEX('[1]Export Lascom'!P:P,MATCH(E193,'[1]Export Lascom'!O:O,0)),9,3),"Titre à mettre à jour")</f>
        <v>Titre à mettre à jour</v>
      </c>
      <c r="L193" s="73" t="str">
        <f>INDEX('[1]Export Lascom'!I:I,MATCH(E193,'[1]Export Lascom'!O:O,0))</f>
        <v>NTE</v>
      </c>
      <c r="M193" s="73" t="str">
        <f t="shared" si="8"/>
        <v>000022</v>
      </c>
      <c r="N193" s="74">
        <f t="shared" si="9"/>
        <v>2</v>
      </c>
      <c r="O193" s="73" t="s">
        <v>787</v>
      </c>
      <c r="P193" s="77">
        <f t="shared" ca="1" si="10"/>
        <v>44946</v>
      </c>
      <c r="Q193" s="75"/>
      <c r="R193" s="76">
        <f t="shared" ca="1" si="11"/>
        <v>-3</v>
      </c>
      <c r="S193" s="76" t="str">
        <f>IF(ISERROR(INDEX('[1]Export Agora'!F:F,MATCH(INDEX('[1]Présence Agora'!#REF!,MATCH(E193,'[1]Présence Agora'!B:B,0)),'[1]Export Agora'!A:A,0))),"",IF(INDEX('[1]Export Agora'!F:F,MATCH(INDEX('[1]Présence Agora'!#REF!,MATCH(E193,'[1]Présence Agora'!B:B,0)),'[1]Export Agora'!A:A,0))="","",INDEX('[1]Export Agora'!F:F,MATCH(INDEX('[1]Présence Agora'!#REF!,MATCH(E193,'[1]Présence Agora'!B:B,0)),'[1]Export Agora'!A:A,0))))</f>
        <v/>
      </c>
      <c r="T193" s="65">
        <f>IF(INDEX('[1]Export Lascom'!U:U,MATCH(E193,'[1]Export Lascom'!O:O,0))="","",INDEX('[1]Export Lascom'!U:U,MATCH(E193,'[1]Export Lascom'!O:O,0)))</f>
        <v>44949</v>
      </c>
    </row>
    <row r="194" spans="5:20">
      <c r="E194" s="72" t="s">
        <v>980</v>
      </c>
      <c r="F194" s="73" t="str">
        <f>INDEX('[1]Export Lascom'!B:B,MATCH(E194,'[1]Export Lascom'!O:O,0))</f>
        <v>22ISS</v>
      </c>
      <c r="G194" s="73">
        <f>INDEX('[1]Export Lascom'!G:G,MATCH(E194,'[1]Export Lascom'!O:O,0))</f>
        <v>17</v>
      </c>
      <c r="H194" s="73" t="str">
        <f>INDEX('[1]Export Lascom'!D:D,MATCH(E194,'[1]Export Lascom'!O:O,0))</f>
        <v>G71</v>
      </c>
      <c r="I194" s="73" t="str">
        <f>"Export CPRD " &amp; INDEX('[1]Export Lascom'!E:E,MATCH(E194,'[1]Export Lascom'!O:O,0))</f>
        <v>Export CPRD PN2068-2</v>
      </c>
      <c r="J194" s="73" t="str">
        <f>IF(MID(INDEX('[1]Export Lascom'!P:P,MATCH(E194,'[1]Export Lascom'!O:O,0)),4,1)="-",MID(INDEX('[1]Export Lascom'!P:P,MATCH(E194,'[1]Export Lascom'!O:O,0)),5,3),"Titre à mettre à jour")</f>
        <v>Titre à mettre à jour</v>
      </c>
      <c r="K194" s="73" t="str">
        <f>IF(MID(INDEX('[1]Export Lascom'!P:P,MATCH(E194,'[1]Export Lascom'!O:O,0)),4,1)="-",MID(INDEX('[1]Export Lascom'!P:P,MATCH(E194,'[1]Export Lascom'!O:O,0)),9,3),"Titre à mettre à jour")</f>
        <v>Titre à mettre à jour</v>
      </c>
      <c r="L194" s="73" t="str">
        <f>INDEX('[1]Export Lascom'!I:I,MATCH(E194,'[1]Export Lascom'!O:O,0))</f>
        <v>NTE</v>
      </c>
      <c r="M194" s="73" t="str">
        <f t="shared" si="8"/>
        <v>000022</v>
      </c>
      <c r="N194" s="74">
        <f t="shared" si="9"/>
        <v>3</v>
      </c>
      <c r="O194" s="73" t="s">
        <v>787</v>
      </c>
      <c r="P194" s="77" t="str">
        <f t="shared" ca="1" si="10"/>
        <v/>
      </c>
      <c r="Q194" s="75"/>
      <c r="R194" s="76" t="str">
        <f t="shared" ca="1" si="11"/>
        <v/>
      </c>
      <c r="S194" s="76" t="str">
        <f>IF(ISERROR(INDEX('[1]Export Agora'!F:F,MATCH(INDEX('[1]Présence Agora'!#REF!,MATCH(E194,'[1]Présence Agora'!B:B,0)),'[1]Export Agora'!A:A,0))),"",IF(INDEX('[1]Export Agora'!F:F,MATCH(INDEX('[1]Présence Agora'!#REF!,MATCH(E194,'[1]Présence Agora'!B:B,0)),'[1]Export Agora'!A:A,0))="","",INDEX('[1]Export Agora'!F:F,MATCH(INDEX('[1]Présence Agora'!#REF!,MATCH(E194,'[1]Présence Agora'!B:B,0)),'[1]Export Agora'!A:A,0))))</f>
        <v/>
      </c>
      <c r="T194" s="65">
        <f>IF(INDEX('[1]Export Lascom'!U:U,MATCH(E194,'[1]Export Lascom'!O:O,0))="","",INDEX('[1]Export Lascom'!U:U,MATCH(E194,'[1]Export Lascom'!O:O,0)))</f>
        <v>45027</v>
      </c>
    </row>
    <row r="195" spans="5:20">
      <c r="E195" s="72" t="s">
        <v>1107</v>
      </c>
      <c r="F195" s="73" t="str">
        <f>INDEX('[1]Export Lascom'!B:B,MATCH(E195,'[1]Export Lascom'!O:O,0))</f>
        <v>22ISS</v>
      </c>
      <c r="G195" s="73">
        <f>INDEX('[1]Export Lascom'!G:G,MATCH(E195,'[1]Export Lascom'!O:O,0))</f>
        <v>17</v>
      </c>
      <c r="H195" s="73" t="str">
        <f>INDEX('[1]Export Lascom'!D:D,MATCH(E195,'[1]Export Lascom'!O:O,0))</f>
        <v>G71</v>
      </c>
      <c r="I195" s="73" t="str">
        <f>"Export CPRD " &amp; INDEX('[1]Export Lascom'!E:E,MATCH(E195,'[1]Export Lascom'!O:O,0))</f>
        <v>Export CPRD PN2068-2</v>
      </c>
      <c r="J195" s="73" t="str">
        <f>IF(MID(INDEX('[1]Export Lascom'!P:P,MATCH(E195,'[1]Export Lascom'!O:O,0)),4,1)="-",MID(INDEX('[1]Export Lascom'!P:P,MATCH(E195,'[1]Export Lascom'!O:O,0)),5,3),"Titre à mettre à jour")</f>
        <v>Titre à mettre à jour</v>
      </c>
      <c r="K195" s="73" t="str">
        <f>IF(MID(INDEX('[1]Export Lascom'!P:P,MATCH(E195,'[1]Export Lascom'!O:O,0)),4,1)="-",MID(INDEX('[1]Export Lascom'!P:P,MATCH(E195,'[1]Export Lascom'!O:O,0)),9,3),"Titre à mettre à jour")</f>
        <v>Titre à mettre à jour</v>
      </c>
      <c r="L195" s="73" t="str">
        <f>INDEX('[1]Export Lascom'!I:I,MATCH(E195,'[1]Export Lascom'!O:O,0))</f>
        <v>NTE</v>
      </c>
      <c r="M195" s="73" t="str">
        <f t="shared" si="8"/>
        <v>000022</v>
      </c>
      <c r="N195" s="74">
        <f t="shared" si="9"/>
        <v>4</v>
      </c>
      <c r="O195" s="73" t="s">
        <v>787</v>
      </c>
      <c r="P195" s="77" t="str">
        <f t="shared" ca="1" si="10"/>
        <v/>
      </c>
      <c r="Q195" s="75"/>
      <c r="R195" s="76" t="str">
        <f t="shared" ca="1" si="11"/>
        <v/>
      </c>
      <c r="S195" s="76" t="str">
        <f>IF(ISERROR(INDEX('[1]Export Agora'!F:F,MATCH(INDEX('[1]Présence Agora'!#REF!,MATCH(E195,'[1]Présence Agora'!B:B,0)),'[1]Export Agora'!A:A,0))),"",IF(INDEX('[1]Export Agora'!F:F,MATCH(INDEX('[1]Présence Agora'!#REF!,MATCH(E195,'[1]Présence Agora'!B:B,0)),'[1]Export Agora'!A:A,0))="","",INDEX('[1]Export Agora'!F:F,MATCH(INDEX('[1]Présence Agora'!#REF!,MATCH(E195,'[1]Présence Agora'!B:B,0)),'[1]Export Agora'!A:A,0))))</f>
        <v/>
      </c>
      <c r="T195" s="65">
        <f>IF(INDEX('[1]Export Lascom'!U:U,MATCH(E195,'[1]Export Lascom'!O:O,0))="","",INDEX('[1]Export Lascom'!U:U,MATCH(E195,'[1]Export Lascom'!O:O,0)))</f>
        <v>45048</v>
      </c>
    </row>
    <row r="196" spans="5:20">
      <c r="E196" s="72" t="s">
        <v>1111</v>
      </c>
      <c r="F196" s="73" t="str">
        <f>INDEX('[1]Export Lascom'!B:B,MATCH(E196,'[1]Export Lascom'!O:O,0))</f>
        <v>22ISS</v>
      </c>
      <c r="G196" s="73">
        <f>INDEX('[1]Export Lascom'!G:G,MATCH(E196,'[1]Export Lascom'!O:O,0))</f>
        <v>17</v>
      </c>
      <c r="H196" s="73" t="str">
        <f>INDEX('[1]Export Lascom'!D:D,MATCH(E196,'[1]Export Lascom'!O:O,0))</f>
        <v>G71</v>
      </c>
      <c r="I196" s="73" t="str">
        <f>"Export CPRD " &amp; INDEX('[1]Export Lascom'!E:E,MATCH(E196,'[1]Export Lascom'!O:O,0))</f>
        <v>Export CPRD PN2068-2</v>
      </c>
      <c r="J196" s="73" t="str">
        <f>IF(MID(INDEX('[1]Export Lascom'!P:P,MATCH(E196,'[1]Export Lascom'!O:O,0)),4,1)="-",MID(INDEX('[1]Export Lascom'!P:P,MATCH(E196,'[1]Export Lascom'!O:O,0)),5,3),"Titre à mettre à jour")</f>
        <v>Titre à mettre à jour</v>
      </c>
      <c r="K196" s="73" t="str">
        <f>IF(MID(INDEX('[1]Export Lascom'!P:P,MATCH(E196,'[1]Export Lascom'!O:O,0)),4,1)="-",MID(INDEX('[1]Export Lascom'!P:P,MATCH(E196,'[1]Export Lascom'!O:O,0)),9,3),"Titre à mettre à jour")</f>
        <v>Titre à mettre à jour</v>
      </c>
      <c r="L196" s="73" t="str">
        <f>INDEX('[1]Export Lascom'!I:I,MATCH(E196,'[1]Export Lascom'!O:O,0))</f>
        <v>NTE</v>
      </c>
      <c r="M196" s="73" t="str">
        <f t="shared" si="8"/>
        <v>000022</v>
      </c>
      <c r="N196" s="74">
        <f t="shared" si="9"/>
        <v>5</v>
      </c>
      <c r="O196" s="73" t="s">
        <v>787</v>
      </c>
      <c r="P196" s="77" t="str">
        <f t="shared" ca="1" si="10"/>
        <v/>
      </c>
      <c r="Q196" s="75">
        <v>45063</v>
      </c>
      <c r="R196" s="76">
        <f t="shared" ca="1" si="11"/>
        <v>14</v>
      </c>
      <c r="S196" s="76" t="str">
        <f>IF(ISERROR(INDEX('[1]Export Agora'!F:F,MATCH(INDEX('[1]Présence Agora'!#REF!,MATCH(E196,'[1]Présence Agora'!B:B,0)),'[1]Export Agora'!A:A,0))),"",IF(INDEX('[1]Export Agora'!F:F,MATCH(INDEX('[1]Présence Agora'!#REF!,MATCH(E196,'[1]Présence Agora'!B:B,0)),'[1]Export Agora'!A:A,0))="","",INDEX('[1]Export Agora'!F:F,MATCH(INDEX('[1]Présence Agora'!#REF!,MATCH(E196,'[1]Présence Agora'!B:B,0)),'[1]Export Agora'!A:A,0))))</f>
        <v/>
      </c>
      <c r="T196" s="65">
        <f>IF(INDEX('[1]Export Lascom'!U:U,MATCH(E196,'[1]Export Lascom'!O:O,0))="","",INDEX('[1]Export Lascom'!U:U,MATCH(E196,'[1]Export Lascom'!O:O,0)))</f>
        <v>45049</v>
      </c>
    </row>
    <row r="197" spans="5:20">
      <c r="E197" s="72" t="s">
        <v>977</v>
      </c>
      <c r="F197" s="73" t="str">
        <f>INDEX('[1]Export Lascom'!B:B,MATCH(E197,'[1]Export Lascom'!O:O,0))</f>
        <v>22ISS</v>
      </c>
      <c r="G197" s="73">
        <f>INDEX('[1]Export Lascom'!G:G,MATCH(E197,'[1]Export Lascom'!O:O,0))</f>
        <v>17</v>
      </c>
      <c r="H197" s="73" t="str">
        <f>INDEX('[1]Export Lascom'!D:D,MATCH(E197,'[1]Export Lascom'!O:O,0))</f>
        <v>G71</v>
      </c>
      <c r="I197" s="73" t="str">
        <f>"Export CPRD " &amp; INDEX('[1]Export Lascom'!E:E,MATCH(E197,'[1]Export Lascom'!O:O,0))</f>
        <v>Export CPRD PN2068-2</v>
      </c>
      <c r="J197" s="73" t="str">
        <f>IF(MID(INDEX('[1]Export Lascom'!P:P,MATCH(E197,'[1]Export Lascom'!O:O,0)),4,1)="-",MID(INDEX('[1]Export Lascom'!P:P,MATCH(E197,'[1]Export Lascom'!O:O,0)),5,3),"Titre à mettre à jour")</f>
        <v>Titre à mettre à jour</v>
      </c>
      <c r="K197" s="73" t="str">
        <f>IF(MID(INDEX('[1]Export Lascom'!P:P,MATCH(E197,'[1]Export Lascom'!O:O,0)),4,1)="-",MID(INDEX('[1]Export Lascom'!P:P,MATCH(E197,'[1]Export Lascom'!O:O,0)),9,3),"Titre à mettre à jour")</f>
        <v>Titre à mettre à jour</v>
      </c>
      <c r="L197" s="73" t="str">
        <f>INDEX('[1]Export Lascom'!I:I,MATCH(E197,'[1]Export Lascom'!O:O,0))</f>
        <v>NTE</v>
      </c>
      <c r="M197" s="73" t="str">
        <f t="shared" si="8"/>
        <v>000023</v>
      </c>
      <c r="N197" s="74">
        <f t="shared" si="9"/>
        <v>2</v>
      </c>
      <c r="O197" s="73" t="s">
        <v>787</v>
      </c>
      <c r="P197" s="77">
        <f t="shared" ca="1" si="10"/>
        <v>44944</v>
      </c>
      <c r="Q197" s="75"/>
      <c r="R197" s="76">
        <f t="shared" ca="1" si="11"/>
        <v>-78</v>
      </c>
      <c r="S197" s="76" t="str">
        <f>IF(ISERROR(INDEX('[1]Export Agora'!F:F,MATCH(INDEX('[1]Présence Agora'!#REF!,MATCH(E197,'[1]Présence Agora'!B:B,0)),'[1]Export Agora'!A:A,0))),"",IF(INDEX('[1]Export Agora'!F:F,MATCH(INDEX('[1]Présence Agora'!#REF!,MATCH(E197,'[1]Présence Agora'!B:B,0)),'[1]Export Agora'!A:A,0))="","",INDEX('[1]Export Agora'!F:F,MATCH(INDEX('[1]Présence Agora'!#REF!,MATCH(E197,'[1]Présence Agora'!B:B,0)),'[1]Export Agora'!A:A,0))))</f>
        <v/>
      </c>
      <c r="T197" s="65">
        <f>IF(INDEX('[1]Export Lascom'!U:U,MATCH(E197,'[1]Export Lascom'!O:O,0))="","",INDEX('[1]Export Lascom'!U:U,MATCH(E197,'[1]Export Lascom'!O:O,0)))</f>
        <v>45022</v>
      </c>
    </row>
    <row r="198" spans="5:20">
      <c r="E198" s="72" t="s">
        <v>827</v>
      </c>
      <c r="F198" s="73" t="str">
        <f>INDEX('[1]Export Lascom'!B:B,MATCH(E198,'[1]Export Lascom'!O:O,0))</f>
        <v>22ISS</v>
      </c>
      <c r="G198" s="73">
        <f>INDEX('[1]Export Lascom'!G:G,MATCH(E198,'[1]Export Lascom'!O:O,0))</f>
        <v>17</v>
      </c>
      <c r="H198" s="73" t="str">
        <f>INDEX('[1]Export Lascom'!D:D,MATCH(E198,'[1]Export Lascom'!O:O,0))</f>
        <v>G71</v>
      </c>
      <c r="I198" s="73" t="str">
        <f>"Export CPRD " &amp; INDEX('[1]Export Lascom'!E:E,MATCH(E198,'[1]Export Lascom'!O:O,0))</f>
        <v>Export CPRD PN2068-2</v>
      </c>
      <c r="J198" s="73" t="str">
        <f>IF(MID(INDEX('[1]Export Lascom'!P:P,MATCH(E198,'[1]Export Lascom'!O:O,0)),4,1)="-",MID(INDEX('[1]Export Lascom'!P:P,MATCH(E198,'[1]Export Lascom'!O:O,0)),5,3),"Titre à mettre à jour")</f>
        <v>Titre à mettre à jour</v>
      </c>
      <c r="K198" s="73" t="str">
        <f>IF(MID(INDEX('[1]Export Lascom'!P:P,MATCH(E198,'[1]Export Lascom'!O:O,0)),4,1)="-",MID(INDEX('[1]Export Lascom'!P:P,MATCH(E198,'[1]Export Lascom'!O:O,0)),9,3),"Titre à mettre à jour")</f>
        <v>Titre à mettre à jour</v>
      </c>
      <c r="L198" s="73" t="str">
        <f>INDEX('[1]Export Lascom'!I:I,MATCH(E198,'[1]Export Lascom'!O:O,0))</f>
        <v>NTE</v>
      </c>
      <c r="M198" s="73" t="str">
        <f t="shared" si="8"/>
        <v>000024</v>
      </c>
      <c r="N198" s="74">
        <f t="shared" si="9"/>
        <v>1</v>
      </c>
      <c r="O198" s="73" t="s">
        <v>787</v>
      </c>
      <c r="P198" s="77">
        <f t="shared" ca="1" si="10"/>
        <v>44946</v>
      </c>
      <c r="Q198" s="75"/>
      <c r="R198" s="76">
        <f t="shared" ca="1" si="11"/>
        <v>0</v>
      </c>
      <c r="S198" s="76" t="str">
        <f>IF(ISERROR(INDEX('[1]Export Agora'!F:F,MATCH(INDEX('[1]Présence Agora'!#REF!,MATCH(E198,'[1]Présence Agora'!B:B,0)),'[1]Export Agora'!A:A,0))),"",IF(INDEX('[1]Export Agora'!F:F,MATCH(INDEX('[1]Présence Agora'!#REF!,MATCH(E198,'[1]Présence Agora'!B:B,0)),'[1]Export Agora'!A:A,0))="","",INDEX('[1]Export Agora'!F:F,MATCH(INDEX('[1]Présence Agora'!#REF!,MATCH(E198,'[1]Présence Agora'!B:B,0)),'[1]Export Agora'!A:A,0))))</f>
        <v/>
      </c>
      <c r="T198" s="65">
        <f>IF(INDEX('[1]Export Lascom'!U:U,MATCH(E198,'[1]Export Lascom'!O:O,0))="","",INDEX('[1]Export Lascom'!U:U,MATCH(E198,'[1]Export Lascom'!O:O,0)))</f>
        <v>44946</v>
      </c>
    </row>
    <row r="199" spans="5:20">
      <c r="E199" s="72" t="s">
        <v>981</v>
      </c>
      <c r="F199" s="73" t="str">
        <f>INDEX('[1]Export Lascom'!B:B,MATCH(E199,'[1]Export Lascom'!O:O,0))</f>
        <v>22ISS</v>
      </c>
      <c r="G199" s="73">
        <f>INDEX('[1]Export Lascom'!G:G,MATCH(E199,'[1]Export Lascom'!O:O,0))</f>
        <v>17</v>
      </c>
      <c r="H199" s="73" t="str">
        <f>INDEX('[1]Export Lascom'!D:D,MATCH(E199,'[1]Export Lascom'!O:O,0))</f>
        <v>G71</v>
      </c>
      <c r="I199" s="73" t="str">
        <f>"Export CPRD " &amp; INDEX('[1]Export Lascom'!E:E,MATCH(E199,'[1]Export Lascom'!O:O,0))</f>
        <v>Export CPRD PN2068-2</v>
      </c>
      <c r="J199" s="73" t="str">
        <f>IF(MID(INDEX('[1]Export Lascom'!P:P,MATCH(E199,'[1]Export Lascom'!O:O,0)),4,1)="-",MID(INDEX('[1]Export Lascom'!P:P,MATCH(E199,'[1]Export Lascom'!O:O,0)),5,3),"Titre à mettre à jour")</f>
        <v>Titre à mettre à jour</v>
      </c>
      <c r="K199" s="73" t="str">
        <f>IF(MID(INDEX('[1]Export Lascom'!P:P,MATCH(E199,'[1]Export Lascom'!O:O,0)),4,1)="-",MID(INDEX('[1]Export Lascom'!P:P,MATCH(E199,'[1]Export Lascom'!O:O,0)),9,3),"Titre à mettre à jour")</f>
        <v>Titre à mettre à jour</v>
      </c>
      <c r="L199" s="73" t="str">
        <f>INDEX('[1]Export Lascom'!I:I,MATCH(E199,'[1]Export Lascom'!O:O,0))</f>
        <v>NTE</v>
      </c>
      <c r="M199" s="73" t="str">
        <f t="shared" si="8"/>
        <v>000024</v>
      </c>
      <c r="N199" s="74">
        <f t="shared" si="9"/>
        <v>2</v>
      </c>
      <c r="O199" s="73" t="s">
        <v>787</v>
      </c>
      <c r="P199" s="77" t="str">
        <f t="shared" ca="1" si="10"/>
        <v/>
      </c>
      <c r="Q199" s="75"/>
      <c r="R199" s="76" t="str">
        <f t="shared" ca="1" si="11"/>
        <v/>
      </c>
      <c r="S199" s="76" t="str">
        <f>IF(ISERROR(INDEX('[1]Export Agora'!F:F,MATCH(INDEX('[1]Présence Agora'!#REF!,MATCH(E199,'[1]Présence Agora'!B:B,0)),'[1]Export Agora'!A:A,0))),"",IF(INDEX('[1]Export Agora'!F:F,MATCH(INDEX('[1]Présence Agora'!#REF!,MATCH(E199,'[1]Présence Agora'!B:B,0)),'[1]Export Agora'!A:A,0))="","",INDEX('[1]Export Agora'!F:F,MATCH(INDEX('[1]Présence Agora'!#REF!,MATCH(E199,'[1]Présence Agora'!B:B,0)),'[1]Export Agora'!A:A,0))))</f>
        <v/>
      </c>
      <c r="T199" s="65">
        <f>IF(INDEX('[1]Export Lascom'!U:U,MATCH(E199,'[1]Export Lascom'!O:O,0))="","",INDEX('[1]Export Lascom'!U:U,MATCH(E199,'[1]Export Lascom'!O:O,0)))</f>
        <v>45027</v>
      </c>
    </row>
    <row r="200" spans="5:20">
      <c r="E200" s="72" t="s">
        <v>987</v>
      </c>
      <c r="F200" s="73" t="str">
        <f>INDEX('[1]Export Lascom'!B:B,MATCH(E200,'[1]Export Lascom'!O:O,0))</f>
        <v>22ISS</v>
      </c>
      <c r="G200" s="73">
        <f>INDEX('[1]Export Lascom'!G:G,MATCH(E200,'[1]Export Lascom'!O:O,0))</f>
        <v>17</v>
      </c>
      <c r="H200" s="73" t="str">
        <f>INDEX('[1]Export Lascom'!D:D,MATCH(E200,'[1]Export Lascom'!O:O,0))</f>
        <v>G71</v>
      </c>
      <c r="I200" s="73" t="str">
        <f>"Export CPRD " &amp; INDEX('[1]Export Lascom'!E:E,MATCH(E200,'[1]Export Lascom'!O:O,0))</f>
        <v>Export CPRD PN2068-2</v>
      </c>
      <c r="J200" s="73" t="str">
        <f>IF(MID(INDEX('[1]Export Lascom'!P:P,MATCH(E200,'[1]Export Lascom'!O:O,0)),4,1)="-",MID(INDEX('[1]Export Lascom'!P:P,MATCH(E200,'[1]Export Lascom'!O:O,0)),5,3),"Titre à mettre à jour")</f>
        <v>Titre à mettre à jour</v>
      </c>
      <c r="K200" s="73" t="str">
        <f>IF(MID(INDEX('[1]Export Lascom'!P:P,MATCH(E200,'[1]Export Lascom'!O:O,0)),4,1)="-",MID(INDEX('[1]Export Lascom'!P:P,MATCH(E200,'[1]Export Lascom'!O:O,0)),9,3),"Titre à mettre à jour")</f>
        <v>Titre à mettre à jour</v>
      </c>
      <c r="L200" s="73" t="str">
        <f>INDEX('[1]Export Lascom'!I:I,MATCH(E200,'[1]Export Lascom'!O:O,0))</f>
        <v>NTE</v>
      </c>
      <c r="M200" s="73" t="str">
        <f t="shared" si="8"/>
        <v>000024</v>
      </c>
      <c r="N200" s="74">
        <f t="shared" si="9"/>
        <v>3</v>
      </c>
      <c r="O200" s="73" t="s">
        <v>787</v>
      </c>
      <c r="P200" s="77" t="str">
        <f t="shared" ca="1" si="10"/>
        <v/>
      </c>
      <c r="Q200" s="75">
        <v>45042</v>
      </c>
      <c r="R200" s="76">
        <f t="shared" ca="1" si="11"/>
        <v>14</v>
      </c>
      <c r="S200" s="76" t="str">
        <f>IF(ISERROR(INDEX('[1]Export Agora'!F:F,MATCH(INDEX('[1]Présence Agora'!#REF!,MATCH(E200,'[1]Présence Agora'!B:B,0)),'[1]Export Agora'!A:A,0))),"",IF(INDEX('[1]Export Agora'!F:F,MATCH(INDEX('[1]Présence Agora'!#REF!,MATCH(E200,'[1]Présence Agora'!B:B,0)),'[1]Export Agora'!A:A,0))="","",INDEX('[1]Export Agora'!F:F,MATCH(INDEX('[1]Présence Agora'!#REF!,MATCH(E200,'[1]Présence Agora'!B:B,0)),'[1]Export Agora'!A:A,0))))</f>
        <v/>
      </c>
      <c r="T200" s="65">
        <f>IF(INDEX('[1]Export Lascom'!U:U,MATCH(E200,'[1]Export Lascom'!O:O,0))="","",INDEX('[1]Export Lascom'!U:U,MATCH(E200,'[1]Export Lascom'!O:O,0)))</f>
        <v>45028</v>
      </c>
    </row>
    <row r="201" spans="5:20">
      <c r="E201" s="72" t="s">
        <v>1180</v>
      </c>
      <c r="F201" s="73" t="str">
        <f>INDEX('[1]Export Lascom'!B:B,MATCH(E201,'[1]Export Lascom'!O:O,0))</f>
        <v>22ISS</v>
      </c>
      <c r="G201" s="73">
        <f>INDEX('[1]Export Lascom'!G:G,MATCH(E201,'[1]Export Lascom'!O:O,0))</f>
        <v>17</v>
      </c>
      <c r="H201" s="73" t="str">
        <f>INDEX('[1]Export Lascom'!D:D,MATCH(E201,'[1]Export Lascom'!O:O,0))</f>
        <v>G71</v>
      </c>
      <c r="I201" s="73" t="str">
        <f>"Export CPRD " &amp; INDEX('[1]Export Lascom'!E:E,MATCH(E201,'[1]Export Lascom'!O:O,0))</f>
        <v>Export CPRD PN2068-2</v>
      </c>
      <c r="J201" s="73" t="str">
        <f>IF(MID(INDEX('[1]Export Lascom'!P:P,MATCH(E201,'[1]Export Lascom'!O:O,0)),4,1)="-",MID(INDEX('[1]Export Lascom'!P:P,MATCH(E201,'[1]Export Lascom'!O:O,0)),5,3),"Titre à mettre à jour")</f>
        <v>Titre à mettre à jour</v>
      </c>
      <c r="K201" s="73" t="str">
        <f>IF(MID(INDEX('[1]Export Lascom'!P:P,MATCH(E201,'[1]Export Lascom'!O:O,0)),4,1)="-",MID(INDEX('[1]Export Lascom'!P:P,MATCH(E201,'[1]Export Lascom'!O:O,0)),9,3),"Titre à mettre à jour")</f>
        <v>Titre à mettre à jour</v>
      </c>
      <c r="L201" s="73" t="str">
        <f>INDEX('[1]Export Lascom'!I:I,MATCH(E201,'[1]Export Lascom'!O:O,0))</f>
        <v>NTE</v>
      </c>
      <c r="M201" s="73" t="str">
        <f t="shared" si="8"/>
        <v>000024</v>
      </c>
      <c r="N201" s="74">
        <f t="shared" si="9"/>
        <v>4</v>
      </c>
      <c r="O201" s="73" t="s">
        <v>787</v>
      </c>
      <c r="P201" s="77" t="str">
        <f t="shared" ca="1" si="10"/>
        <v/>
      </c>
      <c r="Q201" s="75">
        <v>45042</v>
      </c>
      <c r="R201" s="76">
        <f t="shared" ca="1" si="11"/>
        <v>-21</v>
      </c>
      <c r="S201" s="76" t="str">
        <f>IF(ISERROR(INDEX('[1]Export Agora'!F:F,MATCH(INDEX('[1]Présence Agora'!#REF!,MATCH(E201,'[1]Présence Agora'!B:B,0)),'[1]Export Agora'!A:A,0))),"",IF(INDEX('[1]Export Agora'!F:F,MATCH(INDEX('[1]Présence Agora'!#REF!,MATCH(E201,'[1]Présence Agora'!B:B,0)),'[1]Export Agora'!A:A,0))="","",INDEX('[1]Export Agora'!F:F,MATCH(INDEX('[1]Présence Agora'!#REF!,MATCH(E201,'[1]Présence Agora'!B:B,0)),'[1]Export Agora'!A:A,0))))</f>
        <v/>
      </c>
      <c r="T201" s="65">
        <f>IF(INDEX('[1]Export Lascom'!U:U,MATCH(E201,'[1]Export Lascom'!O:O,0))="","",INDEX('[1]Export Lascom'!U:U,MATCH(E201,'[1]Export Lascom'!O:O,0)))</f>
        <v>45063</v>
      </c>
    </row>
    <row r="202" spans="5:20">
      <c r="E202" s="72" t="s">
        <v>915</v>
      </c>
      <c r="F202" s="73" t="str">
        <f>INDEX('[1]Export Lascom'!B:B,MATCH(E202,'[1]Export Lascom'!O:O,0))</f>
        <v>22ISS</v>
      </c>
      <c r="G202" s="73">
        <f>INDEX('[1]Export Lascom'!G:G,MATCH(E202,'[1]Export Lascom'!O:O,0))</f>
        <v>17</v>
      </c>
      <c r="H202" s="73" t="str">
        <f>INDEX('[1]Export Lascom'!D:D,MATCH(E202,'[1]Export Lascom'!O:O,0))</f>
        <v>G71</v>
      </c>
      <c r="I202" s="73" t="str">
        <f>"Export CPRD " &amp; INDEX('[1]Export Lascom'!E:E,MATCH(E202,'[1]Export Lascom'!O:O,0))</f>
        <v>Export CPRD PN2068-2</v>
      </c>
      <c r="J202" s="73" t="str">
        <f>IF(MID(INDEX('[1]Export Lascom'!P:P,MATCH(E202,'[1]Export Lascom'!O:O,0)),4,1)="-",MID(INDEX('[1]Export Lascom'!P:P,MATCH(E202,'[1]Export Lascom'!O:O,0)),5,3),"Titre à mettre à jour")</f>
        <v>Titre à mettre à jour</v>
      </c>
      <c r="K202" s="73" t="str">
        <f>IF(MID(INDEX('[1]Export Lascom'!P:P,MATCH(E202,'[1]Export Lascom'!O:O,0)),4,1)="-",MID(INDEX('[1]Export Lascom'!P:P,MATCH(E202,'[1]Export Lascom'!O:O,0)),9,3),"Titre à mettre à jour")</f>
        <v>Titre à mettre à jour</v>
      </c>
      <c r="L202" s="73" t="str">
        <f>INDEX('[1]Export Lascom'!I:I,MATCH(E202,'[1]Export Lascom'!O:O,0))</f>
        <v>NTE</v>
      </c>
      <c r="M202" s="73" t="str">
        <f t="shared" si="8"/>
        <v>000030</v>
      </c>
      <c r="N202" s="74">
        <f t="shared" si="9"/>
        <v>1</v>
      </c>
      <c r="O202" s="73" t="s">
        <v>787</v>
      </c>
      <c r="P202" s="77">
        <f t="shared" ca="1" si="10"/>
        <v>44985</v>
      </c>
      <c r="Q202" s="75"/>
      <c r="R202" s="76">
        <f t="shared" ca="1" si="11"/>
        <v>0</v>
      </c>
      <c r="S202" s="76" t="str">
        <f>IF(ISERROR(INDEX('[1]Export Agora'!F:F,MATCH(INDEX('[1]Présence Agora'!#REF!,MATCH(E202,'[1]Présence Agora'!B:B,0)),'[1]Export Agora'!A:A,0))),"",IF(INDEX('[1]Export Agora'!F:F,MATCH(INDEX('[1]Présence Agora'!#REF!,MATCH(E202,'[1]Présence Agora'!B:B,0)),'[1]Export Agora'!A:A,0))="","",INDEX('[1]Export Agora'!F:F,MATCH(INDEX('[1]Présence Agora'!#REF!,MATCH(E202,'[1]Présence Agora'!B:B,0)),'[1]Export Agora'!A:A,0))))</f>
        <v/>
      </c>
      <c r="T202" s="65">
        <f>IF(INDEX('[1]Export Lascom'!U:U,MATCH(E202,'[1]Export Lascom'!O:O,0))="","",INDEX('[1]Export Lascom'!U:U,MATCH(E202,'[1]Export Lascom'!O:O,0)))</f>
        <v>44985</v>
      </c>
    </row>
    <row r="203" spans="5:20">
      <c r="E203" s="72" t="s">
        <v>963</v>
      </c>
      <c r="F203" s="73" t="str">
        <f>INDEX('[1]Export Lascom'!B:B,MATCH(E203,'[1]Export Lascom'!O:O,0))</f>
        <v>22ISS</v>
      </c>
      <c r="G203" s="73">
        <f>INDEX('[1]Export Lascom'!G:G,MATCH(E203,'[1]Export Lascom'!O:O,0))</f>
        <v>17</v>
      </c>
      <c r="H203" s="73" t="str">
        <f>INDEX('[1]Export Lascom'!D:D,MATCH(E203,'[1]Export Lascom'!O:O,0))</f>
        <v>G71</v>
      </c>
      <c r="I203" s="73" t="str">
        <f>"Export CPRD " &amp; INDEX('[1]Export Lascom'!E:E,MATCH(E203,'[1]Export Lascom'!O:O,0))</f>
        <v>Export CPRD PN2068-2</v>
      </c>
      <c r="J203" s="73" t="str">
        <f>IF(MID(INDEX('[1]Export Lascom'!P:P,MATCH(E203,'[1]Export Lascom'!O:O,0)),4,1)="-",MID(INDEX('[1]Export Lascom'!P:P,MATCH(E203,'[1]Export Lascom'!O:O,0)),5,3),"Titre à mettre à jour")</f>
        <v>Titre à mettre à jour</v>
      </c>
      <c r="K203" s="73" t="str">
        <f>IF(MID(INDEX('[1]Export Lascom'!P:P,MATCH(E203,'[1]Export Lascom'!O:O,0)),4,1)="-",MID(INDEX('[1]Export Lascom'!P:P,MATCH(E203,'[1]Export Lascom'!O:O,0)),9,3),"Titre à mettre à jour")</f>
        <v>Titre à mettre à jour</v>
      </c>
      <c r="L203" s="73" t="str">
        <f>INDEX('[1]Export Lascom'!I:I,MATCH(E203,'[1]Export Lascom'!O:O,0))</f>
        <v>NTE</v>
      </c>
      <c r="M203" s="73" t="str">
        <f t="shared" si="8"/>
        <v>000031</v>
      </c>
      <c r="N203" s="74">
        <f t="shared" si="9"/>
        <v>1</v>
      </c>
      <c r="O203" s="73" t="s">
        <v>787</v>
      </c>
      <c r="P203" s="77">
        <f t="shared" ca="1" si="10"/>
        <v>45015</v>
      </c>
      <c r="Q203" s="75"/>
      <c r="R203" s="76">
        <f t="shared" ca="1" si="11"/>
        <v>0</v>
      </c>
      <c r="S203" s="76" t="str">
        <f>IF(ISERROR(INDEX('[1]Export Agora'!F:F,MATCH(INDEX('[1]Présence Agora'!#REF!,MATCH(E203,'[1]Présence Agora'!B:B,0)),'[1]Export Agora'!A:A,0))),"",IF(INDEX('[1]Export Agora'!F:F,MATCH(INDEX('[1]Présence Agora'!#REF!,MATCH(E203,'[1]Présence Agora'!B:B,0)),'[1]Export Agora'!A:A,0))="","",INDEX('[1]Export Agora'!F:F,MATCH(INDEX('[1]Présence Agora'!#REF!,MATCH(E203,'[1]Présence Agora'!B:B,0)),'[1]Export Agora'!A:A,0))))</f>
        <v/>
      </c>
      <c r="T203" s="65">
        <f>IF(INDEX('[1]Export Lascom'!U:U,MATCH(E203,'[1]Export Lascom'!O:O,0))="","",INDEX('[1]Export Lascom'!U:U,MATCH(E203,'[1]Export Lascom'!O:O,0)))</f>
        <v>45015</v>
      </c>
    </row>
    <row r="204" spans="5:20">
      <c r="E204" s="72" t="s">
        <v>1252</v>
      </c>
      <c r="F204" s="73" t="str">
        <f>INDEX('[1]Export Lascom'!B:B,MATCH(E204,'[1]Export Lascom'!O:O,0))</f>
        <v>22ISS</v>
      </c>
      <c r="G204" s="73">
        <f>INDEX('[1]Export Lascom'!G:G,MATCH(E204,'[1]Export Lascom'!O:O,0))</f>
        <v>17</v>
      </c>
      <c r="H204" s="73" t="str">
        <f>INDEX('[1]Export Lascom'!D:D,MATCH(E204,'[1]Export Lascom'!O:O,0))</f>
        <v>G71</v>
      </c>
      <c r="I204" s="73" t="str">
        <f>"Export CPRD " &amp; INDEX('[1]Export Lascom'!E:E,MATCH(E204,'[1]Export Lascom'!O:O,0))</f>
        <v>Export CPRD PN2068-2</v>
      </c>
      <c r="J204" s="73" t="str">
        <f>IF(MID(INDEX('[1]Export Lascom'!P:P,MATCH(E204,'[1]Export Lascom'!O:O,0)),4,1)="-",MID(INDEX('[1]Export Lascom'!P:P,MATCH(E204,'[1]Export Lascom'!O:O,0)),5,3),"Titre à mettre à jour")</f>
        <v>Titre à mettre à jour</v>
      </c>
      <c r="K204" s="73" t="str">
        <f>IF(MID(INDEX('[1]Export Lascom'!P:P,MATCH(E204,'[1]Export Lascom'!O:O,0)),4,1)="-",MID(INDEX('[1]Export Lascom'!P:P,MATCH(E204,'[1]Export Lascom'!O:O,0)),9,3),"Titre à mettre à jour")</f>
        <v>Titre à mettre à jour</v>
      </c>
      <c r="L204" s="73" t="str">
        <f>INDEX('[1]Export Lascom'!I:I,MATCH(E204,'[1]Export Lascom'!O:O,0))</f>
        <v>NTE</v>
      </c>
      <c r="M204" s="73" t="str">
        <f t="shared" ref="M204:M267" si="12">MID(E204,SEARCH("_",E204)-1+13,6)</f>
        <v>000031</v>
      </c>
      <c r="N204" s="74">
        <f t="shared" ref="N204:N267" si="13">VALUE(MID(E204,SEARCH("_",E204)-1+20,2))</f>
        <v>2</v>
      </c>
      <c r="O204" s="73" t="s">
        <v>787</v>
      </c>
      <c r="P204" s="77" t="str">
        <f t="shared" ref="P204:P267" ca="1" si="14">IFERROR(INDEX(INDIRECT("'" &amp;  I204 &amp; "'!A:M"),MATCH(E204,INDIRECT("'" &amp;  I204 &amp; "'!A:A"),0),13),"")</f>
        <v/>
      </c>
      <c r="Q204" s="75"/>
      <c r="R204" s="76" t="str">
        <f t="shared" ref="R204:R267" ca="1" si="15">IF(AND(T204&lt;&gt;"",P204&lt;&gt;""),P204-T204,IF(AND(T204&lt;&gt;"",Q204&lt;&gt;""),Q204-T204,""))</f>
        <v/>
      </c>
      <c r="S204" s="76" t="str">
        <f>IF(ISERROR(INDEX('[1]Export Agora'!F:F,MATCH(INDEX('[1]Présence Agora'!#REF!,MATCH(E204,'[1]Présence Agora'!B:B,0)),'[1]Export Agora'!A:A,0))),"",IF(INDEX('[1]Export Agora'!F:F,MATCH(INDEX('[1]Présence Agora'!#REF!,MATCH(E204,'[1]Présence Agora'!B:B,0)),'[1]Export Agora'!A:A,0))="","",INDEX('[1]Export Agora'!F:F,MATCH(INDEX('[1]Présence Agora'!#REF!,MATCH(E204,'[1]Présence Agora'!B:B,0)),'[1]Export Agora'!A:A,0))))</f>
        <v/>
      </c>
      <c r="T204" s="65">
        <f>IF(INDEX('[1]Export Lascom'!U:U,MATCH(E204,'[1]Export Lascom'!O:O,0))="","",INDEX('[1]Export Lascom'!U:U,MATCH(E204,'[1]Export Lascom'!O:O,0)))</f>
        <v>45076</v>
      </c>
    </row>
    <row r="205" spans="5:20">
      <c r="E205" s="72" t="s">
        <v>1253</v>
      </c>
      <c r="F205" s="73" t="str">
        <f>INDEX('[1]Export Lascom'!B:B,MATCH(E205,'[1]Export Lascom'!O:O,0))</f>
        <v>22ISS</v>
      </c>
      <c r="G205" s="73">
        <f>INDEX('[1]Export Lascom'!G:G,MATCH(E205,'[1]Export Lascom'!O:O,0))</f>
        <v>17</v>
      </c>
      <c r="H205" s="73" t="str">
        <f>INDEX('[1]Export Lascom'!D:D,MATCH(E205,'[1]Export Lascom'!O:O,0))</f>
        <v>G71</v>
      </c>
      <c r="I205" s="73" t="str">
        <f>"Export CPRD " &amp; INDEX('[1]Export Lascom'!E:E,MATCH(E205,'[1]Export Lascom'!O:O,0))</f>
        <v>Export CPRD PN2068-2</v>
      </c>
      <c r="J205" s="73" t="str">
        <f>IF(MID(INDEX('[1]Export Lascom'!P:P,MATCH(E205,'[1]Export Lascom'!O:O,0)),4,1)="-",MID(INDEX('[1]Export Lascom'!P:P,MATCH(E205,'[1]Export Lascom'!O:O,0)),5,3),"Titre à mettre à jour")</f>
        <v>Titre à mettre à jour</v>
      </c>
      <c r="K205" s="73" t="str">
        <f>IF(MID(INDEX('[1]Export Lascom'!P:P,MATCH(E205,'[1]Export Lascom'!O:O,0)),4,1)="-",MID(INDEX('[1]Export Lascom'!P:P,MATCH(E205,'[1]Export Lascom'!O:O,0)),9,3),"Titre à mettre à jour")</f>
        <v>Titre à mettre à jour</v>
      </c>
      <c r="L205" s="73" t="str">
        <f>INDEX('[1]Export Lascom'!I:I,MATCH(E205,'[1]Export Lascom'!O:O,0))</f>
        <v>NTE</v>
      </c>
      <c r="M205" s="73" t="str">
        <f t="shared" si="12"/>
        <v>000031</v>
      </c>
      <c r="N205" s="74">
        <f t="shared" si="13"/>
        <v>3</v>
      </c>
      <c r="O205" s="73" t="s">
        <v>787</v>
      </c>
      <c r="P205" s="77" t="str">
        <f t="shared" ca="1" si="14"/>
        <v/>
      </c>
      <c r="Q205" s="75">
        <v>45090</v>
      </c>
      <c r="R205" s="76">
        <f t="shared" ca="1" si="15"/>
        <v>14</v>
      </c>
      <c r="S205" s="76" t="str">
        <f>IF(ISERROR(INDEX('[1]Export Agora'!F:F,MATCH(INDEX('[1]Présence Agora'!#REF!,MATCH(E205,'[1]Présence Agora'!B:B,0)),'[1]Export Agora'!A:A,0))),"",IF(INDEX('[1]Export Agora'!F:F,MATCH(INDEX('[1]Présence Agora'!#REF!,MATCH(E205,'[1]Présence Agora'!B:B,0)),'[1]Export Agora'!A:A,0))="","",INDEX('[1]Export Agora'!F:F,MATCH(INDEX('[1]Présence Agora'!#REF!,MATCH(E205,'[1]Présence Agora'!B:B,0)),'[1]Export Agora'!A:A,0))))</f>
        <v/>
      </c>
      <c r="T205" s="65">
        <f>IF(INDEX('[1]Export Lascom'!U:U,MATCH(E205,'[1]Export Lascom'!O:O,0))="","",INDEX('[1]Export Lascom'!U:U,MATCH(E205,'[1]Export Lascom'!O:O,0)))</f>
        <v>45076</v>
      </c>
    </row>
    <row r="206" spans="5:20">
      <c r="E206" s="72" t="s">
        <v>916</v>
      </c>
      <c r="F206" s="73" t="str">
        <f>INDEX('[1]Export Lascom'!B:B,MATCH(E206,'[1]Export Lascom'!O:O,0))</f>
        <v>22ISS</v>
      </c>
      <c r="G206" s="73">
        <f>INDEX('[1]Export Lascom'!G:G,MATCH(E206,'[1]Export Lascom'!O:O,0))</f>
        <v>17</v>
      </c>
      <c r="H206" s="73" t="str">
        <f>INDEX('[1]Export Lascom'!D:D,MATCH(E206,'[1]Export Lascom'!O:O,0))</f>
        <v>G71</v>
      </c>
      <c r="I206" s="73" t="str">
        <f>"Export CPRD " &amp; INDEX('[1]Export Lascom'!E:E,MATCH(E206,'[1]Export Lascom'!O:O,0))</f>
        <v>Export CPRD PN2068-2</v>
      </c>
      <c r="J206" s="73" t="str">
        <f>IF(MID(INDEX('[1]Export Lascom'!P:P,MATCH(E206,'[1]Export Lascom'!O:O,0)),4,1)="-",MID(INDEX('[1]Export Lascom'!P:P,MATCH(E206,'[1]Export Lascom'!O:O,0)),5,3),"Titre à mettre à jour")</f>
        <v>Titre à mettre à jour</v>
      </c>
      <c r="K206" s="73" t="str">
        <f>IF(MID(INDEX('[1]Export Lascom'!P:P,MATCH(E206,'[1]Export Lascom'!O:O,0)),4,1)="-",MID(INDEX('[1]Export Lascom'!P:P,MATCH(E206,'[1]Export Lascom'!O:O,0)),9,3),"Titre à mettre à jour")</f>
        <v>Titre à mettre à jour</v>
      </c>
      <c r="L206" s="73" t="str">
        <f>INDEX('[1]Export Lascom'!I:I,MATCH(E206,'[1]Export Lascom'!O:O,0))</f>
        <v>NTE</v>
      </c>
      <c r="M206" s="73" t="str">
        <f t="shared" si="12"/>
        <v>000032</v>
      </c>
      <c r="N206" s="74">
        <f t="shared" si="13"/>
        <v>1</v>
      </c>
      <c r="O206" s="73" t="s">
        <v>787</v>
      </c>
      <c r="P206" s="77">
        <f t="shared" ca="1" si="14"/>
        <v>44988</v>
      </c>
      <c r="Q206" s="75"/>
      <c r="R206" s="76">
        <f t="shared" ca="1" si="15"/>
        <v>0</v>
      </c>
      <c r="S206" s="76" t="str">
        <f>IF(ISERROR(INDEX('[1]Export Agora'!F:F,MATCH(INDEX('[1]Présence Agora'!#REF!,MATCH(E206,'[1]Présence Agora'!B:B,0)),'[1]Export Agora'!A:A,0))),"",IF(INDEX('[1]Export Agora'!F:F,MATCH(INDEX('[1]Présence Agora'!#REF!,MATCH(E206,'[1]Présence Agora'!B:B,0)),'[1]Export Agora'!A:A,0))="","",INDEX('[1]Export Agora'!F:F,MATCH(INDEX('[1]Présence Agora'!#REF!,MATCH(E206,'[1]Présence Agora'!B:B,0)),'[1]Export Agora'!A:A,0))))</f>
        <v/>
      </c>
      <c r="T206" s="65">
        <f>IF(INDEX('[1]Export Lascom'!U:U,MATCH(E206,'[1]Export Lascom'!O:O,0))="","",INDEX('[1]Export Lascom'!U:U,MATCH(E206,'[1]Export Lascom'!O:O,0)))</f>
        <v>44988</v>
      </c>
    </row>
    <row r="207" spans="5:20">
      <c r="E207" s="72" t="s">
        <v>870</v>
      </c>
      <c r="F207" s="73" t="str">
        <f>INDEX('[1]Export Lascom'!B:B,MATCH(E207,'[1]Export Lascom'!O:O,0))</f>
        <v>22ISS</v>
      </c>
      <c r="G207" s="73">
        <f>INDEX('[1]Export Lascom'!G:G,MATCH(E207,'[1]Export Lascom'!O:O,0))</f>
        <v>17</v>
      </c>
      <c r="H207" s="73" t="str">
        <f>INDEX('[1]Export Lascom'!D:D,MATCH(E207,'[1]Export Lascom'!O:O,0))</f>
        <v>G71</v>
      </c>
      <c r="I207" s="73" t="str">
        <f>"Export CPRD " &amp; INDEX('[1]Export Lascom'!E:E,MATCH(E207,'[1]Export Lascom'!O:O,0))</f>
        <v>Export CPRD PN2068-2</v>
      </c>
      <c r="J207" s="73" t="str">
        <f>IF(MID(INDEX('[1]Export Lascom'!P:P,MATCH(E207,'[1]Export Lascom'!O:O,0)),4,1)="-",MID(INDEX('[1]Export Lascom'!P:P,MATCH(E207,'[1]Export Lascom'!O:O,0)),5,3),"Titre à mettre à jour")</f>
        <v>Titre à mettre à jour</v>
      </c>
      <c r="K207" s="73" t="str">
        <f>IF(MID(INDEX('[1]Export Lascom'!P:P,MATCH(E207,'[1]Export Lascom'!O:O,0)),4,1)="-",MID(INDEX('[1]Export Lascom'!P:P,MATCH(E207,'[1]Export Lascom'!O:O,0)),9,3),"Titre à mettre à jour")</f>
        <v>Titre à mettre à jour</v>
      </c>
      <c r="L207" s="73" t="str">
        <f>INDEX('[1]Export Lascom'!I:I,MATCH(E207,'[1]Export Lascom'!O:O,0))</f>
        <v>NTE</v>
      </c>
      <c r="M207" s="73" t="str">
        <f t="shared" si="12"/>
        <v>000034</v>
      </c>
      <c r="N207" s="74">
        <f t="shared" si="13"/>
        <v>1</v>
      </c>
      <c r="O207" s="73" t="s">
        <v>787</v>
      </c>
      <c r="P207" s="77" t="str">
        <f t="shared" ca="1" si="14"/>
        <v/>
      </c>
      <c r="Q207" s="75"/>
      <c r="R207" s="76" t="str">
        <f t="shared" ca="1" si="15"/>
        <v/>
      </c>
      <c r="S207" s="76" t="str">
        <f>IF(ISERROR(INDEX('[1]Export Agora'!F:F,MATCH(INDEX('[1]Présence Agora'!#REF!,MATCH(E207,'[1]Présence Agora'!B:B,0)),'[1]Export Agora'!A:A,0))),"",IF(INDEX('[1]Export Agora'!F:F,MATCH(INDEX('[1]Présence Agora'!#REF!,MATCH(E207,'[1]Présence Agora'!B:B,0)),'[1]Export Agora'!A:A,0))="","",INDEX('[1]Export Agora'!F:F,MATCH(INDEX('[1]Présence Agora'!#REF!,MATCH(E207,'[1]Présence Agora'!B:B,0)),'[1]Export Agora'!A:A,0))))</f>
        <v/>
      </c>
      <c r="T207" s="65">
        <f>IF(INDEX('[1]Export Lascom'!U:U,MATCH(E207,'[1]Export Lascom'!O:O,0))="","",INDEX('[1]Export Lascom'!U:U,MATCH(E207,'[1]Export Lascom'!O:O,0)))</f>
        <v>44970</v>
      </c>
    </row>
    <row r="208" spans="5:20">
      <c r="E208" s="72" t="s">
        <v>871</v>
      </c>
      <c r="F208" s="73" t="str">
        <f>INDEX('[1]Export Lascom'!B:B,MATCH(E208,'[1]Export Lascom'!O:O,0))</f>
        <v>22ISS</v>
      </c>
      <c r="G208" s="73">
        <f>INDEX('[1]Export Lascom'!G:G,MATCH(E208,'[1]Export Lascom'!O:O,0))</f>
        <v>17</v>
      </c>
      <c r="H208" s="73" t="str">
        <f>INDEX('[1]Export Lascom'!D:D,MATCH(E208,'[1]Export Lascom'!O:O,0))</f>
        <v>G71</v>
      </c>
      <c r="I208" s="73" t="str">
        <f>"Export CPRD " &amp; INDEX('[1]Export Lascom'!E:E,MATCH(E208,'[1]Export Lascom'!O:O,0))</f>
        <v>Export CPRD PN2068-2</v>
      </c>
      <c r="J208" s="73" t="str">
        <f>IF(MID(INDEX('[1]Export Lascom'!P:P,MATCH(E208,'[1]Export Lascom'!O:O,0)),4,1)="-",MID(INDEX('[1]Export Lascom'!P:P,MATCH(E208,'[1]Export Lascom'!O:O,0)),5,3),"Titre à mettre à jour")</f>
        <v>Titre à mettre à jour</v>
      </c>
      <c r="K208" s="73" t="str">
        <f>IF(MID(INDEX('[1]Export Lascom'!P:P,MATCH(E208,'[1]Export Lascom'!O:O,0)),4,1)="-",MID(INDEX('[1]Export Lascom'!P:P,MATCH(E208,'[1]Export Lascom'!O:O,0)),9,3),"Titre à mettre à jour")</f>
        <v>Titre à mettre à jour</v>
      </c>
      <c r="L208" s="73" t="str">
        <f>INDEX('[1]Export Lascom'!I:I,MATCH(E208,'[1]Export Lascom'!O:O,0))</f>
        <v>NTE</v>
      </c>
      <c r="M208" s="73" t="str">
        <f t="shared" si="12"/>
        <v>000034</v>
      </c>
      <c r="N208" s="74">
        <f t="shared" si="13"/>
        <v>2</v>
      </c>
      <c r="O208" s="73" t="s">
        <v>787</v>
      </c>
      <c r="P208" s="77">
        <f t="shared" ca="1" si="14"/>
        <v>44970</v>
      </c>
      <c r="Q208" s="75"/>
      <c r="R208" s="76">
        <f t="shared" ca="1" si="15"/>
        <v>0</v>
      </c>
      <c r="S208" s="76" t="str">
        <f>IF(ISERROR(INDEX('[1]Export Agora'!F:F,MATCH(INDEX('[1]Présence Agora'!#REF!,MATCH(E208,'[1]Présence Agora'!B:B,0)),'[1]Export Agora'!A:A,0))),"",IF(INDEX('[1]Export Agora'!F:F,MATCH(INDEX('[1]Présence Agora'!#REF!,MATCH(E208,'[1]Présence Agora'!B:B,0)),'[1]Export Agora'!A:A,0))="","",INDEX('[1]Export Agora'!F:F,MATCH(INDEX('[1]Présence Agora'!#REF!,MATCH(E208,'[1]Présence Agora'!B:B,0)),'[1]Export Agora'!A:A,0))))</f>
        <v/>
      </c>
      <c r="T208" s="65">
        <f>IF(INDEX('[1]Export Lascom'!U:U,MATCH(E208,'[1]Export Lascom'!O:O,0))="","",INDEX('[1]Export Lascom'!U:U,MATCH(E208,'[1]Export Lascom'!O:O,0)))</f>
        <v>44970</v>
      </c>
    </row>
    <row r="209" spans="5:20">
      <c r="E209" s="72" t="s">
        <v>892</v>
      </c>
      <c r="F209" s="73" t="str">
        <f>INDEX('[1]Export Lascom'!B:B,MATCH(E209,'[1]Export Lascom'!O:O,0))</f>
        <v>22ISS</v>
      </c>
      <c r="G209" s="73">
        <f>INDEX('[1]Export Lascom'!G:G,MATCH(E209,'[1]Export Lascom'!O:O,0))</f>
        <v>17</v>
      </c>
      <c r="H209" s="73" t="str">
        <f>INDEX('[1]Export Lascom'!D:D,MATCH(E209,'[1]Export Lascom'!O:O,0))</f>
        <v>G71</v>
      </c>
      <c r="I209" s="73" t="str">
        <f>"Export CPRD " &amp; INDEX('[1]Export Lascom'!E:E,MATCH(E209,'[1]Export Lascom'!O:O,0))</f>
        <v>Export CPRD PN2068-2</v>
      </c>
      <c r="J209" s="73" t="str">
        <f>IF(MID(INDEX('[1]Export Lascom'!P:P,MATCH(E209,'[1]Export Lascom'!O:O,0)),4,1)="-",MID(INDEX('[1]Export Lascom'!P:P,MATCH(E209,'[1]Export Lascom'!O:O,0)),5,3),"Titre à mettre à jour")</f>
        <v>Titre à mettre à jour</v>
      </c>
      <c r="K209" s="73" t="str">
        <f>IF(MID(INDEX('[1]Export Lascom'!P:P,MATCH(E209,'[1]Export Lascom'!O:O,0)),4,1)="-",MID(INDEX('[1]Export Lascom'!P:P,MATCH(E209,'[1]Export Lascom'!O:O,0)),9,3),"Titre à mettre à jour")</f>
        <v>Titre à mettre à jour</v>
      </c>
      <c r="L209" s="73" t="str">
        <f>INDEX('[1]Export Lascom'!I:I,MATCH(E209,'[1]Export Lascom'!O:O,0))</f>
        <v>NTE</v>
      </c>
      <c r="M209" s="73" t="str">
        <f t="shared" si="12"/>
        <v>000041</v>
      </c>
      <c r="N209" s="74">
        <f t="shared" si="13"/>
        <v>1</v>
      </c>
      <c r="O209" s="73" t="s">
        <v>787</v>
      </c>
      <c r="P209" s="77">
        <f t="shared" ca="1" si="14"/>
        <v>44978</v>
      </c>
      <c r="Q209" s="75"/>
      <c r="R209" s="76">
        <f t="shared" ca="1" si="15"/>
        <v>1</v>
      </c>
      <c r="S209" s="76" t="str">
        <f>IF(ISERROR(INDEX('[1]Export Agora'!F:F,MATCH(INDEX('[1]Présence Agora'!#REF!,MATCH(E209,'[1]Présence Agora'!B:B,0)),'[1]Export Agora'!A:A,0))),"",IF(INDEX('[1]Export Agora'!F:F,MATCH(INDEX('[1]Présence Agora'!#REF!,MATCH(E209,'[1]Présence Agora'!B:B,0)),'[1]Export Agora'!A:A,0))="","",INDEX('[1]Export Agora'!F:F,MATCH(INDEX('[1]Présence Agora'!#REF!,MATCH(E209,'[1]Présence Agora'!B:B,0)),'[1]Export Agora'!A:A,0))))</f>
        <v/>
      </c>
      <c r="T209" s="65">
        <f>IF(INDEX('[1]Export Lascom'!U:U,MATCH(E209,'[1]Export Lascom'!O:O,0))="","",INDEX('[1]Export Lascom'!U:U,MATCH(E209,'[1]Export Lascom'!O:O,0)))</f>
        <v>44977</v>
      </c>
    </row>
    <row r="210" spans="5:20">
      <c r="E210" s="72" t="s">
        <v>893</v>
      </c>
      <c r="F210" s="73" t="str">
        <f>INDEX('[1]Export Lascom'!B:B,MATCH(E210,'[1]Export Lascom'!O:O,0))</f>
        <v>22ISS</v>
      </c>
      <c r="G210" s="73">
        <f>INDEX('[1]Export Lascom'!G:G,MATCH(E210,'[1]Export Lascom'!O:O,0))</f>
        <v>17</v>
      </c>
      <c r="H210" s="73" t="str">
        <f>INDEX('[1]Export Lascom'!D:D,MATCH(E210,'[1]Export Lascom'!O:O,0))</f>
        <v>G71</v>
      </c>
      <c r="I210" s="73" t="str">
        <f>"Export CPRD " &amp; INDEX('[1]Export Lascom'!E:E,MATCH(E210,'[1]Export Lascom'!O:O,0))</f>
        <v>Export CPRD PN2068-2</v>
      </c>
      <c r="J210" s="73" t="str">
        <f>IF(MID(INDEX('[1]Export Lascom'!P:P,MATCH(E210,'[1]Export Lascom'!O:O,0)),4,1)="-",MID(INDEX('[1]Export Lascom'!P:P,MATCH(E210,'[1]Export Lascom'!O:O,0)),5,3),"Titre à mettre à jour")</f>
        <v>Titre à mettre à jour</v>
      </c>
      <c r="K210" s="73" t="str">
        <f>IF(MID(INDEX('[1]Export Lascom'!P:P,MATCH(E210,'[1]Export Lascom'!O:O,0)),4,1)="-",MID(INDEX('[1]Export Lascom'!P:P,MATCH(E210,'[1]Export Lascom'!O:O,0)),9,3),"Titre à mettre à jour")</f>
        <v>Titre à mettre à jour</v>
      </c>
      <c r="L210" s="73" t="str">
        <f>INDEX('[1]Export Lascom'!I:I,MATCH(E210,'[1]Export Lascom'!O:O,0))</f>
        <v>NTE</v>
      </c>
      <c r="M210" s="73" t="str">
        <f t="shared" si="12"/>
        <v>000041</v>
      </c>
      <c r="N210" s="74">
        <f t="shared" si="13"/>
        <v>2</v>
      </c>
      <c r="O210" s="73" t="s">
        <v>787</v>
      </c>
      <c r="P210" s="77" t="str">
        <f t="shared" ca="1" si="14"/>
        <v/>
      </c>
      <c r="Q210" s="75">
        <v>44991</v>
      </c>
      <c r="R210" s="76">
        <f t="shared" ca="1" si="15"/>
        <v>14</v>
      </c>
      <c r="S210" s="76" t="str">
        <f>IF(ISERROR(INDEX('[1]Export Agora'!F:F,MATCH(INDEX('[1]Présence Agora'!#REF!,MATCH(E210,'[1]Présence Agora'!B:B,0)),'[1]Export Agora'!A:A,0))),"",IF(INDEX('[1]Export Agora'!F:F,MATCH(INDEX('[1]Présence Agora'!#REF!,MATCH(E210,'[1]Présence Agora'!B:B,0)),'[1]Export Agora'!A:A,0))="","",INDEX('[1]Export Agora'!F:F,MATCH(INDEX('[1]Présence Agora'!#REF!,MATCH(E210,'[1]Présence Agora'!B:B,0)),'[1]Export Agora'!A:A,0))))</f>
        <v/>
      </c>
      <c r="T210" s="65">
        <f>IF(INDEX('[1]Export Lascom'!U:U,MATCH(E210,'[1]Export Lascom'!O:O,0))="","",INDEX('[1]Export Lascom'!U:U,MATCH(E210,'[1]Export Lascom'!O:O,0)))</f>
        <v>44977</v>
      </c>
    </row>
    <row r="211" spans="5:20">
      <c r="E211" s="72" t="s">
        <v>902</v>
      </c>
      <c r="F211" s="73" t="str">
        <f>INDEX('[1]Export Lascom'!B:B,MATCH(E211,'[1]Export Lascom'!O:O,0))</f>
        <v>22ISS</v>
      </c>
      <c r="G211" s="73">
        <f>INDEX('[1]Export Lascom'!G:G,MATCH(E211,'[1]Export Lascom'!O:O,0))</f>
        <v>17</v>
      </c>
      <c r="H211" s="73" t="str">
        <f>INDEX('[1]Export Lascom'!D:D,MATCH(E211,'[1]Export Lascom'!O:O,0))</f>
        <v>G71</v>
      </c>
      <c r="I211" s="73" t="str">
        <f>"Export CPRD " &amp; INDEX('[1]Export Lascom'!E:E,MATCH(E211,'[1]Export Lascom'!O:O,0))</f>
        <v>Export CPRD PN2068-2</v>
      </c>
      <c r="J211" s="73" t="str">
        <f>IF(MID(INDEX('[1]Export Lascom'!P:P,MATCH(E211,'[1]Export Lascom'!O:O,0)),4,1)="-",MID(INDEX('[1]Export Lascom'!P:P,MATCH(E211,'[1]Export Lascom'!O:O,0)),5,3),"Titre à mettre à jour")</f>
        <v>Titre à mettre à jour</v>
      </c>
      <c r="K211" s="73" t="str">
        <f>IF(MID(INDEX('[1]Export Lascom'!P:P,MATCH(E211,'[1]Export Lascom'!O:O,0)),4,1)="-",MID(INDEX('[1]Export Lascom'!P:P,MATCH(E211,'[1]Export Lascom'!O:O,0)),9,3),"Titre à mettre à jour")</f>
        <v>Titre à mettre à jour</v>
      </c>
      <c r="L211" s="73" t="str">
        <f>INDEX('[1]Export Lascom'!I:I,MATCH(E211,'[1]Export Lascom'!O:O,0))</f>
        <v>NTE</v>
      </c>
      <c r="M211" s="73" t="str">
        <f t="shared" si="12"/>
        <v>000041</v>
      </c>
      <c r="N211" s="74">
        <f t="shared" si="13"/>
        <v>3</v>
      </c>
      <c r="O211" s="73" t="s">
        <v>787</v>
      </c>
      <c r="P211" s="77" t="str">
        <f t="shared" ca="1" si="14"/>
        <v/>
      </c>
      <c r="Q211" s="75">
        <v>44992</v>
      </c>
      <c r="R211" s="76">
        <f t="shared" ca="1" si="15"/>
        <v>14</v>
      </c>
      <c r="S211" s="76" t="str">
        <f>IF(ISERROR(INDEX('[1]Export Agora'!F:F,MATCH(INDEX('[1]Présence Agora'!#REF!,MATCH(E211,'[1]Présence Agora'!B:B,0)),'[1]Export Agora'!A:A,0))),"",IF(INDEX('[1]Export Agora'!F:F,MATCH(INDEX('[1]Présence Agora'!#REF!,MATCH(E211,'[1]Présence Agora'!B:B,0)),'[1]Export Agora'!A:A,0))="","",INDEX('[1]Export Agora'!F:F,MATCH(INDEX('[1]Présence Agora'!#REF!,MATCH(E211,'[1]Présence Agora'!B:B,0)),'[1]Export Agora'!A:A,0))))</f>
        <v/>
      </c>
      <c r="T211" s="65">
        <f>IF(INDEX('[1]Export Lascom'!U:U,MATCH(E211,'[1]Export Lascom'!O:O,0))="","",INDEX('[1]Export Lascom'!U:U,MATCH(E211,'[1]Export Lascom'!O:O,0)))</f>
        <v>44978</v>
      </c>
    </row>
    <row r="212" spans="5:20">
      <c r="E212" s="72" t="s">
        <v>956</v>
      </c>
      <c r="F212" s="73" t="str">
        <f>INDEX('[1]Export Lascom'!B:B,MATCH(E212,'[1]Export Lascom'!O:O,0))</f>
        <v>22ISS</v>
      </c>
      <c r="G212" s="73">
        <f>INDEX('[1]Export Lascom'!G:G,MATCH(E212,'[1]Export Lascom'!O:O,0))</f>
        <v>17</v>
      </c>
      <c r="H212" s="73" t="str">
        <f>INDEX('[1]Export Lascom'!D:D,MATCH(E212,'[1]Export Lascom'!O:O,0))</f>
        <v>G12</v>
      </c>
      <c r="I212" s="73" t="str">
        <f>"Export CPRD " &amp; INDEX('[1]Export Lascom'!E:E,MATCH(E212,'[1]Export Lascom'!O:O,0))</f>
        <v>Export CPRD PN2068-2</v>
      </c>
      <c r="J212" s="73" t="str">
        <f>IF(MID(INDEX('[1]Export Lascom'!P:P,MATCH(E212,'[1]Export Lascom'!O:O,0)),4,1)="-",MID(INDEX('[1]Export Lascom'!P:P,MATCH(E212,'[1]Export Lascom'!O:O,0)),5,3),"Titre à mettre à jour")</f>
        <v>TN-</v>
      </c>
      <c r="K212" s="73" t="str">
        <f>IF(MID(INDEX('[1]Export Lascom'!P:P,MATCH(E212,'[1]Export Lascom'!O:O,0)),4,1)="-",MID(INDEX('[1]Export Lascom'!P:P,MATCH(E212,'[1]Export Lascom'!O:O,0)),9,3),"Titre à mettre à jour")</f>
        <v>TZ-</v>
      </c>
      <c r="L212" s="73" t="str">
        <f>INDEX('[1]Export Lascom'!I:I,MATCH(E212,'[1]Export Lascom'!O:O,0))</f>
        <v>NTE</v>
      </c>
      <c r="M212" s="73" t="str">
        <f t="shared" si="12"/>
        <v>000050</v>
      </c>
      <c r="N212" s="74">
        <f t="shared" si="13"/>
        <v>1</v>
      </c>
      <c r="O212" s="73" t="s">
        <v>787</v>
      </c>
      <c r="P212" s="77" t="str">
        <f t="shared" ca="1" si="14"/>
        <v/>
      </c>
      <c r="Q212" s="75"/>
      <c r="R212" s="76" t="str">
        <f t="shared" ca="1" si="15"/>
        <v/>
      </c>
      <c r="S212" s="76" t="str">
        <f>IF(ISERROR(INDEX('[1]Export Agora'!F:F,MATCH(INDEX('[1]Présence Agora'!#REF!,MATCH(E212,'[1]Présence Agora'!B:B,0)),'[1]Export Agora'!A:A,0))),"",IF(INDEX('[1]Export Agora'!F:F,MATCH(INDEX('[1]Présence Agora'!#REF!,MATCH(E212,'[1]Présence Agora'!B:B,0)),'[1]Export Agora'!A:A,0))="","",INDEX('[1]Export Agora'!F:F,MATCH(INDEX('[1]Présence Agora'!#REF!,MATCH(E212,'[1]Présence Agora'!B:B,0)),'[1]Export Agora'!A:A,0))))</f>
        <v/>
      </c>
      <c r="T212" s="65">
        <f>IF(INDEX('[1]Export Lascom'!U:U,MATCH(E212,'[1]Export Lascom'!O:O,0))="","",INDEX('[1]Export Lascom'!U:U,MATCH(E212,'[1]Export Lascom'!O:O,0)))</f>
        <v>45012</v>
      </c>
    </row>
    <row r="213" spans="5:20">
      <c r="E213" s="72" t="s">
        <v>960</v>
      </c>
      <c r="F213" s="73" t="str">
        <f>INDEX('[1]Export Lascom'!B:B,MATCH(E213,'[1]Export Lascom'!O:O,0))</f>
        <v>22ISS</v>
      </c>
      <c r="G213" s="73">
        <f>INDEX('[1]Export Lascom'!G:G,MATCH(E213,'[1]Export Lascom'!O:O,0))</f>
        <v>17</v>
      </c>
      <c r="H213" s="73" t="str">
        <f>INDEX('[1]Export Lascom'!D:D,MATCH(E213,'[1]Export Lascom'!O:O,0))</f>
        <v>G12</v>
      </c>
      <c r="I213" s="73" t="str">
        <f>"Export CPRD " &amp; INDEX('[1]Export Lascom'!E:E,MATCH(E213,'[1]Export Lascom'!O:O,0))</f>
        <v>Export CPRD PN2068-2</v>
      </c>
      <c r="J213" s="73" t="str">
        <f>IF(MID(INDEX('[1]Export Lascom'!P:P,MATCH(E213,'[1]Export Lascom'!O:O,0)),4,1)="-",MID(INDEX('[1]Export Lascom'!P:P,MATCH(E213,'[1]Export Lascom'!O:O,0)),5,3),"Titre à mettre à jour")</f>
        <v>TN-</v>
      </c>
      <c r="K213" s="73" t="str">
        <f>IF(MID(INDEX('[1]Export Lascom'!P:P,MATCH(E213,'[1]Export Lascom'!O:O,0)),4,1)="-",MID(INDEX('[1]Export Lascom'!P:P,MATCH(E213,'[1]Export Lascom'!O:O,0)),9,3),"Titre à mettre à jour")</f>
        <v>TZ-</v>
      </c>
      <c r="L213" s="73" t="str">
        <f>INDEX('[1]Export Lascom'!I:I,MATCH(E213,'[1]Export Lascom'!O:O,0))</f>
        <v>NTE</v>
      </c>
      <c r="M213" s="73" t="str">
        <f t="shared" si="12"/>
        <v>000050</v>
      </c>
      <c r="N213" s="74">
        <f t="shared" si="13"/>
        <v>2</v>
      </c>
      <c r="O213" s="73" t="s">
        <v>787</v>
      </c>
      <c r="P213" s="77" t="str">
        <f t="shared" ca="1" si="14"/>
        <v/>
      </c>
      <c r="Q213" s="75">
        <v>45026</v>
      </c>
      <c r="R213" s="76">
        <f t="shared" ca="1" si="15"/>
        <v>13</v>
      </c>
      <c r="S213" s="76" t="str">
        <f>IF(ISERROR(INDEX('[1]Export Agora'!F:F,MATCH(INDEX('[1]Présence Agora'!#REF!,MATCH(E213,'[1]Présence Agora'!B:B,0)),'[1]Export Agora'!A:A,0))),"",IF(INDEX('[1]Export Agora'!F:F,MATCH(INDEX('[1]Présence Agora'!#REF!,MATCH(E213,'[1]Présence Agora'!B:B,0)),'[1]Export Agora'!A:A,0))="","",INDEX('[1]Export Agora'!F:F,MATCH(INDEX('[1]Présence Agora'!#REF!,MATCH(E213,'[1]Présence Agora'!B:B,0)),'[1]Export Agora'!A:A,0))))</f>
        <v/>
      </c>
      <c r="T213" s="65">
        <f>IF(INDEX('[1]Export Lascom'!U:U,MATCH(E213,'[1]Export Lascom'!O:O,0))="","",INDEX('[1]Export Lascom'!U:U,MATCH(E213,'[1]Export Lascom'!O:O,0)))</f>
        <v>45013</v>
      </c>
    </row>
    <row r="214" spans="5:20">
      <c r="E214" s="72" t="s">
        <v>961</v>
      </c>
      <c r="F214" s="73" t="str">
        <f>INDEX('[1]Export Lascom'!B:B,MATCH(E214,'[1]Export Lascom'!O:O,0))</f>
        <v>22ISS</v>
      </c>
      <c r="G214" s="73">
        <f>INDEX('[1]Export Lascom'!G:G,MATCH(E214,'[1]Export Lascom'!O:O,0))</f>
        <v>17</v>
      </c>
      <c r="H214" s="73" t="str">
        <f>INDEX('[1]Export Lascom'!D:D,MATCH(E214,'[1]Export Lascom'!O:O,0))</f>
        <v>G12</v>
      </c>
      <c r="I214" s="73" t="str">
        <f>"Export CPRD " &amp; INDEX('[1]Export Lascom'!E:E,MATCH(E214,'[1]Export Lascom'!O:O,0))</f>
        <v>Export CPRD PN2068-2</v>
      </c>
      <c r="J214" s="73" t="str">
        <f>IF(MID(INDEX('[1]Export Lascom'!P:P,MATCH(E214,'[1]Export Lascom'!O:O,0)),4,1)="-",MID(INDEX('[1]Export Lascom'!P:P,MATCH(E214,'[1]Export Lascom'!O:O,0)),5,3),"Titre à mettre à jour")</f>
        <v>TTT</v>
      </c>
      <c r="K214" s="73" t="str">
        <f>IF(MID(INDEX('[1]Export Lascom'!P:P,MATCH(E214,'[1]Export Lascom'!O:O,0)),4,1)="-",MID(INDEX('[1]Export Lascom'!P:P,MATCH(E214,'[1]Export Lascom'!O:O,0)),9,3),"Titre à mettre à jour")</f>
        <v>TTZ</v>
      </c>
      <c r="L214" s="73" t="str">
        <f>INDEX('[1]Export Lascom'!I:I,MATCH(E214,'[1]Export Lascom'!O:O,0))</f>
        <v>NTE</v>
      </c>
      <c r="M214" s="73" t="str">
        <f t="shared" si="12"/>
        <v>000050</v>
      </c>
      <c r="N214" s="74">
        <f t="shared" si="13"/>
        <v>3</v>
      </c>
      <c r="O214" s="73" t="s">
        <v>787</v>
      </c>
      <c r="P214" s="77" t="str">
        <f t="shared" ca="1" si="14"/>
        <v/>
      </c>
      <c r="Q214" s="75">
        <v>45027</v>
      </c>
      <c r="R214" s="76">
        <f t="shared" ca="1" si="15"/>
        <v>14</v>
      </c>
      <c r="S214" s="76" t="str">
        <f>IF(ISERROR(INDEX('[1]Export Agora'!F:F,MATCH(INDEX('[1]Présence Agora'!#REF!,MATCH(E214,'[1]Présence Agora'!B:B,0)),'[1]Export Agora'!A:A,0))),"",IF(INDEX('[1]Export Agora'!F:F,MATCH(INDEX('[1]Présence Agora'!#REF!,MATCH(E214,'[1]Présence Agora'!B:B,0)),'[1]Export Agora'!A:A,0))="","",INDEX('[1]Export Agora'!F:F,MATCH(INDEX('[1]Présence Agora'!#REF!,MATCH(E214,'[1]Présence Agora'!B:B,0)),'[1]Export Agora'!A:A,0))))</f>
        <v/>
      </c>
      <c r="T214" s="65">
        <f>IF(INDEX('[1]Export Lascom'!U:U,MATCH(E214,'[1]Export Lascom'!O:O,0))="","",INDEX('[1]Export Lascom'!U:U,MATCH(E214,'[1]Export Lascom'!O:O,0)))</f>
        <v>45013</v>
      </c>
    </row>
    <row r="215" spans="5:20">
      <c r="E215" s="72" t="s">
        <v>965</v>
      </c>
      <c r="F215" s="73" t="str">
        <f>INDEX('[1]Export Lascom'!B:B,MATCH(E215,'[1]Export Lascom'!O:O,0))</f>
        <v>22ISS</v>
      </c>
      <c r="G215" s="73">
        <f>INDEX('[1]Export Lascom'!G:G,MATCH(E215,'[1]Export Lascom'!O:O,0))</f>
        <v>17</v>
      </c>
      <c r="H215" s="73" t="str">
        <f>INDEX('[1]Export Lascom'!D:D,MATCH(E215,'[1]Export Lascom'!O:O,0))</f>
        <v>G12</v>
      </c>
      <c r="I215" s="73" t="str">
        <f>"Export CPRD " &amp; INDEX('[1]Export Lascom'!E:E,MATCH(E215,'[1]Export Lascom'!O:O,0))</f>
        <v>Export CPRD PN2068-2</v>
      </c>
      <c r="J215" s="73" t="str">
        <f>IF(MID(INDEX('[1]Export Lascom'!P:P,MATCH(E215,'[1]Export Lascom'!O:O,0)),4,1)="-",MID(INDEX('[1]Export Lascom'!P:P,MATCH(E215,'[1]Export Lascom'!O:O,0)),5,3),"Titre à mettre à jour")</f>
        <v>TTT</v>
      </c>
      <c r="K215" s="73" t="str">
        <f>IF(MID(INDEX('[1]Export Lascom'!P:P,MATCH(E215,'[1]Export Lascom'!O:O,0)),4,1)="-",MID(INDEX('[1]Export Lascom'!P:P,MATCH(E215,'[1]Export Lascom'!O:O,0)),9,3),"Titre à mettre à jour")</f>
        <v>TTZ</v>
      </c>
      <c r="L215" s="73" t="str">
        <f>INDEX('[1]Export Lascom'!I:I,MATCH(E215,'[1]Export Lascom'!O:O,0))</f>
        <v>NTE</v>
      </c>
      <c r="M215" s="73" t="str">
        <f t="shared" si="12"/>
        <v>000050</v>
      </c>
      <c r="N215" s="74">
        <f t="shared" si="13"/>
        <v>4</v>
      </c>
      <c r="O215" s="73" t="s">
        <v>787</v>
      </c>
      <c r="P215" s="77" t="str">
        <f t="shared" ca="1" si="14"/>
        <v/>
      </c>
      <c r="Q215" s="75"/>
      <c r="R215" s="76" t="str">
        <f t="shared" ca="1" si="15"/>
        <v/>
      </c>
      <c r="S215" s="76" t="str">
        <f>IF(ISERROR(INDEX('[1]Export Agora'!F:F,MATCH(INDEX('[1]Présence Agora'!#REF!,MATCH(E215,'[1]Présence Agora'!B:B,0)),'[1]Export Agora'!A:A,0))),"",IF(INDEX('[1]Export Agora'!F:F,MATCH(INDEX('[1]Présence Agora'!#REF!,MATCH(E215,'[1]Présence Agora'!B:B,0)),'[1]Export Agora'!A:A,0))="","",INDEX('[1]Export Agora'!F:F,MATCH(INDEX('[1]Présence Agora'!#REF!,MATCH(E215,'[1]Présence Agora'!B:B,0)),'[1]Export Agora'!A:A,0))))</f>
        <v/>
      </c>
      <c r="T215" s="65">
        <f>IF(INDEX('[1]Export Lascom'!U:U,MATCH(E215,'[1]Export Lascom'!O:O,0))="","",INDEX('[1]Export Lascom'!U:U,MATCH(E215,'[1]Export Lascom'!O:O,0)))</f>
        <v>45019</v>
      </c>
    </row>
    <row r="216" spans="5:20">
      <c r="E216" s="72" t="s">
        <v>1067</v>
      </c>
      <c r="F216" s="73" t="str">
        <f>INDEX('[1]Export Lascom'!B:B,MATCH(E216,'[1]Export Lascom'!O:O,0))</f>
        <v>22ISS</v>
      </c>
      <c r="G216" s="73">
        <f>INDEX('[1]Export Lascom'!G:G,MATCH(E216,'[1]Export Lascom'!O:O,0))</f>
        <v>17</v>
      </c>
      <c r="H216" s="73" t="str">
        <f>INDEX('[1]Export Lascom'!D:D,MATCH(E216,'[1]Export Lascom'!O:O,0))</f>
        <v>G12</v>
      </c>
      <c r="I216" s="73" t="str">
        <f>"Export CPRD " &amp; INDEX('[1]Export Lascom'!E:E,MATCH(E216,'[1]Export Lascom'!O:O,0))</f>
        <v>Export CPRD PN2068-2</v>
      </c>
      <c r="J216" s="73" t="str">
        <f>IF(MID(INDEX('[1]Export Lascom'!P:P,MATCH(E216,'[1]Export Lascom'!O:O,0)),4,1)="-",MID(INDEX('[1]Export Lascom'!P:P,MATCH(E216,'[1]Export Lascom'!O:O,0)),5,3),"Titre à mettre à jour")</f>
        <v>TTT</v>
      </c>
      <c r="K216" s="73" t="str">
        <f>IF(MID(INDEX('[1]Export Lascom'!P:P,MATCH(E216,'[1]Export Lascom'!O:O,0)),4,1)="-",MID(INDEX('[1]Export Lascom'!P:P,MATCH(E216,'[1]Export Lascom'!O:O,0)),9,3),"Titre à mettre à jour")</f>
        <v>TTZ</v>
      </c>
      <c r="L216" s="73" t="str">
        <f>INDEX('[1]Export Lascom'!I:I,MATCH(E216,'[1]Export Lascom'!O:O,0))</f>
        <v>NTE</v>
      </c>
      <c r="M216" s="73" t="str">
        <f t="shared" si="12"/>
        <v>000050</v>
      </c>
      <c r="N216" s="74">
        <f t="shared" si="13"/>
        <v>6</v>
      </c>
      <c r="O216" s="73" t="s">
        <v>785</v>
      </c>
      <c r="P216" s="77" t="str">
        <f t="shared" ca="1" si="14"/>
        <v/>
      </c>
      <c r="Q216" s="75">
        <v>45033</v>
      </c>
      <c r="R216" s="76">
        <f t="shared" ca="1" si="15"/>
        <v>-9</v>
      </c>
      <c r="S216" s="76" t="str">
        <f>IF(ISERROR(INDEX('[1]Export Agora'!F:F,MATCH(INDEX('[1]Présence Agora'!#REF!,MATCH(E216,'[1]Présence Agora'!B:B,0)),'[1]Export Agora'!A:A,0))),"",IF(INDEX('[1]Export Agora'!F:F,MATCH(INDEX('[1]Présence Agora'!#REF!,MATCH(E216,'[1]Présence Agora'!B:B,0)),'[1]Export Agora'!A:A,0))="","",INDEX('[1]Export Agora'!F:F,MATCH(INDEX('[1]Présence Agora'!#REF!,MATCH(E216,'[1]Présence Agora'!B:B,0)),'[1]Export Agora'!A:A,0))))</f>
        <v/>
      </c>
      <c r="T216" s="65">
        <f>IF(INDEX('[1]Export Lascom'!U:U,MATCH(E216,'[1]Export Lascom'!O:O,0))="","",INDEX('[1]Export Lascom'!U:U,MATCH(E216,'[1]Export Lascom'!O:O,0)))</f>
        <v>45042</v>
      </c>
    </row>
    <row r="217" spans="5:20">
      <c r="E217" s="72" t="s">
        <v>964</v>
      </c>
      <c r="F217" s="73" t="str">
        <f>INDEX('[1]Export Lascom'!B:B,MATCH(E217,'[1]Export Lascom'!O:O,0))</f>
        <v>22ISS</v>
      </c>
      <c r="G217" s="73">
        <f>INDEX('[1]Export Lascom'!G:G,MATCH(E217,'[1]Export Lascom'!O:O,0))</f>
        <v>17</v>
      </c>
      <c r="H217" s="73" t="str">
        <f>INDEX('[1]Export Lascom'!D:D,MATCH(E217,'[1]Export Lascom'!O:O,0))</f>
        <v>G71</v>
      </c>
      <c r="I217" s="73" t="str">
        <f>"Export CPRD " &amp; INDEX('[1]Export Lascom'!E:E,MATCH(E217,'[1]Export Lascom'!O:O,0))</f>
        <v>Export CPRD PN2068-2</v>
      </c>
      <c r="J217" s="73" t="str">
        <f>IF(MID(INDEX('[1]Export Lascom'!P:P,MATCH(E217,'[1]Export Lascom'!O:O,0)),4,1)="-",MID(INDEX('[1]Export Lascom'!P:P,MATCH(E217,'[1]Export Lascom'!O:O,0)),5,3),"Titre à mettre à jour")</f>
        <v>Titre à mettre à jour</v>
      </c>
      <c r="K217" s="73" t="str">
        <f>IF(MID(INDEX('[1]Export Lascom'!P:P,MATCH(E217,'[1]Export Lascom'!O:O,0)),4,1)="-",MID(INDEX('[1]Export Lascom'!P:P,MATCH(E217,'[1]Export Lascom'!O:O,0)),9,3),"Titre à mettre à jour")</f>
        <v>Titre à mettre à jour</v>
      </c>
      <c r="L217" s="73" t="str">
        <f>INDEX('[1]Export Lascom'!I:I,MATCH(E217,'[1]Export Lascom'!O:O,0))</f>
        <v>NTE</v>
      </c>
      <c r="M217" s="73" t="str">
        <f t="shared" si="12"/>
        <v>000057</v>
      </c>
      <c r="N217" s="74">
        <f t="shared" si="13"/>
        <v>2</v>
      </c>
      <c r="O217" s="73" t="s">
        <v>787</v>
      </c>
      <c r="P217" s="77" t="str">
        <f t="shared" ca="1" si="14"/>
        <v/>
      </c>
      <c r="Q217" s="75"/>
      <c r="R217" s="76" t="str">
        <f t="shared" ca="1" si="15"/>
        <v/>
      </c>
      <c r="S217" s="76" t="str">
        <f>IF(ISERROR(INDEX('[1]Export Agora'!F:F,MATCH(INDEX('[1]Présence Agora'!#REF!,MATCH(E217,'[1]Présence Agora'!B:B,0)),'[1]Export Agora'!A:A,0))),"",IF(INDEX('[1]Export Agora'!F:F,MATCH(INDEX('[1]Présence Agora'!#REF!,MATCH(E217,'[1]Présence Agora'!B:B,0)),'[1]Export Agora'!A:A,0))="","",INDEX('[1]Export Agora'!F:F,MATCH(INDEX('[1]Présence Agora'!#REF!,MATCH(E217,'[1]Présence Agora'!B:B,0)),'[1]Export Agora'!A:A,0))))</f>
        <v/>
      </c>
      <c r="T217" s="65">
        <f>IF(INDEX('[1]Export Lascom'!U:U,MATCH(E217,'[1]Export Lascom'!O:O,0))="","",INDEX('[1]Export Lascom'!U:U,MATCH(E217,'[1]Export Lascom'!O:O,0)))</f>
        <v>45016</v>
      </c>
    </row>
    <row r="218" spans="5:20">
      <c r="E218" s="72" t="s">
        <v>975</v>
      </c>
      <c r="F218" s="73" t="str">
        <f>INDEX('[1]Export Lascom'!B:B,MATCH(E218,'[1]Export Lascom'!O:O,0))</f>
        <v>22ISS</v>
      </c>
      <c r="G218" s="73">
        <f>INDEX('[1]Export Lascom'!G:G,MATCH(E218,'[1]Export Lascom'!O:O,0))</f>
        <v>17</v>
      </c>
      <c r="H218" s="73" t="str">
        <f>INDEX('[1]Export Lascom'!D:D,MATCH(E218,'[1]Export Lascom'!O:O,0))</f>
        <v>G71</v>
      </c>
      <c r="I218" s="73" t="str">
        <f>"Export CPRD " &amp; INDEX('[1]Export Lascom'!E:E,MATCH(E218,'[1]Export Lascom'!O:O,0))</f>
        <v>Export CPRD PN2068-2</v>
      </c>
      <c r="J218" s="73" t="str">
        <f>IF(MID(INDEX('[1]Export Lascom'!P:P,MATCH(E218,'[1]Export Lascom'!O:O,0)),4,1)="-",MID(INDEX('[1]Export Lascom'!P:P,MATCH(E218,'[1]Export Lascom'!O:O,0)),5,3),"Titre à mettre à jour")</f>
        <v>Titre à mettre à jour</v>
      </c>
      <c r="K218" s="73" t="str">
        <f>IF(MID(INDEX('[1]Export Lascom'!P:P,MATCH(E218,'[1]Export Lascom'!O:O,0)),4,1)="-",MID(INDEX('[1]Export Lascom'!P:P,MATCH(E218,'[1]Export Lascom'!O:O,0)),9,3),"Titre à mettre à jour")</f>
        <v>Titre à mettre à jour</v>
      </c>
      <c r="L218" s="73" t="str">
        <f>INDEX('[1]Export Lascom'!I:I,MATCH(E218,'[1]Export Lascom'!O:O,0))</f>
        <v>NTE</v>
      </c>
      <c r="M218" s="73" t="str">
        <f t="shared" si="12"/>
        <v>000057</v>
      </c>
      <c r="N218" s="74">
        <f t="shared" si="13"/>
        <v>4</v>
      </c>
      <c r="O218" s="73" t="s">
        <v>785</v>
      </c>
      <c r="P218" s="77">
        <f t="shared" ca="1" si="14"/>
        <v>45016</v>
      </c>
      <c r="Q218" s="75">
        <v>45033</v>
      </c>
      <c r="R218" s="76">
        <f t="shared" ca="1" si="15"/>
        <v>-5</v>
      </c>
      <c r="S218" s="76" t="str">
        <f>IF(ISERROR(INDEX('[1]Export Agora'!F:F,MATCH(INDEX('[1]Présence Agora'!#REF!,MATCH(E218,'[1]Présence Agora'!B:B,0)),'[1]Export Agora'!A:A,0))),"",IF(INDEX('[1]Export Agora'!F:F,MATCH(INDEX('[1]Présence Agora'!#REF!,MATCH(E218,'[1]Présence Agora'!B:B,0)),'[1]Export Agora'!A:A,0))="","",INDEX('[1]Export Agora'!F:F,MATCH(INDEX('[1]Présence Agora'!#REF!,MATCH(E218,'[1]Présence Agora'!B:B,0)),'[1]Export Agora'!A:A,0))))</f>
        <v/>
      </c>
      <c r="T218" s="65">
        <f>IF(INDEX('[1]Export Lascom'!U:U,MATCH(E218,'[1]Export Lascom'!O:O,0))="","",INDEX('[1]Export Lascom'!U:U,MATCH(E218,'[1]Export Lascom'!O:O,0)))</f>
        <v>45021</v>
      </c>
    </row>
    <row r="219" spans="5:20">
      <c r="E219" s="72" t="s">
        <v>786</v>
      </c>
      <c r="F219" s="73" t="str">
        <f>INDEX('[1]Export Lascom'!B:B,MATCH(E219,'[1]Export Lascom'!O:O,0))</f>
        <v>22ISS</v>
      </c>
      <c r="G219" s="73">
        <f>INDEX('[1]Export Lascom'!G:G,MATCH(E219,'[1]Export Lascom'!O:O,0))</f>
        <v>17</v>
      </c>
      <c r="H219" s="73" t="str">
        <f>INDEX('[1]Export Lascom'!D:D,MATCH(E219,'[1]Export Lascom'!O:O,0))</f>
        <v>G12</v>
      </c>
      <c r="I219" s="73" t="str">
        <f>"Export CPRD " &amp; INDEX('[1]Export Lascom'!E:E,MATCH(E219,'[1]Export Lascom'!O:O,0))</f>
        <v>Export CPRD PN2068-2</v>
      </c>
      <c r="J219" s="73" t="str">
        <f>IF(MID(INDEX('[1]Export Lascom'!P:P,MATCH(E219,'[1]Export Lascom'!O:O,0)),4,1)="-",MID(INDEX('[1]Export Lascom'!P:P,MATCH(E219,'[1]Export Lascom'!O:O,0)),5,3),"Titre à mettre à jour")</f>
        <v>Titre à mettre à jour</v>
      </c>
      <c r="K219" s="73" t="str">
        <f>IF(MID(INDEX('[1]Export Lascom'!P:P,MATCH(E219,'[1]Export Lascom'!O:O,0)),4,1)="-",MID(INDEX('[1]Export Lascom'!P:P,MATCH(E219,'[1]Export Lascom'!O:O,0)),9,3),"Titre à mettre à jour")</f>
        <v>Titre à mettre à jour</v>
      </c>
      <c r="L219" s="73" t="str">
        <f>INDEX('[1]Export Lascom'!I:I,MATCH(E219,'[1]Export Lascom'!O:O,0))</f>
        <v>PDT</v>
      </c>
      <c r="M219" s="73" t="str">
        <f t="shared" si="12"/>
        <v>000002</v>
      </c>
      <c r="N219" s="74">
        <f t="shared" si="13"/>
        <v>1</v>
      </c>
      <c r="O219" s="73" t="s">
        <v>787</v>
      </c>
      <c r="P219" s="77" t="str">
        <f t="shared" ca="1" si="14"/>
        <v/>
      </c>
      <c r="Q219" s="75"/>
      <c r="R219" s="76" t="str">
        <f t="shared" ca="1" si="15"/>
        <v/>
      </c>
      <c r="S219" s="76" t="str">
        <f>IF(ISERROR(INDEX('[1]Export Agora'!F:F,MATCH(INDEX('[1]Présence Agora'!#REF!,MATCH(E219,'[1]Présence Agora'!B:B,0)),'[1]Export Agora'!A:A,0))),"",IF(INDEX('[1]Export Agora'!F:F,MATCH(INDEX('[1]Présence Agora'!#REF!,MATCH(E219,'[1]Présence Agora'!B:B,0)),'[1]Export Agora'!A:A,0))="","",INDEX('[1]Export Agora'!F:F,MATCH(INDEX('[1]Présence Agora'!#REF!,MATCH(E219,'[1]Présence Agora'!B:B,0)),'[1]Export Agora'!A:A,0))))</f>
        <v/>
      </c>
      <c r="T219" s="65">
        <f>IF(INDEX('[1]Export Lascom'!U:U,MATCH(E219,'[1]Export Lascom'!O:O,0))="","",INDEX('[1]Export Lascom'!U:U,MATCH(E219,'[1]Export Lascom'!O:O,0)))</f>
        <v>44907</v>
      </c>
    </row>
    <row r="220" spans="5:20">
      <c r="E220" s="72" t="s">
        <v>788</v>
      </c>
      <c r="F220" s="73" t="str">
        <f>INDEX('[1]Export Lascom'!B:B,MATCH(E220,'[1]Export Lascom'!O:O,0))</f>
        <v>22ISS</v>
      </c>
      <c r="G220" s="73">
        <f>INDEX('[1]Export Lascom'!G:G,MATCH(E220,'[1]Export Lascom'!O:O,0))</f>
        <v>17</v>
      </c>
      <c r="H220" s="73" t="str">
        <f>INDEX('[1]Export Lascom'!D:D,MATCH(E220,'[1]Export Lascom'!O:O,0))</f>
        <v>G12</v>
      </c>
      <c r="I220" s="73" t="str">
        <f>"Export CPRD " &amp; INDEX('[1]Export Lascom'!E:E,MATCH(E220,'[1]Export Lascom'!O:O,0))</f>
        <v>Export CPRD PN2068-2</v>
      </c>
      <c r="J220" s="73" t="str">
        <f>IF(MID(INDEX('[1]Export Lascom'!P:P,MATCH(E220,'[1]Export Lascom'!O:O,0)),4,1)="-",MID(INDEX('[1]Export Lascom'!P:P,MATCH(E220,'[1]Export Lascom'!O:O,0)),5,3),"Titre à mettre à jour")</f>
        <v>Titre à mettre à jour</v>
      </c>
      <c r="K220" s="73" t="str">
        <f>IF(MID(INDEX('[1]Export Lascom'!P:P,MATCH(E220,'[1]Export Lascom'!O:O,0)),4,1)="-",MID(INDEX('[1]Export Lascom'!P:P,MATCH(E220,'[1]Export Lascom'!O:O,0)),9,3),"Titre à mettre à jour")</f>
        <v>Titre à mettre à jour</v>
      </c>
      <c r="L220" s="73" t="str">
        <f>INDEX('[1]Export Lascom'!I:I,MATCH(E220,'[1]Export Lascom'!O:O,0))</f>
        <v>PDT</v>
      </c>
      <c r="M220" s="73" t="str">
        <f t="shared" si="12"/>
        <v>000002</v>
      </c>
      <c r="N220" s="74">
        <f t="shared" si="13"/>
        <v>2</v>
      </c>
      <c r="O220" s="73" t="s">
        <v>787</v>
      </c>
      <c r="P220" s="77" t="str">
        <f t="shared" ca="1" si="14"/>
        <v/>
      </c>
      <c r="Q220" s="75">
        <v>44921</v>
      </c>
      <c r="R220" s="76">
        <f t="shared" ca="1" si="15"/>
        <v>14</v>
      </c>
      <c r="S220" s="76" t="str">
        <f>IF(ISERROR(INDEX('[1]Export Agora'!F:F,MATCH(INDEX('[1]Présence Agora'!#REF!,MATCH(E220,'[1]Présence Agora'!B:B,0)),'[1]Export Agora'!A:A,0))),"",IF(INDEX('[1]Export Agora'!F:F,MATCH(INDEX('[1]Présence Agora'!#REF!,MATCH(E220,'[1]Présence Agora'!B:B,0)),'[1]Export Agora'!A:A,0))="","",INDEX('[1]Export Agora'!F:F,MATCH(INDEX('[1]Présence Agora'!#REF!,MATCH(E220,'[1]Présence Agora'!B:B,0)),'[1]Export Agora'!A:A,0))))</f>
        <v/>
      </c>
      <c r="T220" s="65">
        <f>IF(INDEX('[1]Export Lascom'!U:U,MATCH(E220,'[1]Export Lascom'!O:O,0))="","",INDEX('[1]Export Lascom'!U:U,MATCH(E220,'[1]Export Lascom'!O:O,0)))</f>
        <v>44907</v>
      </c>
    </row>
    <row r="221" spans="5:20">
      <c r="E221" s="72" t="s">
        <v>1179</v>
      </c>
      <c r="F221" s="73" t="str">
        <f>INDEX('[1]Export Lascom'!B:B,MATCH(E221,'[1]Export Lascom'!O:O,0))</f>
        <v>22ISS</v>
      </c>
      <c r="G221" s="73">
        <f>INDEX('[1]Export Lascom'!G:G,MATCH(E221,'[1]Export Lascom'!O:O,0))</f>
        <v>17</v>
      </c>
      <c r="H221" s="73" t="str">
        <f>INDEX('[1]Export Lascom'!D:D,MATCH(E221,'[1]Export Lascom'!O:O,0))</f>
        <v>G12</v>
      </c>
      <c r="I221" s="73" t="str">
        <f>"Export CPRD " &amp; INDEX('[1]Export Lascom'!E:E,MATCH(E221,'[1]Export Lascom'!O:O,0))</f>
        <v>Export CPRD PN2068-2</v>
      </c>
      <c r="J221" s="73" t="str">
        <f>IF(MID(INDEX('[1]Export Lascom'!P:P,MATCH(E221,'[1]Export Lascom'!O:O,0)),4,1)="-",MID(INDEX('[1]Export Lascom'!P:P,MATCH(E221,'[1]Export Lascom'!O:O,0)),5,3),"Titre à mettre à jour")</f>
        <v>TTT</v>
      </c>
      <c r="K221" s="73" t="str">
        <f>IF(MID(INDEX('[1]Export Lascom'!P:P,MATCH(E221,'[1]Export Lascom'!O:O,0)),4,1)="-",MID(INDEX('[1]Export Lascom'!P:P,MATCH(E221,'[1]Export Lascom'!O:O,0)),9,3),"Titre à mettre à jour")</f>
        <v>Zon</v>
      </c>
      <c r="L221" s="73" t="str">
        <f>INDEX('[1]Export Lascom'!I:I,MATCH(E221,'[1]Export Lascom'!O:O,0))</f>
        <v>PDT</v>
      </c>
      <c r="M221" s="73" t="str">
        <f t="shared" si="12"/>
        <v>000002</v>
      </c>
      <c r="N221" s="74">
        <f t="shared" si="13"/>
        <v>6</v>
      </c>
      <c r="O221" s="73" t="s">
        <v>785</v>
      </c>
      <c r="P221" s="77" t="str">
        <f t="shared" ca="1" si="14"/>
        <v/>
      </c>
      <c r="Q221" s="75">
        <v>44922</v>
      </c>
      <c r="R221" s="76">
        <f t="shared" ca="1" si="15"/>
        <v>-141</v>
      </c>
      <c r="S221" s="76" t="str">
        <f>IF(ISERROR(INDEX('[1]Export Agora'!F:F,MATCH(INDEX('[1]Présence Agora'!#REF!,MATCH(E221,'[1]Présence Agora'!B:B,0)),'[1]Export Agora'!A:A,0))),"",IF(INDEX('[1]Export Agora'!F:F,MATCH(INDEX('[1]Présence Agora'!#REF!,MATCH(E221,'[1]Présence Agora'!B:B,0)),'[1]Export Agora'!A:A,0))="","",INDEX('[1]Export Agora'!F:F,MATCH(INDEX('[1]Présence Agora'!#REF!,MATCH(E221,'[1]Présence Agora'!B:B,0)),'[1]Export Agora'!A:A,0))))</f>
        <v/>
      </c>
      <c r="T221" s="65">
        <f>IF(INDEX('[1]Export Lascom'!U:U,MATCH(E221,'[1]Export Lascom'!O:O,0))="","",INDEX('[1]Export Lascom'!U:U,MATCH(E221,'[1]Export Lascom'!O:O,0)))</f>
        <v>45063</v>
      </c>
    </row>
    <row r="222" spans="5:20">
      <c r="E222" s="72" t="s">
        <v>1087</v>
      </c>
      <c r="F222" s="73" t="str">
        <f>INDEX('[1]Export Lascom'!B:B,MATCH(E222,'[1]Export Lascom'!O:O,0))</f>
        <v>22ISS</v>
      </c>
      <c r="G222" s="73">
        <f>INDEX('[1]Export Lascom'!G:G,MATCH(E222,'[1]Export Lascom'!O:O,0))</f>
        <v>17</v>
      </c>
      <c r="H222" s="73" t="str">
        <f>INDEX('[1]Export Lascom'!D:D,MATCH(E222,'[1]Export Lascom'!O:O,0))</f>
        <v>G12</v>
      </c>
      <c r="I222" s="73" t="str">
        <f>"Export CPRD " &amp; INDEX('[1]Export Lascom'!E:E,MATCH(E222,'[1]Export Lascom'!O:O,0))</f>
        <v>Export CPRD PN2068-2</v>
      </c>
      <c r="J222" s="73" t="str">
        <f>IF(MID(INDEX('[1]Export Lascom'!P:P,MATCH(E222,'[1]Export Lascom'!O:O,0)),4,1)="-",MID(INDEX('[1]Export Lascom'!P:P,MATCH(E222,'[1]Export Lascom'!O:O,0)),5,3),"Titre à mettre à jour")</f>
        <v>S02</v>
      </c>
      <c r="K222" s="73" t="str">
        <f>IF(MID(INDEX('[1]Export Lascom'!P:P,MATCH(E222,'[1]Export Lascom'!O:O,0)),4,1)="-",MID(INDEX('[1]Export Lascom'!P:P,MATCH(E222,'[1]Export Lascom'!O:O,0)),9,3),"Titre à mettre à jour")</f>
        <v>BOI</v>
      </c>
      <c r="L222" s="73" t="str">
        <f>INDEX('[1]Export Lascom'!I:I,MATCH(E222,'[1]Export Lascom'!O:O,0))</f>
        <v>PIM</v>
      </c>
      <c r="M222" s="73" t="str">
        <f t="shared" si="12"/>
        <v>000107</v>
      </c>
      <c r="N222" s="74">
        <f t="shared" si="13"/>
        <v>1</v>
      </c>
      <c r="O222" s="73" t="s">
        <v>787</v>
      </c>
      <c r="P222" s="77" t="str">
        <f t="shared" ca="1" si="14"/>
        <v/>
      </c>
      <c r="Q222" s="75"/>
      <c r="R222" s="76" t="str">
        <f t="shared" ca="1" si="15"/>
        <v/>
      </c>
      <c r="S222" s="76" t="str">
        <f>IF(ISERROR(INDEX('[1]Export Agora'!F:F,MATCH(INDEX('[1]Présence Agora'!#REF!,MATCH(E222,'[1]Présence Agora'!B:B,0)),'[1]Export Agora'!A:A,0))),"",IF(INDEX('[1]Export Agora'!F:F,MATCH(INDEX('[1]Présence Agora'!#REF!,MATCH(E222,'[1]Présence Agora'!B:B,0)),'[1]Export Agora'!A:A,0))="","",INDEX('[1]Export Agora'!F:F,MATCH(INDEX('[1]Présence Agora'!#REF!,MATCH(E222,'[1]Présence Agora'!B:B,0)),'[1]Export Agora'!A:A,0))))</f>
        <v/>
      </c>
      <c r="T222" s="65">
        <f>IF(INDEX('[1]Export Lascom'!U:U,MATCH(E222,'[1]Export Lascom'!O:O,0))="","",INDEX('[1]Export Lascom'!U:U,MATCH(E222,'[1]Export Lascom'!O:O,0)))</f>
        <v>45044</v>
      </c>
    </row>
    <row r="223" spans="5:20">
      <c r="E223" s="72" t="s">
        <v>1088</v>
      </c>
      <c r="F223" s="73" t="str">
        <f>INDEX('[1]Export Lascom'!B:B,MATCH(E223,'[1]Export Lascom'!O:O,0))</f>
        <v>22ISS</v>
      </c>
      <c r="G223" s="73">
        <f>INDEX('[1]Export Lascom'!G:G,MATCH(E223,'[1]Export Lascom'!O:O,0))</f>
        <v>17</v>
      </c>
      <c r="H223" s="73" t="str">
        <f>INDEX('[1]Export Lascom'!D:D,MATCH(E223,'[1]Export Lascom'!O:O,0))</f>
        <v>G12</v>
      </c>
      <c r="I223" s="73" t="str">
        <f>"Export CPRD " &amp; INDEX('[1]Export Lascom'!E:E,MATCH(E223,'[1]Export Lascom'!O:O,0))</f>
        <v>Export CPRD PN2068-2</v>
      </c>
      <c r="J223" s="73" t="str">
        <f>IF(MID(INDEX('[1]Export Lascom'!P:P,MATCH(E223,'[1]Export Lascom'!O:O,0)),4,1)="-",MID(INDEX('[1]Export Lascom'!P:P,MATCH(E223,'[1]Export Lascom'!O:O,0)),5,3),"Titre à mettre à jour")</f>
        <v>S03</v>
      </c>
      <c r="K223" s="73" t="str">
        <f>IF(MID(INDEX('[1]Export Lascom'!P:P,MATCH(E223,'[1]Export Lascom'!O:O,0)),4,1)="-",MID(INDEX('[1]Export Lascom'!P:P,MATCH(E223,'[1]Export Lascom'!O:O,0)),9,3),"Titre à mettre à jour")</f>
        <v>BOI</v>
      </c>
      <c r="L223" s="73" t="str">
        <f>INDEX('[1]Export Lascom'!I:I,MATCH(E223,'[1]Export Lascom'!O:O,0))</f>
        <v>PIM</v>
      </c>
      <c r="M223" s="73" t="str">
        <f t="shared" si="12"/>
        <v>000108</v>
      </c>
      <c r="N223" s="74">
        <f t="shared" si="13"/>
        <v>1</v>
      </c>
      <c r="O223" s="73" t="s">
        <v>787</v>
      </c>
      <c r="P223" s="77" t="str">
        <f t="shared" ca="1" si="14"/>
        <v/>
      </c>
      <c r="Q223" s="75"/>
      <c r="R223" s="76" t="str">
        <f t="shared" ca="1" si="15"/>
        <v/>
      </c>
      <c r="S223" s="76" t="str">
        <f>IF(ISERROR(INDEX('[1]Export Agora'!F:F,MATCH(INDEX('[1]Présence Agora'!#REF!,MATCH(E223,'[1]Présence Agora'!B:B,0)),'[1]Export Agora'!A:A,0))),"",IF(INDEX('[1]Export Agora'!F:F,MATCH(INDEX('[1]Présence Agora'!#REF!,MATCH(E223,'[1]Présence Agora'!B:B,0)),'[1]Export Agora'!A:A,0))="","",INDEX('[1]Export Agora'!F:F,MATCH(INDEX('[1]Présence Agora'!#REF!,MATCH(E223,'[1]Présence Agora'!B:B,0)),'[1]Export Agora'!A:A,0))))</f>
        <v/>
      </c>
      <c r="T223" s="65">
        <f>IF(INDEX('[1]Export Lascom'!U:U,MATCH(E223,'[1]Export Lascom'!O:O,0))="","",INDEX('[1]Export Lascom'!U:U,MATCH(E223,'[1]Export Lascom'!O:O,0)))</f>
        <v>45044</v>
      </c>
    </row>
    <row r="224" spans="5:20">
      <c r="E224" s="72" t="s">
        <v>1089</v>
      </c>
      <c r="F224" s="73" t="str">
        <f>INDEX('[1]Export Lascom'!B:B,MATCH(E224,'[1]Export Lascom'!O:O,0))</f>
        <v>22ISS</v>
      </c>
      <c r="G224" s="73">
        <f>INDEX('[1]Export Lascom'!G:G,MATCH(E224,'[1]Export Lascom'!O:O,0))</f>
        <v>17</v>
      </c>
      <c r="H224" s="73" t="str">
        <f>INDEX('[1]Export Lascom'!D:D,MATCH(E224,'[1]Export Lascom'!O:O,0))</f>
        <v>G12</v>
      </c>
      <c r="I224" s="73" t="str">
        <f>"Export CPRD " &amp; INDEX('[1]Export Lascom'!E:E,MATCH(E224,'[1]Export Lascom'!O:O,0))</f>
        <v>Export CPRD PN2068-2</v>
      </c>
      <c r="J224" s="73" t="str">
        <f>IF(MID(INDEX('[1]Export Lascom'!P:P,MATCH(E224,'[1]Export Lascom'!O:O,0)),4,1)="-",MID(INDEX('[1]Export Lascom'!P:P,MATCH(E224,'[1]Export Lascom'!O:O,0)),5,3),"Titre à mettre à jour")</f>
        <v>N00</v>
      </c>
      <c r="K224" s="73" t="str">
        <f>IF(MID(INDEX('[1]Export Lascom'!P:P,MATCH(E224,'[1]Export Lascom'!O:O,0)),4,1)="-",MID(INDEX('[1]Export Lascom'!P:P,MATCH(E224,'[1]Export Lascom'!O:O,0)),9,3),"Titre à mettre à jour")</f>
        <v>EMR</v>
      </c>
      <c r="L224" s="73" t="str">
        <f>INDEX('[1]Export Lascom'!I:I,MATCH(E224,'[1]Export Lascom'!O:O,0))</f>
        <v>PIM</v>
      </c>
      <c r="M224" s="73" t="str">
        <f t="shared" si="12"/>
        <v>000109</v>
      </c>
      <c r="N224" s="74">
        <f t="shared" si="13"/>
        <v>1</v>
      </c>
      <c r="O224" s="73" t="s">
        <v>787</v>
      </c>
      <c r="P224" s="77" t="str">
        <f t="shared" ca="1" si="14"/>
        <v/>
      </c>
      <c r="Q224" s="75"/>
      <c r="R224" s="76" t="str">
        <f t="shared" ca="1" si="15"/>
        <v/>
      </c>
      <c r="S224" s="76" t="str">
        <f>IF(ISERROR(INDEX('[1]Export Agora'!F:F,MATCH(INDEX('[1]Présence Agora'!#REF!,MATCH(E224,'[1]Présence Agora'!B:B,0)),'[1]Export Agora'!A:A,0))),"",IF(INDEX('[1]Export Agora'!F:F,MATCH(INDEX('[1]Présence Agora'!#REF!,MATCH(E224,'[1]Présence Agora'!B:B,0)),'[1]Export Agora'!A:A,0))="","",INDEX('[1]Export Agora'!F:F,MATCH(INDEX('[1]Présence Agora'!#REF!,MATCH(E224,'[1]Présence Agora'!B:B,0)),'[1]Export Agora'!A:A,0))))</f>
        <v/>
      </c>
      <c r="T224" s="65">
        <f>IF(INDEX('[1]Export Lascom'!U:U,MATCH(E224,'[1]Export Lascom'!O:O,0))="","",INDEX('[1]Export Lascom'!U:U,MATCH(E224,'[1]Export Lascom'!O:O,0)))</f>
        <v>45044</v>
      </c>
    </row>
    <row r="225" spans="5:20">
      <c r="E225" s="72" t="s">
        <v>1090</v>
      </c>
      <c r="F225" s="73" t="str">
        <f>INDEX('[1]Export Lascom'!B:B,MATCH(E225,'[1]Export Lascom'!O:O,0))</f>
        <v>22ISS</v>
      </c>
      <c r="G225" s="73">
        <f>INDEX('[1]Export Lascom'!G:G,MATCH(E225,'[1]Export Lascom'!O:O,0))</f>
        <v>17</v>
      </c>
      <c r="H225" s="73" t="str">
        <f>INDEX('[1]Export Lascom'!D:D,MATCH(E225,'[1]Export Lascom'!O:O,0))</f>
        <v>G12</v>
      </c>
      <c r="I225" s="73" t="str">
        <f>"Export CPRD " &amp; INDEX('[1]Export Lascom'!E:E,MATCH(E225,'[1]Export Lascom'!O:O,0))</f>
        <v>Export CPRD PN2068-2</v>
      </c>
      <c r="J225" s="73" t="str">
        <f>IF(MID(INDEX('[1]Export Lascom'!P:P,MATCH(E225,'[1]Export Lascom'!O:O,0)),4,1)="-",MID(INDEX('[1]Export Lascom'!P:P,MATCH(E225,'[1]Export Lascom'!O:O,0)),5,3),"Titre à mettre à jour")</f>
        <v>S02</v>
      </c>
      <c r="K225" s="73" t="str">
        <f>IF(MID(INDEX('[1]Export Lascom'!P:P,MATCH(E225,'[1]Export Lascom'!O:O,0)),4,1)="-",MID(INDEX('[1]Export Lascom'!P:P,MATCH(E225,'[1]Export Lascom'!O:O,0)),9,3),"Titre à mettre à jour")</f>
        <v>EMR</v>
      </c>
      <c r="L225" s="73" t="str">
        <f>INDEX('[1]Export Lascom'!I:I,MATCH(E225,'[1]Export Lascom'!O:O,0))</f>
        <v>PIM</v>
      </c>
      <c r="M225" s="73" t="str">
        <f t="shared" si="12"/>
        <v>000110</v>
      </c>
      <c r="N225" s="74">
        <f t="shared" si="13"/>
        <v>1</v>
      </c>
      <c r="O225" s="73" t="s">
        <v>787</v>
      </c>
      <c r="P225" s="77" t="str">
        <f t="shared" ca="1" si="14"/>
        <v/>
      </c>
      <c r="Q225" s="75"/>
      <c r="R225" s="76" t="str">
        <f t="shared" ca="1" si="15"/>
        <v/>
      </c>
      <c r="S225" s="76" t="str">
        <f>IF(ISERROR(INDEX('[1]Export Agora'!F:F,MATCH(INDEX('[1]Présence Agora'!#REF!,MATCH(E225,'[1]Présence Agora'!B:B,0)),'[1]Export Agora'!A:A,0))),"",IF(INDEX('[1]Export Agora'!F:F,MATCH(INDEX('[1]Présence Agora'!#REF!,MATCH(E225,'[1]Présence Agora'!B:B,0)),'[1]Export Agora'!A:A,0))="","",INDEX('[1]Export Agora'!F:F,MATCH(INDEX('[1]Présence Agora'!#REF!,MATCH(E225,'[1]Présence Agora'!B:B,0)),'[1]Export Agora'!A:A,0))))</f>
        <v/>
      </c>
      <c r="T225" s="65">
        <f>IF(INDEX('[1]Export Lascom'!U:U,MATCH(E225,'[1]Export Lascom'!O:O,0))="","",INDEX('[1]Export Lascom'!U:U,MATCH(E225,'[1]Export Lascom'!O:O,0)))</f>
        <v>45044</v>
      </c>
    </row>
    <row r="226" spans="5:20">
      <c r="E226" s="72" t="s">
        <v>1091</v>
      </c>
      <c r="F226" s="73" t="str">
        <f>INDEX('[1]Export Lascom'!B:B,MATCH(E226,'[1]Export Lascom'!O:O,0))</f>
        <v>22ISS</v>
      </c>
      <c r="G226" s="73">
        <f>INDEX('[1]Export Lascom'!G:G,MATCH(E226,'[1]Export Lascom'!O:O,0))</f>
        <v>17</v>
      </c>
      <c r="H226" s="73" t="str">
        <f>INDEX('[1]Export Lascom'!D:D,MATCH(E226,'[1]Export Lascom'!O:O,0))</f>
        <v>G12</v>
      </c>
      <c r="I226" s="73" t="str">
        <f>"Export CPRD " &amp; INDEX('[1]Export Lascom'!E:E,MATCH(E226,'[1]Export Lascom'!O:O,0))</f>
        <v>Export CPRD PN2068-2</v>
      </c>
      <c r="J226" s="73" t="str">
        <f>IF(MID(INDEX('[1]Export Lascom'!P:P,MATCH(E226,'[1]Export Lascom'!O:O,0)),4,1)="-",MID(INDEX('[1]Export Lascom'!P:P,MATCH(E226,'[1]Export Lascom'!O:O,0)),5,3),"Titre à mettre à jour")</f>
        <v>S1H</v>
      </c>
      <c r="K226" s="73" t="str">
        <f>IF(MID(INDEX('[1]Export Lascom'!P:P,MATCH(E226,'[1]Export Lascom'!O:O,0)),4,1)="-",MID(INDEX('[1]Export Lascom'!P:P,MATCH(E226,'[1]Export Lascom'!O:O,0)),9,3),"Titre à mettre à jour")</f>
        <v>COR</v>
      </c>
      <c r="L226" s="73" t="str">
        <f>INDEX('[1]Export Lascom'!I:I,MATCH(E226,'[1]Export Lascom'!O:O,0))</f>
        <v>PIM</v>
      </c>
      <c r="M226" s="73" t="str">
        <f t="shared" si="12"/>
        <v>000112</v>
      </c>
      <c r="N226" s="74">
        <f t="shared" si="13"/>
        <v>1</v>
      </c>
      <c r="O226" s="73" t="s">
        <v>787</v>
      </c>
      <c r="P226" s="77" t="str">
        <f t="shared" ca="1" si="14"/>
        <v/>
      </c>
      <c r="Q226" s="75"/>
      <c r="R226" s="76" t="str">
        <f t="shared" ca="1" si="15"/>
        <v/>
      </c>
      <c r="S226" s="76" t="str">
        <f>IF(ISERROR(INDEX('[1]Export Agora'!F:F,MATCH(INDEX('[1]Présence Agora'!#REF!,MATCH(E226,'[1]Présence Agora'!B:B,0)),'[1]Export Agora'!A:A,0))),"",IF(INDEX('[1]Export Agora'!F:F,MATCH(INDEX('[1]Présence Agora'!#REF!,MATCH(E226,'[1]Présence Agora'!B:B,0)),'[1]Export Agora'!A:A,0))="","",INDEX('[1]Export Agora'!F:F,MATCH(INDEX('[1]Présence Agora'!#REF!,MATCH(E226,'[1]Présence Agora'!B:B,0)),'[1]Export Agora'!A:A,0))))</f>
        <v/>
      </c>
      <c r="T226" s="65">
        <f>IF(INDEX('[1]Export Lascom'!U:U,MATCH(E226,'[1]Export Lascom'!O:O,0))="","",INDEX('[1]Export Lascom'!U:U,MATCH(E226,'[1]Export Lascom'!O:O,0)))</f>
        <v>45044</v>
      </c>
    </row>
    <row r="227" spans="5:20">
      <c r="E227" s="72" t="s">
        <v>1092</v>
      </c>
      <c r="F227" s="73" t="str">
        <f>INDEX('[1]Export Lascom'!B:B,MATCH(E227,'[1]Export Lascom'!O:O,0))</f>
        <v>22ISS</v>
      </c>
      <c r="G227" s="73">
        <f>INDEX('[1]Export Lascom'!G:G,MATCH(E227,'[1]Export Lascom'!O:O,0))</f>
        <v>17</v>
      </c>
      <c r="H227" s="73" t="str">
        <f>INDEX('[1]Export Lascom'!D:D,MATCH(E227,'[1]Export Lascom'!O:O,0))</f>
        <v>G12</v>
      </c>
      <c r="I227" s="73" t="str">
        <f>"Export CPRD " &amp; INDEX('[1]Export Lascom'!E:E,MATCH(E227,'[1]Export Lascom'!O:O,0))</f>
        <v>Export CPRD PN2068-2</v>
      </c>
      <c r="J227" s="73" t="str">
        <f>IF(MID(INDEX('[1]Export Lascom'!P:P,MATCH(E227,'[1]Export Lascom'!O:O,0)),4,1)="-",MID(INDEX('[1]Export Lascom'!P:P,MATCH(E227,'[1]Export Lascom'!O:O,0)),5,3),"Titre à mettre à jour")</f>
        <v>S02</v>
      </c>
      <c r="K227" s="73" t="str">
        <f>IF(MID(INDEX('[1]Export Lascom'!P:P,MATCH(E227,'[1]Export Lascom'!O:O,0)),4,1)="-",MID(INDEX('[1]Export Lascom'!P:P,MATCH(E227,'[1]Export Lascom'!O:O,0)),9,3),"Titre à mettre à jour")</f>
        <v>COR</v>
      </c>
      <c r="L227" s="73" t="str">
        <f>INDEX('[1]Export Lascom'!I:I,MATCH(E227,'[1]Export Lascom'!O:O,0))</f>
        <v>PIM</v>
      </c>
      <c r="M227" s="73" t="str">
        <f t="shared" si="12"/>
        <v>000113</v>
      </c>
      <c r="N227" s="74">
        <f t="shared" si="13"/>
        <v>1</v>
      </c>
      <c r="O227" s="73" t="s">
        <v>787</v>
      </c>
      <c r="P227" s="77" t="str">
        <f t="shared" ca="1" si="14"/>
        <v/>
      </c>
      <c r="Q227" s="75"/>
      <c r="R227" s="76" t="str">
        <f t="shared" ca="1" si="15"/>
        <v/>
      </c>
      <c r="S227" s="76" t="str">
        <f>IF(ISERROR(INDEX('[1]Export Agora'!F:F,MATCH(INDEX('[1]Présence Agora'!#REF!,MATCH(E227,'[1]Présence Agora'!B:B,0)),'[1]Export Agora'!A:A,0))),"",IF(INDEX('[1]Export Agora'!F:F,MATCH(INDEX('[1]Présence Agora'!#REF!,MATCH(E227,'[1]Présence Agora'!B:B,0)),'[1]Export Agora'!A:A,0))="","",INDEX('[1]Export Agora'!F:F,MATCH(INDEX('[1]Présence Agora'!#REF!,MATCH(E227,'[1]Présence Agora'!B:B,0)),'[1]Export Agora'!A:A,0))))</f>
        <v/>
      </c>
      <c r="T227" s="65">
        <f>IF(INDEX('[1]Export Lascom'!U:U,MATCH(E227,'[1]Export Lascom'!O:O,0))="","",INDEX('[1]Export Lascom'!U:U,MATCH(E227,'[1]Export Lascom'!O:O,0)))</f>
        <v>45044</v>
      </c>
    </row>
    <row r="228" spans="5:20">
      <c r="E228" s="72" t="s">
        <v>1083</v>
      </c>
      <c r="F228" s="73" t="str">
        <f>INDEX('[1]Export Lascom'!B:B,MATCH(E228,'[1]Export Lascom'!O:O,0))</f>
        <v>22ISS</v>
      </c>
      <c r="G228" s="73">
        <f>INDEX('[1]Export Lascom'!G:G,MATCH(E228,'[1]Export Lascom'!O:O,0))</f>
        <v>17</v>
      </c>
      <c r="H228" s="73" t="str">
        <f>INDEX('[1]Export Lascom'!D:D,MATCH(E228,'[1]Export Lascom'!O:O,0))</f>
        <v>G12</v>
      </c>
      <c r="I228" s="73" t="str">
        <f>"Export CPRD " &amp; INDEX('[1]Export Lascom'!E:E,MATCH(E228,'[1]Export Lascom'!O:O,0))</f>
        <v>Export CPRD PN2068-2</v>
      </c>
      <c r="J228" s="73" t="str">
        <f>IF(MID(INDEX('[1]Export Lascom'!P:P,MATCH(E228,'[1]Export Lascom'!O:O,0)),4,1)="-",MID(INDEX('[1]Export Lascom'!P:P,MATCH(E228,'[1]Export Lascom'!O:O,0)),5,3),"Titre à mettre à jour")</f>
        <v>S03</v>
      </c>
      <c r="K228" s="73" t="str">
        <f>IF(MID(INDEX('[1]Export Lascom'!P:P,MATCH(E228,'[1]Export Lascom'!O:O,0)),4,1)="-",MID(INDEX('[1]Export Lascom'!P:P,MATCH(E228,'[1]Export Lascom'!O:O,0)),9,3),"Titre à mettre à jour")</f>
        <v>BOI</v>
      </c>
      <c r="L228" s="73" t="str">
        <f>INDEX('[1]Export Lascom'!I:I,MATCH(E228,'[1]Export Lascom'!O:O,0))</f>
        <v>PIM</v>
      </c>
      <c r="M228" s="73" t="str">
        <f t="shared" si="12"/>
        <v>000117</v>
      </c>
      <c r="N228" s="74">
        <f t="shared" si="13"/>
        <v>1</v>
      </c>
      <c r="O228" s="73" t="s">
        <v>787</v>
      </c>
      <c r="P228" s="77" t="str">
        <f t="shared" ca="1" si="14"/>
        <v/>
      </c>
      <c r="Q228" s="75"/>
      <c r="R228" s="76" t="str">
        <f t="shared" ca="1" si="15"/>
        <v/>
      </c>
      <c r="S228" s="76" t="str">
        <f>IF(ISERROR(INDEX('[1]Export Agora'!F:F,MATCH(INDEX('[1]Présence Agora'!#REF!,MATCH(E228,'[1]Présence Agora'!B:B,0)),'[1]Export Agora'!A:A,0))),"",IF(INDEX('[1]Export Agora'!F:F,MATCH(INDEX('[1]Présence Agora'!#REF!,MATCH(E228,'[1]Présence Agora'!B:B,0)),'[1]Export Agora'!A:A,0))="","",INDEX('[1]Export Agora'!F:F,MATCH(INDEX('[1]Présence Agora'!#REF!,MATCH(E228,'[1]Présence Agora'!B:B,0)),'[1]Export Agora'!A:A,0))))</f>
        <v/>
      </c>
      <c r="T228" s="65">
        <f>IF(INDEX('[1]Export Lascom'!U:U,MATCH(E228,'[1]Export Lascom'!O:O,0))="","",INDEX('[1]Export Lascom'!U:U,MATCH(E228,'[1]Export Lascom'!O:O,0)))</f>
        <v>45043</v>
      </c>
    </row>
    <row r="229" spans="5:20">
      <c r="E229" s="72" t="s">
        <v>1084</v>
      </c>
      <c r="F229" s="73" t="str">
        <f>INDEX('[1]Export Lascom'!B:B,MATCH(E229,'[1]Export Lascom'!O:O,0))</f>
        <v>22ISS</v>
      </c>
      <c r="G229" s="73">
        <f>INDEX('[1]Export Lascom'!G:G,MATCH(E229,'[1]Export Lascom'!O:O,0))</f>
        <v>17</v>
      </c>
      <c r="H229" s="73" t="str">
        <f>INDEX('[1]Export Lascom'!D:D,MATCH(E229,'[1]Export Lascom'!O:O,0))</f>
        <v>G12</v>
      </c>
      <c r="I229" s="73" t="str">
        <f>"Export CPRD " &amp; INDEX('[1]Export Lascom'!E:E,MATCH(E229,'[1]Export Lascom'!O:O,0))</f>
        <v>Export CPRD PN2068-2</v>
      </c>
      <c r="J229" s="73" t="str">
        <f>IF(MID(INDEX('[1]Export Lascom'!P:P,MATCH(E229,'[1]Export Lascom'!O:O,0)),4,1)="-",MID(INDEX('[1]Export Lascom'!P:P,MATCH(E229,'[1]Export Lascom'!O:O,0)),5,3),"Titre à mettre à jour")</f>
        <v>S04</v>
      </c>
      <c r="K229" s="73" t="str">
        <f>IF(MID(INDEX('[1]Export Lascom'!P:P,MATCH(E229,'[1]Export Lascom'!O:O,0)),4,1)="-",MID(INDEX('[1]Export Lascom'!P:P,MATCH(E229,'[1]Export Lascom'!O:O,0)),9,3),"Titre à mettre à jour")</f>
        <v>BOI</v>
      </c>
      <c r="L229" s="73" t="str">
        <f>INDEX('[1]Export Lascom'!I:I,MATCH(E229,'[1]Export Lascom'!O:O,0))</f>
        <v>PIM</v>
      </c>
      <c r="M229" s="73" t="str">
        <f t="shared" si="12"/>
        <v>000118</v>
      </c>
      <c r="N229" s="74">
        <f t="shared" si="13"/>
        <v>1</v>
      </c>
      <c r="O229" s="73" t="s">
        <v>785</v>
      </c>
      <c r="P229" s="77" t="str">
        <f t="shared" ca="1" si="14"/>
        <v/>
      </c>
      <c r="Q229" s="75"/>
      <c r="R229" s="76" t="str">
        <f t="shared" ca="1" si="15"/>
        <v/>
      </c>
      <c r="S229" s="76" t="str">
        <f>IF(ISERROR(INDEX('[1]Export Agora'!F:F,MATCH(INDEX('[1]Présence Agora'!#REF!,MATCH(E229,'[1]Présence Agora'!B:B,0)),'[1]Export Agora'!A:A,0))),"",IF(INDEX('[1]Export Agora'!F:F,MATCH(INDEX('[1]Présence Agora'!#REF!,MATCH(E229,'[1]Présence Agora'!B:B,0)),'[1]Export Agora'!A:A,0))="","",INDEX('[1]Export Agora'!F:F,MATCH(INDEX('[1]Présence Agora'!#REF!,MATCH(E229,'[1]Présence Agora'!B:B,0)),'[1]Export Agora'!A:A,0))))</f>
        <v/>
      </c>
      <c r="T229" s="65">
        <f>IF(INDEX('[1]Export Lascom'!U:U,MATCH(E229,'[1]Export Lascom'!O:O,0))="","",INDEX('[1]Export Lascom'!U:U,MATCH(E229,'[1]Export Lascom'!O:O,0)))</f>
        <v>45043</v>
      </c>
    </row>
    <row r="230" spans="5:20">
      <c r="E230" s="72" t="s">
        <v>1255</v>
      </c>
      <c r="F230" s="73" t="str">
        <f>INDEX('[1]Export Lascom'!B:B,MATCH(E230,'[1]Export Lascom'!O:O,0))</f>
        <v>22ISS</v>
      </c>
      <c r="G230" s="73">
        <f>INDEX('[1]Export Lascom'!G:G,MATCH(E230,'[1]Export Lascom'!O:O,0))</f>
        <v>17</v>
      </c>
      <c r="H230" s="73" t="str">
        <f>INDEX('[1]Export Lascom'!D:D,MATCH(E230,'[1]Export Lascom'!O:O,0))</f>
        <v>G71</v>
      </c>
      <c r="I230" s="73" t="str">
        <f>"Export CPRD " &amp; INDEX('[1]Export Lascom'!E:E,MATCH(E230,'[1]Export Lascom'!O:O,0))</f>
        <v>Export CPRD PN2068-2</v>
      </c>
      <c r="J230" s="73" t="str">
        <f>IF(MID(INDEX('[1]Export Lascom'!P:P,MATCH(E230,'[1]Export Lascom'!O:O,0)),4,1)="-",MID(INDEX('[1]Export Lascom'!P:P,MATCH(E230,'[1]Export Lascom'!O:O,0)),5,3),"Titre à mettre à jour")</f>
        <v>Titre à mettre à jour</v>
      </c>
      <c r="K230" s="73" t="str">
        <f>IF(MID(INDEX('[1]Export Lascom'!P:P,MATCH(E230,'[1]Export Lascom'!O:O,0)),4,1)="-",MID(INDEX('[1]Export Lascom'!P:P,MATCH(E230,'[1]Export Lascom'!O:O,0)),9,3),"Titre à mettre à jour")</f>
        <v>Titre à mettre à jour</v>
      </c>
      <c r="L230" s="73" t="str">
        <f>INDEX('[1]Export Lascom'!I:I,MATCH(E230,'[1]Export Lascom'!O:O,0))</f>
        <v>PIM</v>
      </c>
      <c r="M230" s="73" t="str">
        <f t="shared" si="12"/>
        <v>000232</v>
      </c>
      <c r="N230" s="74">
        <f t="shared" si="13"/>
        <v>1</v>
      </c>
      <c r="O230" s="73" t="s">
        <v>785</v>
      </c>
      <c r="P230" s="77" t="str">
        <f t="shared" ca="1" si="14"/>
        <v/>
      </c>
      <c r="Q230" s="75"/>
      <c r="R230" s="76" t="str">
        <f t="shared" ca="1" si="15"/>
        <v/>
      </c>
      <c r="S230" s="76" t="str">
        <f>IF(ISERROR(INDEX('[1]Export Agora'!F:F,MATCH(INDEX('[1]Présence Agora'!#REF!,MATCH(E230,'[1]Présence Agora'!B:B,0)),'[1]Export Agora'!A:A,0))),"",IF(INDEX('[1]Export Agora'!F:F,MATCH(INDEX('[1]Présence Agora'!#REF!,MATCH(E230,'[1]Présence Agora'!B:B,0)),'[1]Export Agora'!A:A,0))="","",INDEX('[1]Export Agora'!F:F,MATCH(INDEX('[1]Présence Agora'!#REF!,MATCH(E230,'[1]Présence Agora'!B:B,0)),'[1]Export Agora'!A:A,0))))</f>
        <v/>
      </c>
      <c r="T230" s="65">
        <f>IF(INDEX('[1]Export Lascom'!U:U,MATCH(E230,'[1]Export Lascom'!O:O,0))="","",INDEX('[1]Export Lascom'!U:U,MATCH(E230,'[1]Export Lascom'!O:O,0)))</f>
        <v>45077</v>
      </c>
    </row>
    <row r="231" spans="5:20">
      <c r="E231" s="72" t="s">
        <v>864</v>
      </c>
      <c r="F231" s="73" t="str">
        <f>INDEX('[1]Export Lascom'!B:B,MATCH(E231,'[1]Export Lascom'!O:O,0))</f>
        <v>22ISS</v>
      </c>
      <c r="G231" s="73">
        <f>INDEX('[1]Export Lascom'!G:G,MATCH(E231,'[1]Export Lascom'!O:O,0))</f>
        <v>17</v>
      </c>
      <c r="H231" s="73" t="str">
        <f>INDEX('[1]Export Lascom'!D:D,MATCH(E231,'[1]Export Lascom'!O:O,0))</f>
        <v>G71</v>
      </c>
      <c r="I231" s="73" t="str">
        <f>"Export CPRD " &amp; INDEX('[1]Export Lascom'!E:E,MATCH(E231,'[1]Export Lascom'!O:O,0))</f>
        <v>Export CPRD PN2068-2</v>
      </c>
      <c r="J231" s="73" t="str">
        <f>IF(MID(INDEX('[1]Export Lascom'!P:P,MATCH(E231,'[1]Export Lascom'!O:O,0)),4,1)="-",MID(INDEX('[1]Export Lascom'!P:P,MATCH(E231,'[1]Export Lascom'!O:O,0)),5,3),"Titre à mettre à jour")</f>
        <v>Titre à mettre à jour</v>
      </c>
      <c r="K231" s="73" t="str">
        <f>IF(MID(INDEX('[1]Export Lascom'!P:P,MATCH(E231,'[1]Export Lascom'!O:O,0)),4,1)="-",MID(INDEX('[1]Export Lascom'!P:P,MATCH(E231,'[1]Export Lascom'!O:O,0)),9,3),"Titre à mettre à jour")</f>
        <v>Titre à mettre à jour</v>
      </c>
      <c r="L231" s="73" t="str">
        <f>INDEX('[1]Export Lascom'!I:I,MATCH(E231,'[1]Export Lascom'!O:O,0))</f>
        <v>PLA</v>
      </c>
      <c r="M231" s="73" t="str">
        <f t="shared" si="12"/>
        <v>000012</v>
      </c>
      <c r="N231" s="74">
        <f t="shared" si="13"/>
        <v>1</v>
      </c>
      <c r="O231" s="73" t="s">
        <v>787</v>
      </c>
      <c r="P231" s="77">
        <f t="shared" ca="1" si="14"/>
        <v>44967</v>
      </c>
      <c r="Q231" s="75"/>
      <c r="R231" s="76">
        <f t="shared" ca="1" si="15"/>
        <v>0</v>
      </c>
      <c r="S231" s="76" t="str">
        <f>IF(ISERROR(INDEX('[1]Export Agora'!F:F,MATCH(INDEX('[1]Présence Agora'!#REF!,MATCH(E231,'[1]Présence Agora'!B:B,0)),'[1]Export Agora'!A:A,0))),"",IF(INDEX('[1]Export Agora'!F:F,MATCH(INDEX('[1]Présence Agora'!#REF!,MATCH(E231,'[1]Présence Agora'!B:B,0)),'[1]Export Agora'!A:A,0))="","",INDEX('[1]Export Agora'!F:F,MATCH(INDEX('[1]Présence Agora'!#REF!,MATCH(E231,'[1]Présence Agora'!B:B,0)),'[1]Export Agora'!A:A,0))))</f>
        <v/>
      </c>
      <c r="T231" s="65">
        <f>IF(INDEX('[1]Export Lascom'!U:U,MATCH(E231,'[1]Export Lascom'!O:O,0))="","",INDEX('[1]Export Lascom'!U:U,MATCH(E231,'[1]Export Lascom'!O:O,0)))</f>
        <v>44967</v>
      </c>
    </row>
    <row r="232" spans="5:20">
      <c r="E232" s="72" t="s">
        <v>932</v>
      </c>
      <c r="F232" s="73" t="str">
        <f>INDEX('[1]Export Lascom'!B:B,MATCH(E232,'[1]Export Lascom'!O:O,0))</f>
        <v>22ISS</v>
      </c>
      <c r="G232" s="73">
        <f>INDEX('[1]Export Lascom'!G:G,MATCH(E232,'[1]Export Lascom'!O:O,0))</f>
        <v>17</v>
      </c>
      <c r="H232" s="73" t="str">
        <f>INDEX('[1]Export Lascom'!D:D,MATCH(E232,'[1]Export Lascom'!O:O,0))</f>
        <v>G71</v>
      </c>
      <c r="I232" s="73" t="str">
        <f>"Export CPRD " &amp; INDEX('[1]Export Lascom'!E:E,MATCH(E232,'[1]Export Lascom'!O:O,0))</f>
        <v>Export CPRD PN2068-2</v>
      </c>
      <c r="J232" s="73" t="str">
        <f>IF(MID(INDEX('[1]Export Lascom'!P:P,MATCH(E232,'[1]Export Lascom'!O:O,0)),4,1)="-",MID(INDEX('[1]Export Lascom'!P:P,MATCH(E232,'[1]Export Lascom'!O:O,0)),5,3),"Titre à mettre à jour")</f>
        <v>Titre à mettre à jour</v>
      </c>
      <c r="K232" s="73" t="str">
        <f>IF(MID(INDEX('[1]Export Lascom'!P:P,MATCH(E232,'[1]Export Lascom'!O:O,0)),4,1)="-",MID(INDEX('[1]Export Lascom'!P:P,MATCH(E232,'[1]Export Lascom'!O:O,0)),9,3),"Titre à mettre à jour")</f>
        <v>Titre à mettre à jour</v>
      </c>
      <c r="L232" s="73" t="str">
        <f>INDEX('[1]Export Lascom'!I:I,MATCH(E232,'[1]Export Lascom'!O:O,0))</f>
        <v>PLA</v>
      </c>
      <c r="M232" s="73" t="str">
        <f t="shared" si="12"/>
        <v>000012</v>
      </c>
      <c r="N232" s="74">
        <f t="shared" si="13"/>
        <v>2</v>
      </c>
      <c r="O232" s="73" t="s">
        <v>787</v>
      </c>
      <c r="P232" s="77" t="str">
        <f t="shared" ca="1" si="14"/>
        <v/>
      </c>
      <c r="Q232" s="75"/>
      <c r="R232" s="76" t="str">
        <f t="shared" ca="1" si="15"/>
        <v/>
      </c>
      <c r="S232" s="76" t="str">
        <f>IF(ISERROR(INDEX('[1]Export Agora'!F:F,MATCH(INDEX('[1]Présence Agora'!#REF!,MATCH(E232,'[1]Présence Agora'!B:B,0)),'[1]Export Agora'!A:A,0))),"",IF(INDEX('[1]Export Agora'!F:F,MATCH(INDEX('[1]Présence Agora'!#REF!,MATCH(E232,'[1]Présence Agora'!B:B,0)),'[1]Export Agora'!A:A,0))="","",INDEX('[1]Export Agora'!F:F,MATCH(INDEX('[1]Présence Agora'!#REF!,MATCH(E232,'[1]Présence Agora'!B:B,0)),'[1]Export Agora'!A:A,0))))</f>
        <v/>
      </c>
      <c r="T232" s="65">
        <f>IF(INDEX('[1]Export Lascom'!U:U,MATCH(E232,'[1]Export Lascom'!O:O,0))="","",INDEX('[1]Export Lascom'!U:U,MATCH(E232,'[1]Export Lascom'!O:O,0)))</f>
        <v>44999</v>
      </c>
    </row>
    <row r="233" spans="5:20">
      <c r="E233" s="72" t="s">
        <v>1148</v>
      </c>
      <c r="F233" s="73" t="str">
        <f>INDEX('[1]Export Lascom'!B:B,MATCH(E233,'[1]Export Lascom'!O:O,0))</f>
        <v>22ISS</v>
      </c>
      <c r="G233" s="73">
        <f>INDEX('[1]Export Lascom'!G:G,MATCH(E233,'[1]Export Lascom'!O:O,0))</f>
        <v>17</v>
      </c>
      <c r="H233" s="73" t="str">
        <f>INDEX('[1]Export Lascom'!D:D,MATCH(E233,'[1]Export Lascom'!O:O,0))</f>
        <v>G71</v>
      </c>
      <c r="I233" s="73" t="str">
        <f>"Export CPRD " &amp; INDEX('[1]Export Lascom'!E:E,MATCH(E233,'[1]Export Lascom'!O:O,0))</f>
        <v>Export CPRD PN2068-2</v>
      </c>
      <c r="J233" s="73" t="str">
        <f>IF(MID(INDEX('[1]Export Lascom'!P:P,MATCH(E233,'[1]Export Lascom'!O:O,0)),4,1)="-",MID(INDEX('[1]Export Lascom'!P:P,MATCH(E233,'[1]Export Lascom'!O:O,0)),5,3),"Titre à mettre à jour")</f>
        <v>Titre à mettre à jour</v>
      </c>
      <c r="K233" s="73" t="str">
        <f>IF(MID(INDEX('[1]Export Lascom'!P:P,MATCH(E233,'[1]Export Lascom'!O:O,0)),4,1)="-",MID(INDEX('[1]Export Lascom'!P:P,MATCH(E233,'[1]Export Lascom'!O:O,0)),9,3),"Titre à mettre à jour")</f>
        <v>Titre à mettre à jour</v>
      </c>
      <c r="L233" s="73" t="str">
        <f>INDEX('[1]Export Lascom'!I:I,MATCH(E233,'[1]Export Lascom'!O:O,0))</f>
        <v>PLA</v>
      </c>
      <c r="M233" s="73" t="str">
        <f t="shared" si="12"/>
        <v>000012</v>
      </c>
      <c r="N233" s="74">
        <f t="shared" si="13"/>
        <v>3</v>
      </c>
      <c r="O233" s="73" t="s">
        <v>787</v>
      </c>
      <c r="P233" s="77" t="str">
        <f t="shared" ca="1" si="14"/>
        <v/>
      </c>
      <c r="Q233" s="75"/>
      <c r="R233" s="76" t="str">
        <f t="shared" ca="1" si="15"/>
        <v/>
      </c>
      <c r="S233" s="76" t="str">
        <f>IF(ISERROR(INDEX('[1]Export Agora'!F:F,MATCH(INDEX('[1]Présence Agora'!#REF!,MATCH(E233,'[1]Présence Agora'!B:B,0)),'[1]Export Agora'!A:A,0))),"",IF(INDEX('[1]Export Agora'!F:F,MATCH(INDEX('[1]Présence Agora'!#REF!,MATCH(E233,'[1]Présence Agora'!B:B,0)),'[1]Export Agora'!A:A,0))="","",INDEX('[1]Export Agora'!F:F,MATCH(INDEX('[1]Présence Agora'!#REF!,MATCH(E233,'[1]Présence Agora'!B:B,0)),'[1]Export Agora'!A:A,0))))</f>
        <v/>
      </c>
      <c r="T233" s="65">
        <f>IF(INDEX('[1]Export Lascom'!U:U,MATCH(E233,'[1]Export Lascom'!O:O,0))="","",INDEX('[1]Export Lascom'!U:U,MATCH(E233,'[1]Export Lascom'!O:O,0)))</f>
        <v>45062</v>
      </c>
    </row>
    <row r="234" spans="5:20">
      <c r="E234" s="72" t="s">
        <v>865</v>
      </c>
      <c r="F234" s="73" t="str">
        <f>INDEX('[1]Export Lascom'!B:B,MATCH(E234,'[1]Export Lascom'!O:O,0))</f>
        <v>22ISS</v>
      </c>
      <c r="G234" s="73">
        <f>INDEX('[1]Export Lascom'!G:G,MATCH(E234,'[1]Export Lascom'!O:O,0))</f>
        <v>17</v>
      </c>
      <c r="H234" s="73" t="str">
        <f>INDEX('[1]Export Lascom'!D:D,MATCH(E234,'[1]Export Lascom'!O:O,0))</f>
        <v>G71</v>
      </c>
      <c r="I234" s="73" t="str">
        <f>"Export CPRD " &amp; INDEX('[1]Export Lascom'!E:E,MATCH(E234,'[1]Export Lascom'!O:O,0))</f>
        <v>Export CPRD PN2068-2</v>
      </c>
      <c r="J234" s="73" t="str">
        <f>IF(MID(INDEX('[1]Export Lascom'!P:P,MATCH(E234,'[1]Export Lascom'!O:O,0)),4,1)="-",MID(INDEX('[1]Export Lascom'!P:P,MATCH(E234,'[1]Export Lascom'!O:O,0)),5,3),"Titre à mettre à jour")</f>
        <v>Titre à mettre à jour</v>
      </c>
      <c r="K234" s="73" t="str">
        <f>IF(MID(INDEX('[1]Export Lascom'!P:P,MATCH(E234,'[1]Export Lascom'!O:O,0)),4,1)="-",MID(INDEX('[1]Export Lascom'!P:P,MATCH(E234,'[1]Export Lascom'!O:O,0)),9,3),"Titre à mettre à jour")</f>
        <v>Titre à mettre à jour</v>
      </c>
      <c r="L234" s="73" t="str">
        <f>INDEX('[1]Export Lascom'!I:I,MATCH(E234,'[1]Export Lascom'!O:O,0))</f>
        <v>PLA</v>
      </c>
      <c r="M234" s="73" t="str">
        <f t="shared" si="12"/>
        <v>000013</v>
      </c>
      <c r="N234" s="74">
        <f t="shared" si="13"/>
        <v>1</v>
      </c>
      <c r="O234" s="73" t="s">
        <v>787</v>
      </c>
      <c r="P234" s="77">
        <f t="shared" ca="1" si="14"/>
        <v>44967</v>
      </c>
      <c r="Q234" s="75"/>
      <c r="R234" s="76">
        <f t="shared" ca="1" si="15"/>
        <v>0</v>
      </c>
      <c r="S234" s="76" t="str">
        <f>IF(ISERROR(INDEX('[1]Export Agora'!F:F,MATCH(INDEX('[1]Présence Agora'!#REF!,MATCH(E234,'[1]Présence Agora'!B:B,0)),'[1]Export Agora'!A:A,0))),"",IF(INDEX('[1]Export Agora'!F:F,MATCH(INDEX('[1]Présence Agora'!#REF!,MATCH(E234,'[1]Présence Agora'!B:B,0)),'[1]Export Agora'!A:A,0))="","",INDEX('[1]Export Agora'!F:F,MATCH(INDEX('[1]Présence Agora'!#REF!,MATCH(E234,'[1]Présence Agora'!B:B,0)),'[1]Export Agora'!A:A,0))))</f>
        <v/>
      </c>
      <c r="T234" s="65">
        <f>IF(INDEX('[1]Export Lascom'!U:U,MATCH(E234,'[1]Export Lascom'!O:O,0))="","",INDEX('[1]Export Lascom'!U:U,MATCH(E234,'[1]Export Lascom'!O:O,0)))</f>
        <v>44967</v>
      </c>
    </row>
    <row r="235" spans="5:20">
      <c r="E235" s="72" t="s">
        <v>933</v>
      </c>
      <c r="F235" s="73" t="str">
        <f>INDEX('[1]Export Lascom'!B:B,MATCH(E235,'[1]Export Lascom'!O:O,0))</f>
        <v>22ISS</v>
      </c>
      <c r="G235" s="73">
        <f>INDEX('[1]Export Lascom'!G:G,MATCH(E235,'[1]Export Lascom'!O:O,0))</f>
        <v>17</v>
      </c>
      <c r="H235" s="73" t="str">
        <f>INDEX('[1]Export Lascom'!D:D,MATCH(E235,'[1]Export Lascom'!O:O,0))</f>
        <v>G71</v>
      </c>
      <c r="I235" s="73" t="str">
        <f>"Export CPRD " &amp; INDEX('[1]Export Lascom'!E:E,MATCH(E235,'[1]Export Lascom'!O:O,0))</f>
        <v>Export CPRD PN2068-2</v>
      </c>
      <c r="J235" s="73" t="str">
        <f>IF(MID(INDEX('[1]Export Lascom'!P:P,MATCH(E235,'[1]Export Lascom'!O:O,0)),4,1)="-",MID(INDEX('[1]Export Lascom'!P:P,MATCH(E235,'[1]Export Lascom'!O:O,0)),5,3),"Titre à mettre à jour")</f>
        <v>Titre à mettre à jour</v>
      </c>
      <c r="K235" s="73" t="str">
        <f>IF(MID(INDEX('[1]Export Lascom'!P:P,MATCH(E235,'[1]Export Lascom'!O:O,0)),4,1)="-",MID(INDEX('[1]Export Lascom'!P:P,MATCH(E235,'[1]Export Lascom'!O:O,0)),9,3),"Titre à mettre à jour")</f>
        <v>Titre à mettre à jour</v>
      </c>
      <c r="L235" s="73" t="str">
        <f>INDEX('[1]Export Lascom'!I:I,MATCH(E235,'[1]Export Lascom'!O:O,0))</f>
        <v>PLA</v>
      </c>
      <c r="M235" s="73" t="str">
        <f t="shared" si="12"/>
        <v>000013</v>
      </c>
      <c r="N235" s="74">
        <f t="shared" si="13"/>
        <v>2</v>
      </c>
      <c r="O235" s="73" t="s">
        <v>787</v>
      </c>
      <c r="P235" s="77" t="str">
        <f t="shared" ca="1" si="14"/>
        <v/>
      </c>
      <c r="Q235" s="75"/>
      <c r="R235" s="76" t="str">
        <f t="shared" ca="1" si="15"/>
        <v/>
      </c>
      <c r="S235" s="76" t="str">
        <f>IF(ISERROR(INDEX('[1]Export Agora'!F:F,MATCH(INDEX('[1]Présence Agora'!#REF!,MATCH(E235,'[1]Présence Agora'!B:B,0)),'[1]Export Agora'!A:A,0))),"",IF(INDEX('[1]Export Agora'!F:F,MATCH(INDEX('[1]Présence Agora'!#REF!,MATCH(E235,'[1]Présence Agora'!B:B,0)),'[1]Export Agora'!A:A,0))="","",INDEX('[1]Export Agora'!F:F,MATCH(INDEX('[1]Présence Agora'!#REF!,MATCH(E235,'[1]Présence Agora'!B:B,0)),'[1]Export Agora'!A:A,0))))</f>
        <v/>
      </c>
      <c r="T235" s="65">
        <f>IF(INDEX('[1]Export Lascom'!U:U,MATCH(E235,'[1]Export Lascom'!O:O,0))="","",INDEX('[1]Export Lascom'!U:U,MATCH(E235,'[1]Export Lascom'!O:O,0)))</f>
        <v>44999</v>
      </c>
    </row>
    <row r="236" spans="5:20">
      <c r="E236" s="72" t="s">
        <v>1149</v>
      </c>
      <c r="F236" s="73" t="str">
        <f>INDEX('[1]Export Lascom'!B:B,MATCH(E236,'[1]Export Lascom'!O:O,0))</f>
        <v>22ISS</v>
      </c>
      <c r="G236" s="73">
        <f>INDEX('[1]Export Lascom'!G:G,MATCH(E236,'[1]Export Lascom'!O:O,0))</f>
        <v>17</v>
      </c>
      <c r="H236" s="73" t="str">
        <f>INDEX('[1]Export Lascom'!D:D,MATCH(E236,'[1]Export Lascom'!O:O,0))</f>
        <v>G71</v>
      </c>
      <c r="I236" s="73" t="str">
        <f>"Export CPRD " &amp; INDEX('[1]Export Lascom'!E:E,MATCH(E236,'[1]Export Lascom'!O:O,0))</f>
        <v>Export CPRD PN2068-2</v>
      </c>
      <c r="J236" s="73" t="str">
        <f>IF(MID(INDEX('[1]Export Lascom'!P:P,MATCH(E236,'[1]Export Lascom'!O:O,0)),4,1)="-",MID(INDEX('[1]Export Lascom'!P:P,MATCH(E236,'[1]Export Lascom'!O:O,0)),5,3),"Titre à mettre à jour")</f>
        <v>Titre à mettre à jour</v>
      </c>
      <c r="K236" s="73" t="str">
        <f>IF(MID(INDEX('[1]Export Lascom'!P:P,MATCH(E236,'[1]Export Lascom'!O:O,0)),4,1)="-",MID(INDEX('[1]Export Lascom'!P:P,MATCH(E236,'[1]Export Lascom'!O:O,0)),9,3),"Titre à mettre à jour")</f>
        <v>Titre à mettre à jour</v>
      </c>
      <c r="L236" s="73" t="str">
        <f>INDEX('[1]Export Lascom'!I:I,MATCH(E236,'[1]Export Lascom'!O:O,0))</f>
        <v>PLA</v>
      </c>
      <c r="M236" s="73" t="str">
        <f t="shared" si="12"/>
        <v>000013</v>
      </c>
      <c r="N236" s="74">
        <f t="shared" si="13"/>
        <v>3</v>
      </c>
      <c r="O236" s="73" t="s">
        <v>787</v>
      </c>
      <c r="P236" s="77" t="str">
        <f t="shared" ca="1" si="14"/>
        <v/>
      </c>
      <c r="Q236" s="75"/>
      <c r="R236" s="76" t="str">
        <f t="shared" ca="1" si="15"/>
        <v/>
      </c>
      <c r="S236" s="76" t="str">
        <f>IF(ISERROR(INDEX('[1]Export Agora'!F:F,MATCH(INDEX('[1]Présence Agora'!#REF!,MATCH(E236,'[1]Présence Agora'!B:B,0)),'[1]Export Agora'!A:A,0))),"",IF(INDEX('[1]Export Agora'!F:F,MATCH(INDEX('[1]Présence Agora'!#REF!,MATCH(E236,'[1]Présence Agora'!B:B,0)),'[1]Export Agora'!A:A,0))="","",INDEX('[1]Export Agora'!F:F,MATCH(INDEX('[1]Présence Agora'!#REF!,MATCH(E236,'[1]Présence Agora'!B:B,0)),'[1]Export Agora'!A:A,0))))</f>
        <v/>
      </c>
      <c r="T236" s="65">
        <f>IF(INDEX('[1]Export Lascom'!U:U,MATCH(E236,'[1]Export Lascom'!O:O,0))="","",INDEX('[1]Export Lascom'!U:U,MATCH(E236,'[1]Export Lascom'!O:O,0)))</f>
        <v>45062</v>
      </c>
    </row>
    <row r="237" spans="5:20">
      <c r="E237" s="72" t="s">
        <v>881</v>
      </c>
      <c r="F237" s="73" t="str">
        <f>INDEX('[1]Export Lascom'!B:B,MATCH(E237,'[1]Export Lascom'!O:O,0))</f>
        <v>22ISS</v>
      </c>
      <c r="G237" s="73">
        <f>INDEX('[1]Export Lascom'!G:G,MATCH(E237,'[1]Export Lascom'!O:O,0))</f>
        <v>17</v>
      </c>
      <c r="H237" s="73" t="str">
        <f>INDEX('[1]Export Lascom'!D:D,MATCH(E237,'[1]Export Lascom'!O:O,0))</f>
        <v>G71</v>
      </c>
      <c r="I237" s="73" t="str">
        <f>"Export CPRD " &amp; INDEX('[1]Export Lascom'!E:E,MATCH(E237,'[1]Export Lascom'!O:O,0))</f>
        <v>Export CPRD PN2068-2</v>
      </c>
      <c r="J237" s="73" t="str">
        <f>IF(MID(INDEX('[1]Export Lascom'!P:P,MATCH(E237,'[1]Export Lascom'!O:O,0)),4,1)="-",MID(INDEX('[1]Export Lascom'!P:P,MATCH(E237,'[1]Export Lascom'!O:O,0)),5,3),"Titre à mettre à jour")</f>
        <v>Titre à mettre à jour</v>
      </c>
      <c r="K237" s="73" t="str">
        <f>IF(MID(INDEX('[1]Export Lascom'!P:P,MATCH(E237,'[1]Export Lascom'!O:O,0)),4,1)="-",MID(INDEX('[1]Export Lascom'!P:P,MATCH(E237,'[1]Export Lascom'!O:O,0)),9,3),"Titre à mettre à jour")</f>
        <v>Titre à mettre à jour</v>
      </c>
      <c r="L237" s="73" t="str">
        <f>INDEX('[1]Export Lascom'!I:I,MATCH(E237,'[1]Export Lascom'!O:O,0))</f>
        <v>PLA</v>
      </c>
      <c r="M237" s="73" t="str">
        <f t="shared" si="12"/>
        <v>000014</v>
      </c>
      <c r="N237" s="74">
        <f t="shared" si="13"/>
        <v>1</v>
      </c>
      <c r="O237" s="73" t="s">
        <v>787</v>
      </c>
      <c r="P237" s="77">
        <f t="shared" ca="1" si="14"/>
        <v>44974</v>
      </c>
      <c r="Q237" s="75"/>
      <c r="R237" s="76">
        <f t="shared" ca="1" si="15"/>
        <v>0</v>
      </c>
      <c r="S237" s="76" t="str">
        <f>IF(ISERROR(INDEX('[1]Export Agora'!F:F,MATCH(INDEX('[1]Présence Agora'!#REF!,MATCH(E237,'[1]Présence Agora'!B:B,0)),'[1]Export Agora'!A:A,0))),"",IF(INDEX('[1]Export Agora'!F:F,MATCH(INDEX('[1]Présence Agora'!#REF!,MATCH(E237,'[1]Présence Agora'!B:B,0)),'[1]Export Agora'!A:A,0))="","",INDEX('[1]Export Agora'!F:F,MATCH(INDEX('[1]Présence Agora'!#REF!,MATCH(E237,'[1]Présence Agora'!B:B,0)),'[1]Export Agora'!A:A,0))))</f>
        <v/>
      </c>
      <c r="T237" s="65">
        <f>IF(INDEX('[1]Export Lascom'!U:U,MATCH(E237,'[1]Export Lascom'!O:O,0))="","",INDEX('[1]Export Lascom'!U:U,MATCH(E237,'[1]Export Lascom'!O:O,0)))</f>
        <v>44974</v>
      </c>
    </row>
    <row r="238" spans="5:20">
      <c r="E238" s="72" t="s">
        <v>934</v>
      </c>
      <c r="F238" s="73" t="str">
        <f>INDEX('[1]Export Lascom'!B:B,MATCH(E238,'[1]Export Lascom'!O:O,0))</f>
        <v>22ISS</v>
      </c>
      <c r="G238" s="73">
        <f>INDEX('[1]Export Lascom'!G:G,MATCH(E238,'[1]Export Lascom'!O:O,0))</f>
        <v>17</v>
      </c>
      <c r="H238" s="73" t="str">
        <f>INDEX('[1]Export Lascom'!D:D,MATCH(E238,'[1]Export Lascom'!O:O,0))</f>
        <v>G71</v>
      </c>
      <c r="I238" s="73" t="str">
        <f>"Export CPRD " &amp; INDEX('[1]Export Lascom'!E:E,MATCH(E238,'[1]Export Lascom'!O:O,0))</f>
        <v>Export CPRD PN2068-2</v>
      </c>
      <c r="J238" s="73" t="str">
        <f>IF(MID(INDEX('[1]Export Lascom'!P:P,MATCH(E238,'[1]Export Lascom'!O:O,0)),4,1)="-",MID(INDEX('[1]Export Lascom'!P:P,MATCH(E238,'[1]Export Lascom'!O:O,0)),5,3),"Titre à mettre à jour")</f>
        <v>Titre à mettre à jour</v>
      </c>
      <c r="K238" s="73" t="str">
        <f>IF(MID(INDEX('[1]Export Lascom'!P:P,MATCH(E238,'[1]Export Lascom'!O:O,0)),4,1)="-",MID(INDEX('[1]Export Lascom'!P:P,MATCH(E238,'[1]Export Lascom'!O:O,0)),9,3),"Titre à mettre à jour")</f>
        <v>Titre à mettre à jour</v>
      </c>
      <c r="L238" s="73" t="str">
        <f>INDEX('[1]Export Lascom'!I:I,MATCH(E238,'[1]Export Lascom'!O:O,0))</f>
        <v>PLA</v>
      </c>
      <c r="M238" s="73" t="str">
        <f t="shared" si="12"/>
        <v>000014</v>
      </c>
      <c r="N238" s="74">
        <f t="shared" si="13"/>
        <v>2</v>
      </c>
      <c r="O238" s="73" t="s">
        <v>787</v>
      </c>
      <c r="P238" s="77" t="str">
        <f t="shared" ca="1" si="14"/>
        <v/>
      </c>
      <c r="Q238" s="75"/>
      <c r="R238" s="76" t="str">
        <f t="shared" ca="1" si="15"/>
        <v/>
      </c>
      <c r="S238" s="76" t="str">
        <f>IF(ISERROR(INDEX('[1]Export Agora'!F:F,MATCH(INDEX('[1]Présence Agora'!#REF!,MATCH(E238,'[1]Présence Agora'!B:B,0)),'[1]Export Agora'!A:A,0))),"",IF(INDEX('[1]Export Agora'!F:F,MATCH(INDEX('[1]Présence Agora'!#REF!,MATCH(E238,'[1]Présence Agora'!B:B,0)),'[1]Export Agora'!A:A,0))="","",INDEX('[1]Export Agora'!F:F,MATCH(INDEX('[1]Présence Agora'!#REF!,MATCH(E238,'[1]Présence Agora'!B:B,0)),'[1]Export Agora'!A:A,0))))</f>
        <v/>
      </c>
      <c r="T238" s="65">
        <f>IF(INDEX('[1]Export Lascom'!U:U,MATCH(E238,'[1]Export Lascom'!O:O,0))="","",INDEX('[1]Export Lascom'!U:U,MATCH(E238,'[1]Export Lascom'!O:O,0)))</f>
        <v>44999</v>
      </c>
    </row>
    <row r="239" spans="5:20">
      <c r="E239" s="72" t="s">
        <v>1150</v>
      </c>
      <c r="F239" s="73" t="str">
        <f>INDEX('[1]Export Lascom'!B:B,MATCH(E239,'[1]Export Lascom'!O:O,0))</f>
        <v>22ISS</v>
      </c>
      <c r="G239" s="73">
        <f>INDEX('[1]Export Lascom'!G:G,MATCH(E239,'[1]Export Lascom'!O:O,0))</f>
        <v>17</v>
      </c>
      <c r="H239" s="73" t="str">
        <f>INDEX('[1]Export Lascom'!D:D,MATCH(E239,'[1]Export Lascom'!O:O,0))</f>
        <v>G71</v>
      </c>
      <c r="I239" s="73" t="str">
        <f>"Export CPRD " &amp; INDEX('[1]Export Lascom'!E:E,MATCH(E239,'[1]Export Lascom'!O:O,0))</f>
        <v>Export CPRD PN2068-2</v>
      </c>
      <c r="J239" s="73" t="str">
        <f>IF(MID(INDEX('[1]Export Lascom'!P:P,MATCH(E239,'[1]Export Lascom'!O:O,0)),4,1)="-",MID(INDEX('[1]Export Lascom'!P:P,MATCH(E239,'[1]Export Lascom'!O:O,0)),5,3),"Titre à mettre à jour")</f>
        <v>Titre à mettre à jour</v>
      </c>
      <c r="K239" s="73" t="str">
        <f>IF(MID(INDEX('[1]Export Lascom'!P:P,MATCH(E239,'[1]Export Lascom'!O:O,0)),4,1)="-",MID(INDEX('[1]Export Lascom'!P:P,MATCH(E239,'[1]Export Lascom'!O:O,0)),9,3),"Titre à mettre à jour")</f>
        <v>Titre à mettre à jour</v>
      </c>
      <c r="L239" s="73" t="str">
        <f>INDEX('[1]Export Lascom'!I:I,MATCH(E239,'[1]Export Lascom'!O:O,0))</f>
        <v>PLA</v>
      </c>
      <c r="M239" s="73" t="str">
        <f t="shared" si="12"/>
        <v>000014</v>
      </c>
      <c r="N239" s="74">
        <f t="shared" si="13"/>
        <v>4</v>
      </c>
      <c r="O239" s="73" t="s">
        <v>787</v>
      </c>
      <c r="P239" s="77" t="str">
        <f t="shared" ca="1" si="14"/>
        <v/>
      </c>
      <c r="Q239" s="75"/>
      <c r="R239" s="76" t="str">
        <f t="shared" ca="1" si="15"/>
        <v/>
      </c>
      <c r="S239" s="76" t="str">
        <f>IF(ISERROR(INDEX('[1]Export Agora'!F:F,MATCH(INDEX('[1]Présence Agora'!#REF!,MATCH(E239,'[1]Présence Agora'!B:B,0)),'[1]Export Agora'!A:A,0))),"",IF(INDEX('[1]Export Agora'!F:F,MATCH(INDEX('[1]Présence Agora'!#REF!,MATCH(E239,'[1]Présence Agora'!B:B,0)),'[1]Export Agora'!A:A,0))="","",INDEX('[1]Export Agora'!F:F,MATCH(INDEX('[1]Présence Agora'!#REF!,MATCH(E239,'[1]Présence Agora'!B:B,0)),'[1]Export Agora'!A:A,0))))</f>
        <v/>
      </c>
      <c r="T239" s="65">
        <f>IF(INDEX('[1]Export Lascom'!U:U,MATCH(E239,'[1]Export Lascom'!O:O,0))="","",INDEX('[1]Export Lascom'!U:U,MATCH(E239,'[1]Export Lascom'!O:O,0)))</f>
        <v>45062</v>
      </c>
    </row>
    <row r="240" spans="5:20">
      <c r="E240" s="72" t="s">
        <v>882</v>
      </c>
      <c r="F240" s="73" t="str">
        <f>INDEX('[1]Export Lascom'!B:B,MATCH(E240,'[1]Export Lascom'!O:O,0))</f>
        <v>22ISS</v>
      </c>
      <c r="G240" s="73">
        <f>INDEX('[1]Export Lascom'!G:G,MATCH(E240,'[1]Export Lascom'!O:O,0))</f>
        <v>17</v>
      </c>
      <c r="H240" s="73" t="str">
        <f>INDEX('[1]Export Lascom'!D:D,MATCH(E240,'[1]Export Lascom'!O:O,0))</f>
        <v>G71</v>
      </c>
      <c r="I240" s="73" t="str">
        <f>"Export CPRD " &amp; INDEX('[1]Export Lascom'!E:E,MATCH(E240,'[1]Export Lascom'!O:O,0))</f>
        <v>Export CPRD PN2068-2</v>
      </c>
      <c r="J240" s="73" t="str">
        <f>IF(MID(INDEX('[1]Export Lascom'!P:P,MATCH(E240,'[1]Export Lascom'!O:O,0)),4,1)="-",MID(INDEX('[1]Export Lascom'!P:P,MATCH(E240,'[1]Export Lascom'!O:O,0)),5,3),"Titre à mettre à jour")</f>
        <v>Titre à mettre à jour</v>
      </c>
      <c r="K240" s="73" t="str">
        <f>IF(MID(INDEX('[1]Export Lascom'!P:P,MATCH(E240,'[1]Export Lascom'!O:O,0)),4,1)="-",MID(INDEX('[1]Export Lascom'!P:P,MATCH(E240,'[1]Export Lascom'!O:O,0)),9,3),"Titre à mettre à jour")</f>
        <v>Titre à mettre à jour</v>
      </c>
      <c r="L240" s="73" t="str">
        <f>INDEX('[1]Export Lascom'!I:I,MATCH(E240,'[1]Export Lascom'!O:O,0))</f>
        <v>PLA</v>
      </c>
      <c r="M240" s="73" t="str">
        <f t="shared" si="12"/>
        <v>000015</v>
      </c>
      <c r="N240" s="74">
        <f t="shared" si="13"/>
        <v>1</v>
      </c>
      <c r="O240" s="73" t="s">
        <v>787</v>
      </c>
      <c r="P240" s="77">
        <f t="shared" ca="1" si="14"/>
        <v>44974</v>
      </c>
      <c r="Q240" s="75"/>
      <c r="R240" s="76">
        <f t="shared" ca="1" si="15"/>
        <v>0</v>
      </c>
      <c r="S240" s="76" t="str">
        <f>IF(ISERROR(INDEX('[1]Export Agora'!F:F,MATCH(INDEX('[1]Présence Agora'!#REF!,MATCH(E240,'[1]Présence Agora'!B:B,0)),'[1]Export Agora'!A:A,0))),"",IF(INDEX('[1]Export Agora'!F:F,MATCH(INDEX('[1]Présence Agora'!#REF!,MATCH(E240,'[1]Présence Agora'!B:B,0)),'[1]Export Agora'!A:A,0))="","",INDEX('[1]Export Agora'!F:F,MATCH(INDEX('[1]Présence Agora'!#REF!,MATCH(E240,'[1]Présence Agora'!B:B,0)),'[1]Export Agora'!A:A,0))))</f>
        <v/>
      </c>
      <c r="T240" s="65">
        <f>IF(INDEX('[1]Export Lascom'!U:U,MATCH(E240,'[1]Export Lascom'!O:O,0))="","",INDEX('[1]Export Lascom'!U:U,MATCH(E240,'[1]Export Lascom'!O:O,0)))</f>
        <v>44974</v>
      </c>
    </row>
    <row r="241" spans="5:20">
      <c r="E241" s="72" t="s">
        <v>935</v>
      </c>
      <c r="F241" s="73" t="str">
        <f>INDEX('[1]Export Lascom'!B:B,MATCH(E241,'[1]Export Lascom'!O:O,0))</f>
        <v>22ISS</v>
      </c>
      <c r="G241" s="73">
        <f>INDEX('[1]Export Lascom'!G:G,MATCH(E241,'[1]Export Lascom'!O:O,0))</f>
        <v>17</v>
      </c>
      <c r="H241" s="73" t="str">
        <f>INDEX('[1]Export Lascom'!D:D,MATCH(E241,'[1]Export Lascom'!O:O,0))</f>
        <v>G71</v>
      </c>
      <c r="I241" s="73" t="str">
        <f>"Export CPRD " &amp; INDEX('[1]Export Lascom'!E:E,MATCH(E241,'[1]Export Lascom'!O:O,0))</f>
        <v>Export CPRD PN2068-2</v>
      </c>
      <c r="J241" s="73" t="str">
        <f>IF(MID(INDEX('[1]Export Lascom'!P:P,MATCH(E241,'[1]Export Lascom'!O:O,0)),4,1)="-",MID(INDEX('[1]Export Lascom'!P:P,MATCH(E241,'[1]Export Lascom'!O:O,0)),5,3),"Titre à mettre à jour")</f>
        <v>Titre à mettre à jour</v>
      </c>
      <c r="K241" s="73" t="str">
        <f>IF(MID(INDEX('[1]Export Lascom'!P:P,MATCH(E241,'[1]Export Lascom'!O:O,0)),4,1)="-",MID(INDEX('[1]Export Lascom'!P:P,MATCH(E241,'[1]Export Lascom'!O:O,0)),9,3),"Titre à mettre à jour")</f>
        <v>Titre à mettre à jour</v>
      </c>
      <c r="L241" s="73" t="str">
        <f>INDEX('[1]Export Lascom'!I:I,MATCH(E241,'[1]Export Lascom'!O:O,0))</f>
        <v>PLA</v>
      </c>
      <c r="M241" s="73" t="str">
        <f t="shared" si="12"/>
        <v>000015</v>
      </c>
      <c r="N241" s="74">
        <f t="shared" si="13"/>
        <v>2</v>
      </c>
      <c r="O241" s="73" t="s">
        <v>787</v>
      </c>
      <c r="P241" s="77" t="str">
        <f t="shared" ca="1" si="14"/>
        <v/>
      </c>
      <c r="Q241" s="75"/>
      <c r="R241" s="76" t="str">
        <f t="shared" ca="1" si="15"/>
        <v/>
      </c>
      <c r="S241" s="76" t="str">
        <f>IF(ISERROR(INDEX('[1]Export Agora'!F:F,MATCH(INDEX('[1]Présence Agora'!#REF!,MATCH(E241,'[1]Présence Agora'!B:B,0)),'[1]Export Agora'!A:A,0))),"",IF(INDEX('[1]Export Agora'!F:F,MATCH(INDEX('[1]Présence Agora'!#REF!,MATCH(E241,'[1]Présence Agora'!B:B,0)),'[1]Export Agora'!A:A,0))="","",INDEX('[1]Export Agora'!F:F,MATCH(INDEX('[1]Présence Agora'!#REF!,MATCH(E241,'[1]Présence Agora'!B:B,0)),'[1]Export Agora'!A:A,0))))</f>
        <v/>
      </c>
      <c r="T241" s="65">
        <f>IF(INDEX('[1]Export Lascom'!U:U,MATCH(E241,'[1]Export Lascom'!O:O,0))="","",INDEX('[1]Export Lascom'!U:U,MATCH(E241,'[1]Export Lascom'!O:O,0)))</f>
        <v>44999</v>
      </c>
    </row>
    <row r="242" spans="5:20">
      <c r="E242" s="72" t="s">
        <v>1151</v>
      </c>
      <c r="F242" s="73" t="str">
        <f>INDEX('[1]Export Lascom'!B:B,MATCH(E242,'[1]Export Lascom'!O:O,0))</f>
        <v>22ISS</v>
      </c>
      <c r="G242" s="73">
        <f>INDEX('[1]Export Lascom'!G:G,MATCH(E242,'[1]Export Lascom'!O:O,0))</f>
        <v>17</v>
      </c>
      <c r="H242" s="73" t="str">
        <f>INDEX('[1]Export Lascom'!D:D,MATCH(E242,'[1]Export Lascom'!O:O,0))</f>
        <v>G71</v>
      </c>
      <c r="I242" s="73" t="str">
        <f>"Export CPRD " &amp; INDEX('[1]Export Lascom'!E:E,MATCH(E242,'[1]Export Lascom'!O:O,0))</f>
        <v>Export CPRD PN2068-2</v>
      </c>
      <c r="J242" s="73" t="str">
        <f>IF(MID(INDEX('[1]Export Lascom'!P:P,MATCH(E242,'[1]Export Lascom'!O:O,0)),4,1)="-",MID(INDEX('[1]Export Lascom'!P:P,MATCH(E242,'[1]Export Lascom'!O:O,0)),5,3),"Titre à mettre à jour")</f>
        <v>Titre à mettre à jour</v>
      </c>
      <c r="K242" s="73" t="str">
        <f>IF(MID(INDEX('[1]Export Lascom'!P:P,MATCH(E242,'[1]Export Lascom'!O:O,0)),4,1)="-",MID(INDEX('[1]Export Lascom'!P:P,MATCH(E242,'[1]Export Lascom'!O:O,0)),9,3),"Titre à mettre à jour")</f>
        <v>Titre à mettre à jour</v>
      </c>
      <c r="L242" s="73" t="str">
        <f>INDEX('[1]Export Lascom'!I:I,MATCH(E242,'[1]Export Lascom'!O:O,0))</f>
        <v>PLA</v>
      </c>
      <c r="M242" s="73" t="str">
        <f t="shared" si="12"/>
        <v>000015</v>
      </c>
      <c r="N242" s="74">
        <f t="shared" si="13"/>
        <v>4</v>
      </c>
      <c r="O242" s="73" t="s">
        <v>787</v>
      </c>
      <c r="P242" s="77" t="str">
        <f t="shared" ca="1" si="14"/>
        <v/>
      </c>
      <c r="Q242" s="75"/>
      <c r="R242" s="76" t="str">
        <f t="shared" ca="1" si="15"/>
        <v/>
      </c>
      <c r="S242" s="76" t="str">
        <f>IF(ISERROR(INDEX('[1]Export Agora'!F:F,MATCH(INDEX('[1]Présence Agora'!#REF!,MATCH(E242,'[1]Présence Agora'!B:B,0)),'[1]Export Agora'!A:A,0))),"",IF(INDEX('[1]Export Agora'!F:F,MATCH(INDEX('[1]Présence Agora'!#REF!,MATCH(E242,'[1]Présence Agora'!B:B,0)),'[1]Export Agora'!A:A,0))="","",INDEX('[1]Export Agora'!F:F,MATCH(INDEX('[1]Présence Agora'!#REF!,MATCH(E242,'[1]Présence Agora'!B:B,0)),'[1]Export Agora'!A:A,0))))</f>
        <v/>
      </c>
      <c r="T242" s="65">
        <f>IF(INDEX('[1]Export Lascom'!U:U,MATCH(E242,'[1]Export Lascom'!O:O,0))="","",INDEX('[1]Export Lascom'!U:U,MATCH(E242,'[1]Export Lascom'!O:O,0)))</f>
        <v>45062</v>
      </c>
    </row>
    <row r="243" spans="5:20">
      <c r="E243" s="72" t="s">
        <v>951</v>
      </c>
      <c r="F243" s="73" t="str">
        <f>INDEX('[1]Export Lascom'!B:B,MATCH(E243,'[1]Export Lascom'!O:O,0))</f>
        <v>22ISS</v>
      </c>
      <c r="G243" s="73">
        <f>INDEX('[1]Export Lascom'!G:G,MATCH(E243,'[1]Export Lascom'!O:O,0))</f>
        <v>17</v>
      </c>
      <c r="H243" s="73" t="str">
        <f>INDEX('[1]Export Lascom'!D:D,MATCH(E243,'[1]Export Lascom'!O:O,0))</f>
        <v>G71</v>
      </c>
      <c r="I243" s="73" t="str">
        <f>"Export CPRD " &amp; INDEX('[1]Export Lascom'!E:E,MATCH(E243,'[1]Export Lascom'!O:O,0))</f>
        <v>Export CPRD PN2068-2</v>
      </c>
      <c r="J243" s="73" t="str">
        <f>IF(MID(INDEX('[1]Export Lascom'!P:P,MATCH(E243,'[1]Export Lascom'!O:O,0)),4,1)="-",MID(INDEX('[1]Export Lascom'!P:P,MATCH(E243,'[1]Export Lascom'!O:O,0)),5,3),"Titre à mettre à jour")</f>
        <v>Titre à mettre à jour</v>
      </c>
      <c r="K243" s="73" t="str">
        <f>IF(MID(INDEX('[1]Export Lascom'!P:P,MATCH(E243,'[1]Export Lascom'!O:O,0)),4,1)="-",MID(INDEX('[1]Export Lascom'!P:P,MATCH(E243,'[1]Export Lascom'!O:O,0)),9,3),"Titre à mettre à jour")</f>
        <v>Titre à mettre à jour</v>
      </c>
      <c r="L243" s="73" t="str">
        <f>INDEX('[1]Export Lascom'!I:I,MATCH(E243,'[1]Export Lascom'!O:O,0))</f>
        <v>PLA</v>
      </c>
      <c r="M243" s="73" t="str">
        <f t="shared" si="12"/>
        <v>000016</v>
      </c>
      <c r="N243" s="74">
        <f t="shared" si="13"/>
        <v>1</v>
      </c>
      <c r="O243" s="73" t="s">
        <v>787</v>
      </c>
      <c r="P243" s="77">
        <f t="shared" ca="1" si="14"/>
        <v>45009</v>
      </c>
      <c r="Q243" s="75"/>
      <c r="R243" s="76">
        <f t="shared" ca="1" si="15"/>
        <v>0</v>
      </c>
      <c r="S243" s="76" t="str">
        <f>IF(ISERROR(INDEX('[1]Export Agora'!F:F,MATCH(INDEX('[1]Présence Agora'!#REF!,MATCH(E243,'[1]Présence Agora'!B:B,0)),'[1]Export Agora'!A:A,0))),"",IF(INDEX('[1]Export Agora'!F:F,MATCH(INDEX('[1]Présence Agora'!#REF!,MATCH(E243,'[1]Présence Agora'!B:B,0)),'[1]Export Agora'!A:A,0))="","",INDEX('[1]Export Agora'!F:F,MATCH(INDEX('[1]Présence Agora'!#REF!,MATCH(E243,'[1]Présence Agora'!B:B,0)),'[1]Export Agora'!A:A,0))))</f>
        <v/>
      </c>
      <c r="T243" s="65">
        <f>IF(INDEX('[1]Export Lascom'!U:U,MATCH(E243,'[1]Export Lascom'!O:O,0))="","",INDEX('[1]Export Lascom'!U:U,MATCH(E243,'[1]Export Lascom'!O:O,0)))</f>
        <v>45009</v>
      </c>
    </row>
    <row r="244" spans="5:20">
      <c r="E244" s="72" t="s">
        <v>1185</v>
      </c>
      <c r="F244" s="73" t="str">
        <f>INDEX('[1]Export Lascom'!B:B,MATCH(E244,'[1]Export Lascom'!O:O,0))</f>
        <v>22ISS</v>
      </c>
      <c r="G244" s="73">
        <f>INDEX('[1]Export Lascom'!G:G,MATCH(E244,'[1]Export Lascom'!O:O,0))</f>
        <v>17</v>
      </c>
      <c r="H244" s="73" t="str">
        <f>INDEX('[1]Export Lascom'!D:D,MATCH(E244,'[1]Export Lascom'!O:O,0))</f>
        <v>G71</v>
      </c>
      <c r="I244" s="73" t="str">
        <f>"Export CPRD " &amp; INDEX('[1]Export Lascom'!E:E,MATCH(E244,'[1]Export Lascom'!O:O,0))</f>
        <v>Export CPRD PN2068-2</v>
      </c>
      <c r="J244" s="73" t="str">
        <f>IF(MID(INDEX('[1]Export Lascom'!P:P,MATCH(E244,'[1]Export Lascom'!O:O,0)),4,1)="-",MID(INDEX('[1]Export Lascom'!P:P,MATCH(E244,'[1]Export Lascom'!O:O,0)),5,3),"Titre à mettre à jour")</f>
        <v>Titre à mettre à jour</v>
      </c>
      <c r="K244" s="73" t="str">
        <f>IF(MID(INDEX('[1]Export Lascom'!P:P,MATCH(E244,'[1]Export Lascom'!O:O,0)),4,1)="-",MID(INDEX('[1]Export Lascom'!P:P,MATCH(E244,'[1]Export Lascom'!O:O,0)),9,3),"Titre à mettre à jour")</f>
        <v>Titre à mettre à jour</v>
      </c>
      <c r="L244" s="73" t="str">
        <f>INDEX('[1]Export Lascom'!I:I,MATCH(E244,'[1]Export Lascom'!O:O,0))</f>
        <v>PLA</v>
      </c>
      <c r="M244" s="73" t="str">
        <f t="shared" si="12"/>
        <v>000017</v>
      </c>
      <c r="N244" s="74">
        <f t="shared" si="13"/>
        <v>2</v>
      </c>
      <c r="O244" s="73" t="s">
        <v>787</v>
      </c>
      <c r="P244" s="77" t="str">
        <f t="shared" ca="1" si="14"/>
        <v/>
      </c>
      <c r="Q244" s="75"/>
      <c r="R244" s="76" t="str">
        <f t="shared" ca="1" si="15"/>
        <v/>
      </c>
      <c r="S244" s="76" t="str">
        <f>IF(ISERROR(INDEX('[1]Export Agora'!F:F,MATCH(INDEX('[1]Présence Agora'!#REF!,MATCH(E244,'[1]Présence Agora'!B:B,0)),'[1]Export Agora'!A:A,0))),"",IF(INDEX('[1]Export Agora'!F:F,MATCH(INDEX('[1]Présence Agora'!#REF!,MATCH(E244,'[1]Présence Agora'!B:B,0)),'[1]Export Agora'!A:A,0))="","",INDEX('[1]Export Agora'!F:F,MATCH(INDEX('[1]Présence Agora'!#REF!,MATCH(E244,'[1]Présence Agora'!B:B,0)),'[1]Export Agora'!A:A,0))))</f>
        <v/>
      </c>
      <c r="T244" s="65">
        <f>IF(INDEX('[1]Export Lascom'!U:U,MATCH(E244,'[1]Export Lascom'!O:O,0))="","",INDEX('[1]Export Lascom'!U:U,MATCH(E244,'[1]Export Lascom'!O:O,0)))</f>
        <v>45068</v>
      </c>
    </row>
    <row r="245" spans="5:20">
      <c r="E245" s="72" t="s">
        <v>867</v>
      </c>
      <c r="F245" s="73" t="str">
        <f>INDEX('[1]Export Lascom'!B:B,MATCH(E245,'[1]Export Lascom'!O:O,0))</f>
        <v>22ISS</v>
      </c>
      <c r="G245" s="73">
        <f>INDEX('[1]Export Lascom'!G:G,MATCH(E245,'[1]Export Lascom'!O:O,0))</f>
        <v>17</v>
      </c>
      <c r="H245" s="73" t="str">
        <f>INDEX('[1]Export Lascom'!D:D,MATCH(E245,'[1]Export Lascom'!O:O,0))</f>
        <v>G72</v>
      </c>
      <c r="I245" s="73" t="str">
        <f>"Export CPRD " &amp; INDEX('[1]Export Lascom'!E:E,MATCH(E245,'[1]Export Lascom'!O:O,0))</f>
        <v>Export CPRD PN2068-2</v>
      </c>
      <c r="J245" s="73" t="str">
        <f>IF(MID(INDEX('[1]Export Lascom'!P:P,MATCH(E245,'[1]Export Lascom'!O:O,0)),4,1)="-",MID(INDEX('[1]Export Lascom'!P:P,MATCH(E245,'[1]Export Lascom'!O:O,0)),5,3),"Titre à mettre à jour")</f>
        <v>Titre à mettre à jour</v>
      </c>
      <c r="K245" s="73" t="str">
        <f>IF(MID(INDEX('[1]Export Lascom'!P:P,MATCH(E245,'[1]Export Lascom'!O:O,0)),4,1)="-",MID(INDEX('[1]Export Lascom'!P:P,MATCH(E245,'[1]Export Lascom'!O:O,0)),9,3),"Titre à mettre à jour")</f>
        <v>Titre à mettre à jour</v>
      </c>
      <c r="L245" s="73" t="str">
        <f>INDEX('[1]Export Lascom'!I:I,MATCH(E245,'[1]Export Lascom'!O:O,0))</f>
        <v>PLA</v>
      </c>
      <c r="M245" s="73" t="str">
        <f t="shared" si="12"/>
        <v>000020</v>
      </c>
      <c r="N245" s="74">
        <f t="shared" si="13"/>
        <v>1</v>
      </c>
      <c r="O245" s="73" t="s">
        <v>787</v>
      </c>
      <c r="P245" s="77" t="str">
        <f t="shared" ca="1" si="14"/>
        <v/>
      </c>
      <c r="Q245" s="75"/>
      <c r="R245" s="76" t="str">
        <f t="shared" ca="1" si="15"/>
        <v/>
      </c>
      <c r="S245" s="76" t="str">
        <f>IF(ISERROR(INDEX('[1]Export Agora'!F:F,MATCH(INDEX('[1]Présence Agora'!#REF!,MATCH(E245,'[1]Présence Agora'!B:B,0)),'[1]Export Agora'!A:A,0))),"",IF(INDEX('[1]Export Agora'!F:F,MATCH(INDEX('[1]Présence Agora'!#REF!,MATCH(E245,'[1]Présence Agora'!B:B,0)),'[1]Export Agora'!A:A,0))="","",INDEX('[1]Export Agora'!F:F,MATCH(INDEX('[1]Présence Agora'!#REF!,MATCH(E245,'[1]Présence Agora'!B:B,0)),'[1]Export Agora'!A:A,0))))</f>
        <v/>
      </c>
      <c r="T245" s="65">
        <f>IF(INDEX('[1]Export Lascom'!U:U,MATCH(E245,'[1]Export Lascom'!O:O,0))="","",INDEX('[1]Export Lascom'!U:U,MATCH(E245,'[1]Export Lascom'!O:O,0)))</f>
        <v>44967</v>
      </c>
    </row>
    <row r="246" spans="5:20">
      <c r="E246" s="72" t="s">
        <v>1270</v>
      </c>
      <c r="F246" s="73" t="str">
        <f>INDEX('[1]Export Lascom'!B:B,MATCH(E246,'[1]Export Lascom'!O:O,0))</f>
        <v>22ISS</v>
      </c>
      <c r="G246" s="73">
        <f>INDEX('[1]Export Lascom'!G:G,MATCH(E246,'[1]Export Lascom'!O:O,0))</f>
        <v>17</v>
      </c>
      <c r="H246" s="73" t="str">
        <f>INDEX('[1]Export Lascom'!D:D,MATCH(E246,'[1]Export Lascom'!O:O,0))</f>
        <v>PLO</v>
      </c>
      <c r="I246" s="73" t="str">
        <f>"Export CPRD " &amp; INDEX('[1]Export Lascom'!E:E,MATCH(E246,'[1]Export Lascom'!O:O,0))</f>
        <v>Export CPRD PN2068-2</v>
      </c>
      <c r="J246" s="73" t="str">
        <f>IF(MID(INDEX('[1]Export Lascom'!P:P,MATCH(E246,'[1]Export Lascom'!O:O,0)),4,1)="-",MID(INDEX('[1]Export Lascom'!P:P,MATCH(E246,'[1]Export Lascom'!O:O,0)),5,3),"Titre à mettre à jour")</f>
        <v>S04</v>
      </c>
      <c r="K246" s="73" t="str">
        <f>IF(MID(INDEX('[1]Export Lascom'!P:P,MATCH(E246,'[1]Export Lascom'!O:O,0)),4,1)="-",MID(INDEX('[1]Export Lascom'!P:P,MATCH(E246,'[1]Export Lascom'!O:O,0)),9,3),"Titre à mettre à jour")</f>
        <v>BOI</v>
      </c>
      <c r="L246" s="73" t="str">
        <f>INDEX('[1]Export Lascom'!I:I,MATCH(E246,'[1]Export Lascom'!O:O,0))</f>
        <v>PLA</v>
      </c>
      <c r="M246" s="73" t="str">
        <f t="shared" si="12"/>
        <v>000020</v>
      </c>
      <c r="N246" s="74">
        <f t="shared" si="13"/>
        <v>3</v>
      </c>
      <c r="O246" s="73" t="s">
        <v>787</v>
      </c>
      <c r="P246" s="77" t="str">
        <f t="shared" ca="1" si="14"/>
        <v/>
      </c>
      <c r="Q246" s="75"/>
      <c r="R246" s="76" t="str">
        <f t="shared" ca="1" si="15"/>
        <v/>
      </c>
      <c r="S246" s="76" t="str">
        <f>IF(ISERROR(INDEX('[1]Export Agora'!F:F,MATCH(INDEX('[1]Présence Agora'!#REF!,MATCH(E246,'[1]Présence Agora'!B:B,0)),'[1]Export Agora'!A:A,0))),"",IF(INDEX('[1]Export Agora'!F:F,MATCH(INDEX('[1]Présence Agora'!#REF!,MATCH(E246,'[1]Présence Agora'!B:B,0)),'[1]Export Agora'!A:A,0))="","",INDEX('[1]Export Agora'!F:F,MATCH(INDEX('[1]Présence Agora'!#REF!,MATCH(E246,'[1]Présence Agora'!B:B,0)),'[1]Export Agora'!A:A,0))))</f>
        <v/>
      </c>
      <c r="T246" s="65">
        <f>IF(INDEX('[1]Export Lascom'!U:U,MATCH(E246,'[1]Export Lascom'!O:O,0))="","",INDEX('[1]Export Lascom'!U:U,MATCH(E246,'[1]Export Lascom'!O:O,0)))</f>
        <v>0</v>
      </c>
    </row>
    <row r="247" spans="5:20">
      <c r="E247" s="72" t="s">
        <v>1216</v>
      </c>
      <c r="F247" s="73" t="str">
        <f>INDEX('[1]Export Lascom'!B:B,MATCH(E247,'[1]Export Lascom'!O:O,0))</f>
        <v>22ISS</v>
      </c>
      <c r="G247" s="73">
        <f>INDEX('[1]Export Lascom'!G:G,MATCH(E247,'[1]Export Lascom'!O:O,0))</f>
        <v>17</v>
      </c>
      <c r="H247" s="73" t="str">
        <f>INDEX('[1]Export Lascom'!D:D,MATCH(E247,'[1]Export Lascom'!O:O,0))</f>
        <v>PLO</v>
      </c>
      <c r="I247" s="73" t="str">
        <f>"Export CPRD " &amp; INDEX('[1]Export Lascom'!E:E,MATCH(E247,'[1]Export Lascom'!O:O,0))</f>
        <v>Export CPRD PN2068-2</v>
      </c>
      <c r="J247" s="73" t="str">
        <f>IF(MID(INDEX('[1]Export Lascom'!P:P,MATCH(E247,'[1]Export Lascom'!O:O,0)),4,1)="-",MID(INDEX('[1]Export Lascom'!P:P,MATCH(E247,'[1]Export Lascom'!O:O,0)),5,3),"Titre à mettre à jour")</f>
        <v>S04</v>
      </c>
      <c r="K247" s="73" t="str">
        <f>IF(MID(INDEX('[1]Export Lascom'!P:P,MATCH(E247,'[1]Export Lascom'!O:O,0)),4,1)="-",MID(INDEX('[1]Export Lascom'!P:P,MATCH(E247,'[1]Export Lascom'!O:O,0)),9,3),"Titre à mettre à jour")</f>
        <v>BOI</v>
      </c>
      <c r="L247" s="73" t="str">
        <f>INDEX('[1]Export Lascom'!I:I,MATCH(E247,'[1]Export Lascom'!O:O,0))</f>
        <v>PLA</v>
      </c>
      <c r="M247" s="73" t="str">
        <f t="shared" si="12"/>
        <v>000020</v>
      </c>
      <c r="N247" s="74">
        <f t="shared" si="13"/>
        <v>4</v>
      </c>
      <c r="O247" s="73" t="s">
        <v>787</v>
      </c>
      <c r="P247" s="77" t="str">
        <f t="shared" ca="1" si="14"/>
        <v/>
      </c>
      <c r="Q247" s="75"/>
      <c r="R247" s="76" t="str">
        <f t="shared" ca="1" si="15"/>
        <v/>
      </c>
      <c r="S247" s="76" t="str">
        <f>IF(ISERROR(INDEX('[1]Export Agora'!F:F,MATCH(INDEX('[1]Présence Agora'!#REF!,MATCH(E247,'[1]Présence Agora'!B:B,0)),'[1]Export Agora'!A:A,0))),"",IF(INDEX('[1]Export Agora'!F:F,MATCH(INDEX('[1]Présence Agora'!#REF!,MATCH(E247,'[1]Présence Agora'!B:B,0)),'[1]Export Agora'!A:A,0))="","",INDEX('[1]Export Agora'!F:F,MATCH(INDEX('[1]Présence Agora'!#REF!,MATCH(E247,'[1]Présence Agora'!B:B,0)),'[1]Export Agora'!A:A,0))))</f>
        <v/>
      </c>
      <c r="T247" s="65">
        <f>IF(INDEX('[1]Export Lascom'!U:U,MATCH(E247,'[1]Export Lascom'!O:O,0))="","",INDEX('[1]Export Lascom'!U:U,MATCH(E247,'[1]Export Lascom'!O:O,0)))</f>
        <v>45070</v>
      </c>
    </row>
    <row r="248" spans="5:20">
      <c r="E248" s="72" t="s">
        <v>868</v>
      </c>
      <c r="F248" s="73" t="str">
        <f>INDEX('[1]Export Lascom'!B:B,MATCH(E248,'[1]Export Lascom'!O:O,0))</f>
        <v>22ISS</v>
      </c>
      <c r="G248" s="73">
        <f>INDEX('[1]Export Lascom'!G:G,MATCH(E248,'[1]Export Lascom'!O:O,0))</f>
        <v>17</v>
      </c>
      <c r="H248" s="73" t="str">
        <f>INDEX('[1]Export Lascom'!D:D,MATCH(E248,'[1]Export Lascom'!O:O,0))</f>
        <v>G72</v>
      </c>
      <c r="I248" s="73" t="str">
        <f>"Export CPRD " &amp; INDEX('[1]Export Lascom'!E:E,MATCH(E248,'[1]Export Lascom'!O:O,0))</f>
        <v>Export CPRD PN2068-2</v>
      </c>
      <c r="J248" s="73" t="str">
        <f>IF(MID(INDEX('[1]Export Lascom'!P:P,MATCH(E248,'[1]Export Lascom'!O:O,0)),4,1)="-",MID(INDEX('[1]Export Lascom'!P:P,MATCH(E248,'[1]Export Lascom'!O:O,0)),5,3),"Titre à mettre à jour")</f>
        <v>Titre à mettre à jour</v>
      </c>
      <c r="K248" s="73" t="str">
        <f>IF(MID(INDEX('[1]Export Lascom'!P:P,MATCH(E248,'[1]Export Lascom'!O:O,0)),4,1)="-",MID(INDEX('[1]Export Lascom'!P:P,MATCH(E248,'[1]Export Lascom'!O:O,0)),9,3),"Titre à mettre à jour")</f>
        <v>Titre à mettre à jour</v>
      </c>
      <c r="L248" s="73" t="str">
        <f>INDEX('[1]Export Lascom'!I:I,MATCH(E248,'[1]Export Lascom'!O:O,0))</f>
        <v>PLA</v>
      </c>
      <c r="M248" s="73" t="str">
        <f t="shared" si="12"/>
        <v>000021</v>
      </c>
      <c r="N248" s="74">
        <f t="shared" si="13"/>
        <v>1</v>
      </c>
      <c r="O248" s="73" t="s">
        <v>787</v>
      </c>
      <c r="P248" s="77" t="str">
        <f t="shared" ca="1" si="14"/>
        <v/>
      </c>
      <c r="Q248" s="75"/>
      <c r="R248" s="76" t="str">
        <f t="shared" ca="1" si="15"/>
        <v/>
      </c>
      <c r="S248" s="76" t="str">
        <f>IF(ISERROR(INDEX('[1]Export Agora'!F:F,MATCH(INDEX('[1]Présence Agora'!#REF!,MATCH(E248,'[1]Présence Agora'!B:B,0)),'[1]Export Agora'!A:A,0))),"",IF(INDEX('[1]Export Agora'!F:F,MATCH(INDEX('[1]Présence Agora'!#REF!,MATCH(E248,'[1]Présence Agora'!B:B,0)),'[1]Export Agora'!A:A,0))="","",INDEX('[1]Export Agora'!F:F,MATCH(INDEX('[1]Présence Agora'!#REF!,MATCH(E248,'[1]Présence Agora'!B:B,0)),'[1]Export Agora'!A:A,0))))</f>
        <v/>
      </c>
      <c r="T248" s="65">
        <f>IF(INDEX('[1]Export Lascom'!U:U,MATCH(E248,'[1]Export Lascom'!O:O,0))="","",INDEX('[1]Export Lascom'!U:U,MATCH(E248,'[1]Export Lascom'!O:O,0)))</f>
        <v>44967</v>
      </c>
    </row>
    <row r="249" spans="5:20">
      <c r="E249" s="72" t="s">
        <v>1271</v>
      </c>
      <c r="F249" s="73" t="str">
        <f>INDEX('[1]Export Lascom'!B:B,MATCH(E249,'[1]Export Lascom'!O:O,0))</f>
        <v>22ISS</v>
      </c>
      <c r="G249" s="73">
        <f>INDEX('[1]Export Lascom'!G:G,MATCH(E249,'[1]Export Lascom'!O:O,0))</f>
        <v>17</v>
      </c>
      <c r="H249" s="73" t="str">
        <f>INDEX('[1]Export Lascom'!D:D,MATCH(E249,'[1]Export Lascom'!O:O,0))</f>
        <v>PLO</v>
      </c>
      <c r="I249" s="73" t="str">
        <f>"Export CPRD " &amp; INDEX('[1]Export Lascom'!E:E,MATCH(E249,'[1]Export Lascom'!O:O,0))</f>
        <v>Export CPRD PN2068-2</v>
      </c>
      <c r="J249" s="73" t="str">
        <f>IF(MID(INDEX('[1]Export Lascom'!P:P,MATCH(E249,'[1]Export Lascom'!O:O,0)),4,1)="-",MID(INDEX('[1]Export Lascom'!P:P,MATCH(E249,'[1]Export Lascom'!O:O,0)),5,3),"Titre à mettre à jour")</f>
        <v>S04</v>
      </c>
      <c r="K249" s="73" t="str">
        <f>IF(MID(INDEX('[1]Export Lascom'!P:P,MATCH(E249,'[1]Export Lascom'!O:O,0)),4,1)="-",MID(INDEX('[1]Export Lascom'!P:P,MATCH(E249,'[1]Export Lascom'!O:O,0)),9,3),"Titre à mettre à jour")</f>
        <v>BOI</v>
      </c>
      <c r="L249" s="73" t="str">
        <f>INDEX('[1]Export Lascom'!I:I,MATCH(E249,'[1]Export Lascom'!O:O,0))</f>
        <v>PLA</v>
      </c>
      <c r="M249" s="73" t="str">
        <f t="shared" si="12"/>
        <v>000021</v>
      </c>
      <c r="N249" s="74">
        <f t="shared" si="13"/>
        <v>3</v>
      </c>
      <c r="O249" s="73" t="s">
        <v>787</v>
      </c>
      <c r="P249" s="77" t="str">
        <f t="shared" ca="1" si="14"/>
        <v/>
      </c>
      <c r="Q249" s="75"/>
      <c r="R249" s="76" t="str">
        <f t="shared" ca="1" si="15"/>
        <v/>
      </c>
      <c r="S249" s="76" t="str">
        <f>IF(ISERROR(INDEX('[1]Export Agora'!F:F,MATCH(INDEX('[1]Présence Agora'!#REF!,MATCH(E249,'[1]Présence Agora'!B:B,0)),'[1]Export Agora'!A:A,0))),"",IF(INDEX('[1]Export Agora'!F:F,MATCH(INDEX('[1]Présence Agora'!#REF!,MATCH(E249,'[1]Présence Agora'!B:B,0)),'[1]Export Agora'!A:A,0))="","",INDEX('[1]Export Agora'!F:F,MATCH(INDEX('[1]Présence Agora'!#REF!,MATCH(E249,'[1]Présence Agora'!B:B,0)),'[1]Export Agora'!A:A,0))))</f>
        <v/>
      </c>
      <c r="T249" s="65">
        <f>IF(INDEX('[1]Export Lascom'!U:U,MATCH(E249,'[1]Export Lascom'!O:O,0))="","",INDEX('[1]Export Lascom'!U:U,MATCH(E249,'[1]Export Lascom'!O:O,0)))</f>
        <v>0</v>
      </c>
    </row>
    <row r="250" spans="5:20">
      <c r="E250" s="72" t="s">
        <v>1217</v>
      </c>
      <c r="F250" s="73" t="str">
        <f>INDEX('[1]Export Lascom'!B:B,MATCH(E250,'[1]Export Lascom'!O:O,0))</f>
        <v>22ISS</v>
      </c>
      <c r="G250" s="73">
        <f>INDEX('[1]Export Lascom'!G:G,MATCH(E250,'[1]Export Lascom'!O:O,0))</f>
        <v>17</v>
      </c>
      <c r="H250" s="73" t="str">
        <f>INDEX('[1]Export Lascom'!D:D,MATCH(E250,'[1]Export Lascom'!O:O,0))</f>
        <v>PLO</v>
      </c>
      <c r="I250" s="73" t="str">
        <f>"Export CPRD " &amp; INDEX('[1]Export Lascom'!E:E,MATCH(E250,'[1]Export Lascom'!O:O,0))</f>
        <v>Export CPRD PN2068-2</v>
      </c>
      <c r="J250" s="73" t="str">
        <f>IF(MID(INDEX('[1]Export Lascom'!P:P,MATCH(E250,'[1]Export Lascom'!O:O,0)),4,1)="-",MID(INDEX('[1]Export Lascom'!P:P,MATCH(E250,'[1]Export Lascom'!O:O,0)),5,3),"Titre à mettre à jour")</f>
        <v>S04</v>
      </c>
      <c r="K250" s="73" t="str">
        <f>IF(MID(INDEX('[1]Export Lascom'!P:P,MATCH(E250,'[1]Export Lascom'!O:O,0)),4,1)="-",MID(INDEX('[1]Export Lascom'!P:P,MATCH(E250,'[1]Export Lascom'!O:O,0)),9,3),"Titre à mettre à jour")</f>
        <v>BOI</v>
      </c>
      <c r="L250" s="73" t="str">
        <f>INDEX('[1]Export Lascom'!I:I,MATCH(E250,'[1]Export Lascom'!O:O,0))</f>
        <v>PLA</v>
      </c>
      <c r="M250" s="73" t="str">
        <f t="shared" si="12"/>
        <v>000021</v>
      </c>
      <c r="N250" s="74">
        <f t="shared" si="13"/>
        <v>4</v>
      </c>
      <c r="O250" s="73" t="s">
        <v>787</v>
      </c>
      <c r="P250" s="77" t="str">
        <f t="shared" ca="1" si="14"/>
        <v/>
      </c>
      <c r="Q250" s="75"/>
      <c r="R250" s="76" t="str">
        <f t="shared" ca="1" si="15"/>
        <v/>
      </c>
      <c r="S250" s="76" t="str">
        <f>IF(ISERROR(INDEX('[1]Export Agora'!F:F,MATCH(INDEX('[1]Présence Agora'!#REF!,MATCH(E250,'[1]Présence Agora'!B:B,0)),'[1]Export Agora'!A:A,0))),"",IF(INDEX('[1]Export Agora'!F:F,MATCH(INDEX('[1]Présence Agora'!#REF!,MATCH(E250,'[1]Présence Agora'!B:B,0)),'[1]Export Agora'!A:A,0))="","",INDEX('[1]Export Agora'!F:F,MATCH(INDEX('[1]Présence Agora'!#REF!,MATCH(E250,'[1]Présence Agora'!B:B,0)),'[1]Export Agora'!A:A,0))))</f>
        <v/>
      </c>
      <c r="T250" s="65">
        <f>IF(INDEX('[1]Export Lascom'!U:U,MATCH(E250,'[1]Export Lascom'!O:O,0))="","",INDEX('[1]Export Lascom'!U:U,MATCH(E250,'[1]Export Lascom'!O:O,0)))</f>
        <v>45070</v>
      </c>
    </row>
    <row r="251" spans="5:20">
      <c r="E251" s="72" t="s">
        <v>883</v>
      </c>
      <c r="F251" s="73" t="str">
        <f>INDEX('[1]Export Lascom'!B:B,MATCH(E251,'[1]Export Lascom'!O:O,0))</f>
        <v>22ISS</v>
      </c>
      <c r="G251" s="73">
        <f>INDEX('[1]Export Lascom'!G:G,MATCH(E251,'[1]Export Lascom'!O:O,0))</f>
        <v>17</v>
      </c>
      <c r="H251" s="73" t="str">
        <f>INDEX('[1]Export Lascom'!D:D,MATCH(E251,'[1]Export Lascom'!O:O,0))</f>
        <v>G72</v>
      </c>
      <c r="I251" s="73" t="str">
        <f>"Export CPRD " &amp; INDEX('[1]Export Lascom'!E:E,MATCH(E251,'[1]Export Lascom'!O:O,0))</f>
        <v>Export CPRD PN2068-2</v>
      </c>
      <c r="J251" s="73" t="str">
        <f>IF(MID(INDEX('[1]Export Lascom'!P:P,MATCH(E251,'[1]Export Lascom'!O:O,0)),4,1)="-",MID(INDEX('[1]Export Lascom'!P:P,MATCH(E251,'[1]Export Lascom'!O:O,0)),5,3),"Titre à mettre à jour")</f>
        <v>Titre à mettre à jour</v>
      </c>
      <c r="K251" s="73" t="str">
        <f>IF(MID(INDEX('[1]Export Lascom'!P:P,MATCH(E251,'[1]Export Lascom'!O:O,0)),4,1)="-",MID(INDEX('[1]Export Lascom'!P:P,MATCH(E251,'[1]Export Lascom'!O:O,0)),9,3),"Titre à mettre à jour")</f>
        <v>Titre à mettre à jour</v>
      </c>
      <c r="L251" s="73" t="str">
        <f>INDEX('[1]Export Lascom'!I:I,MATCH(E251,'[1]Export Lascom'!O:O,0))</f>
        <v>PLA</v>
      </c>
      <c r="M251" s="73" t="str">
        <f t="shared" si="12"/>
        <v>000022</v>
      </c>
      <c r="N251" s="74">
        <f t="shared" si="13"/>
        <v>1</v>
      </c>
      <c r="O251" s="73" t="s">
        <v>787</v>
      </c>
      <c r="P251" s="77" t="str">
        <f t="shared" ca="1" si="14"/>
        <v/>
      </c>
      <c r="Q251" s="75"/>
      <c r="R251" s="76" t="str">
        <f t="shared" ca="1" si="15"/>
        <v/>
      </c>
      <c r="S251" s="76" t="str">
        <f>IF(ISERROR(INDEX('[1]Export Agora'!F:F,MATCH(INDEX('[1]Présence Agora'!#REF!,MATCH(E251,'[1]Présence Agora'!B:B,0)),'[1]Export Agora'!A:A,0))),"",IF(INDEX('[1]Export Agora'!F:F,MATCH(INDEX('[1]Présence Agora'!#REF!,MATCH(E251,'[1]Présence Agora'!B:B,0)),'[1]Export Agora'!A:A,0))="","",INDEX('[1]Export Agora'!F:F,MATCH(INDEX('[1]Présence Agora'!#REF!,MATCH(E251,'[1]Présence Agora'!B:B,0)),'[1]Export Agora'!A:A,0))))</f>
        <v/>
      </c>
      <c r="T251" s="65">
        <f>IF(INDEX('[1]Export Lascom'!U:U,MATCH(E251,'[1]Export Lascom'!O:O,0))="","",INDEX('[1]Export Lascom'!U:U,MATCH(E251,'[1]Export Lascom'!O:O,0)))</f>
        <v>44974</v>
      </c>
    </row>
    <row r="252" spans="5:20">
      <c r="E252" s="72" t="s">
        <v>1016</v>
      </c>
      <c r="F252" s="73" t="str">
        <f>INDEX('[1]Export Lascom'!B:B,MATCH(E252,'[1]Export Lascom'!O:O,0))</f>
        <v>22ISS</v>
      </c>
      <c r="G252" s="73">
        <f>INDEX('[1]Export Lascom'!G:G,MATCH(E252,'[1]Export Lascom'!O:O,0))</f>
        <v>17</v>
      </c>
      <c r="H252" s="73" t="str">
        <f>INDEX('[1]Export Lascom'!D:D,MATCH(E252,'[1]Export Lascom'!O:O,0))</f>
        <v>G72</v>
      </c>
      <c r="I252" s="73" t="str">
        <f>"Export CPRD " &amp; INDEX('[1]Export Lascom'!E:E,MATCH(E252,'[1]Export Lascom'!O:O,0))</f>
        <v>Export CPRD PN2068-2</v>
      </c>
      <c r="J252" s="73" t="str">
        <f>IF(MID(INDEX('[1]Export Lascom'!P:P,MATCH(E252,'[1]Export Lascom'!O:O,0)),4,1)="-",MID(INDEX('[1]Export Lascom'!P:P,MATCH(E252,'[1]Export Lascom'!O:O,0)),5,3),"Titre à mettre à jour")</f>
        <v>S03</v>
      </c>
      <c r="K252" s="73" t="str">
        <f>IF(MID(INDEX('[1]Export Lascom'!P:P,MATCH(E252,'[1]Export Lascom'!O:O,0)),4,1)="-",MID(INDEX('[1]Export Lascom'!P:P,MATCH(E252,'[1]Export Lascom'!O:O,0)),9,3),"Titre à mettre à jour")</f>
        <v>BOI</v>
      </c>
      <c r="L252" s="73" t="str">
        <f>INDEX('[1]Export Lascom'!I:I,MATCH(E252,'[1]Export Lascom'!O:O,0))</f>
        <v>PLA</v>
      </c>
      <c r="M252" s="73" t="str">
        <f t="shared" si="12"/>
        <v>000022</v>
      </c>
      <c r="N252" s="74">
        <f t="shared" si="13"/>
        <v>2</v>
      </c>
      <c r="O252" s="73" t="s">
        <v>787</v>
      </c>
      <c r="P252" s="77">
        <f t="shared" ca="1" si="14"/>
        <v>45008</v>
      </c>
      <c r="Q252" s="75"/>
      <c r="R252" s="76">
        <f t="shared" ca="1" si="15"/>
        <v>-21</v>
      </c>
      <c r="S252" s="76" t="str">
        <f>IF(ISERROR(INDEX('[1]Export Agora'!F:F,MATCH(INDEX('[1]Présence Agora'!#REF!,MATCH(E252,'[1]Présence Agora'!B:B,0)),'[1]Export Agora'!A:A,0))),"",IF(INDEX('[1]Export Agora'!F:F,MATCH(INDEX('[1]Présence Agora'!#REF!,MATCH(E252,'[1]Présence Agora'!B:B,0)),'[1]Export Agora'!A:A,0))="","",INDEX('[1]Export Agora'!F:F,MATCH(INDEX('[1]Présence Agora'!#REF!,MATCH(E252,'[1]Présence Agora'!B:B,0)),'[1]Export Agora'!A:A,0))))</f>
        <v/>
      </c>
      <c r="T252" s="65">
        <f>IF(INDEX('[1]Export Lascom'!U:U,MATCH(E252,'[1]Export Lascom'!O:O,0))="","",INDEX('[1]Export Lascom'!U:U,MATCH(E252,'[1]Export Lascom'!O:O,0)))</f>
        <v>45029</v>
      </c>
    </row>
    <row r="253" spans="5:20">
      <c r="E253" s="72" t="s">
        <v>1272</v>
      </c>
      <c r="F253" s="73" t="str">
        <f>INDEX('[1]Export Lascom'!B:B,MATCH(E253,'[1]Export Lascom'!O:O,0))</f>
        <v>22ISS</v>
      </c>
      <c r="G253" s="73">
        <f>INDEX('[1]Export Lascom'!G:G,MATCH(E253,'[1]Export Lascom'!O:O,0))</f>
        <v>17</v>
      </c>
      <c r="H253" s="73" t="str">
        <f>INDEX('[1]Export Lascom'!D:D,MATCH(E253,'[1]Export Lascom'!O:O,0))</f>
        <v>PLO</v>
      </c>
      <c r="I253" s="73" t="str">
        <f>"Export CPRD " &amp; INDEX('[1]Export Lascom'!E:E,MATCH(E253,'[1]Export Lascom'!O:O,0))</f>
        <v>Export CPRD PN2068-2</v>
      </c>
      <c r="J253" s="73" t="str">
        <f>IF(MID(INDEX('[1]Export Lascom'!P:P,MATCH(E253,'[1]Export Lascom'!O:O,0)),4,1)="-",MID(INDEX('[1]Export Lascom'!P:P,MATCH(E253,'[1]Export Lascom'!O:O,0)),5,3),"Titre à mettre à jour")</f>
        <v>S03</v>
      </c>
      <c r="K253" s="73" t="str">
        <f>IF(MID(INDEX('[1]Export Lascom'!P:P,MATCH(E253,'[1]Export Lascom'!O:O,0)),4,1)="-",MID(INDEX('[1]Export Lascom'!P:P,MATCH(E253,'[1]Export Lascom'!O:O,0)),9,3),"Titre à mettre à jour")</f>
        <v>BOI</v>
      </c>
      <c r="L253" s="73" t="str">
        <f>INDEX('[1]Export Lascom'!I:I,MATCH(E253,'[1]Export Lascom'!O:O,0))</f>
        <v>PLA</v>
      </c>
      <c r="M253" s="73" t="str">
        <f t="shared" si="12"/>
        <v>000022</v>
      </c>
      <c r="N253" s="74">
        <f t="shared" si="13"/>
        <v>3</v>
      </c>
      <c r="O253" s="73" t="s">
        <v>787</v>
      </c>
      <c r="P253" s="77" t="str">
        <f t="shared" ca="1" si="14"/>
        <v/>
      </c>
      <c r="Q253" s="75"/>
      <c r="R253" s="76" t="str">
        <f t="shared" ca="1" si="15"/>
        <v/>
      </c>
      <c r="S253" s="76" t="str">
        <f>IF(ISERROR(INDEX('[1]Export Agora'!F:F,MATCH(INDEX('[1]Présence Agora'!#REF!,MATCH(E253,'[1]Présence Agora'!B:B,0)),'[1]Export Agora'!A:A,0))),"",IF(INDEX('[1]Export Agora'!F:F,MATCH(INDEX('[1]Présence Agora'!#REF!,MATCH(E253,'[1]Présence Agora'!B:B,0)),'[1]Export Agora'!A:A,0))="","",INDEX('[1]Export Agora'!F:F,MATCH(INDEX('[1]Présence Agora'!#REF!,MATCH(E253,'[1]Présence Agora'!B:B,0)),'[1]Export Agora'!A:A,0))))</f>
        <v/>
      </c>
      <c r="T253" s="65">
        <f>IF(INDEX('[1]Export Lascom'!U:U,MATCH(E253,'[1]Export Lascom'!O:O,0))="","",INDEX('[1]Export Lascom'!U:U,MATCH(E253,'[1]Export Lascom'!O:O,0)))</f>
        <v>0</v>
      </c>
    </row>
    <row r="254" spans="5:20">
      <c r="E254" s="72" t="s">
        <v>1222</v>
      </c>
      <c r="F254" s="73" t="str">
        <f>INDEX('[1]Export Lascom'!B:B,MATCH(E254,'[1]Export Lascom'!O:O,0))</f>
        <v>22ISS</v>
      </c>
      <c r="G254" s="73">
        <f>INDEX('[1]Export Lascom'!G:G,MATCH(E254,'[1]Export Lascom'!O:O,0))</f>
        <v>17</v>
      </c>
      <c r="H254" s="73" t="str">
        <f>INDEX('[1]Export Lascom'!D:D,MATCH(E254,'[1]Export Lascom'!O:O,0))</f>
        <v>PLO</v>
      </c>
      <c r="I254" s="73" t="str">
        <f>"Export CPRD " &amp; INDEX('[1]Export Lascom'!E:E,MATCH(E254,'[1]Export Lascom'!O:O,0))</f>
        <v>Export CPRD PN2068-2</v>
      </c>
      <c r="J254" s="73" t="str">
        <f>IF(MID(INDEX('[1]Export Lascom'!P:P,MATCH(E254,'[1]Export Lascom'!O:O,0)),4,1)="-",MID(INDEX('[1]Export Lascom'!P:P,MATCH(E254,'[1]Export Lascom'!O:O,0)),5,3),"Titre à mettre à jour")</f>
        <v>S03</v>
      </c>
      <c r="K254" s="73" t="str">
        <f>IF(MID(INDEX('[1]Export Lascom'!P:P,MATCH(E254,'[1]Export Lascom'!O:O,0)),4,1)="-",MID(INDEX('[1]Export Lascom'!P:P,MATCH(E254,'[1]Export Lascom'!O:O,0)),9,3),"Titre à mettre à jour")</f>
        <v>BOI</v>
      </c>
      <c r="L254" s="73" t="str">
        <f>INDEX('[1]Export Lascom'!I:I,MATCH(E254,'[1]Export Lascom'!O:O,0))</f>
        <v>PLA</v>
      </c>
      <c r="M254" s="73" t="str">
        <f t="shared" si="12"/>
        <v>000022</v>
      </c>
      <c r="N254" s="74">
        <f t="shared" si="13"/>
        <v>4</v>
      </c>
      <c r="O254" s="73" t="s">
        <v>787</v>
      </c>
      <c r="P254" s="77" t="str">
        <f t="shared" ca="1" si="14"/>
        <v/>
      </c>
      <c r="Q254" s="75"/>
      <c r="R254" s="76" t="str">
        <f t="shared" ca="1" si="15"/>
        <v/>
      </c>
      <c r="S254" s="76" t="str">
        <f>IF(ISERROR(INDEX('[1]Export Agora'!F:F,MATCH(INDEX('[1]Présence Agora'!#REF!,MATCH(E254,'[1]Présence Agora'!B:B,0)),'[1]Export Agora'!A:A,0))),"",IF(INDEX('[1]Export Agora'!F:F,MATCH(INDEX('[1]Présence Agora'!#REF!,MATCH(E254,'[1]Présence Agora'!B:B,0)),'[1]Export Agora'!A:A,0))="","",INDEX('[1]Export Agora'!F:F,MATCH(INDEX('[1]Présence Agora'!#REF!,MATCH(E254,'[1]Présence Agora'!B:B,0)),'[1]Export Agora'!A:A,0))))</f>
        <v/>
      </c>
      <c r="T254" s="65">
        <f>IF(INDEX('[1]Export Lascom'!U:U,MATCH(E254,'[1]Export Lascom'!O:O,0))="","",INDEX('[1]Export Lascom'!U:U,MATCH(E254,'[1]Export Lascom'!O:O,0)))</f>
        <v>45071</v>
      </c>
    </row>
    <row r="255" spans="5:20">
      <c r="E255" s="72" t="s">
        <v>1223</v>
      </c>
      <c r="F255" s="73" t="str">
        <f>INDEX('[1]Export Lascom'!B:B,MATCH(E255,'[1]Export Lascom'!O:O,0))</f>
        <v>22ISS</v>
      </c>
      <c r="G255" s="73">
        <f>INDEX('[1]Export Lascom'!G:G,MATCH(E255,'[1]Export Lascom'!O:O,0))</f>
        <v>17</v>
      </c>
      <c r="H255" s="73" t="str">
        <f>INDEX('[1]Export Lascom'!D:D,MATCH(E255,'[1]Export Lascom'!O:O,0))</f>
        <v>PLO</v>
      </c>
      <c r="I255" s="73" t="str">
        <f>"Export CPRD " &amp; INDEX('[1]Export Lascom'!E:E,MATCH(E255,'[1]Export Lascom'!O:O,0))</f>
        <v>Export CPRD PN2068-2</v>
      </c>
      <c r="J255" s="73" t="str">
        <f>IF(MID(INDEX('[1]Export Lascom'!P:P,MATCH(E255,'[1]Export Lascom'!O:O,0)),4,1)="-",MID(INDEX('[1]Export Lascom'!P:P,MATCH(E255,'[1]Export Lascom'!O:O,0)),5,3),"Titre à mettre à jour")</f>
        <v>S03</v>
      </c>
      <c r="K255" s="73" t="str">
        <f>IF(MID(INDEX('[1]Export Lascom'!P:P,MATCH(E255,'[1]Export Lascom'!O:O,0)),4,1)="-",MID(INDEX('[1]Export Lascom'!P:P,MATCH(E255,'[1]Export Lascom'!O:O,0)),9,3),"Titre à mettre à jour")</f>
        <v>BOI</v>
      </c>
      <c r="L255" s="73" t="str">
        <f>INDEX('[1]Export Lascom'!I:I,MATCH(E255,'[1]Export Lascom'!O:O,0))</f>
        <v>PLA</v>
      </c>
      <c r="M255" s="73" t="str">
        <f t="shared" si="12"/>
        <v>000022</v>
      </c>
      <c r="N255" s="74">
        <f t="shared" si="13"/>
        <v>5</v>
      </c>
      <c r="O255" s="73" t="s">
        <v>787</v>
      </c>
      <c r="P255" s="77" t="str">
        <f t="shared" ca="1" si="14"/>
        <v/>
      </c>
      <c r="Q255" s="75">
        <v>45085</v>
      </c>
      <c r="R255" s="76">
        <f t="shared" ca="1" si="15"/>
        <v>14</v>
      </c>
      <c r="S255" s="76" t="str">
        <f>IF(ISERROR(INDEX('[1]Export Agora'!F:F,MATCH(INDEX('[1]Présence Agora'!#REF!,MATCH(E255,'[1]Présence Agora'!B:B,0)),'[1]Export Agora'!A:A,0))),"",IF(INDEX('[1]Export Agora'!F:F,MATCH(INDEX('[1]Présence Agora'!#REF!,MATCH(E255,'[1]Présence Agora'!B:B,0)),'[1]Export Agora'!A:A,0))="","",INDEX('[1]Export Agora'!F:F,MATCH(INDEX('[1]Présence Agora'!#REF!,MATCH(E255,'[1]Présence Agora'!B:B,0)),'[1]Export Agora'!A:A,0))))</f>
        <v/>
      </c>
      <c r="T255" s="65">
        <f>IF(INDEX('[1]Export Lascom'!U:U,MATCH(E255,'[1]Export Lascom'!O:O,0))="","",INDEX('[1]Export Lascom'!U:U,MATCH(E255,'[1]Export Lascom'!O:O,0)))</f>
        <v>45071</v>
      </c>
    </row>
    <row r="256" spans="5:20">
      <c r="E256" s="72" t="s">
        <v>1224</v>
      </c>
      <c r="F256" s="73" t="str">
        <f>INDEX('[1]Export Lascom'!B:B,MATCH(E256,'[1]Export Lascom'!O:O,0))</f>
        <v>22ISS</v>
      </c>
      <c r="G256" s="73">
        <f>INDEX('[1]Export Lascom'!G:G,MATCH(E256,'[1]Export Lascom'!O:O,0))</f>
        <v>17</v>
      </c>
      <c r="H256" s="73" t="str">
        <f>INDEX('[1]Export Lascom'!D:D,MATCH(E256,'[1]Export Lascom'!O:O,0))</f>
        <v>PLO</v>
      </c>
      <c r="I256" s="73" t="str">
        <f>"Export CPRD " &amp; INDEX('[1]Export Lascom'!E:E,MATCH(E256,'[1]Export Lascom'!O:O,0))</f>
        <v>Export CPRD PN2068-2</v>
      </c>
      <c r="J256" s="73" t="str">
        <f>IF(MID(INDEX('[1]Export Lascom'!P:P,MATCH(E256,'[1]Export Lascom'!O:O,0)),4,1)="-",MID(INDEX('[1]Export Lascom'!P:P,MATCH(E256,'[1]Export Lascom'!O:O,0)),5,3),"Titre à mettre à jour")</f>
        <v>S03</v>
      </c>
      <c r="K256" s="73" t="str">
        <f>IF(MID(INDEX('[1]Export Lascom'!P:P,MATCH(E256,'[1]Export Lascom'!O:O,0)),4,1)="-",MID(INDEX('[1]Export Lascom'!P:P,MATCH(E256,'[1]Export Lascom'!O:O,0)),9,3),"Titre à mettre à jour")</f>
        <v>BOI</v>
      </c>
      <c r="L256" s="73" t="str">
        <f>INDEX('[1]Export Lascom'!I:I,MATCH(E256,'[1]Export Lascom'!O:O,0))</f>
        <v>PLA</v>
      </c>
      <c r="M256" s="73" t="str">
        <f t="shared" si="12"/>
        <v>000022</v>
      </c>
      <c r="N256" s="74">
        <f t="shared" si="13"/>
        <v>6</v>
      </c>
      <c r="O256" s="73" t="s">
        <v>787</v>
      </c>
      <c r="P256" s="77" t="str">
        <f t="shared" ca="1" si="14"/>
        <v/>
      </c>
      <c r="Q256" s="75">
        <v>45085</v>
      </c>
      <c r="R256" s="76">
        <f t="shared" ca="1" si="15"/>
        <v>14</v>
      </c>
      <c r="S256" s="76" t="str">
        <f>IF(ISERROR(INDEX('[1]Export Agora'!F:F,MATCH(INDEX('[1]Présence Agora'!#REF!,MATCH(E256,'[1]Présence Agora'!B:B,0)),'[1]Export Agora'!A:A,0))),"",IF(INDEX('[1]Export Agora'!F:F,MATCH(INDEX('[1]Présence Agora'!#REF!,MATCH(E256,'[1]Présence Agora'!B:B,0)),'[1]Export Agora'!A:A,0))="","",INDEX('[1]Export Agora'!F:F,MATCH(INDEX('[1]Présence Agora'!#REF!,MATCH(E256,'[1]Présence Agora'!B:B,0)),'[1]Export Agora'!A:A,0))))</f>
        <v/>
      </c>
      <c r="T256" s="65">
        <f>IF(INDEX('[1]Export Lascom'!U:U,MATCH(E256,'[1]Export Lascom'!O:O,0))="","",INDEX('[1]Export Lascom'!U:U,MATCH(E256,'[1]Export Lascom'!O:O,0)))</f>
        <v>45071</v>
      </c>
    </row>
    <row r="257" spans="5:20">
      <c r="E257" s="72" t="s">
        <v>884</v>
      </c>
      <c r="F257" s="73" t="str">
        <f>INDEX('[1]Export Lascom'!B:B,MATCH(E257,'[1]Export Lascom'!O:O,0))</f>
        <v>22ISS</v>
      </c>
      <c r="G257" s="73">
        <f>INDEX('[1]Export Lascom'!G:G,MATCH(E257,'[1]Export Lascom'!O:O,0))</f>
        <v>17</v>
      </c>
      <c r="H257" s="73" t="str">
        <f>INDEX('[1]Export Lascom'!D:D,MATCH(E257,'[1]Export Lascom'!O:O,0))</f>
        <v>G72</v>
      </c>
      <c r="I257" s="73" t="str">
        <f>"Export CPRD " &amp; INDEX('[1]Export Lascom'!E:E,MATCH(E257,'[1]Export Lascom'!O:O,0))</f>
        <v>Export CPRD PN2068-2</v>
      </c>
      <c r="J257" s="73" t="str">
        <f>IF(MID(INDEX('[1]Export Lascom'!P:P,MATCH(E257,'[1]Export Lascom'!O:O,0)),4,1)="-",MID(INDEX('[1]Export Lascom'!P:P,MATCH(E257,'[1]Export Lascom'!O:O,0)),5,3),"Titre à mettre à jour")</f>
        <v>Titre à mettre à jour</v>
      </c>
      <c r="K257" s="73" t="str">
        <f>IF(MID(INDEX('[1]Export Lascom'!P:P,MATCH(E257,'[1]Export Lascom'!O:O,0)),4,1)="-",MID(INDEX('[1]Export Lascom'!P:P,MATCH(E257,'[1]Export Lascom'!O:O,0)),9,3),"Titre à mettre à jour")</f>
        <v>Titre à mettre à jour</v>
      </c>
      <c r="L257" s="73" t="str">
        <f>INDEX('[1]Export Lascom'!I:I,MATCH(E257,'[1]Export Lascom'!O:O,0))</f>
        <v>PLA</v>
      </c>
      <c r="M257" s="73" t="str">
        <f t="shared" si="12"/>
        <v>000023</v>
      </c>
      <c r="N257" s="74">
        <f t="shared" si="13"/>
        <v>1</v>
      </c>
      <c r="O257" s="73" t="s">
        <v>787</v>
      </c>
      <c r="P257" s="77" t="str">
        <f t="shared" ca="1" si="14"/>
        <v/>
      </c>
      <c r="Q257" s="75"/>
      <c r="R257" s="76" t="str">
        <f t="shared" ca="1" si="15"/>
        <v/>
      </c>
      <c r="S257" s="76" t="str">
        <f>IF(ISERROR(INDEX('[1]Export Agora'!F:F,MATCH(INDEX('[1]Présence Agora'!#REF!,MATCH(E257,'[1]Présence Agora'!B:B,0)),'[1]Export Agora'!A:A,0))),"",IF(INDEX('[1]Export Agora'!F:F,MATCH(INDEX('[1]Présence Agora'!#REF!,MATCH(E257,'[1]Présence Agora'!B:B,0)),'[1]Export Agora'!A:A,0))="","",INDEX('[1]Export Agora'!F:F,MATCH(INDEX('[1]Présence Agora'!#REF!,MATCH(E257,'[1]Présence Agora'!B:B,0)),'[1]Export Agora'!A:A,0))))</f>
        <v/>
      </c>
      <c r="T257" s="65">
        <f>IF(INDEX('[1]Export Lascom'!U:U,MATCH(E257,'[1]Export Lascom'!O:O,0))="","",INDEX('[1]Export Lascom'!U:U,MATCH(E257,'[1]Export Lascom'!O:O,0)))</f>
        <v>44974</v>
      </c>
    </row>
    <row r="258" spans="5:20">
      <c r="E258" s="72" t="s">
        <v>1017</v>
      </c>
      <c r="F258" s="73" t="str">
        <f>INDEX('[1]Export Lascom'!B:B,MATCH(E258,'[1]Export Lascom'!O:O,0))</f>
        <v>22ISS</v>
      </c>
      <c r="G258" s="73">
        <f>INDEX('[1]Export Lascom'!G:G,MATCH(E258,'[1]Export Lascom'!O:O,0))</f>
        <v>17</v>
      </c>
      <c r="H258" s="73" t="str">
        <f>INDEX('[1]Export Lascom'!D:D,MATCH(E258,'[1]Export Lascom'!O:O,0))</f>
        <v>G72</v>
      </c>
      <c r="I258" s="73" t="str">
        <f>"Export CPRD " &amp; INDEX('[1]Export Lascom'!E:E,MATCH(E258,'[1]Export Lascom'!O:O,0))</f>
        <v>Export CPRD PN2068-2</v>
      </c>
      <c r="J258" s="73" t="str">
        <f>IF(MID(INDEX('[1]Export Lascom'!P:P,MATCH(E258,'[1]Export Lascom'!O:O,0)),4,1)="-",MID(INDEX('[1]Export Lascom'!P:P,MATCH(E258,'[1]Export Lascom'!O:O,0)),5,3),"Titre à mettre à jour")</f>
        <v>S03</v>
      </c>
      <c r="K258" s="73" t="str">
        <f>IF(MID(INDEX('[1]Export Lascom'!P:P,MATCH(E258,'[1]Export Lascom'!O:O,0)),4,1)="-",MID(INDEX('[1]Export Lascom'!P:P,MATCH(E258,'[1]Export Lascom'!O:O,0)),9,3),"Titre à mettre à jour")</f>
        <v>BOI</v>
      </c>
      <c r="L258" s="73" t="str">
        <f>INDEX('[1]Export Lascom'!I:I,MATCH(E258,'[1]Export Lascom'!O:O,0))</f>
        <v>PLA</v>
      </c>
      <c r="M258" s="73" t="str">
        <f t="shared" si="12"/>
        <v>000023</v>
      </c>
      <c r="N258" s="74">
        <f t="shared" si="13"/>
        <v>2</v>
      </c>
      <c r="O258" s="73" t="s">
        <v>787</v>
      </c>
      <c r="P258" s="77">
        <f t="shared" ca="1" si="14"/>
        <v>45008</v>
      </c>
      <c r="Q258" s="75"/>
      <c r="R258" s="76">
        <f t="shared" ca="1" si="15"/>
        <v>-21</v>
      </c>
      <c r="S258" s="76" t="str">
        <f>IF(ISERROR(INDEX('[1]Export Agora'!F:F,MATCH(INDEX('[1]Présence Agora'!#REF!,MATCH(E258,'[1]Présence Agora'!B:B,0)),'[1]Export Agora'!A:A,0))),"",IF(INDEX('[1]Export Agora'!F:F,MATCH(INDEX('[1]Présence Agora'!#REF!,MATCH(E258,'[1]Présence Agora'!B:B,0)),'[1]Export Agora'!A:A,0))="","",INDEX('[1]Export Agora'!F:F,MATCH(INDEX('[1]Présence Agora'!#REF!,MATCH(E258,'[1]Présence Agora'!B:B,0)),'[1]Export Agora'!A:A,0))))</f>
        <v/>
      </c>
      <c r="T258" s="65">
        <f>IF(INDEX('[1]Export Lascom'!U:U,MATCH(E258,'[1]Export Lascom'!O:O,0))="","",INDEX('[1]Export Lascom'!U:U,MATCH(E258,'[1]Export Lascom'!O:O,0)))</f>
        <v>45029</v>
      </c>
    </row>
    <row r="259" spans="5:20">
      <c r="E259" s="72" t="s">
        <v>1264</v>
      </c>
      <c r="F259" s="73" t="str">
        <f>INDEX('[1]Export Lascom'!B:B,MATCH(E259,'[1]Export Lascom'!O:O,0))</f>
        <v>22ISS</v>
      </c>
      <c r="G259" s="73">
        <f>INDEX('[1]Export Lascom'!G:G,MATCH(E259,'[1]Export Lascom'!O:O,0))</f>
        <v>17</v>
      </c>
      <c r="H259" s="73" t="str">
        <f>INDEX('[1]Export Lascom'!D:D,MATCH(E259,'[1]Export Lascom'!O:O,0))</f>
        <v>G72</v>
      </c>
      <c r="I259" s="73" t="str">
        <f>"Export CPRD " &amp; INDEX('[1]Export Lascom'!E:E,MATCH(E259,'[1]Export Lascom'!O:O,0))</f>
        <v>Export CPRD PN2068-2</v>
      </c>
      <c r="J259" s="73" t="str">
        <f>IF(MID(INDEX('[1]Export Lascom'!P:P,MATCH(E259,'[1]Export Lascom'!O:O,0)),4,1)="-",MID(INDEX('[1]Export Lascom'!P:P,MATCH(E259,'[1]Export Lascom'!O:O,0)),5,3),"Titre à mettre à jour")</f>
        <v>S03</v>
      </c>
      <c r="K259" s="73" t="str">
        <f>IF(MID(INDEX('[1]Export Lascom'!P:P,MATCH(E259,'[1]Export Lascom'!O:O,0)),4,1)="-",MID(INDEX('[1]Export Lascom'!P:P,MATCH(E259,'[1]Export Lascom'!O:O,0)),9,3),"Titre à mettre à jour")</f>
        <v>BOI</v>
      </c>
      <c r="L259" s="73" t="str">
        <f>INDEX('[1]Export Lascom'!I:I,MATCH(E259,'[1]Export Lascom'!O:O,0))</f>
        <v>PLA</v>
      </c>
      <c r="M259" s="73" t="str">
        <f t="shared" si="12"/>
        <v>000023</v>
      </c>
      <c r="N259" s="74">
        <f t="shared" si="13"/>
        <v>3</v>
      </c>
      <c r="O259" s="73" t="s">
        <v>787</v>
      </c>
      <c r="P259" s="77" t="str">
        <f t="shared" ca="1" si="14"/>
        <v/>
      </c>
      <c r="Q259" s="75"/>
      <c r="R259" s="76" t="str">
        <f t="shared" ca="1" si="15"/>
        <v/>
      </c>
      <c r="S259" s="76" t="str">
        <f>IF(ISERROR(INDEX('[1]Export Agora'!F:F,MATCH(INDEX('[1]Présence Agora'!#REF!,MATCH(E259,'[1]Présence Agora'!B:B,0)),'[1]Export Agora'!A:A,0))),"",IF(INDEX('[1]Export Agora'!F:F,MATCH(INDEX('[1]Présence Agora'!#REF!,MATCH(E259,'[1]Présence Agora'!B:B,0)),'[1]Export Agora'!A:A,0))="","",INDEX('[1]Export Agora'!F:F,MATCH(INDEX('[1]Présence Agora'!#REF!,MATCH(E259,'[1]Présence Agora'!B:B,0)),'[1]Export Agora'!A:A,0))))</f>
        <v/>
      </c>
      <c r="T259" s="65">
        <f>IF(INDEX('[1]Export Lascom'!U:U,MATCH(E259,'[1]Export Lascom'!O:O,0))="","",INDEX('[1]Export Lascom'!U:U,MATCH(E259,'[1]Export Lascom'!O:O,0)))</f>
        <v>0</v>
      </c>
    </row>
    <row r="260" spans="5:20">
      <c r="E260" s="72" t="s">
        <v>1225</v>
      </c>
      <c r="F260" s="73" t="str">
        <f>INDEX('[1]Export Lascom'!B:B,MATCH(E260,'[1]Export Lascom'!O:O,0))</f>
        <v>22ISS</v>
      </c>
      <c r="G260" s="73">
        <f>INDEX('[1]Export Lascom'!G:G,MATCH(E260,'[1]Export Lascom'!O:O,0))</f>
        <v>17</v>
      </c>
      <c r="H260" s="73" t="str">
        <f>INDEX('[1]Export Lascom'!D:D,MATCH(E260,'[1]Export Lascom'!O:O,0))</f>
        <v>PLO</v>
      </c>
      <c r="I260" s="73" t="str">
        <f>"Export CPRD " &amp; INDEX('[1]Export Lascom'!E:E,MATCH(E260,'[1]Export Lascom'!O:O,0))</f>
        <v>Export CPRD PN2068-2</v>
      </c>
      <c r="J260" s="73" t="str">
        <f>IF(MID(INDEX('[1]Export Lascom'!P:P,MATCH(E260,'[1]Export Lascom'!O:O,0)),4,1)="-",MID(INDEX('[1]Export Lascom'!P:P,MATCH(E260,'[1]Export Lascom'!O:O,0)),5,3),"Titre à mettre à jour")</f>
        <v>S03</v>
      </c>
      <c r="K260" s="73" t="str">
        <f>IF(MID(INDEX('[1]Export Lascom'!P:P,MATCH(E260,'[1]Export Lascom'!O:O,0)),4,1)="-",MID(INDEX('[1]Export Lascom'!P:P,MATCH(E260,'[1]Export Lascom'!O:O,0)),9,3),"Titre à mettre à jour")</f>
        <v>BOI</v>
      </c>
      <c r="L260" s="73" t="str">
        <f>INDEX('[1]Export Lascom'!I:I,MATCH(E260,'[1]Export Lascom'!O:O,0))</f>
        <v>PLA</v>
      </c>
      <c r="M260" s="73" t="str">
        <f t="shared" si="12"/>
        <v>000023</v>
      </c>
      <c r="N260" s="74">
        <f t="shared" si="13"/>
        <v>4</v>
      </c>
      <c r="O260" s="73" t="s">
        <v>787</v>
      </c>
      <c r="P260" s="77" t="str">
        <f t="shared" ca="1" si="14"/>
        <v/>
      </c>
      <c r="Q260" s="75"/>
      <c r="R260" s="76" t="str">
        <f t="shared" ca="1" si="15"/>
        <v/>
      </c>
      <c r="S260" s="76" t="str">
        <f>IF(ISERROR(INDEX('[1]Export Agora'!F:F,MATCH(INDEX('[1]Présence Agora'!#REF!,MATCH(E260,'[1]Présence Agora'!B:B,0)),'[1]Export Agora'!A:A,0))),"",IF(INDEX('[1]Export Agora'!F:F,MATCH(INDEX('[1]Présence Agora'!#REF!,MATCH(E260,'[1]Présence Agora'!B:B,0)),'[1]Export Agora'!A:A,0))="","",INDEX('[1]Export Agora'!F:F,MATCH(INDEX('[1]Présence Agora'!#REF!,MATCH(E260,'[1]Présence Agora'!B:B,0)),'[1]Export Agora'!A:A,0))))</f>
        <v/>
      </c>
      <c r="T260" s="65">
        <f>IF(INDEX('[1]Export Lascom'!U:U,MATCH(E260,'[1]Export Lascom'!O:O,0))="","",INDEX('[1]Export Lascom'!U:U,MATCH(E260,'[1]Export Lascom'!O:O,0)))</f>
        <v>45071</v>
      </c>
    </row>
    <row r="261" spans="5:20">
      <c r="E261" s="72" t="s">
        <v>1226</v>
      </c>
      <c r="F261" s="73" t="str">
        <f>INDEX('[1]Export Lascom'!B:B,MATCH(E261,'[1]Export Lascom'!O:O,0))</f>
        <v>22ISS</v>
      </c>
      <c r="G261" s="73">
        <f>INDEX('[1]Export Lascom'!G:G,MATCH(E261,'[1]Export Lascom'!O:O,0))</f>
        <v>17</v>
      </c>
      <c r="H261" s="73" t="str">
        <f>INDEX('[1]Export Lascom'!D:D,MATCH(E261,'[1]Export Lascom'!O:O,0))</f>
        <v>PLO</v>
      </c>
      <c r="I261" s="73" t="str">
        <f>"Export CPRD " &amp; INDEX('[1]Export Lascom'!E:E,MATCH(E261,'[1]Export Lascom'!O:O,0))</f>
        <v>Export CPRD PN2068-2</v>
      </c>
      <c r="J261" s="73" t="str">
        <f>IF(MID(INDEX('[1]Export Lascom'!P:P,MATCH(E261,'[1]Export Lascom'!O:O,0)),4,1)="-",MID(INDEX('[1]Export Lascom'!P:P,MATCH(E261,'[1]Export Lascom'!O:O,0)),5,3),"Titre à mettre à jour")</f>
        <v>S03</v>
      </c>
      <c r="K261" s="73" t="str">
        <f>IF(MID(INDEX('[1]Export Lascom'!P:P,MATCH(E261,'[1]Export Lascom'!O:O,0)),4,1)="-",MID(INDEX('[1]Export Lascom'!P:P,MATCH(E261,'[1]Export Lascom'!O:O,0)),9,3),"Titre à mettre à jour")</f>
        <v>BOI</v>
      </c>
      <c r="L261" s="73" t="str">
        <f>INDEX('[1]Export Lascom'!I:I,MATCH(E261,'[1]Export Lascom'!O:O,0))</f>
        <v>PLA</v>
      </c>
      <c r="M261" s="73" t="str">
        <f t="shared" si="12"/>
        <v>000023</v>
      </c>
      <c r="N261" s="74">
        <f t="shared" si="13"/>
        <v>5</v>
      </c>
      <c r="O261" s="73" t="s">
        <v>787</v>
      </c>
      <c r="P261" s="77" t="str">
        <f t="shared" ca="1" si="14"/>
        <v/>
      </c>
      <c r="Q261" s="75">
        <v>45085</v>
      </c>
      <c r="R261" s="76">
        <f t="shared" ca="1" si="15"/>
        <v>14</v>
      </c>
      <c r="S261" s="76" t="str">
        <f>IF(ISERROR(INDEX('[1]Export Agora'!F:F,MATCH(INDEX('[1]Présence Agora'!#REF!,MATCH(E261,'[1]Présence Agora'!B:B,0)),'[1]Export Agora'!A:A,0))),"",IF(INDEX('[1]Export Agora'!F:F,MATCH(INDEX('[1]Présence Agora'!#REF!,MATCH(E261,'[1]Présence Agora'!B:B,0)),'[1]Export Agora'!A:A,0))="","",INDEX('[1]Export Agora'!F:F,MATCH(INDEX('[1]Présence Agora'!#REF!,MATCH(E261,'[1]Présence Agora'!B:B,0)),'[1]Export Agora'!A:A,0))))</f>
        <v/>
      </c>
      <c r="T261" s="65">
        <f>IF(INDEX('[1]Export Lascom'!U:U,MATCH(E261,'[1]Export Lascom'!O:O,0))="","",INDEX('[1]Export Lascom'!U:U,MATCH(E261,'[1]Export Lascom'!O:O,0)))</f>
        <v>45071</v>
      </c>
    </row>
    <row r="262" spans="5:20">
      <c r="E262" s="72" t="s">
        <v>925</v>
      </c>
      <c r="F262" s="73" t="str">
        <f>INDEX('[1]Export Lascom'!B:B,MATCH(E262,'[1]Export Lascom'!O:O,0))</f>
        <v>22ISS</v>
      </c>
      <c r="G262" s="73">
        <f>INDEX('[1]Export Lascom'!G:G,MATCH(E262,'[1]Export Lascom'!O:O,0))</f>
        <v>17</v>
      </c>
      <c r="H262" s="73" t="str">
        <f>INDEX('[1]Export Lascom'!D:D,MATCH(E262,'[1]Export Lascom'!O:O,0))</f>
        <v>G72</v>
      </c>
      <c r="I262" s="73" t="str">
        <f>"Export CPRD " &amp; INDEX('[1]Export Lascom'!E:E,MATCH(E262,'[1]Export Lascom'!O:O,0))</f>
        <v>Export CPRD PN2068-2</v>
      </c>
      <c r="J262" s="73" t="str">
        <f>IF(MID(INDEX('[1]Export Lascom'!P:P,MATCH(E262,'[1]Export Lascom'!O:O,0)),4,1)="-",MID(INDEX('[1]Export Lascom'!P:P,MATCH(E262,'[1]Export Lascom'!O:O,0)),5,3),"Titre à mettre à jour")</f>
        <v>Titre à mettre à jour</v>
      </c>
      <c r="K262" s="73" t="str">
        <f>IF(MID(INDEX('[1]Export Lascom'!P:P,MATCH(E262,'[1]Export Lascom'!O:O,0)),4,1)="-",MID(INDEX('[1]Export Lascom'!P:P,MATCH(E262,'[1]Export Lascom'!O:O,0)),9,3),"Titre à mettre à jour")</f>
        <v>Titre à mettre à jour</v>
      </c>
      <c r="L262" s="73" t="str">
        <f>INDEX('[1]Export Lascom'!I:I,MATCH(E262,'[1]Export Lascom'!O:O,0))</f>
        <v>PLA</v>
      </c>
      <c r="M262" s="73" t="str">
        <f t="shared" si="12"/>
        <v>000024</v>
      </c>
      <c r="N262" s="74">
        <f t="shared" si="13"/>
        <v>1</v>
      </c>
      <c r="O262" s="73" t="s">
        <v>787</v>
      </c>
      <c r="P262" s="77" t="str">
        <f t="shared" ca="1" si="14"/>
        <v/>
      </c>
      <c r="Q262" s="75"/>
      <c r="R262" s="76" t="str">
        <f t="shared" ca="1" si="15"/>
        <v/>
      </c>
      <c r="S262" s="76" t="str">
        <f>IF(ISERROR(INDEX('[1]Export Agora'!F:F,MATCH(INDEX('[1]Présence Agora'!#REF!,MATCH(E262,'[1]Présence Agora'!B:B,0)),'[1]Export Agora'!A:A,0))),"",IF(INDEX('[1]Export Agora'!F:F,MATCH(INDEX('[1]Présence Agora'!#REF!,MATCH(E262,'[1]Présence Agora'!B:B,0)),'[1]Export Agora'!A:A,0))="","",INDEX('[1]Export Agora'!F:F,MATCH(INDEX('[1]Présence Agora'!#REF!,MATCH(E262,'[1]Présence Agora'!B:B,0)),'[1]Export Agora'!A:A,0))))</f>
        <v/>
      </c>
      <c r="T262" s="65">
        <f>IF(INDEX('[1]Export Lascom'!U:U,MATCH(E262,'[1]Export Lascom'!O:O,0))="","",INDEX('[1]Export Lascom'!U:U,MATCH(E262,'[1]Export Lascom'!O:O,0)))</f>
        <v>44994</v>
      </c>
    </row>
    <row r="263" spans="5:20">
      <c r="E263" s="72" t="s">
        <v>1018</v>
      </c>
      <c r="F263" s="73" t="str">
        <f>INDEX('[1]Export Lascom'!B:B,MATCH(E263,'[1]Export Lascom'!O:O,0))</f>
        <v>22ISS</v>
      </c>
      <c r="G263" s="73">
        <f>INDEX('[1]Export Lascom'!G:G,MATCH(E263,'[1]Export Lascom'!O:O,0))</f>
        <v>17</v>
      </c>
      <c r="H263" s="73" t="str">
        <f>INDEX('[1]Export Lascom'!D:D,MATCH(E263,'[1]Export Lascom'!O:O,0))</f>
        <v>G72</v>
      </c>
      <c r="I263" s="73" t="str">
        <f>"Export CPRD " &amp; INDEX('[1]Export Lascom'!E:E,MATCH(E263,'[1]Export Lascom'!O:O,0))</f>
        <v>Export CPRD PN2068-2</v>
      </c>
      <c r="J263" s="73" t="str">
        <f>IF(MID(INDEX('[1]Export Lascom'!P:P,MATCH(E263,'[1]Export Lascom'!O:O,0)),4,1)="-",MID(INDEX('[1]Export Lascom'!P:P,MATCH(E263,'[1]Export Lascom'!O:O,0)),5,3),"Titre à mettre à jour")</f>
        <v>Titre à mettre à jour</v>
      </c>
      <c r="K263" s="73" t="str">
        <f>IF(MID(INDEX('[1]Export Lascom'!P:P,MATCH(E263,'[1]Export Lascom'!O:O,0)),4,1)="-",MID(INDEX('[1]Export Lascom'!P:P,MATCH(E263,'[1]Export Lascom'!O:O,0)),9,3),"Titre à mettre à jour")</f>
        <v>Titre à mettre à jour</v>
      </c>
      <c r="L263" s="73" t="str">
        <f>INDEX('[1]Export Lascom'!I:I,MATCH(E263,'[1]Export Lascom'!O:O,0))</f>
        <v>PLA</v>
      </c>
      <c r="M263" s="73" t="str">
        <f t="shared" si="12"/>
        <v>000024</v>
      </c>
      <c r="N263" s="74">
        <f t="shared" si="13"/>
        <v>2</v>
      </c>
      <c r="O263" s="73" t="s">
        <v>787</v>
      </c>
      <c r="P263" s="77">
        <f t="shared" ca="1" si="14"/>
        <v>45008</v>
      </c>
      <c r="Q263" s="75"/>
      <c r="R263" s="76">
        <f t="shared" ca="1" si="15"/>
        <v>-21</v>
      </c>
      <c r="S263" s="76" t="str">
        <f>IF(ISERROR(INDEX('[1]Export Agora'!F:F,MATCH(INDEX('[1]Présence Agora'!#REF!,MATCH(E263,'[1]Présence Agora'!B:B,0)),'[1]Export Agora'!A:A,0))),"",IF(INDEX('[1]Export Agora'!F:F,MATCH(INDEX('[1]Présence Agora'!#REF!,MATCH(E263,'[1]Présence Agora'!B:B,0)),'[1]Export Agora'!A:A,0))="","",INDEX('[1]Export Agora'!F:F,MATCH(INDEX('[1]Présence Agora'!#REF!,MATCH(E263,'[1]Présence Agora'!B:B,0)),'[1]Export Agora'!A:A,0))))</f>
        <v/>
      </c>
      <c r="T263" s="65">
        <f>IF(INDEX('[1]Export Lascom'!U:U,MATCH(E263,'[1]Export Lascom'!O:O,0))="","",INDEX('[1]Export Lascom'!U:U,MATCH(E263,'[1]Export Lascom'!O:O,0)))</f>
        <v>45029</v>
      </c>
    </row>
    <row r="264" spans="5:20">
      <c r="E264" s="72" t="s">
        <v>1273</v>
      </c>
      <c r="F264" s="73" t="str">
        <f>INDEX('[1]Export Lascom'!B:B,MATCH(E264,'[1]Export Lascom'!O:O,0))</f>
        <v>22ISS</v>
      </c>
      <c r="G264" s="73">
        <f>INDEX('[1]Export Lascom'!G:G,MATCH(E264,'[1]Export Lascom'!O:O,0))</f>
        <v>17</v>
      </c>
      <c r="H264" s="73" t="str">
        <f>INDEX('[1]Export Lascom'!D:D,MATCH(E264,'[1]Export Lascom'!O:O,0))</f>
        <v>PLO</v>
      </c>
      <c r="I264" s="73" t="str">
        <f>"Export CPRD " &amp; INDEX('[1]Export Lascom'!E:E,MATCH(E264,'[1]Export Lascom'!O:O,0))</f>
        <v>Export CPRD PN2068-2</v>
      </c>
      <c r="J264" s="73" t="str">
        <f>IF(MID(INDEX('[1]Export Lascom'!P:P,MATCH(E264,'[1]Export Lascom'!O:O,0)),4,1)="-",MID(INDEX('[1]Export Lascom'!P:P,MATCH(E264,'[1]Export Lascom'!O:O,0)),5,3),"Titre à mettre à jour")</f>
        <v>Titre à mettre à jour</v>
      </c>
      <c r="K264" s="73" t="str">
        <f>IF(MID(INDEX('[1]Export Lascom'!P:P,MATCH(E264,'[1]Export Lascom'!O:O,0)),4,1)="-",MID(INDEX('[1]Export Lascom'!P:P,MATCH(E264,'[1]Export Lascom'!O:O,0)),9,3),"Titre à mettre à jour")</f>
        <v>Titre à mettre à jour</v>
      </c>
      <c r="L264" s="73" t="str">
        <f>INDEX('[1]Export Lascom'!I:I,MATCH(E264,'[1]Export Lascom'!O:O,0))</f>
        <v>PLA</v>
      </c>
      <c r="M264" s="73" t="str">
        <f t="shared" si="12"/>
        <v>000024</v>
      </c>
      <c r="N264" s="74">
        <f t="shared" si="13"/>
        <v>3</v>
      </c>
      <c r="O264" s="73" t="s">
        <v>787</v>
      </c>
      <c r="P264" s="77" t="str">
        <f t="shared" ca="1" si="14"/>
        <v/>
      </c>
      <c r="Q264" s="75"/>
      <c r="R264" s="76" t="str">
        <f t="shared" ca="1" si="15"/>
        <v/>
      </c>
      <c r="S264" s="76" t="str">
        <f>IF(ISERROR(INDEX('[1]Export Agora'!F:F,MATCH(INDEX('[1]Présence Agora'!#REF!,MATCH(E264,'[1]Présence Agora'!B:B,0)),'[1]Export Agora'!A:A,0))),"",IF(INDEX('[1]Export Agora'!F:F,MATCH(INDEX('[1]Présence Agora'!#REF!,MATCH(E264,'[1]Présence Agora'!B:B,0)),'[1]Export Agora'!A:A,0))="","",INDEX('[1]Export Agora'!F:F,MATCH(INDEX('[1]Présence Agora'!#REF!,MATCH(E264,'[1]Présence Agora'!B:B,0)),'[1]Export Agora'!A:A,0))))</f>
        <v/>
      </c>
      <c r="T264" s="65">
        <f>IF(INDEX('[1]Export Lascom'!U:U,MATCH(E264,'[1]Export Lascom'!O:O,0))="","",INDEX('[1]Export Lascom'!U:U,MATCH(E264,'[1]Export Lascom'!O:O,0)))</f>
        <v>0</v>
      </c>
    </row>
    <row r="265" spans="5:20">
      <c r="E265" s="72" t="s">
        <v>1227</v>
      </c>
      <c r="F265" s="73" t="str">
        <f>INDEX('[1]Export Lascom'!B:B,MATCH(E265,'[1]Export Lascom'!O:O,0))</f>
        <v>22ISS</v>
      </c>
      <c r="G265" s="73">
        <f>INDEX('[1]Export Lascom'!G:G,MATCH(E265,'[1]Export Lascom'!O:O,0))</f>
        <v>17</v>
      </c>
      <c r="H265" s="73" t="str">
        <f>INDEX('[1]Export Lascom'!D:D,MATCH(E265,'[1]Export Lascom'!O:O,0))</f>
        <v>PLO</v>
      </c>
      <c r="I265" s="73" t="str">
        <f>"Export CPRD " &amp; INDEX('[1]Export Lascom'!E:E,MATCH(E265,'[1]Export Lascom'!O:O,0))</f>
        <v>Export CPRD PN2068-2</v>
      </c>
      <c r="J265" s="73" t="str">
        <f>IF(MID(INDEX('[1]Export Lascom'!P:P,MATCH(E265,'[1]Export Lascom'!O:O,0)),4,1)="-",MID(INDEX('[1]Export Lascom'!P:P,MATCH(E265,'[1]Export Lascom'!O:O,0)),5,3),"Titre à mettre à jour")</f>
        <v>Titre à mettre à jour</v>
      </c>
      <c r="K265" s="73" t="str">
        <f>IF(MID(INDEX('[1]Export Lascom'!P:P,MATCH(E265,'[1]Export Lascom'!O:O,0)),4,1)="-",MID(INDEX('[1]Export Lascom'!P:P,MATCH(E265,'[1]Export Lascom'!O:O,0)),9,3),"Titre à mettre à jour")</f>
        <v>Titre à mettre à jour</v>
      </c>
      <c r="L265" s="73" t="str">
        <f>INDEX('[1]Export Lascom'!I:I,MATCH(E265,'[1]Export Lascom'!O:O,0))</f>
        <v>PLA</v>
      </c>
      <c r="M265" s="73" t="str">
        <f t="shared" si="12"/>
        <v>000024</v>
      </c>
      <c r="N265" s="74">
        <f t="shared" si="13"/>
        <v>4</v>
      </c>
      <c r="O265" s="73" t="s">
        <v>787</v>
      </c>
      <c r="P265" s="77" t="str">
        <f t="shared" ca="1" si="14"/>
        <v/>
      </c>
      <c r="Q265" s="75"/>
      <c r="R265" s="76" t="str">
        <f t="shared" ca="1" si="15"/>
        <v/>
      </c>
      <c r="S265" s="76" t="str">
        <f>IF(ISERROR(INDEX('[1]Export Agora'!F:F,MATCH(INDEX('[1]Présence Agora'!#REF!,MATCH(E265,'[1]Présence Agora'!B:B,0)),'[1]Export Agora'!A:A,0))),"",IF(INDEX('[1]Export Agora'!F:F,MATCH(INDEX('[1]Présence Agora'!#REF!,MATCH(E265,'[1]Présence Agora'!B:B,0)),'[1]Export Agora'!A:A,0))="","",INDEX('[1]Export Agora'!F:F,MATCH(INDEX('[1]Présence Agora'!#REF!,MATCH(E265,'[1]Présence Agora'!B:B,0)),'[1]Export Agora'!A:A,0))))</f>
        <v/>
      </c>
      <c r="T265" s="65">
        <f>IF(INDEX('[1]Export Lascom'!U:U,MATCH(E265,'[1]Export Lascom'!O:O,0))="","",INDEX('[1]Export Lascom'!U:U,MATCH(E265,'[1]Export Lascom'!O:O,0)))</f>
        <v>45071</v>
      </c>
    </row>
    <row r="266" spans="5:20">
      <c r="E266" s="72" t="s">
        <v>1228</v>
      </c>
      <c r="F266" s="73" t="str">
        <f>INDEX('[1]Export Lascom'!B:B,MATCH(E266,'[1]Export Lascom'!O:O,0))</f>
        <v>22ISS</v>
      </c>
      <c r="G266" s="73">
        <f>INDEX('[1]Export Lascom'!G:G,MATCH(E266,'[1]Export Lascom'!O:O,0))</f>
        <v>17</v>
      </c>
      <c r="H266" s="73" t="str">
        <f>INDEX('[1]Export Lascom'!D:D,MATCH(E266,'[1]Export Lascom'!O:O,0))</f>
        <v>PLO</v>
      </c>
      <c r="I266" s="73" t="str">
        <f>"Export CPRD " &amp; INDEX('[1]Export Lascom'!E:E,MATCH(E266,'[1]Export Lascom'!O:O,0))</f>
        <v>Export CPRD PN2068-2</v>
      </c>
      <c r="J266" s="73" t="str">
        <f>IF(MID(INDEX('[1]Export Lascom'!P:P,MATCH(E266,'[1]Export Lascom'!O:O,0)),4,1)="-",MID(INDEX('[1]Export Lascom'!P:P,MATCH(E266,'[1]Export Lascom'!O:O,0)),5,3),"Titre à mettre à jour")</f>
        <v>Titre à mettre à jour</v>
      </c>
      <c r="K266" s="73" t="str">
        <f>IF(MID(INDEX('[1]Export Lascom'!P:P,MATCH(E266,'[1]Export Lascom'!O:O,0)),4,1)="-",MID(INDEX('[1]Export Lascom'!P:P,MATCH(E266,'[1]Export Lascom'!O:O,0)),9,3),"Titre à mettre à jour")</f>
        <v>Titre à mettre à jour</v>
      </c>
      <c r="L266" s="73" t="str">
        <f>INDEX('[1]Export Lascom'!I:I,MATCH(E266,'[1]Export Lascom'!O:O,0))</f>
        <v>PLA</v>
      </c>
      <c r="M266" s="73" t="str">
        <f t="shared" si="12"/>
        <v>000024</v>
      </c>
      <c r="N266" s="74">
        <f t="shared" si="13"/>
        <v>5</v>
      </c>
      <c r="O266" s="73" t="s">
        <v>787</v>
      </c>
      <c r="P266" s="77" t="str">
        <f t="shared" ca="1" si="14"/>
        <v/>
      </c>
      <c r="Q266" s="75">
        <v>45085</v>
      </c>
      <c r="R266" s="76">
        <f t="shared" ca="1" si="15"/>
        <v>14</v>
      </c>
      <c r="S266" s="76" t="str">
        <f>IF(ISERROR(INDEX('[1]Export Agora'!F:F,MATCH(INDEX('[1]Présence Agora'!#REF!,MATCH(E266,'[1]Présence Agora'!B:B,0)),'[1]Export Agora'!A:A,0))),"",IF(INDEX('[1]Export Agora'!F:F,MATCH(INDEX('[1]Présence Agora'!#REF!,MATCH(E266,'[1]Présence Agora'!B:B,0)),'[1]Export Agora'!A:A,0))="","",INDEX('[1]Export Agora'!F:F,MATCH(INDEX('[1]Présence Agora'!#REF!,MATCH(E266,'[1]Présence Agora'!B:B,0)),'[1]Export Agora'!A:A,0))))</f>
        <v/>
      </c>
      <c r="T266" s="65">
        <f>IF(INDEX('[1]Export Lascom'!U:U,MATCH(E266,'[1]Export Lascom'!O:O,0))="","",INDEX('[1]Export Lascom'!U:U,MATCH(E266,'[1]Export Lascom'!O:O,0)))</f>
        <v>45071</v>
      </c>
    </row>
    <row r="267" spans="5:20">
      <c r="E267" s="72" t="s">
        <v>926</v>
      </c>
      <c r="F267" s="73" t="str">
        <f>INDEX('[1]Export Lascom'!B:B,MATCH(E267,'[1]Export Lascom'!O:O,0))</f>
        <v>22ISS</v>
      </c>
      <c r="G267" s="73">
        <f>INDEX('[1]Export Lascom'!G:G,MATCH(E267,'[1]Export Lascom'!O:O,0))</f>
        <v>17</v>
      </c>
      <c r="H267" s="73" t="str">
        <f>INDEX('[1]Export Lascom'!D:D,MATCH(E267,'[1]Export Lascom'!O:O,0))</f>
        <v>G72</v>
      </c>
      <c r="I267" s="73" t="str">
        <f>"Export CPRD " &amp; INDEX('[1]Export Lascom'!E:E,MATCH(E267,'[1]Export Lascom'!O:O,0))</f>
        <v>Export CPRD PN2068-2</v>
      </c>
      <c r="J267" s="73" t="str">
        <f>IF(MID(INDEX('[1]Export Lascom'!P:P,MATCH(E267,'[1]Export Lascom'!O:O,0)),4,1)="-",MID(INDEX('[1]Export Lascom'!P:P,MATCH(E267,'[1]Export Lascom'!O:O,0)),5,3),"Titre à mettre à jour")</f>
        <v>Titre à mettre à jour</v>
      </c>
      <c r="K267" s="73" t="str">
        <f>IF(MID(INDEX('[1]Export Lascom'!P:P,MATCH(E267,'[1]Export Lascom'!O:O,0)),4,1)="-",MID(INDEX('[1]Export Lascom'!P:P,MATCH(E267,'[1]Export Lascom'!O:O,0)),9,3),"Titre à mettre à jour")</f>
        <v>Titre à mettre à jour</v>
      </c>
      <c r="L267" s="73" t="str">
        <f>INDEX('[1]Export Lascom'!I:I,MATCH(E267,'[1]Export Lascom'!O:O,0))</f>
        <v>PLA</v>
      </c>
      <c r="M267" s="73" t="str">
        <f t="shared" si="12"/>
        <v>000025</v>
      </c>
      <c r="N267" s="74">
        <f t="shared" si="13"/>
        <v>1</v>
      </c>
      <c r="O267" s="73" t="s">
        <v>787</v>
      </c>
      <c r="P267" s="77" t="str">
        <f t="shared" ca="1" si="14"/>
        <v/>
      </c>
      <c r="Q267" s="75"/>
      <c r="R267" s="76" t="str">
        <f t="shared" ca="1" si="15"/>
        <v/>
      </c>
      <c r="S267" s="76" t="str">
        <f>IF(ISERROR(INDEX('[1]Export Agora'!F:F,MATCH(INDEX('[1]Présence Agora'!#REF!,MATCH(E267,'[1]Présence Agora'!B:B,0)),'[1]Export Agora'!A:A,0))),"",IF(INDEX('[1]Export Agora'!F:F,MATCH(INDEX('[1]Présence Agora'!#REF!,MATCH(E267,'[1]Présence Agora'!B:B,0)),'[1]Export Agora'!A:A,0))="","",INDEX('[1]Export Agora'!F:F,MATCH(INDEX('[1]Présence Agora'!#REF!,MATCH(E267,'[1]Présence Agora'!B:B,0)),'[1]Export Agora'!A:A,0))))</f>
        <v/>
      </c>
      <c r="T267" s="65">
        <f>IF(INDEX('[1]Export Lascom'!U:U,MATCH(E267,'[1]Export Lascom'!O:O,0))="","",INDEX('[1]Export Lascom'!U:U,MATCH(E267,'[1]Export Lascom'!O:O,0)))</f>
        <v>44994</v>
      </c>
    </row>
    <row r="268" spans="5:20">
      <c r="E268" s="72" t="s">
        <v>1019</v>
      </c>
      <c r="F268" s="73" t="str">
        <f>INDEX('[1]Export Lascom'!B:B,MATCH(E268,'[1]Export Lascom'!O:O,0))</f>
        <v>22ISS</v>
      </c>
      <c r="G268" s="73">
        <f>INDEX('[1]Export Lascom'!G:G,MATCH(E268,'[1]Export Lascom'!O:O,0))</f>
        <v>17</v>
      </c>
      <c r="H268" s="73" t="str">
        <f>INDEX('[1]Export Lascom'!D:D,MATCH(E268,'[1]Export Lascom'!O:O,0))</f>
        <v>G72</v>
      </c>
      <c r="I268" s="73" t="str">
        <f>"Export CPRD " &amp; INDEX('[1]Export Lascom'!E:E,MATCH(E268,'[1]Export Lascom'!O:O,0))</f>
        <v>Export CPRD PN2068-2</v>
      </c>
      <c r="J268" s="73" t="str">
        <f>IF(MID(INDEX('[1]Export Lascom'!P:P,MATCH(E268,'[1]Export Lascom'!O:O,0)),4,1)="-",MID(INDEX('[1]Export Lascom'!P:P,MATCH(E268,'[1]Export Lascom'!O:O,0)),5,3),"Titre à mettre à jour")</f>
        <v>Titre à mettre à jour</v>
      </c>
      <c r="K268" s="73" t="str">
        <f>IF(MID(INDEX('[1]Export Lascom'!P:P,MATCH(E268,'[1]Export Lascom'!O:O,0)),4,1)="-",MID(INDEX('[1]Export Lascom'!P:P,MATCH(E268,'[1]Export Lascom'!O:O,0)),9,3),"Titre à mettre à jour")</f>
        <v>Titre à mettre à jour</v>
      </c>
      <c r="L268" s="73" t="str">
        <f>INDEX('[1]Export Lascom'!I:I,MATCH(E268,'[1]Export Lascom'!O:O,0))</f>
        <v>PLA</v>
      </c>
      <c r="M268" s="73" t="str">
        <f t="shared" ref="M268:M331" si="16">MID(E268,SEARCH("_",E268)-1+13,6)</f>
        <v>000025</v>
      </c>
      <c r="N268" s="74">
        <f t="shared" ref="N268:N331" si="17">VALUE(MID(E268,SEARCH("_",E268)-1+20,2))</f>
        <v>2</v>
      </c>
      <c r="O268" s="73" t="s">
        <v>787</v>
      </c>
      <c r="P268" s="77">
        <f t="shared" ref="P268:P331" ca="1" si="18">IFERROR(INDEX(INDIRECT("'" &amp;  I268 &amp; "'!A:M"),MATCH(E268,INDIRECT("'" &amp;  I268 &amp; "'!A:A"),0),13),"")</f>
        <v>45008</v>
      </c>
      <c r="Q268" s="75"/>
      <c r="R268" s="76">
        <f t="shared" ref="R268:R331" ca="1" si="19">IF(AND(T268&lt;&gt;"",P268&lt;&gt;""),P268-T268,IF(AND(T268&lt;&gt;"",Q268&lt;&gt;""),Q268-T268,""))</f>
        <v>-21</v>
      </c>
      <c r="S268" s="76" t="str">
        <f>IF(ISERROR(INDEX('[1]Export Agora'!F:F,MATCH(INDEX('[1]Présence Agora'!#REF!,MATCH(E268,'[1]Présence Agora'!B:B,0)),'[1]Export Agora'!A:A,0))),"",IF(INDEX('[1]Export Agora'!F:F,MATCH(INDEX('[1]Présence Agora'!#REF!,MATCH(E268,'[1]Présence Agora'!B:B,0)),'[1]Export Agora'!A:A,0))="","",INDEX('[1]Export Agora'!F:F,MATCH(INDEX('[1]Présence Agora'!#REF!,MATCH(E268,'[1]Présence Agora'!B:B,0)),'[1]Export Agora'!A:A,0))))</f>
        <v/>
      </c>
      <c r="T268" s="65">
        <f>IF(INDEX('[1]Export Lascom'!U:U,MATCH(E268,'[1]Export Lascom'!O:O,0))="","",INDEX('[1]Export Lascom'!U:U,MATCH(E268,'[1]Export Lascom'!O:O,0)))</f>
        <v>45029</v>
      </c>
    </row>
    <row r="269" spans="5:20">
      <c r="E269" s="72" t="s">
        <v>1274</v>
      </c>
      <c r="F269" s="73" t="str">
        <f>INDEX('[1]Export Lascom'!B:B,MATCH(E269,'[1]Export Lascom'!O:O,0))</f>
        <v>22ISS</v>
      </c>
      <c r="G269" s="73">
        <f>INDEX('[1]Export Lascom'!G:G,MATCH(E269,'[1]Export Lascom'!O:O,0))</f>
        <v>17</v>
      </c>
      <c r="H269" s="73" t="str">
        <f>INDEX('[1]Export Lascom'!D:D,MATCH(E269,'[1]Export Lascom'!O:O,0))</f>
        <v>PLO</v>
      </c>
      <c r="I269" s="73" t="str">
        <f>"Export CPRD " &amp; INDEX('[1]Export Lascom'!E:E,MATCH(E269,'[1]Export Lascom'!O:O,0))</f>
        <v>Export CPRD PN2068-2</v>
      </c>
      <c r="J269" s="73" t="str">
        <f>IF(MID(INDEX('[1]Export Lascom'!P:P,MATCH(E269,'[1]Export Lascom'!O:O,0)),4,1)="-",MID(INDEX('[1]Export Lascom'!P:P,MATCH(E269,'[1]Export Lascom'!O:O,0)),5,3),"Titre à mettre à jour")</f>
        <v>Titre à mettre à jour</v>
      </c>
      <c r="K269" s="73" t="str">
        <f>IF(MID(INDEX('[1]Export Lascom'!P:P,MATCH(E269,'[1]Export Lascom'!O:O,0)),4,1)="-",MID(INDEX('[1]Export Lascom'!P:P,MATCH(E269,'[1]Export Lascom'!O:O,0)),9,3),"Titre à mettre à jour")</f>
        <v>Titre à mettre à jour</v>
      </c>
      <c r="L269" s="73" t="str">
        <f>INDEX('[1]Export Lascom'!I:I,MATCH(E269,'[1]Export Lascom'!O:O,0))</f>
        <v>PLA</v>
      </c>
      <c r="M269" s="73" t="str">
        <f t="shared" si="16"/>
        <v>000025</v>
      </c>
      <c r="N269" s="74">
        <f t="shared" si="17"/>
        <v>3</v>
      </c>
      <c r="O269" s="73" t="s">
        <v>787</v>
      </c>
      <c r="P269" s="77" t="str">
        <f t="shared" ca="1" si="18"/>
        <v/>
      </c>
      <c r="Q269" s="75"/>
      <c r="R269" s="76" t="str">
        <f t="shared" ca="1" si="19"/>
        <v/>
      </c>
      <c r="S269" s="76" t="str">
        <f>IF(ISERROR(INDEX('[1]Export Agora'!F:F,MATCH(INDEX('[1]Présence Agora'!#REF!,MATCH(E269,'[1]Présence Agora'!B:B,0)),'[1]Export Agora'!A:A,0))),"",IF(INDEX('[1]Export Agora'!F:F,MATCH(INDEX('[1]Présence Agora'!#REF!,MATCH(E269,'[1]Présence Agora'!B:B,0)),'[1]Export Agora'!A:A,0))="","",INDEX('[1]Export Agora'!F:F,MATCH(INDEX('[1]Présence Agora'!#REF!,MATCH(E269,'[1]Présence Agora'!B:B,0)),'[1]Export Agora'!A:A,0))))</f>
        <v/>
      </c>
      <c r="T269" s="65">
        <f>IF(INDEX('[1]Export Lascom'!U:U,MATCH(E269,'[1]Export Lascom'!O:O,0))="","",INDEX('[1]Export Lascom'!U:U,MATCH(E269,'[1]Export Lascom'!O:O,0)))</f>
        <v>0</v>
      </c>
    </row>
    <row r="270" spans="5:20">
      <c r="E270" s="72" t="s">
        <v>1229</v>
      </c>
      <c r="F270" s="73" t="str">
        <f>INDEX('[1]Export Lascom'!B:B,MATCH(E270,'[1]Export Lascom'!O:O,0))</f>
        <v>22ISS</v>
      </c>
      <c r="G270" s="73">
        <f>INDEX('[1]Export Lascom'!G:G,MATCH(E270,'[1]Export Lascom'!O:O,0))</f>
        <v>17</v>
      </c>
      <c r="H270" s="73" t="str">
        <f>INDEX('[1]Export Lascom'!D:D,MATCH(E270,'[1]Export Lascom'!O:O,0))</f>
        <v>PLO</v>
      </c>
      <c r="I270" s="73" t="str">
        <f>"Export CPRD " &amp; INDEX('[1]Export Lascom'!E:E,MATCH(E270,'[1]Export Lascom'!O:O,0))</f>
        <v>Export CPRD PN2068-2</v>
      </c>
      <c r="J270" s="73" t="str">
        <f>IF(MID(INDEX('[1]Export Lascom'!P:P,MATCH(E270,'[1]Export Lascom'!O:O,0)),4,1)="-",MID(INDEX('[1]Export Lascom'!P:P,MATCH(E270,'[1]Export Lascom'!O:O,0)),5,3),"Titre à mettre à jour")</f>
        <v>Titre à mettre à jour</v>
      </c>
      <c r="K270" s="73" t="str">
        <f>IF(MID(INDEX('[1]Export Lascom'!P:P,MATCH(E270,'[1]Export Lascom'!O:O,0)),4,1)="-",MID(INDEX('[1]Export Lascom'!P:P,MATCH(E270,'[1]Export Lascom'!O:O,0)),9,3),"Titre à mettre à jour")</f>
        <v>Titre à mettre à jour</v>
      </c>
      <c r="L270" s="73" t="str">
        <f>INDEX('[1]Export Lascom'!I:I,MATCH(E270,'[1]Export Lascom'!O:O,0))</f>
        <v>PLA</v>
      </c>
      <c r="M270" s="73" t="str">
        <f t="shared" si="16"/>
        <v>000025</v>
      </c>
      <c r="N270" s="74">
        <f t="shared" si="17"/>
        <v>4</v>
      </c>
      <c r="O270" s="73" t="s">
        <v>787</v>
      </c>
      <c r="P270" s="77" t="str">
        <f t="shared" ca="1" si="18"/>
        <v/>
      </c>
      <c r="Q270" s="75"/>
      <c r="R270" s="76" t="str">
        <f t="shared" ca="1" si="19"/>
        <v/>
      </c>
      <c r="S270" s="76" t="str">
        <f>IF(ISERROR(INDEX('[1]Export Agora'!F:F,MATCH(INDEX('[1]Présence Agora'!#REF!,MATCH(E270,'[1]Présence Agora'!B:B,0)),'[1]Export Agora'!A:A,0))),"",IF(INDEX('[1]Export Agora'!F:F,MATCH(INDEX('[1]Présence Agora'!#REF!,MATCH(E270,'[1]Présence Agora'!B:B,0)),'[1]Export Agora'!A:A,0))="","",INDEX('[1]Export Agora'!F:F,MATCH(INDEX('[1]Présence Agora'!#REF!,MATCH(E270,'[1]Présence Agora'!B:B,0)),'[1]Export Agora'!A:A,0))))</f>
        <v/>
      </c>
      <c r="T270" s="65">
        <f>IF(INDEX('[1]Export Lascom'!U:U,MATCH(E270,'[1]Export Lascom'!O:O,0))="","",INDEX('[1]Export Lascom'!U:U,MATCH(E270,'[1]Export Lascom'!O:O,0)))</f>
        <v>45071</v>
      </c>
    </row>
    <row r="271" spans="5:20">
      <c r="E271" s="72" t="s">
        <v>1230</v>
      </c>
      <c r="F271" s="73" t="str">
        <f>INDEX('[1]Export Lascom'!B:B,MATCH(E271,'[1]Export Lascom'!O:O,0))</f>
        <v>22ISS</v>
      </c>
      <c r="G271" s="73">
        <f>INDEX('[1]Export Lascom'!G:G,MATCH(E271,'[1]Export Lascom'!O:O,0))</f>
        <v>17</v>
      </c>
      <c r="H271" s="73" t="str">
        <f>INDEX('[1]Export Lascom'!D:D,MATCH(E271,'[1]Export Lascom'!O:O,0))</f>
        <v>PLO</v>
      </c>
      <c r="I271" s="73" t="str">
        <f>"Export CPRD " &amp; INDEX('[1]Export Lascom'!E:E,MATCH(E271,'[1]Export Lascom'!O:O,0))</f>
        <v>Export CPRD PN2068-2</v>
      </c>
      <c r="J271" s="73" t="str">
        <f>IF(MID(INDEX('[1]Export Lascom'!P:P,MATCH(E271,'[1]Export Lascom'!O:O,0)),4,1)="-",MID(INDEX('[1]Export Lascom'!P:P,MATCH(E271,'[1]Export Lascom'!O:O,0)),5,3),"Titre à mettre à jour")</f>
        <v>Titre à mettre à jour</v>
      </c>
      <c r="K271" s="73" t="str">
        <f>IF(MID(INDEX('[1]Export Lascom'!P:P,MATCH(E271,'[1]Export Lascom'!O:O,0)),4,1)="-",MID(INDEX('[1]Export Lascom'!P:P,MATCH(E271,'[1]Export Lascom'!O:O,0)),9,3),"Titre à mettre à jour")</f>
        <v>Titre à mettre à jour</v>
      </c>
      <c r="L271" s="73" t="str">
        <f>INDEX('[1]Export Lascom'!I:I,MATCH(E271,'[1]Export Lascom'!O:O,0))</f>
        <v>PLA</v>
      </c>
      <c r="M271" s="73" t="str">
        <f t="shared" si="16"/>
        <v>000025</v>
      </c>
      <c r="N271" s="74">
        <f t="shared" si="17"/>
        <v>5</v>
      </c>
      <c r="O271" s="73" t="s">
        <v>787</v>
      </c>
      <c r="P271" s="77" t="str">
        <f t="shared" ca="1" si="18"/>
        <v/>
      </c>
      <c r="Q271" s="75">
        <v>45085</v>
      </c>
      <c r="R271" s="76">
        <f t="shared" ca="1" si="19"/>
        <v>14</v>
      </c>
      <c r="S271" s="76" t="str">
        <f>IF(ISERROR(INDEX('[1]Export Agora'!F:F,MATCH(INDEX('[1]Présence Agora'!#REF!,MATCH(E271,'[1]Présence Agora'!B:B,0)),'[1]Export Agora'!A:A,0))),"",IF(INDEX('[1]Export Agora'!F:F,MATCH(INDEX('[1]Présence Agora'!#REF!,MATCH(E271,'[1]Présence Agora'!B:B,0)),'[1]Export Agora'!A:A,0))="","",INDEX('[1]Export Agora'!F:F,MATCH(INDEX('[1]Présence Agora'!#REF!,MATCH(E271,'[1]Présence Agora'!B:B,0)),'[1]Export Agora'!A:A,0))))</f>
        <v/>
      </c>
      <c r="T271" s="65">
        <f>IF(INDEX('[1]Export Lascom'!U:U,MATCH(E271,'[1]Export Lascom'!O:O,0))="","",INDEX('[1]Export Lascom'!U:U,MATCH(E271,'[1]Export Lascom'!O:O,0)))</f>
        <v>45071</v>
      </c>
    </row>
    <row r="272" spans="5:20">
      <c r="E272" s="72" t="s">
        <v>1020</v>
      </c>
      <c r="F272" s="73" t="str">
        <f>INDEX('[1]Export Lascom'!B:B,MATCH(E272,'[1]Export Lascom'!O:O,0))</f>
        <v>22ISS</v>
      </c>
      <c r="G272" s="73">
        <f>INDEX('[1]Export Lascom'!G:G,MATCH(E272,'[1]Export Lascom'!O:O,0))</f>
        <v>17</v>
      </c>
      <c r="H272" s="73" t="str">
        <f>INDEX('[1]Export Lascom'!D:D,MATCH(E272,'[1]Export Lascom'!O:O,0))</f>
        <v>G72</v>
      </c>
      <c r="I272" s="73" t="str">
        <f>"Export CPRD " &amp; INDEX('[1]Export Lascom'!E:E,MATCH(E272,'[1]Export Lascom'!O:O,0))</f>
        <v>Export CPRD PN2068-2</v>
      </c>
      <c r="J272" s="73" t="str">
        <f>IF(MID(INDEX('[1]Export Lascom'!P:P,MATCH(E272,'[1]Export Lascom'!O:O,0)),4,1)="-",MID(INDEX('[1]Export Lascom'!P:P,MATCH(E272,'[1]Export Lascom'!O:O,0)),5,3),"Titre à mettre à jour")</f>
        <v>S1B</v>
      </c>
      <c r="K272" s="73" t="str">
        <f>IF(MID(INDEX('[1]Export Lascom'!P:P,MATCH(E272,'[1]Export Lascom'!O:O,0)),4,1)="-",MID(INDEX('[1]Export Lascom'!P:P,MATCH(E272,'[1]Export Lascom'!O:O,0)),9,3),"Titre à mettre à jour")</f>
        <v>BOI</v>
      </c>
      <c r="L272" s="73" t="str">
        <f>INDEX('[1]Export Lascom'!I:I,MATCH(E272,'[1]Export Lascom'!O:O,0))</f>
        <v>PLA</v>
      </c>
      <c r="M272" s="73" t="str">
        <f t="shared" si="16"/>
        <v>000026</v>
      </c>
      <c r="N272" s="74">
        <f t="shared" si="17"/>
        <v>1</v>
      </c>
      <c r="O272" s="73" t="s">
        <v>787</v>
      </c>
      <c r="P272" s="77">
        <f t="shared" ca="1" si="18"/>
        <v>45008</v>
      </c>
      <c r="Q272" s="75"/>
      <c r="R272" s="76">
        <f t="shared" ca="1" si="19"/>
        <v>-21</v>
      </c>
      <c r="S272" s="76" t="str">
        <f>IF(ISERROR(INDEX('[1]Export Agora'!F:F,MATCH(INDEX('[1]Présence Agora'!#REF!,MATCH(E272,'[1]Présence Agora'!B:B,0)),'[1]Export Agora'!A:A,0))),"",IF(INDEX('[1]Export Agora'!F:F,MATCH(INDEX('[1]Présence Agora'!#REF!,MATCH(E272,'[1]Présence Agora'!B:B,0)),'[1]Export Agora'!A:A,0))="","",INDEX('[1]Export Agora'!F:F,MATCH(INDEX('[1]Présence Agora'!#REF!,MATCH(E272,'[1]Présence Agora'!B:B,0)),'[1]Export Agora'!A:A,0))))</f>
        <v/>
      </c>
      <c r="T272" s="65">
        <f>IF(INDEX('[1]Export Lascom'!U:U,MATCH(E272,'[1]Export Lascom'!O:O,0))="","",INDEX('[1]Export Lascom'!U:U,MATCH(E272,'[1]Export Lascom'!O:O,0)))</f>
        <v>45029</v>
      </c>
    </row>
    <row r="273" spans="5:20">
      <c r="E273" s="72" t="s">
        <v>1275</v>
      </c>
      <c r="F273" s="73" t="str">
        <f>INDEX('[1]Export Lascom'!B:B,MATCH(E273,'[1]Export Lascom'!O:O,0))</f>
        <v>22ISS</v>
      </c>
      <c r="G273" s="73">
        <f>INDEX('[1]Export Lascom'!G:G,MATCH(E273,'[1]Export Lascom'!O:O,0))</f>
        <v>17</v>
      </c>
      <c r="H273" s="73" t="str">
        <f>INDEX('[1]Export Lascom'!D:D,MATCH(E273,'[1]Export Lascom'!O:O,0))</f>
        <v>PLO</v>
      </c>
      <c r="I273" s="73" t="str">
        <f>"Export CPRD " &amp; INDEX('[1]Export Lascom'!E:E,MATCH(E273,'[1]Export Lascom'!O:O,0))</f>
        <v>Export CPRD PN2068-2</v>
      </c>
      <c r="J273" s="73" t="str">
        <f>IF(MID(INDEX('[1]Export Lascom'!P:P,MATCH(E273,'[1]Export Lascom'!O:O,0)),4,1)="-",MID(INDEX('[1]Export Lascom'!P:P,MATCH(E273,'[1]Export Lascom'!O:O,0)),5,3),"Titre à mettre à jour")</f>
        <v>S1B</v>
      </c>
      <c r="K273" s="73" t="str">
        <f>IF(MID(INDEX('[1]Export Lascom'!P:P,MATCH(E273,'[1]Export Lascom'!O:O,0)),4,1)="-",MID(INDEX('[1]Export Lascom'!P:P,MATCH(E273,'[1]Export Lascom'!O:O,0)),9,3),"Titre à mettre à jour")</f>
        <v>BOI</v>
      </c>
      <c r="L273" s="73" t="str">
        <f>INDEX('[1]Export Lascom'!I:I,MATCH(E273,'[1]Export Lascom'!O:O,0))</f>
        <v>PLA</v>
      </c>
      <c r="M273" s="73" t="str">
        <f t="shared" si="16"/>
        <v>000026</v>
      </c>
      <c r="N273" s="74">
        <f t="shared" si="17"/>
        <v>2</v>
      </c>
      <c r="O273" s="73" t="s">
        <v>787</v>
      </c>
      <c r="P273" s="77" t="str">
        <f t="shared" ca="1" si="18"/>
        <v/>
      </c>
      <c r="Q273" s="75"/>
      <c r="R273" s="76" t="str">
        <f t="shared" ca="1" si="19"/>
        <v/>
      </c>
      <c r="S273" s="76" t="str">
        <f>IF(ISERROR(INDEX('[1]Export Agora'!F:F,MATCH(INDEX('[1]Présence Agora'!#REF!,MATCH(E273,'[1]Présence Agora'!B:B,0)),'[1]Export Agora'!A:A,0))),"",IF(INDEX('[1]Export Agora'!F:F,MATCH(INDEX('[1]Présence Agora'!#REF!,MATCH(E273,'[1]Présence Agora'!B:B,0)),'[1]Export Agora'!A:A,0))="","",INDEX('[1]Export Agora'!F:F,MATCH(INDEX('[1]Présence Agora'!#REF!,MATCH(E273,'[1]Présence Agora'!B:B,0)),'[1]Export Agora'!A:A,0))))</f>
        <v/>
      </c>
      <c r="T273" s="65">
        <f>IF(INDEX('[1]Export Lascom'!U:U,MATCH(E273,'[1]Export Lascom'!O:O,0))="","",INDEX('[1]Export Lascom'!U:U,MATCH(E273,'[1]Export Lascom'!O:O,0)))</f>
        <v>0</v>
      </c>
    </row>
    <row r="274" spans="5:20">
      <c r="E274" s="72" t="s">
        <v>1231</v>
      </c>
      <c r="F274" s="73" t="str">
        <f>INDEX('[1]Export Lascom'!B:B,MATCH(E274,'[1]Export Lascom'!O:O,0))</f>
        <v>22ISS</v>
      </c>
      <c r="G274" s="73">
        <f>INDEX('[1]Export Lascom'!G:G,MATCH(E274,'[1]Export Lascom'!O:O,0))</f>
        <v>17</v>
      </c>
      <c r="H274" s="73" t="str">
        <f>INDEX('[1]Export Lascom'!D:D,MATCH(E274,'[1]Export Lascom'!O:O,0))</f>
        <v>PLO</v>
      </c>
      <c r="I274" s="73" t="str">
        <f>"Export CPRD " &amp; INDEX('[1]Export Lascom'!E:E,MATCH(E274,'[1]Export Lascom'!O:O,0))</f>
        <v>Export CPRD PN2068-2</v>
      </c>
      <c r="J274" s="73" t="str">
        <f>IF(MID(INDEX('[1]Export Lascom'!P:P,MATCH(E274,'[1]Export Lascom'!O:O,0)),4,1)="-",MID(INDEX('[1]Export Lascom'!P:P,MATCH(E274,'[1]Export Lascom'!O:O,0)),5,3),"Titre à mettre à jour")</f>
        <v>S1B</v>
      </c>
      <c r="K274" s="73" t="str">
        <f>IF(MID(INDEX('[1]Export Lascom'!P:P,MATCH(E274,'[1]Export Lascom'!O:O,0)),4,1)="-",MID(INDEX('[1]Export Lascom'!P:P,MATCH(E274,'[1]Export Lascom'!O:O,0)),9,3),"Titre à mettre à jour")</f>
        <v>BOI</v>
      </c>
      <c r="L274" s="73" t="str">
        <f>INDEX('[1]Export Lascom'!I:I,MATCH(E274,'[1]Export Lascom'!O:O,0))</f>
        <v>PLA</v>
      </c>
      <c r="M274" s="73" t="str">
        <f t="shared" si="16"/>
        <v>000026</v>
      </c>
      <c r="N274" s="74">
        <f t="shared" si="17"/>
        <v>3</v>
      </c>
      <c r="O274" s="73" t="s">
        <v>787</v>
      </c>
      <c r="P274" s="77" t="str">
        <f t="shared" ca="1" si="18"/>
        <v/>
      </c>
      <c r="Q274" s="75"/>
      <c r="R274" s="76" t="str">
        <f t="shared" ca="1" si="19"/>
        <v/>
      </c>
      <c r="S274" s="76" t="str">
        <f>IF(ISERROR(INDEX('[1]Export Agora'!F:F,MATCH(INDEX('[1]Présence Agora'!#REF!,MATCH(E274,'[1]Présence Agora'!B:B,0)),'[1]Export Agora'!A:A,0))),"",IF(INDEX('[1]Export Agora'!F:F,MATCH(INDEX('[1]Présence Agora'!#REF!,MATCH(E274,'[1]Présence Agora'!B:B,0)),'[1]Export Agora'!A:A,0))="","",INDEX('[1]Export Agora'!F:F,MATCH(INDEX('[1]Présence Agora'!#REF!,MATCH(E274,'[1]Présence Agora'!B:B,0)),'[1]Export Agora'!A:A,0))))</f>
        <v/>
      </c>
      <c r="T274" s="65">
        <f>IF(INDEX('[1]Export Lascom'!U:U,MATCH(E274,'[1]Export Lascom'!O:O,0))="","",INDEX('[1]Export Lascom'!U:U,MATCH(E274,'[1]Export Lascom'!O:O,0)))</f>
        <v>45071</v>
      </c>
    </row>
    <row r="275" spans="5:20">
      <c r="E275" s="72" t="s">
        <v>1021</v>
      </c>
      <c r="F275" s="73" t="str">
        <f>INDEX('[1]Export Lascom'!B:B,MATCH(E275,'[1]Export Lascom'!O:O,0))</f>
        <v>22ISS</v>
      </c>
      <c r="G275" s="73">
        <f>INDEX('[1]Export Lascom'!G:G,MATCH(E275,'[1]Export Lascom'!O:O,0))</f>
        <v>17</v>
      </c>
      <c r="H275" s="73" t="str">
        <f>INDEX('[1]Export Lascom'!D:D,MATCH(E275,'[1]Export Lascom'!O:O,0))</f>
        <v>G72</v>
      </c>
      <c r="I275" s="73" t="str">
        <f>"Export CPRD " &amp; INDEX('[1]Export Lascom'!E:E,MATCH(E275,'[1]Export Lascom'!O:O,0))</f>
        <v>Export CPRD PN2068-2</v>
      </c>
      <c r="J275" s="73" t="str">
        <f>IF(MID(INDEX('[1]Export Lascom'!P:P,MATCH(E275,'[1]Export Lascom'!O:O,0)),4,1)="-",MID(INDEX('[1]Export Lascom'!P:P,MATCH(E275,'[1]Export Lascom'!O:O,0)),5,3),"Titre à mettre à jour")</f>
        <v>S1B</v>
      </c>
      <c r="K275" s="73" t="str">
        <f>IF(MID(INDEX('[1]Export Lascom'!P:P,MATCH(E275,'[1]Export Lascom'!O:O,0)),4,1)="-",MID(INDEX('[1]Export Lascom'!P:P,MATCH(E275,'[1]Export Lascom'!O:O,0)),9,3),"Titre à mettre à jour")</f>
        <v>BOI</v>
      </c>
      <c r="L275" s="73" t="str">
        <f>INDEX('[1]Export Lascom'!I:I,MATCH(E275,'[1]Export Lascom'!O:O,0))</f>
        <v>PLA</v>
      </c>
      <c r="M275" s="73" t="str">
        <f t="shared" si="16"/>
        <v>000027</v>
      </c>
      <c r="N275" s="74">
        <f t="shared" si="17"/>
        <v>1</v>
      </c>
      <c r="O275" s="73" t="s">
        <v>787</v>
      </c>
      <c r="P275" s="77">
        <f t="shared" ca="1" si="18"/>
        <v>45008</v>
      </c>
      <c r="Q275" s="75"/>
      <c r="R275" s="76">
        <f t="shared" ca="1" si="19"/>
        <v>-21</v>
      </c>
      <c r="S275" s="76" t="str">
        <f>IF(ISERROR(INDEX('[1]Export Agora'!F:F,MATCH(INDEX('[1]Présence Agora'!#REF!,MATCH(E275,'[1]Présence Agora'!B:B,0)),'[1]Export Agora'!A:A,0))),"",IF(INDEX('[1]Export Agora'!F:F,MATCH(INDEX('[1]Présence Agora'!#REF!,MATCH(E275,'[1]Présence Agora'!B:B,0)),'[1]Export Agora'!A:A,0))="","",INDEX('[1]Export Agora'!F:F,MATCH(INDEX('[1]Présence Agora'!#REF!,MATCH(E275,'[1]Présence Agora'!B:B,0)),'[1]Export Agora'!A:A,0))))</f>
        <v/>
      </c>
      <c r="T275" s="65">
        <f>IF(INDEX('[1]Export Lascom'!U:U,MATCH(E275,'[1]Export Lascom'!O:O,0))="","",INDEX('[1]Export Lascom'!U:U,MATCH(E275,'[1]Export Lascom'!O:O,0)))</f>
        <v>45029</v>
      </c>
    </row>
    <row r="276" spans="5:20">
      <c r="E276" s="72" t="s">
        <v>1276</v>
      </c>
      <c r="F276" s="73" t="str">
        <f>INDEX('[1]Export Lascom'!B:B,MATCH(E276,'[1]Export Lascom'!O:O,0))</f>
        <v>22ISS</v>
      </c>
      <c r="G276" s="73">
        <f>INDEX('[1]Export Lascom'!G:G,MATCH(E276,'[1]Export Lascom'!O:O,0))</f>
        <v>17</v>
      </c>
      <c r="H276" s="73" t="str">
        <f>INDEX('[1]Export Lascom'!D:D,MATCH(E276,'[1]Export Lascom'!O:O,0))</f>
        <v>PLO</v>
      </c>
      <c r="I276" s="73" t="str">
        <f>"Export CPRD " &amp; INDEX('[1]Export Lascom'!E:E,MATCH(E276,'[1]Export Lascom'!O:O,0))</f>
        <v>Export CPRD PN2068-2</v>
      </c>
      <c r="J276" s="73" t="str">
        <f>IF(MID(INDEX('[1]Export Lascom'!P:P,MATCH(E276,'[1]Export Lascom'!O:O,0)),4,1)="-",MID(INDEX('[1]Export Lascom'!P:P,MATCH(E276,'[1]Export Lascom'!O:O,0)),5,3),"Titre à mettre à jour")</f>
        <v>S1B</v>
      </c>
      <c r="K276" s="73" t="str">
        <f>IF(MID(INDEX('[1]Export Lascom'!P:P,MATCH(E276,'[1]Export Lascom'!O:O,0)),4,1)="-",MID(INDEX('[1]Export Lascom'!P:P,MATCH(E276,'[1]Export Lascom'!O:O,0)),9,3),"Titre à mettre à jour")</f>
        <v>BOI</v>
      </c>
      <c r="L276" s="73" t="str">
        <f>INDEX('[1]Export Lascom'!I:I,MATCH(E276,'[1]Export Lascom'!O:O,0))</f>
        <v>PLA</v>
      </c>
      <c r="M276" s="73" t="str">
        <f t="shared" si="16"/>
        <v>000027</v>
      </c>
      <c r="N276" s="74">
        <f t="shared" si="17"/>
        <v>2</v>
      </c>
      <c r="O276" s="73" t="s">
        <v>787</v>
      </c>
      <c r="P276" s="77" t="str">
        <f t="shared" ca="1" si="18"/>
        <v/>
      </c>
      <c r="Q276" s="75"/>
      <c r="R276" s="76" t="str">
        <f t="shared" ca="1" si="19"/>
        <v/>
      </c>
      <c r="S276" s="76" t="str">
        <f>IF(ISERROR(INDEX('[1]Export Agora'!F:F,MATCH(INDEX('[1]Présence Agora'!#REF!,MATCH(E276,'[1]Présence Agora'!B:B,0)),'[1]Export Agora'!A:A,0))),"",IF(INDEX('[1]Export Agora'!F:F,MATCH(INDEX('[1]Présence Agora'!#REF!,MATCH(E276,'[1]Présence Agora'!B:B,0)),'[1]Export Agora'!A:A,0))="","",INDEX('[1]Export Agora'!F:F,MATCH(INDEX('[1]Présence Agora'!#REF!,MATCH(E276,'[1]Présence Agora'!B:B,0)),'[1]Export Agora'!A:A,0))))</f>
        <v/>
      </c>
      <c r="T276" s="65">
        <f>IF(INDEX('[1]Export Lascom'!U:U,MATCH(E276,'[1]Export Lascom'!O:O,0))="","",INDEX('[1]Export Lascom'!U:U,MATCH(E276,'[1]Export Lascom'!O:O,0)))</f>
        <v>0</v>
      </c>
    </row>
    <row r="277" spans="5:20">
      <c r="E277" s="72" t="s">
        <v>1232</v>
      </c>
      <c r="F277" s="73" t="str">
        <f>INDEX('[1]Export Lascom'!B:B,MATCH(E277,'[1]Export Lascom'!O:O,0))</f>
        <v>22ISS</v>
      </c>
      <c r="G277" s="73">
        <f>INDEX('[1]Export Lascom'!G:G,MATCH(E277,'[1]Export Lascom'!O:O,0))</f>
        <v>17</v>
      </c>
      <c r="H277" s="73" t="str">
        <f>INDEX('[1]Export Lascom'!D:D,MATCH(E277,'[1]Export Lascom'!O:O,0))</f>
        <v>PLO</v>
      </c>
      <c r="I277" s="73" t="str">
        <f>"Export CPRD " &amp; INDEX('[1]Export Lascom'!E:E,MATCH(E277,'[1]Export Lascom'!O:O,0))</f>
        <v>Export CPRD PN2068-2</v>
      </c>
      <c r="J277" s="73" t="str">
        <f>IF(MID(INDEX('[1]Export Lascom'!P:P,MATCH(E277,'[1]Export Lascom'!O:O,0)),4,1)="-",MID(INDEX('[1]Export Lascom'!P:P,MATCH(E277,'[1]Export Lascom'!O:O,0)),5,3),"Titre à mettre à jour")</f>
        <v>S1B</v>
      </c>
      <c r="K277" s="73" t="str">
        <f>IF(MID(INDEX('[1]Export Lascom'!P:P,MATCH(E277,'[1]Export Lascom'!O:O,0)),4,1)="-",MID(INDEX('[1]Export Lascom'!P:P,MATCH(E277,'[1]Export Lascom'!O:O,0)),9,3),"Titre à mettre à jour")</f>
        <v>BOI</v>
      </c>
      <c r="L277" s="73" t="str">
        <f>INDEX('[1]Export Lascom'!I:I,MATCH(E277,'[1]Export Lascom'!O:O,0))</f>
        <v>PLA</v>
      </c>
      <c r="M277" s="73" t="str">
        <f t="shared" si="16"/>
        <v>000027</v>
      </c>
      <c r="N277" s="74">
        <f t="shared" si="17"/>
        <v>3</v>
      </c>
      <c r="O277" s="73" t="s">
        <v>787</v>
      </c>
      <c r="P277" s="77" t="str">
        <f t="shared" ca="1" si="18"/>
        <v/>
      </c>
      <c r="Q277" s="75"/>
      <c r="R277" s="76" t="str">
        <f t="shared" ca="1" si="19"/>
        <v/>
      </c>
      <c r="S277" s="76" t="str">
        <f>IF(ISERROR(INDEX('[1]Export Agora'!F:F,MATCH(INDEX('[1]Présence Agora'!#REF!,MATCH(E277,'[1]Présence Agora'!B:B,0)),'[1]Export Agora'!A:A,0))),"",IF(INDEX('[1]Export Agora'!F:F,MATCH(INDEX('[1]Présence Agora'!#REF!,MATCH(E277,'[1]Présence Agora'!B:B,0)),'[1]Export Agora'!A:A,0))="","",INDEX('[1]Export Agora'!F:F,MATCH(INDEX('[1]Présence Agora'!#REF!,MATCH(E277,'[1]Présence Agora'!B:B,0)),'[1]Export Agora'!A:A,0))))</f>
        <v/>
      </c>
      <c r="T277" s="65">
        <f>IF(INDEX('[1]Export Lascom'!U:U,MATCH(E277,'[1]Export Lascom'!O:O,0))="","",INDEX('[1]Export Lascom'!U:U,MATCH(E277,'[1]Export Lascom'!O:O,0)))</f>
        <v>45071</v>
      </c>
    </row>
    <row r="278" spans="5:20">
      <c r="E278" s="72" t="s">
        <v>1233</v>
      </c>
      <c r="F278" s="73" t="str">
        <f>INDEX('[1]Export Lascom'!B:B,MATCH(E278,'[1]Export Lascom'!O:O,0))</f>
        <v>22ISS</v>
      </c>
      <c r="G278" s="73">
        <f>INDEX('[1]Export Lascom'!G:G,MATCH(E278,'[1]Export Lascom'!O:O,0))</f>
        <v>17</v>
      </c>
      <c r="H278" s="73" t="str">
        <f>INDEX('[1]Export Lascom'!D:D,MATCH(E278,'[1]Export Lascom'!O:O,0))</f>
        <v>PLO</v>
      </c>
      <c r="I278" s="73" t="str">
        <f>"Export CPRD " &amp; INDEX('[1]Export Lascom'!E:E,MATCH(E278,'[1]Export Lascom'!O:O,0))</f>
        <v>Export CPRD PN2068-2</v>
      </c>
      <c r="J278" s="73" t="str">
        <f>IF(MID(INDEX('[1]Export Lascom'!P:P,MATCH(E278,'[1]Export Lascom'!O:O,0)),4,1)="-",MID(INDEX('[1]Export Lascom'!P:P,MATCH(E278,'[1]Export Lascom'!O:O,0)),5,3),"Titre à mettre à jour")</f>
        <v>S1B</v>
      </c>
      <c r="K278" s="73" t="str">
        <f>IF(MID(INDEX('[1]Export Lascom'!P:P,MATCH(E278,'[1]Export Lascom'!O:O,0)),4,1)="-",MID(INDEX('[1]Export Lascom'!P:P,MATCH(E278,'[1]Export Lascom'!O:O,0)),9,3),"Titre à mettre à jour")</f>
        <v>BOI</v>
      </c>
      <c r="L278" s="73" t="str">
        <f>INDEX('[1]Export Lascom'!I:I,MATCH(E278,'[1]Export Lascom'!O:O,0))</f>
        <v>PLA</v>
      </c>
      <c r="M278" s="73" t="str">
        <f t="shared" si="16"/>
        <v>000027</v>
      </c>
      <c r="N278" s="74">
        <f t="shared" si="17"/>
        <v>4</v>
      </c>
      <c r="O278" s="73" t="s">
        <v>787</v>
      </c>
      <c r="P278" s="77" t="str">
        <f t="shared" ca="1" si="18"/>
        <v/>
      </c>
      <c r="Q278" s="75">
        <v>45085</v>
      </c>
      <c r="R278" s="76">
        <f t="shared" ca="1" si="19"/>
        <v>14</v>
      </c>
      <c r="S278" s="76" t="str">
        <f>IF(ISERROR(INDEX('[1]Export Agora'!F:F,MATCH(INDEX('[1]Présence Agora'!#REF!,MATCH(E278,'[1]Présence Agora'!B:B,0)),'[1]Export Agora'!A:A,0))),"",IF(INDEX('[1]Export Agora'!F:F,MATCH(INDEX('[1]Présence Agora'!#REF!,MATCH(E278,'[1]Présence Agora'!B:B,0)),'[1]Export Agora'!A:A,0))="","",INDEX('[1]Export Agora'!F:F,MATCH(INDEX('[1]Présence Agora'!#REF!,MATCH(E278,'[1]Présence Agora'!B:B,0)),'[1]Export Agora'!A:A,0))))</f>
        <v/>
      </c>
      <c r="T278" s="65">
        <f>IF(INDEX('[1]Export Lascom'!U:U,MATCH(E278,'[1]Export Lascom'!O:O,0))="","",INDEX('[1]Export Lascom'!U:U,MATCH(E278,'[1]Export Lascom'!O:O,0)))</f>
        <v>45071</v>
      </c>
    </row>
    <row r="279" spans="5:20">
      <c r="E279" s="72" t="s">
        <v>1022</v>
      </c>
      <c r="F279" s="73" t="str">
        <f>INDEX('[1]Export Lascom'!B:B,MATCH(E279,'[1]Export Lascom'!O:O,0))</f>
        <v>22ISS</v>
      </c>
      <c r="G279" s="73">
        <f>INDEX('[1]Export Lascom'!G:G,MATCH(E279,'[1]Export Lascom'!O:O,0))</f>
        <v>17</v>
      </c>
      <c r="H279" s="73" t="str">
        <f>INDEX('[1]Export Lascom'!D:D,MATCH(E279,'[1]Export Lascom'!O:O,0))</f>
        <v>G72</v>
      </c>
      <c r="I279" s="73" t="str">
        <f>"Export CPRD " &amp; INDEX('[1]Export Lascom'!E:E,MATCH(E279,'[1]Export Lascom'!O:O,0))</f>
        <v>Export CPRD PN2068-2</v>
      </c>
      <c r="J279" s="73" t="str">
        <f>IF(MID(INDEX('[1]Export Lascom'!P:P,MATCH(E279,'[1]Export Lascom'!O:O,0)),4,1)="-",MID(INDEX('[1]Export Lascom'!P:P,MATCH(E279,'[1]Export Lascom'!O:O,0)),5,3),"Titre à mettre à jour")</f>
        <v>S1B</v>
      </c>
      <c r="K279" s="73" t="str">
        <f>IF(MID(INDEX('[1]Export Lascom'!P:P,MATCH(E279,'[1]Export Lascom'!O:O,0)),4,1)="-",MID(INDEX('[1]Export Lascom'!P:P,MATCH(E279,'[1]Export Lascom'!O:O,0)),9,3),"Titre à mettre à jour")</f>
        <v>BOI</v>
      </c>
      <c r="L279" s="73" t="str">
        <f>INDEX('[1]Export Lascom'!I:I,MATCH(E279,'[1]Export Lascom'!O:O,0))</f>
        <v>PLA</v>
      </c>
      <c r="M279" s="73" t="str">
        <f t="shared" si="16"/>
        <v>000029</v>
      </c>
      <c r="N279" s="74">
        <f t="shared" si="17"/>
        <v>1</v>
      </c>
      <c r="O279" s="73" t="s">
        <v>787</v>
      </c>
      <c r="P279" s="77">
        <f t="shared" ca="1" si="18"/>
        <v>45029</v>
      </c>
      <c r="Q279" s="75"/>
      <c r="R279" s="76">
        <f t="shared" ca="1" si="19"/>
        <v>0</v>
      </c>
      <c r="S279" s="76" t="str">
        <f>IF(ISERROR(INDEX('[1]Export Agora'!F:F,MATCH(INDEX('[1]Présence Agora'!#REF!,MATCH(E279,'[1]Présence Agora'!B:B,0)),'[1]Export Agora'!A:A,0))),"",IF(INDEX('[1]Export Agora'!F:F,MATCH(INDEX('[1]Présence Agora'!#REF!,MATCH(E279,'[1]Présence Agora'!B:B,0)),'[1]Export Agora'!A:A,0))="","",INDEX('[1]Export Agora'!F:F,MATCH(INDEX('[1]Présence Agora'!#REF!,MATCH(E279,'[1]Présence Agora'!B:B,0)),'[1]Export Agora'!A:A,0))))</f>
        <v/>
      </c>
      <c r="T279" s="65">
        <f>IF(INDEX('[1]Export Lascom'!U:U,MATCH(E279,'[1]Export Lascom'!O:O,0))="","",INDEX('[1]Export Lascom'!U:U,MATCH(E279,'[1]Export Lascom'!O:O,0)))</f>
        <v>45029</v>
      </c>
    </row>
    <row r="280" spans="5:20">
      <c r="E280" s="72" t="s">
        <v>1277</v>
      </c>
      <c r="F280" s="73" t="str">
        <f>INDEX('[1]Export Lascom'!B:B,MATCH(E280,'[1]Export Lascom'!O:O,0))</f>
        <v>22ISS</v>
      </c>
      <c r="G280" s="73">
        <f>INDEX('[1]Export Lascom'!G:G,MATCH(E280,'[1]Export Lascom'!O:O,0))</f>
        <v>17</v>
      </c>
      <c r="H280" s="73" t="str">
        <f>INDEX('[1]Export Lascom'!D:D,MATCH(E280,'[1]Export Lascom'!O:O,0))</f>
        <v>PLO</v>
      </c>
      <c r="I280" s="73" t="str">
        <f>"Export CPRD " &amp; INDEX('[1]Export Lascom'!E:E,MATCH(E280,'[1]Export Lascom'!O:O,0))</f>
        <v>Export CPRD PN2068-2</v>
      </c>
      <c r="J280" s="73" t="str">
        <f>IF(MID(INDEX('[1]Export Lascom'!P:P,MATCH(E280,'[1]Export Lascom'!O:O,0)),4,1)="-",MID(INDEX('[1]Export Lascom'!P:P,MATCH(E280,'[1]Export Lascom'!O:O,0)),5,3),"Titre à mettre à jour")</f>
        <v>S1B</v>
      </c>
      <c r="K280" s="73" t="str">
        <f>IF(MID(INDEX('[1]Export Lascom'!P:P,MATCH(E280,'[1]Export Lascom'!O:O,0)),4,1)="-",MID(INDEX('[1]Export Lascom'!P:P,MATCH(E280,'[1]Export Lascom'!O:O,0)),9,3),"Titre à mettre à jour")</f>
        <v>BOI</v>
      </c>
      <c r="L280" s="73" t="str">
        <f>INDEX('[1]Export Lascom'!I:I,MATCH(E280,'[1]Export Lascom'!O:O,0))</f>
        <v>PLA</v>
      </c>
      <c r="M280" s="73" t="str">
        <f t="shared" si="16"/>
        <v>000029</v>
      </c>
      <c r="N280" s="74">
        <f t="shared" si="17"/>
        <v>2</v>
      </c>
      <c r="O280" s="73" t="s">
        <v>787</v>
      </c>
      <c r="P280" s="77" t="str">
        <f t="shared" ca="1" si="18"/>
        <v/>
      </c>
      <c r="Q280" s="75"/>
      <c r="R280" s="76" t="str">
        <f t="shared" ca="1" si="19"/>
        <v/>
      </c>
      <c r="S280" s="76" t="str">
        <f>IF(ISERROR(INDEX('[1]Export Agora'!F:F,MATCH(INDEX('[1]Présence Agora'!#REF!,MATCH(E280,'[1]Présence Agora'!B:B,0)),'[1]Export Agora'!A:A,0))),"",IF(INDEX('[1]Export Agora'!F:F,MATCH(INDEX('[1]Présence Agora'!#REF!,MATCH(E280,'[1]Présence Agora'!B:B,0)),'[1]Export Agora'!A:A,0))="","",INDEX('[1]Export Agora'!F:F,MATCH(INDEX('[1]Présence Agora'!#REF!,MATCH(E280,'[1]Présence Agora'!B:B,0)),'[1]Export Agora'!A:A,0))))</f>
        <v/>
      </c>
      <c r="T280" s="65">
        <f>IF(INDEX('[1]Export Lascom'!U:U,MATCH(E280,'[1]Export Lascom'!O:O,0))="","",INDEX('[1]Export Lascom'!U:U,MATCH(E280,'[1]Export Lascom'!O:O,0)))</f>
        <v>0</v>
      </c>
    </row>
    <row r="281" spans="5:20">
      <c r="E281" s="72" t="s">
        <v>1234</v>
      </c>
      <c r="F281" s="73" t="str">
        <f>INDEX('[1]Export Lascom'!B:B,MATCH(E281,'[1]Export Lascom'!O:O,0))</f>
        <v>22ISS</v>
      </c>
      <c r="G281" s="73">
        <f>INDEX('[1]Export Lascom'!G:G,MATCH(E281,'[1]Export Lascom'!O:O,0))</f>
        <v>17</v>
      </c>
      <c r="H281" s="73" t="str">
        <f>INDEX('[1]Export Lascom'!D:D,MATCH(E281,'[1]Export Lascom'!O:O,0))</f>
        <v>PLO</v>
      </c>
      <c r="I281" s="73" t="str">
        <f>"Export CPRD " &amp; INDEX('[1]Export Lascom'!E:E,MATCH(E281,'[1]Export Lascom'!O:O,0))</f>
        <v>Export CPRD PN2068-2</v>
      </c>
      <c r="J281" s="73" t="str">
        <f>IF(MID(INDEX('[1]Export Lascom'!P:P,MATCH(E281,'[1]Export Lascom'!O:O,0)),4,1)="-",MID(INDEX('[1]Export Lascom'!P:P,MATCH(E281,'[1]Export Lascom'!O:O,0)),5,3),"Titre à mettre à jour")</f>
        <v>S1B</v>
      </c>
      <c r="K281" s="73" t="str">
        <f>IF(MID(INDEX('[1]Export Lascom'!P:P,MATCH(E281,'[1]Export Lascom'!O:O,0)),4,1)="-",MID(INDEX('[1]Export Lascom'!P:P,MATCH(E281,'[1]Export Lascom'!O:O,0)),9,3),"Titre à mettre à jour")</f>
        <v>BOI</v>
      </c>
      <c r="L281" s="73" t="str">
        <f>INDEX('[1]Export Lascom'!I:I,MATCH(E281,'[1]Export Lascom'!O:O,0))</f>
        <v>PLA</v>
      </c>
      <c r="M281" s="73" t="str">
        <f t="shared" si="16"/>
        <v>000029</v>
      </c>
      <c r="N281" s="74">
        <f t="shared" si="17"/>
        <v>3</v>
      </c>
      <c r="O281" s="73" t="s">
        <v>787</v>
      </c>
      <c r="P281" s="77" t="str">
        <f t="shared" ca="1" si="18"/>
        <v/>
      </c>
      <c r="Q281" s="75"/>
      <c r="R281" s="76" t="str">
        <f t="shared" ca="1" si="19"/>
        <v/>
      </c>
      <c r="S281" s="76" t="str">
        <f>IF(ISERROR(INDEX('[1]Export Agora'!F:F,MATCH(INDEX('[1]Présence Agora'!#REF!,MATCH(E281,'[1]Présence Agora'!B:B,0)),'[1]Export Agora'!A:A,0))),"",IF(INDEX('[1]Export Agora'!F:F,MATCH(INDEX('[1]Présence Agora'!#REF!,MATCH(E281,'[1]Présence Agora'!B:B,0)),'[1]Export Agora'!A:A,0))="","",INDEX('[1]Export Agora'!F:F,MATCH(INDEX('[1]Présence Agora'!#REF!,MATCH(E281,'[1]Présence Agora'!B:B,0)),'[1]Export Agora'!A:A,0))))</f>
        <v/>
      </c>
      <c r="T281" s="65">
        <f>IF(INDEX('[1]Export Lascom'!U:U,MATCH(E281,'[1]Export Lascom'!O:O,0))="","",INDEX('[1]Export Lascom'!U:U,MATCH(E281,'[1]Export Lascom'!O:O,0)))</f>
        <v>45071</v>
      </c>
    </row>
    <row r="282" spans="5:20">
      <c r="E282" s="72" t="s">
        <v>1235</v>
      </c>
      <c r="F282" s="73" t="str">
        <f>INDEX('[1]Export Lascom'!B:B,MATCH(E282,'[1]Export Lascom'!O:O,0))</f>
        <v>22ISS</v>
      </c>
      <c r="G282" s="73">
        <f>INDEX('[1]Export Lascom'!G:G,MATCH(E282,'[1]Export Lascom'!O:O,0))</f>
        <v>17</v>
      </c>
      <c r="H282" s="73" t="str">
        <f>INDEX('[1]Export Lascom'!D:D,MATCH(E282,'[1]Export Lascom'!O:O,0))</f>
        <v>PLO</v>
      </c>
      <c r="I282" s="73" t="str">
        <f>"Export CPRD " &amp; INDEX('[1]Export Lascom'!E:E,MATCH(E282,'[1]Export Lascom'!O:O,0))</f>
        <v>Export CPRD PN2068-2</v>
      </c>
      <c r="J282" s="73" t="str">
        <f>IF(MID(INDEX('[1]Export Lascom'!P:P,MATCH(E282,'[1]Export Lascom'!O:O,0)),4,1)="-",MID(INDEX('[1]Export Lascom'!P:P,MATCH(E282,'[1]Export Lascom'!O:O,0)),5,3),"Titre à mettre à jour")</f>
        <v>S1B</v>
      </c>
      <c r="K282" s="73" t="str">
        <f>IF(MID(INDEX('[1]Export Lascom'!P:P,MATCH(E282,'[1]Export Lascom'!O:O,0)),4,1)="-",MID(INDEX('[1]Export Lascom'!P:P,MATCH(E282,'[1]Export Lascom'!O:O,0)),9,3),"Titre à mettre à jour")</f>
        <v>BOI</v>
      </c>
      <c r="L282" s="73" t="str">
        <f>INDEX('[1]Export Lascom'!I:I,MATCH(E282,'[1]Export Lascom'!O:O,0))</f>
        <v>PLA</v>
      </c>
      <c r="M282" s="73" t="str">
        <f t="shared" si="16"/>
        <v>000029</v>
      </c>
      <c r="N282" s="74">
        <f t="shared" si="17"/>
        <v>4</v>
      </c>
      <c r="O282" s="73" t="s">
        <v>787</v>
      </c>
      <c r="P282" s="77" t="str">
        <f t="shared" ca="1" si="18"/>
        <v/>
      </c>
      <c r="Q282" s="75">
        <v>45085</v>
      </c>
      <c r="R282" s="76">
        <f t="shared" ca="1" si="19"/>
        <v>14</v>
      </c>
      <c r="S282" s="76" t="str">
        <f>IF(ISERROR(INDEX('[1]Export Agora'!F:F,MATCH(INDEX('[1]Présence Agora'!#REF!,MATCH(E282,'[1]Présence Agora'!B:B,0)),'[1]Export Agora'!A:A,0))),"",IF(INDEX('[1]Export Agora'!F:F,MATCH(INDEX('[1]Présence Agora'!#REF!,MATCH(E282,'[1]Présence Agora'!B:B,0)),'[1]Export Agora'!A:A,0))="","",INDEX('[1]Export Agora'!F:F,MATCH(INDEX('[1]Présence Agora'!#REF!,MATCH(E282,'[1]Présence Agora'!B:B,0)),'[1]Export Agora'!A:A,0))))</f>
        <v/>
      </c>
      <c r="T282" s="65">
        <f>IF(INDEX('[1]Export Lascom'!U:U,MATCH(E282,'[1]Export Lascom'!O:O,0))="","",INDEX('[1]Export Lascom'!U:U,MATCH(E282,'[1]Export Lascom'!O:O,0)))</f>
        <v>45071</v>
      </c>
    </row>
    <row r="283" spans="5:20">
      <c r="E283" s="72" t="s">
        <v>1278</v>
      </c>
      <c r="F283" s="73" t="str">
        <f>INDEX('[1]Export Lascom'!B:B,MATCH(E283,'[1]Export Lascom'!O:O,0))</f>
        <v>22ISS</v>
      </c>
      <c r="G283" s="73">
        <f>INDEX('[1]Export Lascom'!G:G,MATCH(E283,'[1]Export Lascom'!O:O,0))</f>
        <v>17</v>
      </c>
      <c r="H283" s="73" t="str">
        <f>INDEX('[1]Export Lascom'!D:D,MATCH(E283,'[1]Export Lascom'!O:O,0))</f>
        <v>PLO</v>
      </c>
      <c r="I283" s="73" t="str">
        <f>"Export CPRD " &amp; INDEX('[1]Export Lascom'!E:E,MATCH(E283,'[1]Export Lascom'!O:O,0))</f>
        <v>Export CPRD PN2068-2</v>
      </c>
      <c r="J283" s="73" t="str">
        <f>IF(MID(INDEX('[1]Export Lascom'!P:P,MATCH(E283,'[1]Export Lascom'!O:O,0)),4,1)="-",MID(INDEX('[1]Export Lascom'!P:P,MATCH(E283,'[1]Export Lascom'!O:O,0)),5,3),"Titre à mettre à jour")</f>
        <v>N00</v>
      </c>
      <c r="K283" s="73" t="str">
        <f>IF(MID(INDEX('[1]Export Lascom'!P:P,MATCH(E283,'[1]Export Lascom'!O:O,0)),4,1)="-",MID(INDEX('[1]Export Lascom'!P:P,MATCH(E283,'[1]Export Lascom'!O:O,0)),9,3),"Titre à mettre à jour")</f>
        <v>BOI</v>
      </c>
      <c r="L283" s="73" t="str">
        <f>INDEX('[1]Export Lascom'!I:I,MATCH(E283,'[1]Export Lascom'!O:O,0))</f>
        <v>PLA</v>
      </c>
      <c r="M283" s="73" t="str">
        <f t="shared" si="16"/>
        <v>000030</v>
      </c>
      <c r="N283" s="74">
        <f t="shared" si="17"/>
        <v>1</v>
      </c>
      <c r="O283" s="73" t="s">
        <v>787</v>
      </c>
      <c r="P283" s="77">
        <f t="shared" ca="1" si="18"/>
        <v>45043</v>
      </c>
      <c r="Q283" s="75"/>
      <c r="R283" s="76">
        <f t="shared" ca="1" si="19"/>
        <v>45043</v>
      </c>
      <c r="S283" s="76" t="str">
        <f>IF(ISERROR(INDEX('[1]Export Agora'!F:F,MATCH(INDEX('[1]Présence Agora'!#REF!,MATCH(E283,'[1]Présence Agora'!B:B,0)),'[1]Export Agora'!A:A,0))),"",IF(INDEX('[1]Export Agora'!F:F,MATCH(INDEX('[1]Présence Agora'!#REF!,MATCH(E283,'[1]Présence Agora'!B:B,0)),'[1]Export Agora'!A:A,0))="","",INDEX('[1]Export Agora'!F:F,MATCH(INDEX('[1]Présence Agora'!#REF!,MATCH(E283,'[1]Présence Agora'!B:B,0)),'[1]Export Agora'!A:A,0))))</f>
        <v/>
      </c>
      <c r="T283" s="65">
        <f>IF(INDEX('[1]Export Lascom'!U:U,MATCH(E283,'[1]Export Lascom'!O:O,0))="","",INDEX('[1]Export Lascom'!U:U,MATCH(E283,'[1]Export Lascom'!O:O,0)))</f>
        <v>0</v>
      </c>
    </row>
    <row r="284" spans="5:20">
      <c r="E284" s="72" t="s">
        <v>1236</v>
      </c>
      <c r="F284" s="73" t="str">
        <f>INDEX('[1]Export Lascom'!B:B,MATCH(E284,'[1]Export Lascom'!O:O,0))</f>
        <v>22ISS</v>
      </c>
      <c r="G284" s="73">
        <f>INDEX('[1]Export Lascom'!G:G,MATCH(E284,'[1]Export Lascom'!O:O,0))</f>
        <v>17</v>
      </c>
      <c r="H284" s="73" t="str">
        <f>INDEX('[1]Export Lascom'!D:D,MATCH(E284,'[1]Export Lascom'!O:O,0))</f>
        <v>PLO</v>
      </c>
      <c r="I284" s="73" t="str">
        <f>"Export CPRD " &amp; INDEX('[1]Export Lascom'!E:E,MATCH(E284,'[1]Export Lascom'!O:O,0))</f>
        <v>Export CPRD PN2068-2</v>
      </c>
      <c r="J284" s="73" t="str">
        <f>IF(MID(INDEX('[1]Export Lascom'!P:P,MATCH(E284,'[1]Export Lascom'!O:O,0)),4,1)="-",MID(INDEX('[1]Export Lascom'!P:P,MATCH(E284,'[1]Export Lascom'!O:O,0)),5,3),"Titre à mettre à jour")</f>
        <v>N00</v>
      </c>
      <c r="K284" s="73" t="str">
        <f>IF(MID(INDEX('[1]Export Lascom'!P:P,MATCH(E284,'[1]Export Lascom'!O:O,0)),4,1)="-",MID(INDEX('[1]Export Lascom'!P:P,MATCH(E284,'[1]Export Lascom'!O:O,0)),9,3),"Titre à mettre à jour")</f>
        <v>BOI</v>
      </c>
      <c r="L284" s="73" t="str">
        <f>INDEX('[1]Export Lascom'!I:I,MATCH(E284,'[1]Export Lascom'!O:O,0))</f>
        <v>PLA</v>
      </c>
      <c r="M284" s="73" t="str">
        <f t="shared" si="16"/>
        <v>000030</v>
      </c>
      <c r="N284" s="74">
        <f t="shared" si="17"/>
        <v>2</v>
      </c>
      <c r="O284" s="73" t="s">
        <v>787</v>
      </c>
      <c r="P284" s="77" t="str">
        <f t="shared" ca="1" si="18"/>
        <v/>
      </c>
      <c r="Q284" s="75"/>
      <c r="R284" s="76" t="str">
        <f t="shared" ca="1" si="19"/>
        <v/>
      </c>
      <c r="S284" s="76" t="str">
        <f>IF(ISERROR(INDEX('[1]Export Agora'!F:F,MATCH(INDEX('[1]Présence Agora'!#REF!,MATCH(E284,'[1]Présence Agora'!B:B,0)),'[1]Export Agora'!A:A,0))),"",IF(INDEX('[1]Export Agora'!F:F,MATCH(INDEX('[1]Présence Agora'!#REF!,MATCH(E284,'[1]Présence Agora'!B:B,0)),'[1]Export Agora'!A:A,0))="","",INDEX('[1]Export Agora'!F:F,MATCH(INDEX('[1]Présence Agora'!#REF!,MATCH(E284,'[1]Présence Agora'!B:B,0)),'[1]Export Agora'!A:A,0))))</f>
        <v/>
      </c>
      <c r="T284" s="65">
        <f>IF(INDEX('[1]Export Lascom'!U:U,MATCH(E284,'[1]Export Lascom'!O:O,0))="","",INDEX('[1]Export Lascom'!U:U,MATCH(E284,'[1]Export Lascom'!O:O,0)))</f>
        <v>45071</v>
      </c>
    </row>
    <row r="285" spans="5:20">
      <c r="E285" s="72" t="s">
        <v>1279</v>
      </c>
      <c r="F285" s="73" t="str">
        <f>INDEX('[1]Export Lascom'!B:B,MATCH(E285,'[1]Export Lascom'!O:O,0))</f>
        <v>22ISS</v>
      </c>
      <c r="G285" s="73">
        <f>INDEX('[1]Export Lascom'!G:G,MATCH(E285,'[1]Export Lascom'!O:O,0))</f>
        <v>17</v>
      </c>
      <c r="H285" s="73" t="str">
        <f>INDEX('[1]Export Lascom'!D:D,MATCH(E285,'[1]Export Lascom'!O:O,0))</f>
        <v>PLO</v>
      </c>
      <c r="I285" s="73" t="str">
        <f>"Export CPRD " &amp; INDEX('[1]Export Lascom'!E:E,MATCH(E285,'[1]Export Lascom'!O:O,0))</f>
        <v>Export CPRD PN2068-2</v>
      </c>
      <c r="J285" s="73" t="str">
        <f>IF(MID(INDEX('[1]Export Lascom'!P:P,MATCH(E285,'[1]Export Lascom'!O:O,0)),4,1)="-",MID(INDEX('[1]Export Lascom'!P:P,MATCH(E285,'[1]Export Lascom'!O:O,0)),5,3),"Titre à mettre à jour")</f>
        <v>N00</v>
      </c>
      <c r="K285" s="73" t="str">
        <f>IF(MID(INDEX('[1]Export Lascom'!P:P,MATCH(E285,'[1]Export Lascom'!O:O,0)),4,1)="-",MID(INDEX('[1]Export Lascom'!P:P,MATCH(E285,'[1]Export Lascom'!O:O,0)),9,3),"Titre à mettre à jour")</f>
        <v>BOI</v>
      </c>
      <c r="L285" s="73" t="str">
        <f>INDEX('[1]Export Lascom'!I:I,MATCH(E285,'[1]Export Lascom'!O:O,0))</f>
        <v>PLA</v>
      </c>
      <c r="M285" s="73" t="str">
        <f t="shared" si="16"/>
        <v>000031</v>
      </c>
      <c r="N285" s="74">
        <f t="shared" si="17"/>
        <v>1</v>
      </c>
      <c r="O285" s="73" t="s">
        <v>787</v>
      </c>
      <c r="P285" s="77">
        <f t="shared" ca="1" si="18"/>
        <v>45043</v>
      </c>
      <c r="Q285" s="75"/>
      <c r="R285" s="76">
        <f t="shared" ca="1" si="19"/>
        <v>45043</v>
      </c>
      <c r="S285" s="76" t="str">
        <f>IF(ISERROR(INDEX('[1]Export Agora'!F:F,MATCH(INDEX('[1]Présence Agora'!#REF!,MATCH(E285,'[1]Présence Agora'!B:B,0)),'[1]Export Agora'!A:A,0))),"",IF(INDEX('[1]Export Agora'!F:F,MATCH(INDEX('[1]Présence Agora'!#REF!,MATCH(E285,'[1]Présence Agora'!B:B,0)),'[1]Export Agora'!A:A,0))="","",INDEX('[1]Export Agora'!F:F,MATCH(INDEX('[1]Présence Agora'!#REF!,MATCH(E285,'[1]Présence Agora'!B:B,0)),'[1]Export Agora'!A:A,0))))</f>
        <v/>
      </c>
      <c r="T285" s="65">
        <f>IF(INDEX('[1]Export Lascom'!U:U,MATCH(E285,'[1]Export Lascom'!O:O,0))="","",INDEX('[1]Export Lascom'!U:U,MATCH(E285,'[1]Export Lascom'!O:O,0)))</f>
        <v>0</v>
      </c>
    </row>
    <row r="286" spans="5:20">
      <c r="E286" s="72" t="s">
        <v>1237</v>
      </c>
      <c r="F286" s="73" t="str">
        <f>INDEX('[1]Export Lascom'!B:B,MATCH(E286,'[1]Export Lascom'!O:O,0))</f>
        <v>22ISS</v>
      </c>
      <c r="G286" s="73">
        <f>INDEX('[1]Export Lascom'!G:G,MATCH(E286,'[1]Export Lascom'!O:O,0))</f>
        <v>17</v>
      </c>
      <c r="H286" s="73" t="str">
        <f>INDEX('[1]Export Lascom'!D:D,MATCH(E286,'[1]Export Lascom'!O:O,0))</f>
        <v>PLO</v>
      </c>
      <c r="I286" s="73" t="str">
        <f>"Export CPRD " &amp; INDEX('[1]Export Lascom'!E:E,MATCH(E286,'[1]Export Lascom'!O:O,0))</f>
        <v>Export CPRD PN2068-2</v>
      </c>
      <c r="J286" s="73" t="str">
        <f>IF(MID(INDEX('[1]Export Lascom'!P:P,MATCH(E286,'[1]Export Lascom'!O:O,0)),4,1)="-",MID(INDEX('[1]Export Lascom'!P:P,MATCH(E286,'[1]Export Lascom'!O:O,0)),5,3),"Titre à mettre à jour")</f>
        <v>N00</v>
      </c>
      <c r="K286" s="73" t="str">
        <f>IF(MID(INDEX('[1]Export Lascom'!P:P,MATCH(E286,'[1]Export Lascom'!O:O,0)),4,1)="-",MID(INDEX('[1]Export Lascom'!P:P,MATCH(E286,'[1]Export Lascom'!O:O,0)),9,3),"Titre à mettre à jour")</f>
        <v>BOI</v>
      </c>
      <c r="L286" s="73" t="str">
        <f>INDEX('[1]Export Lascom'!I:I,MATCH(E286,'[1]Export Lascom'!O:O,0))</f>
        <v>PLA</v>
      </c>
      <c r="M286" s="73" t="str">
        <f t="shared" si="16"/>
        <v>000031</v>
      </c>
      <c r="N286" s="74">
        <f t="shared" si="17"/>
        <v>2</v>
      </c>
      <c r="O286" s="73" t="s">
        <v>787</v>
      </c>
      <c r="P286" s="77" t="str">
        <f t="shared" ca="1" si="18"/>
        <v/>
      </c>
      <c r="Q286" s="75"/>
      <c r="R286" s="76" t="str">
        <f t="shared" ca="1" si="19"/>
        <v/>
      </c>
      <c r="S286" s="76" t="str">
        <f>IF(ISERROR(INDEX('[1]Export Agora'!F:F,MATCH(INDEX('[1]Présence Agora'!#REF!,MATCH(E286,'[1]Présence Agora'!B:B,0)),'[1]Export Agora'!A:A,0))),"",IF(INDEX('[1]Export Agora'!F:F,MATCH(INDEX('[1]Présence Agora'!#REF!,MATCH(E286,'[1]Présence Agora'!B:B,0)),'[1]Export Agora'!A:A,0))="","",INDEX('[1]Export Agora'!F:F,MATCH(INDEX('[1]Présence Agora'!#REF!,MATCH(E286,'[1]Présence Agora'!B:B,0)),'[1]Export Agora'!A:A,0))))</f>
        <v/>
      </c>
      <c r="T286" s="65">
        <f>IF(INDEX('[1]Export Lascom'!U:U,MATCH(E286,'[1]Export Lascom'!O:O,0))="","",INDEX('[1]Export Lascom'!U:U,MATCH(E286,'[1]Export Lascom'!O:O,0)))</f>
        <v>45071</v>
      </c>
    </row>
    <row r="287" spans="5:20">
      <c r="E287" s="72" t="s">
        <v>1023</v>
      </c>
      <c r="F287" s="73" t="str">
        <f>INDEX('[1]Export Lascom'!B:B,MATCH(E287,'[1]Export Lascom'!O:O,0))</f>
        <v>22ISS</v>
      </c>
      <c r="G287" s="73">
        <f>INDEX('[1]Export Lascom'!G:G,MATCH(E287,'[1]Export Lascom'!O:O,0))</f>
        <v>17</v>
      </c>
      <c r="H287" s="73" t="str">
        <f>INDEX('[1]Export Lascom'!D:D,MATCH(E287,'[1]Export Lascom'!O:O,0))</f>
        <v>G72</v>
      </c>
      <c r="I287" s="73" t="str">
        <f>"Export CPRD " &amp; INDEX('[1]Export Lascom'!E:E,MATCH(E287,'[1]Export Lascom'!O:O,0))</f>
        <v>Export CPRD PN2068-2</v>
      </c>
      <c r="J287" s="73" t="str">
        <f>IF(MID(INDEX('[1]Export Lascom'!P:P,MATCH(E287,'[1]Export Lascom'!O:O,0)),4,1)="-",MID(INDEX('[1]Export Lascom'!P:P,MATCH(E287,'[1]Export Lascom'!O:O,0)),5,3),"Titre à mettre à jour")</f>
        <v>S02</v>
      </c>
      <c r="K287" s="73" t="str">
        <f>IF(MID(INDEX('[1]Export Lascom'!P:P,MATCH(E287,'[1]Export Lascom'!O:O,0)),4,1)="-",MID(INDEX('[1]Export Lascom'!P:P,MATCH(E287,'[1]Export Lascom'!O:O,0)),9,3),"Titre à mettre à jour")</f>
        <v>COR</v>
      </c>
      <c r="L287" s="73" t="str">
        <f>INDEX('[1]Export Lascom'!I:I,MATCH(E287,'[1]Export Lascom'!O:O,0))</f>
        <v>PLA</v>
      </c>
      <c r="M287" s="73" t="str">
        <f t="shared" si="16"/>
        <v>000037</v>
      </c>
      <c r="N287" s="74">
        <f t="shared" si="17"/>
        <v>1</v>
      </c>
      <c r="O287" s="73" t="s">
        <v>787</v>
      </c>
      <c r="P287" s="77">
        <f t="shared" ca="1" si="18"/>
        <v>45023</v>
      </c>
      <c r="Q287" s="75"/>
      <c r="R287" s="76">
        <f t="shared" ca="1" si="19"/>
        <v>-6</v>
      </c>
      <c r="S287" s="76" t="str">
        <f>IF(ISERROR(INDEX('[1]Export Agora'!F:F,MATCH(INDEX('[1]Présence Agora'!#REF!,MATCH(E287,'[1]Présence Agora'!B:B,0)),'[1]Export Agora'!A:A,0))),"",IF(INDEX('[1]Export Agora'!F:F,MATCH(INDEX('[1]Présence Agora'!#REF!,MATCH(E287,'[1]Présence Agora'!B:B,0)),'[1]Export Agora'!A:A,0))="","",INDEX('[1]Export Agora'!F:F,MATCH(INDEX('[1]Présence Agora'!#REF!,MATCH(E287,'[1]Présence Agora'!B:B,0)),'[1]Export Agora'!A:A,0))))</f>
        <v/>
      </c>
      <c r="T287" s="65">
        <f>IF(INDEX('[1]Export Lascom'!U:U,MATCH(E287,'[1]Export Lascom'!O:O,0))="","",INDEX('[1]Export Lascom'!U:U,MATCH(E287,'[1]Export Lascom'!O:O,0)))</f>
        <v>45029</v>
      </c>
    </row>
    <row r="288" spans="5:20">
      <c r="E288" s="72" t="s">
        <v>1024</v>
      </c>
      <c r="F288" s="73" t="str">
        <f>INDEX('[1]Export Lascom'!B:B,MATCH(E288,'[1]Export Lascom'!O:O,0))</f>
        <v>22ISS</v>
      </c>
      <c r="G288" s="73">
        <f>INDEX('[1]Export Lascom'!G:G,MATCH(E288,'[1]Export Lascom'!O:O,0))</f>
        <v>17</v>
      </c>
      <c r="H288" s="73" t="str">
        <f>INDEX('[1]Export Lascom'!D:D,MATCH(E288,'[1]Export Lascom'!O:O,0))</f>
        <v>G72</v>
      </c>
      <c r="I288" s="73" t="str">
        <f>"Export CPRD " &amp; INDEX('[1]Export Lascom'!E:E,MATCH(E288,'[1]Export Lascom'!O:O,0))</f>
        <v>Export CPRD PN2068-2</v>
      </c>
      <c r="J288" s="73" t="str">
        <f>IF(MID(INDEX('[1]Export Lascom'!P:P,MATCH(E288,'[1]Export Lascom'!O:O,0)),4,1)="-",MID(INDEX('[1]Export Lascom'!P:P,MATCH(E288,'[1]Export Lascom'!O:O,0)),5,3),"Titre à mettre à jour")</f>
        <v>S1B</v>
      </c>
      <c r="K288" s="73" t="str">
        <f>IF(MID(INDEX('[1]Export Lascom'!P:P,MATCH(E288,'[1]Export Lascom'!O:O,0)),4,1)="-",MID(INDEX('[1]Export Lascom'!P:P,MATCH(E288,'[1]Export Lascom'!O:O,0)),9,3),"Titre à mettre à jour")</f>
        <v>COR</v>
      </c>
      <c r="L288" s="73" t="str">
        <f>INDEX('[1]Export Lascom'!I:I,MATCH(E288,'[1]Export Lascom'!O:O,0))</f>
        <v>PLA</v>
      </c>
      <c r="M288" s="73" t="str">
        <f t="shared" si="16"/>
        <v>000038</v>
      </c>
      <c r="N288" s="74">
        <f t="shared" si="17"/>
        <v>1</v>
      </c>
      <c r="O288" s="73" t="s">
        <v>787</v>
      </c>
      <c r="P288" s="77">
        <f t="shared" ca="1" si="18"/>
        <v>45023</v>
      </c>
      <c r="Q288" s="75"/>
      <c r="R288" s="76">
        <f t="shared" ca="1" si="19"/>
        <v>-6</v>
      </c>
      <c r="S288" s="76" t="str">
        <f>IF(ISERROR(INDEX('[1]Export Agora'!F:F,MATCH(INDEX('[1]Présence Agora'!#REF!,MATCH(E288,'[1]Présence Agora'!B:B,0)),'[1]Export Agora'!A:A,0))),"",IF(INDEX('[1]Export Agora'!F:F,MATCH(INDEX('[1]Présence Agora'!#REF!,MATCH(E288,'[1]Présence Agora'!B:B,0)),'[1]Export Agora'!A:A,0))="","",INDEX('[1]Export Agora'!F:F,MATCH(INDEX('[1]Présence Agora'!#REF!,MATCH(E288,'[1]Présence Agora'!B:B,0)),'[1]Export Agora'!A:A,0))))</f>
        <v/>
      </c>
      <c r="T288" s="65">
        <f>IF(INDEX('[1]Export Lascom'!U:U,MATCH(E288,'[1]Export Lascom'!O:O,0))="","",INDEX('[1]Export Lascom'!U:U,MATCH(E288,'[1]Export Lascom'!O:O,0)))</f>
        <v>45029</v>
      </c>
    </row>
    <row r="289" spans="5:20">
      <c r="E289" s="72" t="s">
        <v>1128</v>
      </c>
      <c r="F289" s="73" t="str">
        <f>INDEX('[1]Export Lascom'!B:B,MATCH(E289,'[1]Export Lascom'!O:O,0))</f>
        <v>22ISS</v>
      </c>
      <c r="G289" s="73">
        <f>INDEX('[1]Export Lascom'!G:G,MATCH(E289,'[1]Export Lascom'!O:O,0))</f>
        <v>17</v>
      </c>
      <c r="H289" s="73" t="str">
        <f>INDEX('[1]Export Lascom'!D:D,MATCH(E289,'[1]Export Lascom'!O:O,0))</f>
        <v>PLO</v>
      </c>
      <c r="I289" s="73" t="str">
        <f>"Export CPRD " &amp; INDEX('[1]Export Lascom'!E:E,MATCH(E289,'[1]Export Lascom'!O:O,0))</f>
        <v>Export CPRD PN2068-2</v>
      </c>
      <c r="J289" s="73" t="str">
        <f>IF(MID(INDEX('[1]Export Lascom'!P:P,MATCH(E289,'[1]Export Lascom'!O:O,0)),4,1)="-",MID(INDEX('[1]Export Lascom'!P:P,MATCH(E289,'[1]Export Lascom'!O:O,0)),5,3),"Titre à mettre à jour")</f>
        <v>S04</v>
      </c>
      <c r="K289" s="73" t="str">
        <f>IF(MID(INDEX('[1]Export Lascom'!P:P,MATCH(E289,'[1]Export Lascom'!O:O,0)),4,1)="-",MID(INDEX('[1]Export Lascom'!P:P,MATCH(E289,'[1]Export Lascom'!O:O,0)),9,3),"Titre à mettre à jour")</f>
        <v>BOI</v>
      </c>
      <c r="L289" s="73" t="str">
        <f>INDEX('[1]Export Lascom'!I:I,MATCH(E289,'[1]Export Lascom'!O:O,0))</f>
        <v>PLA</v>
      </c>
      <c r="M289" s="73" t="str">
        <f t="shared" si="16"/>
        <v>000041</v>
      </c>
      <c r="N289" s="74">
        <f t="shared" si="17"/>
        <v>1</v>
      </c>
      <c r="O289" s="73" t="s">
        <v>787</v>
      </c>
      <c r="P289" s="77">
        <f t="shared" ca="1" si="18"/>
        <v>45008</v>
      </c>
      <c r="Q289" s="75"/>
      <c r="R289" s="76">
        <f t="shared" ca="1" si="19"/>
        <v>-47</v>
      </c>
      <c r="S289" s="76" t="str">
        <f>IF(ISERROR(INDEX('[1]Export Agora'!F:F,MATCH(INDEX('[1]Présence Agora'!#REF!,MATCH(E289,'[1]Présence Agora'!B:B,0)),'[1]Export Agora'!A:A,0))),"",IF(INDEX('[1]Export Agora'!F:F,MATCH(INDEX('[1]Présence Agora'!#REF!,MATCH(E289,'[1]Présence Agora'!B:B,0)),'[1]Export Agora'!A:A,0))="","",INDEX('[1]Export Agora'!F:F,MATCH(INDEX('[1]Présence Agora'!#REF!,MATCH(E289,'[1]Présence Agora'!B:B,0)),'[1]Export Agora'!A:A,0))))</f>
        <v/>
      </c>
      <c r="T289" s="65">
        <f>IF(INDEX('[1]Export Lascom'!U:U,MATCH(E289,'[1]Export Lascom'!O:O,0))="","",INDEX('[1]Export Lascom'!U:U,MATCH(E289,'[1]Export Lascom'!O:O,0)))</f>
        <v>45055</v>
      </c>
    </row>
    <row r="290" spans="5:20">
      <c r="E290" s="72" t="s">
        <v>1129</v>
      </c>
      <c r="F290" s="73" t="str">
        <f>INDEX('[1]Export Lascom'!B:B,MATCH(E290,'[1]Export Lascom'!O:O,0))</f>
        <v>22ISS</v>
      </c>
      <c r="G290" s="73">
        <f>INDEX('[1]Export Lascom'!G:G,MATCH(E290,'[1]Export Lascom'!O:O,0))</f>
        <v>17</v>
      </c>
      <c r="H290" s="73" t="str">
        <f>INDEX('[1]Export Lascom'!D:D,MATCH(E290,'[1]Export Lascom'!O:O,0))</f>
        <v>PLO</v>
      </c>
      <c r="I290" s="73" t="str">
        <f>"Export CPRD " &amp; INDEX('[1]Export Lascom'!E:E,MATCH(E290,'[1]Export Lascom'!O:O,0))</f>
        <v>Export CPRD PN2068-2</v>
      </c>
      <c r="J290" s="73" t="str">
        <f>IF(MID(INDEX('[1]Export Lascom'!P:P,MATCH(E290,'[1]Export Lascom'!O:O,0)),4,1)="-",MID(INDEX('[1]Export Lascom'!P:P,MATCH(E290,'[1]Export Lascom'!O:O,0)),5,3),"Titre à mettre à jour")</f>
        <v>S04</v>
      </c>
      <c r="K290" s="73" t="str">
        <f>IF(MID(INDEX('[1]Export Lascom'!P:P,MATCH(E290,'[1]Export Lascom'!O:O,0)),4,1)="-",MID(INDEX('[1]Export Lascom'!P:P,MATCH(E290,'[1]Export Lascom'!O:O,0)),9,3),"Titre à mettre à jour")</f>
        <v>BOI</v>
      </c>
      <c r="L290" s="73" t="str">
        <f>INDEX('[1]Export Lascom'!I:I,MATCH(E290,'[1]Export Lascom'!O:O,0))</f>
        <v>PLA</v>
      </c>
      <c r="M290" s="73" t="str">
        <f t="shared" si="16"/>
        <v>000041</v>
      </c>
      <c r="N290" s="74">
        <f t="shared" si="17"/>
        <v>2</v>
      </c>
      <c r="O290" s="73" t="s">
        <v>787</v>
      </c>
      <c r="P290" s="77" t="str">
        <f t="shared" ca="1" si="18"/>
        <v/>
      </c>
      <c r="Q290" s="75"/>
      <c r="R290" s="76" t="str">
        <f t="shared" ca="1" si="19"/>
        <v/>
      </c>
      <c r="S290" s="76" t="str">
        <f>IF(ISERROR(INDEX('[1]Export Agora'!F:F,MATCH(INDEX('[1]Présence Agora'!#REF!,MATCH(E290,'[1]Présence Agora'!B:B,0)),'[1]Export Agora'!A:A,0))),"",IF(INDEX('[1]Export Agora'!F:F,MATCH(INDEX('[1]Présence Agora'!#REF!,MATCH(E290,'[1]Présence Agora'!B:B,0)),'[1]Export Agora'!A:A,0))="","",INDEX('[1]Export Agora'!F:F,MATCH(INDEX('[1]Présence Agora'!#REF!,MATCH(E290,'[1]Présence Agora'!B:B,0)),'[1]Export Agora'!A:A,0))))</f>
        <v/>
      </c>
      <c r="T290" s="65">
        <f>IF(INDEX('[1]Export Lascom'!U:U,MATCH(E290,'[1]Export Lascom'!O:O,0))="","",INDEX('[1]Export Lascom'!U:U,MATCH(E290,'[1]Export Lascom'!O:O,0)))</f>
        <v>45055</v>
      </c>
    </row>
    <row r="291" spans="5:20">
      <c r="E291" s="72" t="s">
        <v>1265</v>
      </c>
      <c r="F291" s="73" t="str">
        <f>INDEX('[1]Export Lascom'!B:B,MATCH(E291,'[1]Export Lascom'!O:O,0))</f>
        <v>22ISS</v>
      </c>
      <c r="G291" s="73">
        <f>INDEX('[1]Export Lascom'!G:G,MATCH(E291,'[1]Export Lascom'!O:O,0))</f>
        <v>17</v>
      </c>
      <c r="H291" s="73" t="str">
        <f>INDEX('[1]Export Lascom'!D:D,MATCH(E291,'[1]Export Lascom'!O:O,0))</f>
        <v>G72</v>
      </c>
      <c r="I291" s="73" t="str">
        <f>"Export CPRD " &amp; INDEX('[1]Export Lascom'!E:E,MATCH(E291,'[1]Export Lascom'!O:O,0))</f>
        <v>Export CPRD PN2068-2</v>
      </c>
      <c r="J291" s="73" t="str">
        <f>IF(MID(INDEX('[1]Export Lascom'!P:P,MATCH(E291,'[1]Export Lascom'!O:O,0)),4,1)="-",MID(INDEX('[1]Export Lascom'!P:P,MATCH(E291,'[1]Export Lascom'!O:O,0)),5,3),"Titre à mettre à jour")</f>
        <v>S03</v>
      </c>
      <c r="K291" s="73" t="str">
        <f>IF(MID(INDEX('[1]Export Lascom'!P:P,MATCH(E291,'[1]Export Lascom'!O:O,0)),4,1)="-",MID(INDEX('[1]Export Lascom'!P:P,MATCH(E291,'[1]Export Lascom'!O:O,0)),9,3),"Titre à mettre à jour")</f>
        <v>BOI</v>
      </c>
      <c r="L291" s="73" t="str">
        <f>INDEX('[1]Export Lascom'!I:I,MATCH(E291,'[1]Export Lascom'!O:O,0))</f>
        <v>PLA</v>
      </c>
      <c r="M291" s="73" t="str">
        <f t="shared" si="16"/>
        <v>000042</v>
      </c>
      <c r="N291" s="74">
        <f t="shared" si="17"/>
        <v>1</v>
      </c>
      <c r="O291" s="73" t="s">
        <v>787</v>
      </c>
      <c r="P291" s="77">
        <f t="shared" ca="1" si="18"/>
        <v>45008</v>
      </c>
      <c r="Q291" s="75"/>
      <c r="R291" s="76">
        <f t="shared" ca="1" si="19"/>
        <v>45008</v>
      </c>
      <c r="S291" s="76" t="str">
        <f>IF(ISERROR(INDEX('[1]Export Agora'!F:F,MATCH(INDEX('[1]Présence Agora'!#REF!,MATCH(E291,'[1]Présence Agora'!B:B,0)),'[1]Export Agora'!A:A,0))),"",IF(INDEX('[1]Export Agora'!F:F,MATCH(INDEX('[1]Présence Agora'!#REF!,MATCH(E291,'[1]Présence Agora'!B:B,0)),'[1]Export Agora'!A:A,0))="","",INDEX('[1]Export Agora'!F:F,MATCH(INDEX('[1]Présence Agora'!#REF!,MATCH(E291,'[1]Présence Agora'!B:B,0)),'[1]Export Agora'!A:A,0))))</f>
        <v/>
      </c>
      <c r="T291" s="65">
        <f>IF(INDEX('[1]Export Lascom'!U:U,MATCH(E291,'[1]Export Lascom'!O:O,0))="","",INDEX('[1]Export Lascom'!U:U,MATCH(E291,'[1]Export Lascom'!O:O,0)))</f>
        <v>0</v>
      </c>
    </row>
    <row r="292" spans="5:20">
      <c r="E292" s="72" t="s">
        <v>1280</v>
      </c>
      <c r="F292" s="73" t="str">
        <f>INDEX('[1]Export Lascom'!B:B,MATCH(E292,'[1]Export Lascom'!O:O,0))</f>
        <v>22ISS</v>
      </c>
      <c r="G292" s="73">
        <f>INDEX('[1]Export Lascom'!G:G,MATCH(E292,'[1]Export Lascom'!O:O,0))</f>
        <v>17</v>
      </c>
      <c r="H292" s="73" t="str">
        <f>INDEX('[1]Export Lascom'!D:D,MATCH(E292,'[1]Export Lascom'!O:O,0))</f>
        <v>PLO</v>
      </c>
      <c r="I292" s="73" t="str">
        <f>"Export CPRD " &amp; INDEX('[1]Export Lascom'!E:E,MATCH(E292,'[1]Export Lascom'!O:O,0))</f>
        <v>Export CPRD PN2068-2</v>
      </c>
      <c r="J292" s="73" t="str">
        <f>IF(MID(INDEX('[1]Export Lascom'!P:P,MATCH(E292,'[1]Export Lascom'!O:O,0)),4,1)="-",MID(INDEX('[1]Export Lascom'!P:P,MATCH(E292,'[1]Export Lascom'!O:O,0)),5,3),"Titre à mettre à jour")</f>
        <v>S03</v>
      </c>
      <c r="K292" s="73" t="str">
        <f>IF(MID(INDEX('[1]Export Lascom'!P:P,MATCH(E292,'[1]Export Lascom'!O:O,0)),4,1)="-",MID(INDEX('[1]Export Lascom'!P:P,MATCH(E292,'[1]Export Lascom'!O:O,0)),9,3),"Titre à mettre à jour")</f>
        <v>BOI</v>
      </c>
      <c r="L292" s="73" t="str">
        <f>INDEX('[1]Export Lascom'!I:I,MATCH(E292,'[1]Export Lascom'!O:O,0))</f>
        <v>PLA</v>
      </c>
      <c r="M292" s="73" t="str">
        <f t="shared" si="16"/>
        <v>000042</v>
      </c>
      <c r="N292" s="74">
        <f t="shared" si="17"/>
        <v>2</v>
      </c>
      <c r="O292" s="73" t="s">
        <v>785</v>
      </c>
      <c r="P292" s="77" t="str">
        <f t="shared" ca="1" si="18"/>
        <v/>
      </c>
      <c r="Q292" s="75"/>
      <c r="R292" s="76" t="str">
        <f t="shared" ca="1" si="19"/>
        <v/>
      </c>
      <c r="S292" s="76" t="str">
        <f>IF(ISERROR(INDEX('[1]Export Agora'!F:F,MATCH(INDEX('[1]Présence Agora'!#REF!,MATCH(E292,'[1]Présence Agora'!B:B,0)),'[1]Export Agora'!A:A,0))),"",IF(INDEX('[1]Export Agora'!F:F,MATCH(INDEX('[1]Présence Agora'!#REF!,MATCH(E292,'[1]Présence Agora'!B:B,0)),'[1]Export Agora'!A:A,0))="","",INDEX('[1]Export Agora'!F:F,MATCH(INDEX('[1]Présence Agora'!#REF!,MATCH(E292,'[1]Présence Agora'!B:B,0)),'[1]Export Agora'!A:A,0))))</f>
        <v/>
      </c>
      <c r="T292" s="65">
        <f>IF(INDEX('[1]Export Lascom'!U:U,MATCH(E292,'[1]Export Lascom'!O:O,0))="","",INDEX('[1]Export Lascom'!U:U,MATCH(E292,'[1]Export Lascom'!O:O,0)))</f>
        <v>0</v>
      </c>
    </row>
    <row r="293" spans="5:20">
      <c r="E293" s="72" t="s">
        <v>1266</v>
      </c>
      <c r="F293" s="73" t="str">
        <f>INDEX('[1]Export Lascom'!B:B,MATCH(E293,'[1]Export Lascom'!O:O,0))</f>
        <v>22ISS</v>
      </c>
      <c r="G293" s="73">
        <f>INDEX('[1]Export Lascom'!G:G,MATCH(E293,'[1]Export Lascom'!O:O,0))</f>
        <v>17</v>
      </c>
      <c r="H293" s="73" t="str">
        <f>INDEX('[1]Export Lascom'!D:D,MATCH(E293,'[1]Export Lascom'!O:O,0))</f>
        <v>G72</v>
      </c>
      <c r="I293" s="73" t="str">
        <f>"Export CPRD " &amp; INDEX('[1]Export Lascom'!E:E,MATCH(E293,'[1]Export Lascom'!O:O,0))</f>
        <v>Export CPRD PN2068-2</v>
      </c>
      <c r="J293" s="73" t="str">
        <f>IF(MID(INDEX('[1]Export Lascom'!P:P,MATCH(E293,'[1]Export Lascom'!O:O,0)),4,1)="-",MID(INDEX('[1]Export Lascom'!P:P,MATCH(E293,'[1]Export Lascom'!O:O,0)),5,3),"Titre à mettre à jour")</f>
        <v>S02</v>
      </c>
      <c r="K293" s="73" t="str">
        <f>IF(MID(INDEX('[1]Export Lascom'!P:P,MATCH(E293,'[1]Export Lascom'!O:O,0)),4,1)="-",MID(INDEX('[1]Export Lascom'!P:P,MATCH(E293,'[1]Export Lascom'!O:O,0)),9,3),"Titre à mettre à jour")</f>
        <v>BOI</v>
      </c>
      <c r="L293" s="73" t="str">
        <f>INDEX('[1]Export Lascom'!I:I,MATCH(E293,'[1]Export Lascom'!O:O,0))</f>
        <v>PLA</v>
      </c>
      <c r="M293" s="73" t="str">
        <f t="shared" si="16"/>
        <v>000043</v>
      </c>
      <c r="N293" s="74">
        <f t="shared" si="17"/>
        <v>1</v>
      </c>
      <c r="O293" s="73" t="s">
        <v>787</v>
      </c>
      <c r="P293" s="77">
        <f t="shared" ca="1" si="18"/>
        <v>45008</v>
      </c>
      <c r="Q293" s="75"/>
      <c r="R293" s="76">
        <f t="shared" ca="1" si="19"/>
        <v>45008</v>
      </c>
      <c r="S293" s="76" t="str">
        <f>IF(ISERROR(INDEX('[1]Export Agora'!F:F,MATCH(INDEX('[1]Présence Agora'!#REF!,MATCH(E293,'[1]Présence Agora'!B:B,0)),'[1]Export Agora'!A:A,0))),"",IF(INDEX('[1]Export Agora'!F:F,MATCH(INDEX('[1]Présence Agora'!#REF!,MATCH(E293,'[1]Présence Agora'!B:B,0)),'[1]Export Agora'!A:A,0))="","",INDEX('[1]Export Agora'!F:F,MATCH(INDEX('[1]Présence Agora'!#REF!,MATCH(E293,'[1]Présence Agora'!B:B,0)),'[1]Export Agora'!A:A,0))))</f>
        <v/>
      </c>
      <c r="T293" s="65">
        <f>IF(INDEX('[1]Export Lascom'!U:U,MATCH(E293,'[1]Export Lascom'!O:O,0))="","",INDEX('[1]Export Lascom'!U:U,MATCH(E293,'[1]Export Lascom'!O:O,0)))</f>
        <v>0</v>
      </c>
    </row>
    <row r="294" spans="5:20">
      <c r="E294" s="72" t="s">
        <v>1267</v>
      </c>
      <c r="F294" s="73" t="str">
        <f>INDEX('[1]Export Lascom'!B:B,MATCH(E294,'[1]Export Lascom'!O:O,0))</f>
        <v>22ISS</v>
      </c>
      <c r="G294" s="73">
        <f>INDEX('[1]Export Lascom'!G:G,MATCH(E294,'[1]Export Lascom'!O:O,0))</f>
        <v>17</v>
      </c>
      <c r="H294" s="73" t="str">
        <f>INDEX('[1]Export Lascom'!D:D,MATCH(E294,'[1]Export Lascom'!O:O,0))</f>
        <v>G72</v>
      </c>
      <c r="I294" s="73" t="str">
        <f>"Export CPRD " &amp; INDEX('[1]Export Lascom'!E:E,MATCH(E294,'[1]Export Lascom'!O:O,0))</f>
        <v>Export CPRD PN2068-2</v>
      </c>
      <c r="J294" s="73" t="str">
        <f>IF(MID(INDEX('[1]Export Lascom'!P:P,MATCH(E294,'[1]Export Lascom'!O:O,0)),4,1)="-",MID(INDEX('[1]Export Lascom'!P:P,MATCH(E294,'[1]Export Lascom'!O:O,0)),5,3),"Titre à mettre à jour")</f>
        <v>S1B</v>
      </c>
      <c r="K294" s="73" t="str">
        <f>IF(MID(INDEX('[1]Export Lascom'!P:P,MATCH(E294,'[1]Export Lascom'!O:O,0)),4,1)="-",MID(INDEX('[1]Export Lascom'!P:P,MATCH(E294,'[1]Export Lascom'!O:O,0)),9,3),"Titre à mettre à jour")</f>
        <v>BOI</v>
      </c>
      <c r="L294" s="73" t="str">
        <f>INDEX('[1]Export Lascom'!I:I,MATCH(E294,'[1]Export Lascom'!O:O,0))</f>
        <v>PLA</v>
      </c>
      <c r="M294" s="73" t="str">
        <f t="shared" si="16"/>
        <v>000044</v>
      </c>
      <c r="N294" s="74">
        <f t="shared" si="17"/>
        <v>1</v>
      </c>
      <c r="O294" s="73" t="s">
        <v>787</v>
      </c>
      <c r="P294" s="77">
        <f t="shared" ca="1" si="18"/>
        <v>45008</v>
      </c>
      <c r="Q294" s="75"/>
      <c r="R294" s="76">
        <f t="shared" ca="1" si="19"/>
        <v>45008</v>
      </c>
      <c r="S294" s="76" t="str">
        <f>IF(ISERROR(INDEX('[1]Export Agora'!F:F,MATCH(INDEX('[1]Présence Agora'!#REF!,MATCH(E294,'[1]Présence Agora'!B:B,0)),'[1]Export Agora'!A:A,0))),"",IF(INDEX('[1]Export Agora'!F:F,MATCH(INDEX('[1]Présence Agora'!#REF!,MATCH(E294,'[1]Présence Agora'!B:B,0)),'[1]Export Agora'!A:A,0))="","",INDEX('[1]Export Agora'!F:F,MATCH(INDEX('[1]Présence Agora'!#REF!,MATCH(E294,'[1]Présence Agora'!B:B,0)),'[1]Export Agora'!A:A,0))))</f>
        <v/>
      </c>
      <c r="T294" s="65">
        <f>IF(INDEX('[1]Export Lascom'!U:U,MATCH(E294,'[1]Export Lascom'!O:O,0))="","",INDEX('[1]Export Lascom'!U:U,MATCH(E294,'[1]Export Lascom'!O:O,0)))</f>
        <v>0</v>
      </c>
    </row>
    <row r="295" spans="5:20">
      <c r="E295" s="72" t="s">
        <v>1268</v>
      </c>
      <c r="F295" s="73" t="str">
        <f>INDEX('[1]Export Lascom'!B:B,MATCH(E295,'[1]Export Lascom'!O:O,0))</f>
        <v>22ISS</v>
      </c>
      <c r="G295" s="73">
        <f>INDEX('[1]Export Lascom'!G:G,MATCH(E295,'[1]Export Lascom'!O:O,0))</f>
        <v>17</v>
      </c>
      <c r="H295" s="73" t="str">
        <f>INDEX('[1]Export Lascom'!D:D,MATCH(E295,'[1]Export Lascom'!O:O,0))</f>
        <v>G72</v>
      </c>
      <c r="I295" s="73" t="str">
        <f>"Export CPRD " &amp; INDEX('[1]Export Lascom'!E:E,MATCH(E295,'[1]Export Lascom'!O:O,0))</f>
        <v>Export CPRD PN2068-2</v>
      </c>
      <c r="J295" s="73" t="str">
        <f>IF(MID(INDEX('[1]Export Lascom'!P:P,MATCH(E295,'[1]Export Lascom'!O:O,0)),4,1)="-",MID(INDEX('[1]Export Lascom'!P:P,MATCH(E295,'[1]Export Lascom'!O:O,0)),5,3),"Titre à mettre à jour")</f>
        <v>Titre à mettre à jour</v>
      </c>
      <c r="K295" s="73" t="str">
        <f>IF(MID(INDEX('[1]Export Lascom'!P:P,MATCH(E295,'[1]Export Lascom'!O:O,0)),4,1)="-",MID(INDEX('[1]Export Lascom'!P:P,MATCH(E295,'[1]Export Lascom'!O:O,0)),9,3),"Titre à mettre à jour")</f>
        <v>Titre à mettre à jour</v>
      </c>
      <c r="L295" s="73" t="str">
        <f>INDEX('[1]Export Lascom'!I:I,MATCH(E295,'[1]Export Lascom'!O:O,0))</f>
        <v>PLA</v>
      </c>
      <c r="M295" s="73" t="str">
        <f t="shared" si="16"/>
        <v>000050</v>
      </c>
      <c r="N295" s="74">
        <f t="shared" si="17"/>
        <v>1</v>
      </c>
      <c r="O295" s="73" t="s">
        <v>787</v>
      </c>
      <c r="P295" s="77">
        <f t="shared" ca="1" si="18"/>
        <v>45008</v>
      </c>
      <c r="Q295" s="75"/>
      <c r="R295" s="76">
        <f t="shared" ca="1" si="19"/>
        <v>45008</v>
      </c>
      <c r="S295" s="76" t="str">
        <f>IF(ISERROR(INDEX('[1]Export Agora'!F:F,MATCH(INDEX('[1]Présence Agora'!#REF!,MATCH(E295,'[1]Présence Agora'!B:B,0)),'[1]Export Agora'!A:A,0))),"",IF(INDEX('[1]Export Agora'!F:F,MATCH(INDEX('[1]Présence Agora'!#REF!,MATCH(E295,'[1]Présence Agora'!B:B,0)),'[1]Export Agora'!A:A,0))="","",INDEX('[1]Export Agora'!F:F,MATCH(INDEX('[1]Présence Agora'!#REF!,MATCH(E295,'[1]Présence Agora'!B:B,0)),'[1]Export Agora'!A:A,0))))</f>
        <v/>
      </c>
      <c r="T295" s="65">
        <f>IF(INDEX('[1]Export Lascom'!U:U,MATCH(E295,'[1]Export Lascom'!O:O,0))="","",INDEX('[1]Export Lascom'!U:U,MATCH(E295,'[1]Export Lascom'!O:O,0)))</f>
        <v>0</v>
      </c>
    </row>
    <row r="296" spans="5:20">
      <c r="E296" s="72" t="s">
        <v>1269</v>
      </c>
      <c r="F296" s="73" t="str">
        <f>INDEX('[1]Export Lascom'!B:B,MATCH(E296,'[1]Export Lascom'!O:O,0))</f>
        <v>22ISS</v>
      </c>
      <c r="G296" s="73">
        <f>INDEX('[1]Export Lascom'!G:G,MATCH(E296,'[1]Export Lascom'!O:O,0))</f>
        <v>17</v>
      </c>
      <c r="H296" s="73" t="str">
        <f>INDEX('[1]Export Lascom'!D:D,MATCH(E296,'[1]Export Lascom'!O:O,0))</f>
        <v>G72</v>
      </c>
      <c r="I296" s="73" t="str">
        <f>"Export CPRD " &amp; INDEX('[1]Export Lascom'!E:E,MATCH(E296,'[1]Export Lascom'!O:O,0))</f>
        <v>Export CPRD PN2068-2</v>
      </c>
      <c r="J296" s="73" t="str">
        <f>IF(MID(INDEX('[1]Export Lascom'!P:P,MATCH(E296,'[1]Export Lascom'!O:O,0)),4,1)="-",MID(INDEX('[1]Export Lascom'!P:P,MATCH(E296,'[1]Export Lascom'!O:O,0)),5,3),"Titre à mettre à jour")</f>
        <v>S1B</v>
      </c>
      <c r="K296" s="73" t="str">
        <f>IF(MID(INDEX('[1]Export Lascom'!P:P,MATCH(E296,'[1]Export Lascom'!O:O,0)),4,1)="-",MID(INDEX('[1]Export Lascom'!P:P,MATCH(E296,'[1]Export Lascom'!O:O,0)),9,3),"Titre à mettre à jour")</f>
        <v>COR</v>
      </c>
      <c r="L296" s="73" t="str">
        <f>INDEX('[1]Export Lascom'!I:I,MATCH(E296,'[1]Export Lascom'!O:O,0))</f>
        <v>PLA</v>
      </c>
      <c r="M296" s="73" t="str">
        <f t="shared" si="16"/>
        <v>000051</v>
      </c>
      <c r="N296" s="74">
        <f t="shared" si="17"/>
        <v>1</v>
      </c>
      <c r="O296" s="73" t="s">
        <v>785</v>
      </c>
      <c r="P296" s="77">
        <f t="shared" ca="1" si="18"/>
        <v>45008</v>
      </c>
      <c r="Q296" s="75"/>
      <c r="R296" s="76">
        <f t="shared" ca="1" si="19"/>
        <v>45008</v>
      </c>
      <c r="S296" s="76" t="str">
        <f>IF(ISERROR(INDEX('[1]Export Agora'!F:F,MATCH(INDEX('[1]Présence Agora'!#REF!,MATCH(E296,'[1]Présence Agora'!B:B,0)),'[1]Export Agora'!A:A,0))),"",IF(INDEX('[1]Export Agora'!F:F,MATCH(INDEX('[1]Présence Agora'!#REF!,MATCH(E296,'[1]Présence Agora'!B:B,0)),'[1]Export Agora'!A:A,0))="","",INDEX('[1]Export Agora'!F:F,MATCH(INDEX('[1]Présence Agora'!#REF!,MATCH(E296,'[1]Présence Agora'!B:B,0)),'[1]Export Agora'!A:A,0))))</f>
        <v/>
      </c>
      <c r="T296" s="65">
        <f>IF(INDEX('[1]Export Lascom'!U:U,MATCH(E296,'[1]Export Lascom'!O:O,0))="","",INDEX('[1]Export Lascom'!U:U,MATCH(E296,'[1]Export Lascom'!O:O,0)))</f>
        <v>0</v>
      </c>
    </row>
    <row r="297" spans="5:20">
      <c r="E297" s="72" t="s">
        <v>936</v>
      </c>
      <c r="F297" s="73" t="str">
        <f>INDEX('[1]Export Lascom'!B:B,MATCH(E297,'[1]Export Lascom'!O:O,0))</f>
        <v>22ISS</v>
      </c>
      <c r="G297" s="73">
        <f>INDEX('[1]Export Lascom'!G:G,MATCH(E297,'[1]Export Lascom'!O:O,0))</f>
        <v>17</v>
      </c>
      <c r="H297" s="73" t="str">
        <f>INDEX('[1]Export Lascom'!D:D,MATCH(E297,'[1]Export Lascom'!O:O,0))</f>
        <v>G71</v>
      </c>
      <c r="I297" s="73" t="str">
        <f>"Export CPRD " &amp; INDEX('[1]Export Lascom'!E:E,MATCH(E297,'[1]Export Lascom'!O:O,0))</f>
        <v>Export CPRD PN2068-2</v>
      </c>
      <c r="J297" s="73" t="str">
        <f>IF(MID(INDEX('[1]Export Lascom'!P:P,MATCH(E297,'[1]Export Lascom'!O:O,0)),4,1)="-",MID(INDEX('[1]Export Lascom'!P:P,MATCH(E297,'[1]Export Lascom'!O:O,0)),5,3),"Titre à mettre à jour")</f>
        <v>Titre à mettre à jour</v>
      </c>
      <c r="K297" s="73" t="str">
        <f>IF(MID(INDEX('[1]Export Lascom'!P:P,MATCH(E297,'[1]Export Lascom'!O:O,0)),4,1)="-",MID(INDEX('[1]Export Lascom'!P:P,MATCH(E297,'[1]Export Lascom'!O:O,0)),9,3),"Titre à mettre à jour")</f>
        <v>Titre à mettre à jour</v>
      </c>
      <c r="L297" s="73" t="str">
        <f>INDEX('[1]Export Lascom'!I:I,MATCH(E297,'[1]Export Lascom'!O:O,0))</f>
        <v>PLA</v>
      </c>
      <c r="M297" s="73" t="str">
        <f t="shared" si="16"/>
        <v>000056</v>
      </c>
      <c r="N297" s="74">
        <f t="shared" si="17"/>
        <v>1</v>
      </c>
      <c r="O297" s="73" t="s">
        <v>787</v>
      </c>
      <c r="P297" s="77">
        <f t="shared" ca="1" si="18"/>
        <v>44999</v>
      </c>
      <c r="Q297" s="75"/>
      <c r="R297" s="76">
        <f t="shared" ca="1" si="19"/>
        <v>0</v>
      </c>
      <c r="S297" s="76" t="str">
        <f>IF(ISERROR(INDEX('[1]Export Agora'!F:F,MATCH(INDEX('[1]Présence Agora'!#REF!,MATCH(E297,'[1]Présence Agora'!B:B,0)),'[1]Export Agora'!A:A,0))),"",IF(INDEX('[1]Export Agora'!F:F,MATCH(INDEX('[1]Présence Agora'!#REF!,MATCH(E297,'[1]Présence Agora'!B:B,0)),'[1]Export Agora'!A:A,0))="","",INDEX('[1]Export Agora'!F:F,MATCH(INDEX('[1]Présence Agora'!#REF!,MATCH(E297,'[1]Présence Agora'!B:B,0)),'[1]Export Agora'!A:A,0))))</f>
        <v/>
      </c>
      <c r="T297" s="65">
        <f>IF(INDEX('[1]Export Lascom'!U:U,MATCH(E297,'[1]Export Lascom'!O:O,0))="","",INDEX('[1]Export Lascom'!U:U,MATCH(E297,'[1]Export Lascom'!O:O,0)))</f>
        <v>44999</v>
      </c>
    </row>
    <row r="298" spans="5:20">
      <c r="E298" s="72" t="s">
        <v>1152</v>
      </c>
      <c r="F298" s="73" t="str">
        <f>INDEX('[1]Export Lascom'!B:B,MATCH(E298,'[1]Export Lascom'!O:O,0))</f>
        <v>22ISS</v>
      </c>
      <c r="G298" s="73">
        <f>INDEX('[1]Export Lascom'!G:G,MATCH(E298,'[1]Export Lascom'!O:O,0))</f>
        <v>17</v>
      </c>
      <c r="H298" s="73" t="str">
        <f>INDEX('[1]Export Lascom'!D:D,MATCH(E298,'[1]Export Lascom'!O:O,0))</f>
        <v>G71</v>
      </c>
      <c r="I298" s="73" t="str">
        <f>"Export CPRD " &amp; INDEX('[1]Export Lascom'!E:E,MATCH(E298,'[1]Export Lascom'!O:O,0))</f>
        <v>Export CPRD PN2068-2</v>
      </c>
      <c r="J298" s="73" t="str">
        <f>IF(MID(INDEX('[1]Export Lascom'!P:P,MATCH(E298,'[1]Export Lascom'!O:O,0)),4,1)="-",MID(INDEX('[1]Export Lascom'!P:P,MATCH(E298,'[1]Export Lascom'!O:O,0)),5,3),"Titre à mettre à jour")</f>
        <v>Titre à mettre à jour</v>
      </c>
      <c r="K298" s="73" t="str">
        <f>IF(MID(INDEX('[1]Export Lascom'!P:P,MATCH(E298,'[1]Export Lascom'!O:O,0)),4,1)="-",MID(INDEX('[1]Export Lascom'!P:P,MATCH(E298,'[1]Export Lascom'!O:O,0)),9,3),"Titre à mettre à jour")</f>
        <v>Titre à mettre à jour</v>
      </c>
      <c r="L298" s="73" t="str">
        <f>INDEX('[1]Export Lascom'!I:I,MATCH(E298,'[1]Export Lascom'!O:O,0))</f>
        <v>PLA</v>
      </c>
      <c r="M298" s="73" t="str">
        <f t="shared" si="16"/>
        <v>000056</v>
      </c>
      <c r="N298" s="74">
        <f t="shared" si="17"/>
        <v>4</v>
      </c>
      <c r="O298" s="73" t="s">
        <v>787</v>
      </c>
      <c r="P298" s="77" t="str">
        <f t="shared" ca="1" si="18"/>
        <v/>
      </c>
      <c r="Q298" s="75"/>
      <c r="R298" s="76" t="str">
        <f t="shared" ca="1" si="19"/>
        <v/>
      </c>
      <c r="S298" s="76" t="str">
        <f>IF(ISERROR(INDEX('[1]Export Agora'!F:F,MATCH(INDEX('[1]Présence Agora'!#REF!,MATCH(E298,'[1]Présence Agora'!B:B,0)),'[1]Export Agora'!A:A,0))),"",IF(INDEX('[1]Export Agora'!F:F,MATCH(INDEX('[1]Présence Agora'!#REF!,MATCH(E298,'[1]Présence Agora'!B:B,0)),'[1]Export Agora'!A:A,0))="","",INDEX('[1]Export Agora'!F:F,MATCH(INDEX('[1]Présence Agora'!#REF!,MATCH(E298,'[1]Présence Agora'!B:B,0)),'[1]Export Agora'!A:A,0))))</f>
        <v/>
      </c>
      <c r="T298" s="65">
        <f>IF(INDEX('[1]Export Lascom'!U:U,MATCH(E298,'[1]Export Lascom'!O:O,0))="","",INDEX('[1]Export Lascom'!U:U,MATCH(E298,'[1]Export Lascom'!O:O,0)))</f>
        <v>45062</v>
      </c>
    </row>
    <row r="299" spans="5:20">
      <c r="E299" s="72" t="s">
        <v>937</v>
      </c>
      <c r="F299" s="73" t="str">
        <f>INDEX('[1]Export Lascom'!B:B,MATCH(E299,'[1]Export Lascom'!O:O,0))</f>
        <v>22ISS</v>
      </c>
      <c r="G299" s="73">
        <f>INDEX('[1]Export Lascom'!G:G,MATCH(E299,'[1]Export Lascom'!O:O,0))</f>
        <v>17</v>
      </c>
      <c r="H299" s="73" t="str">
        <f>INDEX('[1]Export Lascom'!D:D,MATCH(E299,'[1]Export Lascom'!O:O,0))</f>
        <v>G71</v>
      </c>
      <c r="I299" s="73" t="str">
        <f>"Export CPRD " &amp; INDEX('[1]Export Lascom'!E:E,MATCH(E299,'[1]Export Lascom'!O:O,0))</f>
        <v>Export CPRD PN2068-2</v>
      </c>
      <c r="J299" s="73" t="str">
        <f>IF(MID(INDEX('[1]Export Lascom'!P:P,MATCH(E299,'[1]Export Lascom'!O:O,0)),4,1)="-",MID(INDEX('[1]Export Lascom'!P:P,MATCH(E299,'[1]Export Lascom'!O:O,0)),5,3),"Titre à mettre à jour")</f>
        <v>Titre à mettre à jour</v>
      </c>
      <c r="K299" s="73" t="str">
        <f>IF(MID(INDEX('[1]Export Lascom'!P:P,MATCH(E299,'[1]Export Lascom'!O:O,0)),4,1)="-",MID(INDEX('[1]Export Lascom'!P:P,MATCH(E299,'[1]Export Lascom'!O:O,0)),9,3),"Titre à mettre à jour")</f>
        <v>Titre à mettre à jour</v>
      </c>
      <c r="L299" s="73" t="str">
        <f>INDEX('[1]Export Lascom'!I:I,MATCH(E299,'[1]Export Lascom'!O:O,0))</f>
        <v>PLA</v>
      </c>
      <c r="M299" s="73" t="str">
        <f t="shared" si="16"/>
        <v>000057</v>
      </c>
      <c r="N299" s="74">
        <f t="shared" si="17"/>
        <v>1</v>
      </c>
      <c r="O299" s="73" t="s">
        <v>787</v>
      </c>
      <c r="P299" s="77">
        <f t="shared" ca="1" si="18"/>
        <v>44999</v>
      </c>
      <c r="Q299" s="75"/>
      <c r="R299" s="76">
        <f t="shared" ca="1" si="19"/>
        <v>0</v>
      </c>
      <c r="S299" s="76" t="str">
        <f>IF(ISERROR(INDEX('[1]Export Agora'!F:F,MATCH(INDEX('[1]Présence Agora'!#REF!,MATCH(E299,'[1]Présence Agora'!B:B,0)),'[1]Export Agora'!A:A,0))),"",IF(INDEX('[1]Export Agora'!F:F,MATCH(INDEX('[1]Présence Agora'!#REF!,MATCH(E299,'[1]Présence Agora'!B:B,0)),'[1]Export Agora'!A:A,0))="","",INDEX('[1]Export Agora'!F:F,MATCH(INDEX('[1]Présence Agora'!#REF!,MATCH(E299,'[1]Présence Agora'!B:B,0)),'[1]Export Agora'!A:A,0))))</f>
        <v/>
      </c>
      <c r="T299" s="65">
        <f>IF(INDEX('[1]Export Lascom'!U:U,MATCH(E299,'[1]Export Lascom'!O:O,0))="","",INDEX('[1]Export Lascom'!U:U,MATCH(E299,'[1]Export Lascom'!O:O,0)))</f>
        <v>44999</v>
      </c>
    </row>
    <row r="300" spans="5:20">
      <c r="E300" s="72" t="s">
        <v>1153</v>
      </c>
      <c r="F300" s="73" t="str">
        <f>INDEX('[1]Export Lascom'!B:B,MATCH(E300,'[1]Export Lascom'!O:O,0))</f>
        <v>22ISS</v>
      </c>
      <c r="G300" s="73">
        <f>INDEX('[1]Export Lascom'!G:G,MATCH(E300,'[1]Export Lascom'!O:O,0))</f>
        <v>17</v>
      </c>
      <c r="H300" s="73" t="str">
        <f>INDEX('[1]Export Lascom'!D:D,MATCH(E300,'[1]Export Lascom'!O:O,0))</f>
        <v>G71</v>
      </c>
      <c r="I300" s="73" t="str">
        <f>"Export CPRD " &amp; INDEX('[1]Export Lascom'!E:E,MATCH(E300,'[1]Export Lascom'!O:O,0))</f>
        <v>Export CPRD PN2068-2</v>
      </c>
      <c r="J300" s="73" t="str">
        <f>IF(MID(INDEX('[1]Export Lascom'!P:P,MATCH(E300,'[1]Export Lascom'!O:O,0)),4,1)="-",MID(INDEX('[1]Export Lascom'!P:P,MATCH(E300,'[1]Export Lascom'!O:O,0)),5,3),"Titre à mettre à jour")</f>
        <v>Titre à mettre à jour</v>
      </c>
      <c r="K300" s="73" t="str">
        <f>IF(MID(INDEX('[1]Export Lascom'!P:P,MATCH(E300,'[1]Export Lascom'!O:O,0)),4,1)="-",MID(INDEX('[1]Export Lascom'!P:P,MATCH(E300,'[1]Export Lascom'!O:O,0)),9,3),"Titre à mettre à jour")</f>
        <v>Titre à mettre à jour</v>
      </c>
      <c r="L300" s="73" t="str">
        <f>INDEX('[1]Export Lascom'!I:I,MATCH(E300,'[1]Export Lascom'!O:O,0))</f>
        <v>PLA</v>
      </c>
      <c r="M300" s="73" t="str">
        <f t="shared" si="16"/>
        <v>000057</v>
      </c>
      <c r="N300" s="74">
        <f t="shared" si="17"/>
        <v>4</v>
      </c>
      <c r="O300" s="73" t="s">
        <v>787</v>
      </c>
      <c r="P300" s="77" t="str">
        <f t="shared" ca="1" si="18"/>
        <v/>
      </c>
      <c r="Q300" s="75"/>
      <c r="R300" s="76" t="str">
        <f t="shared" ca="1" si="19"/>
        <v/>
      </c>
      <c r="S300" s="76" t="str">
        <f>IF(ISERROR(INDEX('[1]Export Agora'!F:F,MATCH(INDEX('[1]Présence Agora'!#REF!,MATCH(E300,'[1]Présence Agora'!B:B,0)),'[1]Export Agora'!A:A,0))),"",IF(INDEX('[1]Export Agora'!F:F,MATCH(INDEX('[1]Présence Agora'!#REF!,MATCH(E300,'[1]Présence Agora'!B:B,0)),'[1]Export Agora'!A:A,0))="","",INDEX('[1]Export Agora'!F:F,MATCH(INDEX('[1]Présence Agora'!#REF!,MATCH(E300,'[1]Présence Agora'!B:B,0)),'[1]Export Agora'!A:A,0))))</f>
        <v/>
      </c>
      <c r="T300" s="65">
        <f>IF(INDEX('[1]Export Lascom'!U:U,MATCH(E300,'[1]Export Lascom'!O:O,0))="","",INDEX('[1]Export Lascom'!U:U,MATCH(E300,'[1]Export Lascom'!O:O,0)))</f>
        <v>45062</v>
      </c>
    </row>
    <row r="301" spans="5:20">
      <c r="E301" s="72" t="s">
        <v>939</v>
      </c>
      <c r="F301" s="73" t="str">
        <f>INDEX('[1]Export Lascom'!B:B,MATCH(E301,'[1]Export Lascom'!O:O,0))</f>
        <v>22ISS</v>
      </c>
      <c r="G301" s="73">
        <f>INDEX('[1]Export Lascom'!G:G,MATCH(E301,'[1]Export Lascom'!O:O,0))</f>
        <v>17</v>
      </c>
      <c r="H301" s="73" t="str">
        <f>INDEX('[1]Export Lascom'!D:D,MATCH(E301,'[1]Export Lascom'!O:O,0))</f>
        <v>G71</v>
      </c>
      <c r="I301" s="73" t="str">
        <f>"Export CPRD " &amp; INDEX('[1]Export Lascom'!E:E,MATCH(E301,'[1]Export Lascom'!O:O,0))</f>
        <v>Export CPRD PN2068-2</v>
      </c>
      <c r="J301" s="73" t="str">
        <f>IF(MID(INDEX('[1]Export Lascom'!P:P,MATCH(E301,'[1]Export Lascom'!O:O,0)),4,1)="-",MID(INDEX('[1]Export Lascom'!P:P,MATCH(E301,'[1]Export Lascom'!O:O,0)),5,3),"Titre à mettre à jour")</f>
        <v>Titre à mettre à jour</v>
      </c>
      <c r="K301" s="73" t="str">
        <f>IF(MID(INDEX('[1]Export Lascom'!P:P,MATCH(E301,'[1]Export Lascom'!O:O,0)),4,1)="-",MID(INDEX('[1]Export Lascom'!P:P,MATCH(E301,'[1]Export Lascom'!O:O,0)),9,3),"Titre à mettre à jour")</f>
        <v>Titre à mettre à jour</v>
      </c>
      <c r="L301" s="73" t="str">
        <f>INDEX('[1]Export Lascom'!I:I,MATCH(E301,'[1]Export Lascom'!O:O,0))</f>
        <v>PLA</v>
      </c>
      <c r="M301" s="73" t="str">
        <f t="shared" si="16"/>
        <v>000058</v>
      </c>
      <c r="N301" s="74">
        <f t="shared" si="17"/>
        <v>1</v>
      </c>
      <c r="O301" s="73" t="s">
        <v>787</v>
      </c>
      <c r="P301" s="77">
        <f t="shared" ca="1" si="18"/>
        <v>45002</v>
      </c>
      <c r="Q301" s="75"/>
      <c r="R301" s="76">
        <f t="shared" ca="1" si="19"/>
        <v>0</v>
      </c>
      <c r="S301" s="76" t="str">
        <f>IF(ISERROR(INDEX('[1]Export Agora'!F:F,MATCH(INDEX('[1]Présence Agora'!#REF!,MATCH(E301,'[1]Présence Agora'!B:B,0)),'[1]Export Agora'!A:A,0))),"",IF(INDEX('[1]Export Agora'!F:F,MATCH(INDEX('[1]Présence Agora'!#REF!,MATCH(E301,'[1]Présence Agora'!B:B,0)),'[1]Export Agora'!A:A,0))="","",INDEX('[1]Export Agora'!F:F,MATCH(INDEX('[1]Présence Agora'!#REF!,MATCH(E301,'[1]Présence Agora'!B:B,0)),'[1]Export Agora'!A:A,0))))</f>
        <v/>
      </c>
      <c r="T301" s="65">
        <f>IF(INDEX('[1]Export Lascom'!U:U,MATCH(E301,'[1]Export Lascom'!O:O,0))="","",INDEX('[1]Export Lascom'!U:U,MATCH(E301,'[1]Export Lascom'!O:O,0)))</f>
        <v>45002</v>
      </c>
    </row>
    <row r="302" spans="5:20">
      <c r="E302" s="72" t="s">
        <v>1154</v>
      </c>
      <c r="F302" s="73" t="str">
        <f>INDEX('[1]Export Lascom'!B:B,MATCH(E302,'[1]Export Lascom'!O:O,0))</f>
        <v>22ISS</v>
      </c>
      <c r="G302" s="73">
        <f>INDEX('[1]Export Lascom'!G:G,MATCH(E302,'[1]Export Lascom'!O:O,0))</f>
        <v>17</v>
      </c>
      <c r="H302" s="73" t="str">
        <f>INDEX('[1]Export Lascom'!D:D,MATCH(E302,'[1]Export Lascom'!O:O,0))</f>
        <v>G71</v>
      </c>
      <c r="I302" s="73" t="str">
        <f>"Export CPRD " &amp; INDEX('[1]Export Lascom'!E:E,MATCH(E302,'[1]Export Lascom'!O:O,0))</f>
        <v>Export CPRD PN2068-2</v>
      </c>
      <c r="J302" s="73" t="str">
        <f>IF(MID(INDEX('[1]Export Lascom'!P:P,MATCH(E302,'[1]Export Lascom'!O:O,0)),4,1)="-",MID(INDEX('[1]Export Lascom'!P:P,MATCH(E302,'[1]Export Lascom'!O:O,0)),5,3),"Titre à mettre à jour")</f>
        <v>Titre à mettre à jour</v>
      </c>
      <c r="K302" s="73" t="str">
        <f>IF(MID(INDEX('[1]Export Lascom'!P:P,MATCH(E302,'[1]Export Lascom'!O:O,0)),4,1)="-",MID(INDEX('[1]Export Lascom'!P:P,MATCH(E302,'[1]Export Lascom'!O:O,0)),9,3),"Titre à mettre à jour")</f>
        <v>Titre à mettre à jour</v>
      </c>
      <c r="L302" s="73" t="str">
        <f>INDEX('[1]Export Lascom'!I:I,MATCH(E302,'[1]Export Lascom'!O:O,0))</f>
        <v>PLA</v>
      </c>
      <c r="M302" s="73" t="str">
        <f t="shared" si="16"/>
        <v>000058</v>
      </c>
      <c r="N302" s="74">
        <f t="shared" si="17"/>
        <v>4</v>
      </c>
      <c r="O302" s="73" t="s">
        <v>787</v>
      </c>
      <c r="P302" s="77" t="str">
        <f t="shared" ca="1" si="18"/>
        <v/>
      </c>
      <c r="Q302" s="75"/>
      <c r="R302" s="76" t="str">
        <f t="shared" ca="1" si="19"/>
        <v/>
      </c>
      <c r="S302" s="76" t="str">
        <f>IF(ISERROR(INDEX('[1]Export Agora'!F:F,MATCH(INDEX('[1]Présence Agora'!#REF!,MATCH(E302,'[1]Présence Agora'!B:B,0)),'[1]Export Agora'!A:A,0))),"",IF(INDEX('[1]Export Agora'!F:F,MATCH(INDEX('[1]Présence Agora'!#REF!,MATCH(E302,'[1]Présence Agora'!B:B,0)),'[1]Export Agora'!A:A,0))="","",INDEX('[1]Export Agora'!F:F,MATCH(INDEX('[1]Présence Agora'!#REF!,MATCH(E302,'[1]Présence Agora'!B:B,0)),'[1]Export Agora'!A:A,0))))</f>
        <v/>
      </c>
      <c r="T302" s="65">
        <f>IF(INDEX('[1]Export Lascom'!U:U,MATCH(E302,'[1]Export Lascom'!O:O,0))="","",INDEX('[1]Export Lascom'!U:U,MATCH(E302,'[1]Export Lascom'!O:O,0)))</f>
        <v>45062</v>
      </c>
    </row>
    <row r="303" spans="5:20">
      <c r="E303" s="72" t="s">
        <v>940</v>
      </c>
      <c r="F303" s="73" t="str">
        <f>INDEX('[1]Export Lascom'!B:B,MATCH(E303,'[1]Export Lascom'!O:O,0))</f>
        <v>22ISS</v>
      </c>
      <c r="G303" s="73">
        <f>INDEX('[1]Export Lascom'!G:G,MATCH(E303,'[1]Export Lascom'!O:O,0))</f>
        <v>17</v>
      </c>
      <c r="H303" s="73" t="str">
        <f>INDEX('[1]Export Lascom'!D:D,MATCH(E303,'[1]Export Lascom'!O:O,0))</f>
        <v>G71</v>
      </c>
      <c r="I303" s="73" t="str">
        <f>"Export CPRD " &amp; INDEX('[1]Export Lascom'!E:E,MATCH(E303,'[1]Export Lascom'!O:O,0))</f>
        <v>Export CPRD PN2068-2</v>
      </c>
      <c r="J303" s="73" t="str">
        <f>IF(MID(INDEX('[1]Export Lascom'!P:P,MATCH(E303,'[1]Export Lascom'!O:O,0)),4,1)="-",MID(INDEX('[1]Export Lascom'!P:P,MATCH(E303,'[1]Export Lascom'!O:O,0)),5,3),"Titre à mettre à jour")</f>
        <v>Titre à mettre à jour</v>
      </c>
      <c r="K303" s="73" t="str">
        <f>IF(MID(INDEX('[1]Export Lascom'!P:P,MATCH(E303,'[1]Export Lascom'!O:O,0)),4,1)="-",MID(INDEX('[1]Export Lascom'!P:P,MATCH(E303,'[1]Export Lascom'!O:O,0)),9,3),"Titre à mettre à jour")</f>
        <v>Titre à mettre à jour</v>
      </c>
      <c r="L303" s="73" t="str">
        <f>INDEX('[1]Export Lascom'!I:I,MATCH(E303,'[1]Export Lascom'!O:O,0))</f>
        <v>PLA</v>
      </c>
      <c r="M303" s="73" t="str">
        <f t="shared" si="16"/>
        <v>000059</v>
      </c>
      <c r="N303" s="74">
        <f t="shared" si="17"/>
        <v>1</v>
      </c>
      <c r="O303" s="73" t="s">
        <v>787</v>
      </c>
      <c r="P303" s="77">
        <f t="shared" ca="1" si="18"/>
        <v>45002</v>
      </c>
      <c r="Q303" s="75"/>
      <c r="R303" s="76">
        <f t="shared" ca="1" si="19"/>
        <v>0</v>
      </c>
      <c r="S303" s="76" t="str">
        <f>IF(ISERROR(INDEX('[1]Export Agora'!F:F,MATCH(INDEX('[1]Présence Agora'!#REF!,MATCH(E303,'[1]Présence Agora'!B:B,0)),'[1]Export Agora'!A:A,0))),"",IF(INDEX('[1]Export Agora'!F:F,MATCH(INDEX('[1]Présence Agora'!#REF!,MATCH(E303,'[1]Présence Agora'!B:B,0)),'[1]Export Agora'!A:A,0))="","",INDEX('[1]Export Agora'!F:F,MATCH(INDEX('[1]Présence Agora'!#REF!,MATCH(E303,'[1]Présence Agora'!B:B,0)),'[1]Export Agora'!A:A,0))))</f>
        <v/>
      </c>
      <c r="T303" s="65">
        <f>IF(INDEX('[1]Export Lascom'!U:U,MATCH(E303,'[1]Export Lascom'!O:O,0))="","",INDEX('[1]Export Lascom'!U:U,MATCH(E303,'[1]Export Lascom'!O:O,0)))</f>
        <v>45002</v>
      </c>
    </row>
    <row r="304" spans="5:20">
      <c r="E304" s="72" t="s">
        <v>1181</v>
      </c>
      <c r="F304" s="73" t="str">
        <f>INDEX('[1]Export Lascom'!B:B,MATCH(E304,'[1]Export Lascom'!O:O,0))</f>
        <v>22ISS</v>
      </c>
      <c r="G304" s="73">
        <f>INDEX('[1]Export Lascom'!G:G,MATCH(E304,'[1]Export Lascom'!O:O,0))</f>
        <v>17</v>
      </c>
      <c r="H304" s="73" t="str">
        <f>INDEX('[1]Export Lascom'!D:D,MATCH(E304,'[1]Export Lascom'!O:O,0))</f>
        <v>G71</v>
      </c>
      <c r="I304" s="73" t="str">
        <f>"Export CPRD " &amp; INDEX('[1]Export Lascom'!E:E,MATCH(E304,'[1]Export Lascom'!O:O,0))</f>
        <v>Export CPRD PN2068-2</v>
      </c>
      <c r="J304" s="73" t="str">
        <f>IF(MID(INDEX('[1]Export Lascom'!P:P,MATCH(E304,'[1]Export Lascom'!O:O,0)),4,1)="-",MID(INDEX('[1]Export Lascom'!P:P,MATCH(E304,'[1]Export Lascom'!O:O,0)),5,3),"Titre à mettre à jour")</f>
        <v>Titre à mettre à jour</v>
      </c>
      <c r="K304" s="73" t="str">
        <f>IF(MID(INDEX('[1]Export Lascom'!P:P,MATCH(E304,'[1]Export Lascom'!O:O,0)),4,1)="-",MID(INDEX('[1]Export Lascom'!P:P,MATCH(E304,'[1]Export Lascom'!O:O,0)),9,3),"Titre à mettre à jour")</f>
        <v>Titre à mettre à jour</v>
      </c>
      <c r="L304" s="73" t="str">
        <f>INDEX('[1]Export Lascom'!I:I,MATCH(E304,'[1]Export Lascom'!O:O,0))</f>
        <v>PLA</v>
      </c>
      <c r="M304" s="73" t="str">
        <f t="shared" si="16"/>
        <v>000059</v>
      </c>
      <c r="N304" s="74">
        <f t="shared" si="17"/>
        <v>4</v>
      </c>
      <c r="O304" s="73" t="s">
        <v>787</v>
      </c>
      <c r="P304" s="77" t="str">
        <f t="shared" ca="1" si="18"/>
        <v/>
      </c>
      <c r="Q304" s="75"/>
      <c r="R304" s="76" t="str">
        <f t="shared" ca="1" si="19"/>
        <v/>
      </c>
      <c r="S304" s="76" t="str">
        <f>IF(ISERROR(INDEX('[1]Export Agora'!F:F,MATCH(INDEX('[1]Présence Agora'!#REF!,MATCH(E304,'[1]Présence Agora'!B:B,0)),'[1]Export Agora'!A:A,0))),"",IF(INDEX('[1]Export Agora'!F:F,MATCH(INDEX('[1]Présence Agora'!#REF!,MATCH(E304,'[1]Présence Agora'!B:B,0)),'[1]Export Agora'!A:A,0))="","",INDEX('[1]Export Agora'!F:F,MATCH(INDEX('[1]Présence Agora'!#REF!,MATCH(E304,'[1]Présence Agora'!B:B,0)),'[1]Export Agora'!A:A,0))))</f>
        <v/>
      </c>
      <c r="T304" s="65">
        <f>IF(INDEX('[1]Export Lascom'!U:U,MATCH(E304,'[1]Export Lascom'!O:O,0))="","",INDEX('[1]Export Lascom'!U:U,MATCH(E304,'[1]Export Lascom'!O:O,0)))</f>
        <v>45063</v>
      </c>
    </row>
    <row r="305" spans="5:20">
      <c r="E305" s="72" t="s">
        <v>1186</v>
      </c>
      <c r="F305" s="73" t="str">
        <f>INDEX('[1]Export Lascom'!B:B,MATCH(E305,'[1]Export Lascom'!O:O,0))</f>
        <v>22ISS</v>
      </c>
      <c r="G305" s="73">
        <f>INDEX('[1]Export Lascom'!G:G,MATCH(E305,'[1]Export Lascom'!O:O,0))</f>
        <v>17</v>
      </c>
      <c r="H305" s="73" t="str">
        <f>INDEX('[1]Export Lascom'!D:D,MATCH(E305,'[1]Export Lascom'!O:O,0))</f>
        <v>G71</v>
      </c>
      <c r="I305" s="73" t="str">
        <f>"Export CPRD " &amp; INDEX('[1]Export Lascom'!E:E,MATCH(E305,'[1]Export Lascom'!O:O,0))</f>
        <v>Export CPRD PN2068-2</v>
      </c>
      <c r="J305" s="73" t="str">
        <f>IF(MID(INDEX('[1]Export Lascom'!P:P,MATCH(E305,'[1]Export Lascom'!O:O,0)),4,1)="-",MID(INDEX('[1]Export Lascom'!P:P,MATCH(E305,'[1]Export Lascom'!O:O,0)),5,3),"Titre à mettre à jour")</f>
        <v>Titre à mettre à jour</v>
      </c>
      <c r="K305" s="73" t="str">
        <f>IF(MID(INDEX('[1]Export Lascom'!P:P,MATCH(E305,'[1]Export Lascom'!O:O,0)),4,1)="-",MID(INDEX('[1]Export Lascom'!P:P,MATCH(E305,'[1]Export Lascom'!O:O,0)),9,3),"Titre à mettre à jour")</f>
        <v>Titre à mettre à jour</v>
      </c>
      <c r="L305" s="73" t="str">
        <f>INDEX('[1]Export Lascom'!I:I,MATCH(E305,'[1]Export Lascom'!O:O,0))</f>
        <v>PLA</v>
      </c>
      <c r="M305" s="73" t="str">
        <f t="shared" si="16"/>
        <v>000060</v>
      </c>
      <c r="N305" s="74">
        <f t="shared" si="17"/>
        <v>2</v>
      </c>
      <c r="O305" s="73" t="s">
        <v>787</v>
      </c>
      <c r="P305" s="77" t="str">
        <f t="shared" ca="1" si="18"/>
        <v/>
      </c>
      <c r="Q305" s="75"/>
      <c r="R305" s="76" t="str">
        <f t="shared" ca="1" si="19"/>
        <v/>
      </c>
      <c r="S305" s="76" t="str">
        <f>IF(ISERROR(INDEX('[1]Export Agora'!F:F,MATCH(INDEX('[1]Présence Agora'!#REF!,MATCH(E305,'[1]Présence Agora'!B:B,0)),'[1]Export Agora'!A:A,0))),"",IF(INDEX('[1]Export Agora'!F:F,MATCH(INDEX('[1]Présence Agora'!#REF!,MATCH(E305,'[1]Présence Agora'!B:B,0)),'[1]Export Agora'!A:A,0))="","",INDEX('[1]Export Agora'!F:F,MATCH(INDEX('[1]Présence Agora'!#REF!,MATCH(E305,'[1]Présence Agora'!B:B,0)),'[1]Export Agora'!A:A,0))))</f>
        <v/>
      </c>
      <c r="T305" s="65">
        <f>IF(INDEX('[1]Export Lascom'!U:U,MATCH(E305,'[1]Export Lascom'!O:O,0))="","",INDEX('[1]Export Lascom'!U:U,MATCH(E305,'[1]Export Lascom'!O:O,0)))</f>
        <v>45068</v>
      </c>
    </row>
    <row r="306" spans="5:20">
      <c r="E306" s="72" t="s">
        <v>1187</v>
      </c>
      <c r="F306" s="73" t="str">
        <f>INDEX('[1]Export Lascom'!B:B,MATCH(E306,'[1]Export Lascom'!O:O,0))</f>
        <v>22ISS</v>
      </c>
      <c r="G306" s="73">
        <f>INDEX('[1]Export Lascom'!G:G,MATCH(E306,'[1]Export Lascom'!O:O,0))</f>
        <v>17</v>
      </c>
      <c r="H306" s="73" t="str">
        <f>INDEX('[1]Export Lascom'!D:D,MATCH(E306,'[1]Export Lascom'!O:O,0))</f>
        <v>G71</v>
      </c>
      <c r="I306" s="73" t="str">
        <f>"Export CPRD " &amp; INDEX('[1]Export Lascom'!E:E,MATCH(E306,'[1]Export Lascom'!O:O,0))</f>
        <v>Export CPRD PN2068-2</v>
      </c>
      <c r="J306" s="73" t="str">
        <f>IF(MID(INDEX('[1]Export Lascom'!P:P,MATCH(E306,'[1]Export Lascom'!O:O,0)),4,1)="-",MID(INDEX('[1]Export Lascom'!P:P,MATCH(E306,'[1]Export Lascom'!O:O,0)),5,3),"Titre à mettre à jour")</f>
        <v>Titre à mettre à jour</v>
      </c>
      <c r="K306" s="73" t="str">
        <f>IF(MID(INDEX('[1]Export Lascom'!P:P,MATCH(E306,'[1]Export Lascom'!O:O,0)),4,1)="-",MID(INDEX('[1]Export Lascom'!P:P,MATCH(E306,'[1]Export Lascom'!O:O,0)),9,3),"Titre à mettre à jour")</f>
        <v>Titre à mettre à jour</v>
      </c>
      <c r="L306" s="73" t="str">
        <f>INDEX('[1]Export Lascom'!I:I,MATCH(E306,'[1]Export Lascom'!O:O,0))</f>
        <v>PLA</v>
      </c>
      <c r="M306" s="73" t="str">
        <f t="shared" si="16"/>
        <v>000061</v>
      </c>
      <c r="N306" s="74">
        <f t="shared" si="17"/>
        <v>2</v>
      </c>
      <c r="O306" s="73" t="s">
        <v>787</v>
      </c>
      <c r="P306" s="77" t="str">
        <f t="shared" ca="1" si="18"/>
        <v/>
      </c>
      <c r="Q306" s="75"/>
      <c r="R306" s="76" t="str">
        <f t="shared" ca="1" si="19"/>
        <v/>
      </c>
      <c r="S306" s="76" t="str">
        <f>IF(ISERROR(INDEX('[1]Export Agora'!F:F,MATCH(INDEX('[1]Présence Agora'!#REF!,MATCH(E306,'[1]Présence Agora'!B:B,0)),'[1]Export Agora'!A:A,0))),"",IF(INDEX('[1]Export Agora'!F:F,MATCH(INDEX('[1]Présence Agora'!#REF!,MATCH(E306,'[1]Présence Agora'!B:B,0)),'[1]Export Agora'!A:A,0))="","",INDEX('[1]Export Agora'!F:F,MATCH(INDEX('[1]Présence Agora'!#REF!,MATCH(E306,'[1]Présence Agora'!B:B,0)),'[1]Export Agora'!A:A,0))))</f>
        <v/>
      </c>
      <c r="T306" s="65">
        <f>IF(INDEX('[1]Export Lascom'!U:U,MATCH(E306,'[1]Export Lascom'!O:O,0))="","",INDEX('[1]Export Lascom'!U:U,MATCH(E306,'[1]Export Lascom'!O:O,0)))</f>
        <v>45068</v>
      </c>
    </row>
    <row r="307" spans="5:20">
      <c r="E307" s="72" t="s">
        <v>1188</v>
      </c>
      <c r="F307" s="73" t="str">
        <f>INDEX('[1]Export Lascom'!B:B,MATCH(E307,'[1]Export Lascom'!O:O,0))</f>
        <v>22ISS</v>
      </c>
      <c r="G307" s="73">
        <f>INDEX('[1]Export Lascom'!G:G,MATCH(E307,'[1]Export Lascom'!O:O,0))</f>
        <v>17</v>
      </c>
      <c r="H307" s="73" t="str">
        <f>INDEX('[1]Export Lascom'!D:D,MATCH(E307,'[1]Export Lascom'!O:O,0))</f>
        <v>G71</v>
      </c>
      <c r="I307" s="73" t="str">
        <f>"Export CPRD " &amp; INDEX('[1]Export Lascom'!E:E,MATCH(E307,'[1]Export Lascom'!O:O,0))</f>
        <v>Export CPRD PN2068-2</v>
      </c>
      <c r="J307" s="73" t="str">
        <f>IF(MID(INDEX('[1]Export Lascom'!P:P,MATCH(E307,'[1]Export Lascom'!O:O,0)),4,1)="-",MID(INDEX('[1]Export Lascom'!P:P,MATCH(E307,'[1]Export Lascom'!O:O,0)),5,3),"Titre à mettre à jour")</f>
        <v>Titre à mettre à jour</v>
      </c>
      <c r="K307" s="73" t="str">
        <f>IF(MID(INDEX('[1]Export Lascom'!P:P,MATCH(E307,'[1]Export Lascom'!O:O,0)),4,1)="-",MID(INDEX('[1]Export Lascom'!P:P,MATCH(E307,'[1]Export Lascom'!O:O,0)),9,3),"Titre à mettre à jour")</f>
        <v>Titre à mettre à jour</v>
      </c>
      <c r="L307" s="73" t="str">
        <f>INDEX('[1]Export Lascom'!I:I,MATCH(E307,'[1]Export Lascom'!O:O,0))</f>
        <v>PLA</v>
      </c>
      <c r="M307" s="73" t="str">
        <f t="shared" si="16"/>
        <v>000062</v>
      </c>
      <c r="N307" s="74">
        <f t="shared" si="17"/>
        <v>2</v>
      </c>
      <c r="O307" s="73" t="s">
        <v>787</v>
      </c>
      <c r="P307" s="77" t="str">
        <f t="shared" ca="1" si="18"/>
        <v/>
      </c>
      <c r="Q307" s="75"/>
      <c r="R307" s="76" t="str">
        <f t="shared" ca="1" si="19"/>
        <v/>
      </c>
      <c r="S307" s="76" t="str">
        <f>IF(ISERROR(INDEX('[1]Export Agora'!F:F,MATCH(INDEX('[1]Présence Agora'!#REF!,MATCH(E307,'[1]Présence Agora'!B:B,0)),'[1]Export Agora'!A:A,0))),"",IF(INDEX('[1]Export Agora'!F:F,MATCH(INDEX('[1]Présence Agora'!#REF!,MATCH(E307,'[1]Présence Agora'!B:B,0)),'[1]Export Agora'!A:A,0))="","",INDEX('[1]Export Agora'!F:F,MATCH(INDEX('[1]Présence Agora'!#REF!,MATCH(E307,'[1]Présence Agora'!B:B,0)),'[1]Export Agora'!A:A,0))))</f>
        <v/>
      </c>
      <c r="T307" s="65">
        <f>IF(INDEX('[1]Export Lascom'!U:U,MATCH(E307,'[1]Export Lascom'!O:O,0))="","",INDEX('[1]Export Lascom'!U:U,MATCH(E307,'[1]Export Lascom'!O:O,0)))</f>
        <v>45068</v>
      </c>
    </row>
    <row r="308" spans="5:20">
      <c r="E308" s="72" t="s">
        <v>952</v>
      </c>
      <c r="F308" s="73" t="str">
        <f>INDEX('[1]Export Lascom'!B:B,MATCH(E308,'[1]Export Lascom'!O:O,0))</f>
        <v>22ISS</v>
      </c>
      <c r="G308" s="73">
        <f>INDEX('[1]Export Lascom'!G:G,MATCH(E308,'[1]Export Lascom'!O:O,0))</f>
        <v>17</v>
      </c>
      <c r="H308" s="73" t="str">
        <f>INDEX('[1]Export Lascom'!D:D,MATCH(E308,'[1]Export Lascom'!O:O,0))</f>
        <v>G71</v>
      </c>
      <c r="I308" s="73" t="str">
        <f>"Export CPRD " &amp; INDEX('[1]Export Lascom'!E:E,MATCH(E308,'[1]Export Lascom'!O:O,0))</f>
        <v>Export CPRD PN2068-2</v>
      </c>
      <c r="J308" s="73" t="str">
        <f>IF(MID(INDEX('[1]Export Lascom'!P:P,MATCH(E308,'[1]Export Lascom'!O:O,0)),4,1)="-",MID(INDEX('[1]Export Lascom'!P:P,MATCH(E308,'[1]Export Lascom'!O:O,0)),5,3),"Titre à mettre à jour")</f>
        <v>Titre à mettre à jour</v>
      </c>
      <c r="K308" s="73" t="str">
        <f>IF(MID(INDEX('[1]Export Lascom'!P:P,MATCH(E308,'[1]Export Lascom'!O:O,0)),4,1)="-",MID(INDEX('[1]Export Lascom'!P:P,MATCH(E308,'[1]Export Lascom'!O:O,0)),9,3),"Titre à mettre à jour")</f>
        <v>Titre à mettre à jour</v>
      </c>
      <c r="L308" s="73" t="str">
        <f>INDEX('[1]Export Lascom'!I:I,MATCH(E308,'[1]Export Lascom'!O:O,0))</f>
        <v>PLA</v>
      </c>
      <c r="M308" s="73" t="str">
        <f t="shared" si="16"/>
        <v>000082</v>
      </c>
      <c r="N308" s="74">
        <f t="shared" si="17"/>
        <v>1</v>
      </c>
      <c r="O308" s="73" t="s">
        <v>787</v>
      </c>
      <c r="P308" s="77">
        <f t="shared" ca="1" si="18"/>
        <v>45009</v>
      </c>
      <c r="Q308" s="75"/>
      <c r="R308" s="76">
        <f t="shared" ca="1" si="19"/>
        <v>0</v>
      </c>
      <c r="S308" s="76" t="str">
        <f>IF(ISERROR(INDEX('[1]Export Agora'!F:F,MATCH(INDEX('[1]Présence Agora'!#REF!,MATCH(E308,'[1]Présence Agora'!B:B,0)),'[1]Export Agora'!A:A,0))),"",IF(INDEX('[1]Export Agora'!F:F,MATCH(INDEX('[1]Présence Agora'!#REF!,MATCH(E308,'[1]Présence Agora'!B:B,0)),'[1]Export Agora'!A:A,0))="","",INDEX('[1]Export Agora'!F:F,MATCH(INDEX('[1]Présence Agora'!#REF!,MATCH(E308,'[1]Présence Agora'!B:B,0)),'[1]Export Agora'!A:A,0))))</f>
        <v/>
      </c>
      <c r="T308" s="65">
        <f>IF(INDEX('[1]Export Lascom'!U:U,MATCH(E308,'[1]Export Lascom'!O:O,0))="","",INDEX('[1]Export Lascom'!U:U,MATCH(E308,'[1]Export Lascom'!O:O,0)))</f>
        <v>45009</v>
      </c>
    </row>
    <row r="309" spans="5:20">
      <c r="E309" s="72" t="s">
        <v>1155</v>
      </c>
      <c r="F309" s="73" t="str">
        <f>INDEX('[1]Export Lascom'!B:B,MATCH(E309,'[1]Export Lascom'!O:O,0))</f>
        <v>22ISS</v>
      </c>
      <c r="G309" s="73">
        <f>INDEX('[1]Export Lascom'!G:G,MATCH(E309,'[1]Export Lascom'!O:O,0))</f>
        <v>17</v>
      </c>
      <c r="H309" s="73" t="str">
        <f>INDEX('[1]Export Lascom'!D:D,MATCH(E309,'[1]Export Lascom'!O:O,0))</f>
        <v>G71</v>
      </c>
      <c r="I309" s="73" t="str">
        <f>"Export CPRD " &amp; INDEX('[1]Export Lascom'!E:E,MATCH(E309,'[1]Export Lascom'!O:O,0))</f>
        <v>Export CPRD PN2068-2</v>
      </c>
      <c r="J309" s="73" t="str">
        <f>IF(MID(INDEX('[1]Export Lascom'!P:P,MATCH(E309,'[1]Export Lascom'!O:O,0)),4,1)="-",MID(INDEX('[1]Export Lascom'!P:P,MATCH(E309,'[1]Export Lascom'!O:O,0)),5,3),"Titre à mettre à jour")</f>
        <v>Titre à mettre à jour</v>
      </c>
      <c r="K309" s="73" t="str">
        <f>IF(MID(INDEX('[1]Export Lascom'!P:P,MATCH(E309,'[1]Export Lascom'!O:O,0)),4,1)="-",MID(INDEX('[1]Export Lascom'!P:P,MATCH(E309,'[1]Export Lascom'!O:O,0)),9,3),"Titre à mettre à jour")</f>
        <v>Titre à mettre à jour</v>
      </c>
      <c r="L309" s="73" t="str">
        <f>INDEX('[1]Export Lascom'!I:I,MATCH(E309,'[1]Export Lascom'!O:O,0))</f>
        <v>PLA</v>
      </c>
      <c r="M309" s="73" t="str">
        <f t="shared" si="16"/>
        <v>000082</v>
      </c>
      <c r="N309" s="74">
        <f t="shared" si="17"/>
        <v>3</v>
      </c>
      <c r="O309" s="73" t="s">
        <v>787</v>
      </c>
      <c r="P309" s="77" t="str">
        <f t="shared" ca="1" si="18"/>
        <v/>
      </c>
      <c r="Q309" s="75">
        <v>45070</v>
      </c>
      <c r="R309" s="76">
        <f t="shared" ca="1" si="19"/>
        <v>8</v>
      </c>
      <c r="S309" s="76" t="str">
        <f>IF(ISERROR(INDEX('[1]Export Agora'!F:F,MATCH(INDEX('[1]Présence Agora'!#REF!,MATCH(E309,'[1]Présence Agora'!B:B,0)),'[1]Export Agora'!A:A,0))),"",IF(INDEX('[1]Export Agora'!F:F,MATCH(INDEX('[1]Présence Agora'!#REF!,MATCH(E309,'[1]Présence Agora'!B:B,0)),'[1]Export Agora'!A:A,0))="","",INDEX('[1]Export Agora'!F:F,MATCH(INDEX('[1]Présence Agora'!#REF!,MATCH(E309,'[1]Présence Agora'!B:B,0)),'[1]Export Agora'!A:A,0))))</f>
        <v/>
      </c>
      <c r="T309" s="65">
        <f>IF(INDEX('[1]Export Lascom'!U:U,MATCH(E309,'[1]Export Lascom'!O:O,0))="","",INDEX('[1]Export Lascom'!U:U,MATCH(E309,'[1]Export Lascom'!O:O,0)))</f>
        <v>45062</v>
      </c>
    </row>
    <row r="310" spans="5:20">
      <c r="E310" s="72" t="s">
        <v>953</v>
      </c>
      <c r="F310" s="73" t="str">
        <f>INDEX('[1]Export Lascom'!B:B,MATCH(E310,'[1]Export Lascom'!O:O,0))</f>
        <v>22ISS</v>
      </c>
      <c r="G310" s="73">
        <f>INDEX('[1]Export Lascom'!G:G,MATCH(E310,'[1]Export Lascom'!O:O,0))</f>
        <v>17</v>
      </c>
      <c r="H310" s="73" t="str">
        <f>INDEX('[1]Export Lascom'!D:D,MATCH(E310,'[1]Export Lascom'!O:O,0))</f>
        <v>G71</v>
      </c>
      <c r="I310" s="73" t="str">
        <f>"Export CPRD " &amp; INDEX('[1]Export Lascom'!E:E,MATCH(E310,'[1]Export Lascom'!O:O,0))</f>
        <v>Export CPRD PN2068-2</v>
      </c>
      <c r="J310" s="73" t="str">
        <f>IF(MID(INDEX('[1]Export Lascom'!P:P,MATCH(E310,'[1]Export Lascom'!O:O,0)),4,1)="-",MID(INDEX('[1]Export Lascom'!P:P,MATCH(E310,'[1]Export Lascom'!O:O,0)),5,3),"Titre à mettre à jour")</f>
        <v>Titre à mettre à jour</v>
      </c>
      <c r="K310" s="73" t="str">
        <f>IF(MID(INDEX('[1]Export Lascom'!P:P,MATCH(E310,'[1]Export Lascom'!O:O,0)),4,1)="-",MID(INDEX('[1]Export Lascom'!P:P,MATCH(E310,'[1]Export Lascom'!O:O,0)),9,3),"Titre à mettre à jour")</f>
        <v>Titre à mettre à jour</v>
      </c>
      <c r="L310" s="73" t="str">
        <f>INDEX('[1]Export Lascom'!I:I,MATCH(E310,'[1]Export Lascom'!O:O,0))</f>
        <v>PLA</v>
      </c>
      <c r="M310" s="73" t="str">
        <f t="shared" si="16"/>
        <v>000083</v>
      </c>
      <c r="N310" s="74">
        <f t="shared" si="17"/>
        <v>1</v>
      </c>
      <c r="O310" s="73" t="s">
        <v>787</v>
      </c>
      <c r="P310" s="77">
        <f t="shared" ca="1" si="18"/>
        <v>45009</v>
      </c>
      <c r="Q310" s="75"/>
      <c r="R310" s="76">
        <f t="shared" ca="1" si="19"/>
        <v>0</v>
      </c>
      <c r="S310" s="76" t="str">
        <f>IF(ISERROR(INDEX('[1]Export Agora'!F:F,MATCH(INDEX('[1]Présence Agora'!#REF!,MATCH(E310,'[1]Présence Agora'!B:B,0)),'[1]Export Agora'!A:A,0))),"",IF(INDEX('[1]Export Agora'!F:F,MATCH(INDEX('[1]Présence Agora'!#REF!,MATCH(E310,'[1]Présence Agora'!B:B,0)),'[1]Export Agora'!A:A,0))="","",INDEX('[1]Export Agora'!F:F,MATCH(INDEX('[1]Présence Agora'!#REF!,MATCH(E310,'[1]Présence Agora'!B:B,0)),'[1]Export Agora'!A:A,0))))</f>
        <v/>
      </c>
      <c r="T310" s="65">
        <f>IF(INDEX('[1]Export Lascom'!U:U,MATCH(E310,'[1]Export Lascom'!O:O,0))="","",INDEX('[1]Export Lascom'!U:U,MATCH(E310,'[1]Export Lascom'!O:O,0)))</f>
        <v>45009</v>
      </c>
    </row>
    <row r="311" spans="5:20">
      <c r="E311" s="72" t="s">
        <v>1156</v>
      </c>
      <c r="F311" s="73" t="str">
        <f>INDEX('[1]Export Lascom'!B:B,MATCH(E311,'[1]Export Lascom'!O:O,0))</f>
        <v>22ISS</v>
      </c>
      <c r="G311" s="73">
        <f>INDEX('[1]Export Lascom'!G:G,MATCH(E311,'[1]Export Lascom'!O:O,0))</f>
        <v>17</v>
      </c>
      <c r="H311" s="73" t="str">
        <f>INDEX('[1]Export Lascom'!D:D,MATCH(E311,'[1]Export Lascom'!O:O,0))</f>
        <v>G71</v>
      </c>
      <c r="I311" s="73" t="str">
        <f>"Export CPRD " &amp; INDEX('[1]Export Lascom'!E:E,MATCH(E311,'[1]Export Lascom'!O:O,0))</f>
        <v>Export CPRD PN2068-2</v>
      </c>
      <c r="J311" s="73" t="str">
        <f>IF(MID(INDEX('[1]Export Lascom'!P:P,MATCH(E311,'[1]Export Lascom'!O:O,0)),4,1)="-",MID(INDEX('[1]Export Lascom'!P:P,MATCH(E311,'[1]Export Lascom'!O:O,0)),5,3),"Titre à mettre à jour")</f>
        <v>Titre à mettre à jour</v>
      </c>
      <c r="K311" s="73" t="str">
        <f>IF(MID(INDEX('[1]Export Lascom'!P:P,MATCH(E311,'[1]Export Lascom'!O:O,0)),4,1)="-",MID(INDEX('[1]Export Lascom'!P:P,MATCH(E311,'[1]Export Lascom'!O:O,0)),9,3),"Titre à mettre à jour")</f>
        <v>Titre à mettre à jour</v>
      </c>
      <c r="L311" s="73" t="str">
        <f>INDEX('[1]Export Lascom'!I:I,MATCH(E311,'[1]Export Lascom'!O:O,0))</f>
        <v>PLA</v>
      </c>
      <c r="M311" s="73" t="str">
        <f t="shared" si="16"/>
        <v>000083</v>
      </c>
      <c r="N311" s="74">
        <f t="shared" si="17"/>
        <v>2</v>
      </c>
      <c r="O311" s="73" t="s">
        <v>787</v>
      </c>
      <c r="P311" s="77" t="str">
        <f t="shared" ca="1" si="18"/>
        <v/>
      </c>
      <c r="Q311" s="75">
        <v>45070</v>
      </c>
      <c r="R311" s="76">
        <f t="shared" ca="1" si="19"/>
        <v>8</v>
      </c>
      <c r="S311" s="76" t="str">
        <f>IF(ISERROR(INDEX('[1]Export Agora'!F:F,MATCH(INDEX('[1]Présence Agora'!#REF!,MATCH(E311,'[1]Présence Agora'!B:B,0)),'[1]Export Agora'!A:A,0))),"",IF(INDEX('[1]Export Agora'!F:F,MATCH(INDEX('[1]Présence Agora'!#REF!,MATCH(E311,'[1]Présence Agora'!B:B,0)),'[1]Export Agora'!A:A,0))="","",INDEX('[1]Export Agora'!F:F,MATCH(INDEX('[1]Présence Agora'!#REF!,MATCH(E311,'[1]Présence Agora'!B:B,0)),'[1]Export Agora'!A:A,0))))</f>
        <v/>
      </c>
      <c r="T311" s="65">
        <f>IF(INDEX('[1]Export Lascom'!U:U,MATCH(E311,'[1]Export Lascom'!O:O,0))="","",INDEX('[1]Export Lascom'!U:U,MATCH(E311,'[1]Export Lascom'!O:O,0)))</f>
        <v>45062</v>
      </c>
    </row>
    <row r="312" spans="5:20">
      <c r="E312" s="72" t="s">
        <v>1157</v>
      </c>
      <c r="F312" s="73" t="str">
        <f>INDEX('[1]Export Lascom'!B:B,MATCH(E312,'[1]Export Lascom'!O:O,0))</f>
        <v>22ISS</v>
      </c>
      <c r="G312" s="73">
        <f>INDEX('[1]Export Lascom'!G:G,MATCH(E312,'[1]Export Lascom'!O:O,0))</f>
        <v>17</v>
      </c>
      <c r="H312" s="73" t="str">
        <f>INDEX('[1]Export Lascom'!D:D,MATCH(E312,'[1]Export Lascom'!O:O,0))</f>
        <v>G71</v>
      </c>
      <c r="I312" s="73" t="str">
        <f>"Export CPRD " &amp; INDEX('[1]Export Lascom'!E:E,MATCH(E312,'[1]Export Lascom'!O:O,0))</f>
        <v>Export CPRD PN2068-2</v>
      </c>
      <c r="J312" s="73" t="str">
        <f>IF(MID(INDEX('[1]Export Lascom'!P:P,MATCH(E312,'[1]Export Lascom'!O:O,0)),4,1)="-",MID(INDEX('[1]Export Lascom'!P:P,MATCH(E312,'[1]Export Lascom'!O:O,0)),5,3),"Titre à mettre à jour")</f>
        <v>Titre à mettre à jour</v>
      </c>
      <c r="K312" s="73" t="str">
        <f>IF(MID(INDEX('[1]Export Lascom'!P:P,MATCH(E312,'[1]Export Lascom'!O:O,0)),4,1)="-",MID(INDEX('[1]Export Lascom'!P:P,MATCH(E312,'[1]Export Lascom'!O:O,0)),9,3),"Titre à mettre à jour")</f>
        <v>Titre à mettre à jour</v>
      </c>
      <c r="L312" s="73" t="str">
        <f>INDEX('[1]Export Lascom'!I:I,MATCH(E312,'[1]Export Lascom'!O:O,0))</f>
        <v>PLA</v>
      </c>
      <c r="M312" s="73" t="str">
        <f t="shared" si="16"/>
        <v>000084</v>
      </c>
      <c r="N312" s="74">
        <f t="shared" si="17"/>
        <v>2</v>
      </c>
      <c r="O312" s="73" t="s">
        <v>787</v>
      </c>
      <c r="P312" s="77" t="str">
        <f t="shared" ca="1" si="18"/>
        <v/>
      </c>
      <c r="Q312" s="75"/>
      <c r="R312" s="76" t="str">
        <f t="shared" ca="1" si="19"/>
        <v/>
      </c>
      <c r="S312" s="76" t="str">
        <f>IF(ISERROR(INDEX('[1]Export Agora'!F:F,MATCH(INDEX('[1]Présence Agora'!#REF!,MATCH(E312,'[1]Présence Agora'!B:B,0)),'[1]Export Agora'!A:A,0))),"",IF(INDEX('[1]Export Agora'!F:F,MATCH(INDEX('[1]Présence Agora'!#REF!,MATCH(E312,'[1]Présence Agora'!B:B,0)),'[1]Export Agora'!A:A,0))="","",INDEX('[1]Export Agora'!F:F,MATCH(INDEX('[1]Présence Agora'!#REF!,MATCH(E312,'[1]Présence Agora'!B:B,0)),'[1]Export Agora'!A:A,0))))</f>
        <v/>
      </c>
      <c r="T312" s="65">
        <f>IF(INDEX('[1]Export Lascom'!U:U,MATCH(E312,'[1]Export Lascom'!O:O,0))="","",INDEX('[1]Export Lascom'!U:U,MATCH(E312,'[1]Export Lascom'!O:O,0)))</f>
        <v>45062</v>
      </c>
    </row>
    <row r="313" spans="5:20">
      <c r="E313" s="72" t="s">
        <v>1158</v>
      </c>
      <c r="F313" s="73" t="str">
        <f>INDEX('[1]Export Lascom'!B:B,MATCH(E313,'[1]Export Lascom'!O:O,0))</f>
        <v>22ISS</v>
      </c>
      <c r="G313" s="73">
        <f>INDEX('[1]Export Lascom'!G:G,MATCH(E313,'[1]Export Lascom'!O:O,0))</f>
        <v>17</v>
      </c>
      <c r="H313" s="73" t="str">
        <f>INDEX('[1]Export Lascom'!D:D,MATCH(E313,'[1]Export Lascom'!O:O,0))</f>
        <v>G71</v>
      </c>
      <c r="I313" s="73" t="str">
        <f>"Export CPRD " &amp; INDEX('[1]Export Lascom'!E:E,MATCH(E313,'[1]Export Lascom'!O:O,0))</f>
        <v>Export CPRD PN2068-2</v>
      </c>
      <c r="J313" s="73" t="str">
        <f>IF(MID(INDEX('[1]Export Lascom'!P:P,MATCH(E313,'[1]Export Lascom'!O:O,0)),4,1)="-",MID(INDEX('[1]Export Lascom'!P:P,MATCH(E313,'[1]Export Lascom'!O:O,0)),5,3),"Titre à mettre à jour")</f>
        <v>Titre à mettre à jour</v>
      </c>
      <c r="K313" s="73" t="str">
        <f>IF(MID(INDEX('[1]Export Lascom'!P:P,MATCH(E313,'[1]Export Lascom'!O:O,0)),4,1)="-",MID(INDEX('[1]Export Lascom'!P:P,MATCH(E313,'[1]Export Lascom'!O:O,0)),9,3),"Titre à mettre à jour")</f>
        <v>Titre à mettre à jour</v>
      </c>
      <c r="L313" s="73" t="str">
        <f>INDEX('[1]Export Lascom'!I:I,MATCH(E313,'[1]Export Lascom'!O:O,0))</f>
        <v>PLA</v>
      </c>
      <c r="M313" s="73" t="str">
        <f t="shared" si="16"/>
        <v>000085</v>
      </c>
      <c r="N313" s="74">
        <f t="shared" si="17"/>
        <v>2</v>
      </c>
      <c r="O313" s="73" t="s">
        <v>787</v>
      </c>
      <c r="P313" s="77" t="str">
        <f t="shared" ca="1" si="18"/>
        <v/>
      </c>
      <c r="Q313" s="75"/>
      <c r="R313" s="76" t="str">
        <f t="shared" ca="1" si="19"/>
        <v/>
      </c>
      <c r="S313" s="76" t="str">
        <f>IF(ISERROR(INDEX('[1]Export Agora'!F:F,MATCH(INDEX('[1]Présence Agora'!#REF!,MATCH(E313,'[1]Présence Agora'!B:B,0)),'[1]Export Agora'!A:A,0))),"",IF(INDEX('[1]Export Agora'!F:F,MATCH(INDEX('[1]Présence Agora'!#REF!,MATCH(E313,'[1]Présence Agora'!B:B,0)),'[1]Export Agora'!A:A,0))="","",INDEX('[1]Export Agora'!F:F,MATCH(INDEX('[1]Présence Agora'!#REF!,MATCH(E313,'[1]Présence Agora'!B:B,0)),'[1]Export Agora'!A:A,0))))</f>
        <v/>
      </c>
      <c r="T313" s="65">
        <f>IF(INDEX('[1]Export Lascom'!U:U,MATCH(E313,'[1]Export Lascom'!O:O,0))="","",INDEX('[1]Export Lascom'!U:U,MATCH(E313,'[1]Export Lascom'!O:O,0)))</f>
        <v>45062</v>
      </c>
    </row>
    <row r="314" spans="5:20">
      <c r="E314" s="72" t="s">
        <v>954</v>
      </c>
      <c r="F314" s="73" t="str">
        <f>INDEX('[1]Export Lascom'!B:B,MATCH(E314,'[1]Export Lascom'!O:O,0))</f>
        <v>22ISS</v>
      </c>
      <c r="G314" s="73">
        <f>INDEX('[1]Export Lascom'!G:G,MATCH(E314,'[1]Export Lascom'!O:O,0))</f>
        <v>17</v>
      </c>
      <c r="H314" s="73" t="str">
        <f>INDEX('[1]Export Lascom'!D:D,MATCH(E314,'[1]Export Lascom'!O:O,0))</f>
        <v>G71</v>
      </c>
      <c r="I314" s="73" t="str">
        <f>"Export CPRD " &amp; INDEX('[1]Export Lascom'!E:E,MATCH(E314,'[1]Export Lascom'!O:O,0))</f>
        <v>Export CPRD PN2068-2</v>
      </c>
      <c r="J314" s="73" t="str">
        <f>IF(MID(INDEX('[1]Export Lascom'!P:P,MATCH(E314,'[1]Export Lascom'!O:O,0)),4,1)="-",MID(INDEX('[1]Export Lascom'!P:P,MATCH(E314,'[1]Export Lascom'!O:O,0)),5,3),"Titre à mettre à jour")</f>
        <v>Titre à mettre à jour</v>
      </c>
      <c r="K314" s="73" t="str">
        <f>IF(MID(INDEX('[1]Export Lascom'!P:P,MATCH(E314,'[1]Export Lascom'!O:O,0)),4,1)="-",MID(INDEX('[1]Export Lascom'!P:P,MATCH(E314,'[1]Export Lascom'!O:O,0)),9,3),"Titre à mettre à jour")</f>
        <v>Titre à mettre à jour</v>
      </c>
      <c r="L314" s="73" t="str">
        <f>INDEX('[1]Export Lascom'!I:I,MATCH(E314,'[1]Export Lascom'!O:O,0))</f>
        <v>PLA</v>
      </c>
      <c r="M314" s="73" t="str">
        <f t="shared" si="16"/>
        <v>000088</v>
      </c>
      <c r="N314" s="74">
        <f t="shared" si="17"/>
        <v>1</v>
      </c>
      <c r="O314" s="73" t="s">
        <v>787</v>
      </c>
      <c r="P314" s="77">
        <f t="shared" ca="1" si="18"/>
        <v>45009</v>
      </c>
      <c r="Q314" s="75"/>
      <c r="R314" s="76">
        <f t="shared" ca="1" si="19"/>
        <v>0</v>
      </c>
      <c r="S314" s="76" t="str">
        <f>IF(ISERROR(INDEX('[1]Export Agora'!F:F,MATCH(INDEX('[1]Présence Agora'!#REF!,MATCH(E314,'[1]Présence Agora'!B:B,0)),'[1]Export Agora'!A:A,0))),"",IF(INDEX('[1]Export Agora'!F:F,MATCH(INDEX('[1]Présence Agora'!#REF!,MATCH(E314,'[1]Présence Agora'!B:B,0)),'[1]Export Agora'!A:A,0))="","",INDEX('[1]Export Agora'!F:F,MATCH(INDEX('[1]Présence Agora'!#REF!,MATCH(E314,'[1]Présence Agora'!B:B,0)),'[1]Export Agora'!A:A,0))))</f>
        <v/>
      </c>
      <c r="T314" s="65">
        <f>IF(INDEX('[1]Export Lascom'!U:U,MATCH(E314,'[1]Export Lascom'!O:O,0))="","",INDEX('[1]Export Lascom'!U:U,MATCH(E314,'[1]Export Lascom'!O:O,0)))</f>
        <v>45009</v>
      </c>
    </row>
    <row r="315" spans="5:20">
      <c r="E315" s="72" t="s">
        <v>1159</v>
      </c>
      <c r="F315" s="73" t="str">
        <f>INDEX('[1]Export Lascom'!B:B,MATCH(E315,'[1]Export Lascom'!O:O,0))</f>
        <v>22ISS</v>
      </c>
      <c r="G315" s="73">
        <f>INDEX('[1]Export Lascom'!G:G,MATCH(E315,'[1]Export Lascom'!O:O,0))</f>
        <v>17</v>
      </c>
      <c r="H315" s="73" t="str">
        <f>INDEX('[1]Export Lascom'!D:D,MATCH(E315,'[1]Export Lascom'!O:O,0))</f>
        <v>G71</v>
      </c>
      <c r="I315" s="73" t="str">
        <f>"Export CPRD " &amp; INDEX('[1]Export Lascom'!E:E,MATCH(E315,'[1]Export Lascom'!O:O,0))</f>
        <v>Export CPRD PN2068-2</v>
      </c>
      <c r="J315" s="73" t="str">
        <f>IF(MID(INDEX('[1]Export Lascom'!P:P,MATCH(E315,'[1]Export Lascom'!O:O,0)),4,1)="-",MID(INDEX('[1]Export Lascom'!P:P,MATCH(E315,'[1]Export Lascom'!O:O,0)),5,3),"Titre à mettre à jour")</f>
        <v>Titre à mettre à jour</v>
      </c>
      <c r="K315" s="73" t="str">
        <f>IF(MID(INDEX('[1]Export Lascom'!P:P,MATCH(E315,'[1]Export Lascom'!O:O,0)),4,1)="-",MID(INDEX('[1]Export Lascom'!P:P,MATCH(E315,'[1]Export Lascom'!O:O,0)),9,3),"Titre à mettre à jour")</f>
        <v>Titre à mettre à jour</v>
      </c>
      <c r="L315" s="73" t="str">
        <f>INDEX('[1]Export Lascom'!I:I,MATCH(E315,'[1]Export Lascom'!O:O,0))</f>
        <v>PLA</v>
      </c>
      <c r="M315" s="73" t="str">
        <f t="shared" si="16"/>
        <v>000089</v>
      </c>
      <c r="N315" s="74">
        <f t="shared" si="17"/>
        <v>1</v>
      </c>
      <c r="O315" s="73" t="s">
        <v>787</v>
      </c>
      <c r="P315" s="77">
        <f t="shared" ca="1" si="18"/>
        <v>45022</v>
      </c>
      <c r="Q315" s="75"/>
      <c r="R315" s="76">
        <f t="shared" ca="1" si="19"/>
        <v>-40</v>
      </c>
      <c r="S315" s="76" t="str">
        <f>IF(ISERROR(INDEX('[1]Export Agora'!F:F,MATCH(INDEX('[1]Présence Agora'!#REF!,MATCH(E315,'[1]Présence Agora'!B:B,0)),'[1]Export Agora'!A:A,0))),"",IF(INDEX('[1]Export Agora'!F:F,MATCH(INDEX('[1]Présence Agora'!#REF!,MATCH(E315,'[1]Présence Agora'!B:B,0)),'[1]Export Agora'!A:A,0))="","",INDEX('[1]Export Agora'!F:F,MATCH(INDEX('[1]Présence Agora'!#REF!,MATCH(E315,'[1]Présence Agora'!B:B,0)),'[1]Export Agora'!A:A,0))))</f>
        <v/>
      </c>
      <c r="T315" s="65">
        <f>IF(INDEX('[1]Export Lascom'!U:U,MATCH(E315,'[1]Export Lascom'!O:O,0))="","",INDEX('[1]Export Lascom'!U:U,MATCH(E315,'[1]Export Lascom'!O:O,0)))</f>
        <v>45062</v>
      </c>
    </row>
    <row r="316" spans="5:20">
      <c r="E316" s="72" t="s">
        <v>1160</v>
      </c>
      <c r="F316" s="73" t="str">
        <f>INDEX('[1]Export Lascom'!B:B,MATCH(E316,'[1]Export Lascom'!O:O,0))</f>
        <v>22ISS</v>
      </c>
      <c r="G316" s="73">
        <f>INDEX('[1]Export Lascom'!G:G,MATCH(E316,'[1]Export Lascom'!O:O,0))</f>
        <v>17</v>
      </c>
      <c r="H316" s="73" t="str">
        <f>INDEX('[1]Export Lascom'!D:D,MATCH(E316,'[1]Export Lascom'!O:O,0))</f>
        <v>G71</v>
      </c>
      <c r="I316" s="73" t="str">
        <f>"Export CPRD " &amp; INDEX('[1]Export Lascom'!E:E,MATCH(E316,'[1]Export Lascom'!O:O,0))</f>
        <v>Export CPRD PN2068-2</v>
      </c>
      <c r="J316" s="73" t="str">
        <f>IF(MID(INDEX('[1]Export Lascom'!P:P,MATCH(E316,'[1]Export Lascom'!O:O,0)),4,1)="-",MID(INDEX('[1]Export Lascom'!P:P,MATCH(E316,'[1]Export Lascom'!O:O,0)),5,3),"Titre à mettre à jour")</f>
        <v>Titre à mettre à jour</v>
      </c>
      <c r="K316" s="73" t="str">
        <f>IF(MID(INDEX('[1]Export Lascom'!P:P,MATCH(E316,'[1]Export Lascom'!O:O,0)),4,1)="-",MID(INDEX('[1]Export Lascom'!P:P,MATCH(E316,'[1]Export Lascom'!O:O,0)),9,3),"Titre à mettre à jour")</f>
        <v>Titre à mettre à jour</v>
      </c>
      <c r="L316" s="73" t="str">
        <f>INDEX('[1]Export Lascom'!I:I,MATCH(E316,'[1]Export Lascom'!O:O,0))</f>
        <v>PLA</v>
      </c>
      <c r="M316" s="73" t="str">
        <f t="shared" si="16"/>
        <v>000090</v>
      </c>
      <c r="N316" s="74">
        <f t="shared" si="17"/>
        <v>2</v>
      </c>
      <c r="O316" s="73" t="s">
        <v>787</v>
      </c>
      <c r="P316" s="77" t="str">
        <f t="shared" ca="1" si="18"/>
        <v/>
      </c>
      <c r="Q316" s="75"/>
      <c r="R316" s="76" t="str">
        <f t="shared" ca="1" si="19"/>
        <v/>
      </c>
      <c r="S316" s="76" t="str">
        <f>IF(ISERROR(INDEX('[1]Export Agora'!F:F,MATCH(INDEX('[1]Présence Agora'!#REF!,MATCH(E316,'[1]Présence Agora'!B:B,0)),'[1]Export Agora'!A:A,0))),"",IF(INDEX('[1]Export Agora'!F:F,MATCH(INDEX('[1]Présence Agora'!#REF!,MATCH(E316,'[1]Présence Agora'!B:B,0)),'[1]Export Agora'!A:A,0))="","",INDEX('[1]Export Agora'!F:F,MATCH(INDEX('[1]Présence Agora'!#REF!,MATCH(E316,'[1]Présence Agora'!B:B,0)),'[1]Export Agora'!A:A,0))))</f>
        <v/>
      </c>
      <c r="T316" s="65">
        <f>IF(INDEX('[1]Export Lascom'!U:U,MATCH(E316,'[1]Export Lascom'!O:O,0))="","",INDEX('[1]Export Lascom'!U:U,MATCH(E316,'[1]Export Lascom'!O:O,0)))</f>
        <v>45062</v>
      </c>
    </row>
    <row r="317" spans="5:20">
      <c r="E317" s="72" t="s">
        <v>1161</v>
      </c>
      <c r="F317" s="73" t="str">
        <f>INDEX('[1]Export Lascom'!B:B,MATCH(E317,'[1]Export Lascom'!O:O,0))</f>
        <v>22ISS</v>
      </c>
      <c r="G317" s="73">
        <f>INDEX('[1]Export Lascom'!G:G,MATCH(E317,'[1]Export Lascom'!O:O,0))</f>
        <v>17</v>
      </c>
      <c r="H317" s="73" t="str">
        <f>INDEX('[1]Export Lascom'!D:D,MATCH(E317,'[1]Export Lascom'!O:O,0))</f>
        <v>G71</v>
      </c>
      <c r="I317" s="73" t="str">
        <f>"Export CPRD " &amp; INDEX('[1]Export Lascom'!E:E,MATCH(E317,'[1]Export Lascom'!O:O,0))</f>
        <v>Export CPRD PN2068-2</v>
      </c>
      <c r="J317" s="73" t="str">
        <f>IF(MID(INDEX('[1]Export Lascom'!P:P,MATCH(E317,'[1]Export Lascom'!O:O,0)),4,1)="-",MID(INDEX('[1]Export Lascom'!P:P,MATCH(E317,'[1]Export Lascom'!O:O,0)),5,3),"Titre à mettre à jour")</f>
        <v>Titre à mettre à jour</v>
      </c>
      <c r="K317" s="73" t="str">
        <f>IF(MID(INDEX('[1]Export Lascom'!P:P,MATCH(E317,'[1]Export Lascom'!O:O,0)),4,1)="-",MID(INDEX('[1]Export Lascom'!P:P,MATCH(E317,'[1]Export Lascom'!O:O,0)),9,3),"Titre à mettre à jour")</f>
        <v>Titre à mettre à jour</v>
      </c>
      <c r="L317" s="73" t="str">
        <f>INDEX('[1]Export Lascom'!I:I,MATCH(E317,'[1]Export Lascom'!O:O,0))</f>
        <v>PLA</v>
      </c>
      <c r="M317" s="73" t="str">
        <f t="shared" si="16"/>
        <v>000091</v>
      </c>
      <c r="N317" s="74">
        <f t="shared" si="17"/>
        <v>2</v>
      </c>
      <c r="O317" s="73" t="s">
        <v>787</v>
      </c>
      <c r="P317" s="77" t="str">
        <f t="shared" ca="1" si="18"/>
        <v/>
      </c>
      <c r="Q317" s="75"/>
      <c r="R317" s="76" t="str">
        <f t="shared" ca="1" si="19"/>
        <v/>
      </c>
      <c r="S317" s="76" t="str">
        <f>IF(ISERROR(INDEX('[1]Export Agora'!F:F,MATCH(INDEX('[1]Présence Agora'!#REF!,MATCH(E317,'[1]Présence Agora'!B:B,0)),'[1]Export Agora'!A:A,0))),"",IF(INDEX('[1]Export Agora'!F:F,MATCH(INDEX('[1]Présence Agora'!#REF!,MATCH(E317,'[1]Présence Agora'!B:B,0)),'[1]Export Agora'!A:A,0))="","",INDEX('[1]Export Agora'!F:F,MATCH(INDEX('[1]Présence Agora'!#REF!,MATCH(E317,'[1]Présence Agora'!B:B,0)),'[1]Export Agora'!A:A,0))))</f>
        <v/>
      </c>
      <c r="T317" s="65">
        <f>IF(INDEX('[1]Export Lascom'!U:U,MATCH(E317,'[1]Export Lascom'!O:O,0))="","",INDEX('[1]Export Lascom'!U:U,MATCH(E317,'[1]Export Lascom'!O:O,0)))</f>
        <v>45062</v>
      </c>
    </row>
    <row r="318" spans="5:20">
      <c r="E318" s="72" t="s">
        <v>1189</v>
      </c>
      <c r="F318" s="73" t="str">
        <f>INDEX('[1]Export Lascom'!B:B,MATCH(E318,'[1]Export Lascom'!O:O,0))</f>
        <v>22ISS</v>
      </c>
      <c r="G318" s="73">
        <f>INDEX('[1]Export Lascom'!G:G,MATCH(E318,'[1]Export Lascom'!O:O,0))</f>
        <v>17</v>
      </c>
      <c r="H318" s="73" t="str">
        <f>INDEX('[1]Export Lascom'!D:D,MATCH(E318,'[1]Export Lascom'!O:O,0))</f>
        <v>G71</v>
      </c>
      <c r="I318" s="73" t="str">
        <f>"Export CPRD " &amp; INDEX('[1]Export Lascom'!E:E,MATCH(E318,'[1]Export Lascom'!O:O,0))</f>
        <v>Export CPRD PN2068-2</v>
      </c>
      <c r="J318" s="73" t="str">
        <f>IF(MID(INDEX('[1]Export Lascom'!P:P,MATCH(E318,'[1]Export Lascom'!O:O,0)),4,1)="-",MID(INDEX('[1]Export Lascom'!P:P,MATCH(E318,'[1]Export Lascom'!O:O,0)),5,3),"Titre à mettre à jour")</f>
        <v>Titre à mettre à jour</v>
      </c>
      <c r="K318" s="73" t="str">
        <f>IF(MID(INDEX('[1]Export Lascom'!P:P,MATCH(E318,'[1]Export Lascom'!O:O,0)),4,1)="-",MID(INDEX('[1]Export Lascom'!P:P,MATCH(E318,'[1]Export Lascom'!O:O,0)),9,3),"Titre à mettre à jour")</f>
        <v>Titre à mettre à jour</v>
      </c>
      <c r="L318" s="73" t="str">
        <f>INDEX('[1]Export Lascom'!I:I,MATCH(E318,'[1]Export Lascom'!O:O,0))</f>
        <v>PLA</v>
      </c>
      <c r="M318" s="73" t="str">
        <f t="shared" si="16"/>
        <v>000092</v>
      </c>
      <c r="N318" s="74">
        <f t="shared" si="17"/>
        <v>1</v>
      </c>
      <c r="O318" s="73" t="s">
        <v>787</v>
      </c>
      <c r="P318" s="77">
        <f t="shared" ca="1" si="18"/>
        <v>45078</v>
      </c>
      <c r="Q318" s="75"/>
      <c r="R318" s="76">
        <f t="shared" ca="1" si="19"/>
        <v>10</v>
      </c>
      <c r="S318" s="76" t="str">
        <f>IF(ISERROR(INDEX('[1]Export Agora'!F:F,MATCH(INDEX('[1]Présence Agora'!#REF!,MATCH(E318,'[1]Présence Agora'!B:B,0)),'[1]Export Agora'!A:A,0))),"",IF(INDEX('[1]Export Agora'!F:F,MATCH(INDEX('[1]Présence Agora'!#REF!,MATCH(E318,'[1]Présence Agora'!B:B,0)),'[1]Export Agora'!A:A,0))="","",INDEX('[1]Export Agora'!F:F,MATCH(INDEX('[1]Présence Agora'!#REF!,MATCH(E318,'[1]Présence Agora'!B:B,0)),'[1]Export Agora'!A:A,0))))</f>
        <v/>
      </c>
      <c r="T318" s="65">
        <f>IF(INDEX('[1]Export Lascom'!U:U,MATCH(E318,'[1]Export Lascom'!O:O,0))="","",INDEX('[1]Export Lascom'!U:U,MATCH(E318,'[1]Export Lascom'!O:O,0)))</f>
        <v>45068</v>
      </c>
    </row>
    <row r="319" spans="5:20">
      <c r="E319" s="72" t="s">
        <v>1162</v>
      </c>
      <c r="F319" s="73" t="str">
        <f>INDEX('[1]Export Lascom'!B:B,MATCH(E319,'[1]Export Lascom'!O:O,0))</f>
        <v>22ISS</v>
      </c>
      <c r="G319" s="73">
        <f>INDEX('[1]Export Lascom'!G:G,MATCH(E319,'[1]Export Lascom'!O:O,0))</f>
        <v>17</v>
      </c>
      <c r="H319" s="73" t="str">
        <f>INDEX('[1]Export Lascom'!D:D,MATCH(E319,'[1]Export Lascom'!O:O,0))</f>
        <v>G71</v>
      </c>
      <c r="I319" s="73" t="str">
        <f>"Export CPRD " &amp; INDEX('[1]Export Lascom'!E:E,MATCH(E319,'[1]Export Lascom'!O:O,0))</f>
        <v>Export CPRD PN2068-2</v>
      </c>
      <c r="J319" s="73" t="str">
        <f>IF(MID(INDEX('[1]Export Lascom'!P:P,MATCH(E319,'[1]Export Lascom'!O:O,0)),4,1)="-",MID(INDEX('[1]Export Lascom'!P:P,MATCH(E319,'[1]Export Lascom'!O:O,0)),5,3),"Titre à mettre à jour")</f>
        <v>Titre à mettre à jour</v>
      </c>
      <c r="K319" s="73" t="str">
        <f>IF(MID(INDEX('[1]Export Lascom'!P:P,MATCH(E319,'[1]Export Lascom'!O:O,0)),4,1)="-",MID(INDEX('[1]Export Lascom'!P:P,MATCH(E319,'[1]Export Lascom'!O:O,0)),9,3),"Titre à mettre à jour")</f>
        <v>Titre à mettre à jour</v>
      </c>
      <c r="L319" s="73" t="str">
        <f>INDEX('[1]Export Lascom'!I:I,MATCH(E319,'[1]Export Lascom'!O:O,0))</f>
        <v>PLA</v>
      </c>
      <c r="M319" s="73" t="str">
        <f t="shared" si="16"/>
        <v>000097</v>
      </c>
      <c r="N319" s="74">
        <f t="shared" si="17"/>
        <v>1</v>
      </c>
      <c r="O319" s="73" t="s">
        <v>787</v>
      </c>
      <c r="P319" s="77">
        <f t="shared" ca="1" si="18"/>
        <v>45036</v>
      </c>
      <c r="Q319" s="75"/>
      <c r="R319" s="76">
        <f t="shared" ca="1" si="19"/>
        <v>-26</v>
      </c>
      <c r="S319" s="76" t="str">
        <f>IF(ISERROR(INDEX('[1]Export Agora'!F:F,MATCH(INDEX('[1]Présence Agora'!#REF!,MATCH(E319,'[1]Présence Agora'!B:B,0)),'[1]Export Agora'!A:A,0))),"",IF(INDEX('[1]Export Agora'!F:F,MATCH(INDEX('[1]Présence Agora'!#REF!,MATCH(E319,'[1]Présence Agora'!B:B,0)),'[1]Export Agora'!A:A,0))="","",INDEX('[1]Export Agora'!F:F,MATCH(INDEX('[1]Présence Agora'!#REF!,MATCH(E319,'[1]Présence Agora'!B:B,0)),'[1]Export Agora'!A:A,0))))</f>
        <v/>
      </c>
      <c r="T319" s="65">
        <f>IF(INDEX('[1]Export Lascom'!U:U,MATCH(E319,'[1]Export Lascom'!O:O,0))="","",INDEX('[1]Export Lascom'!U:U,MATCH(E319,'[1]Export Lascom'!O:O,0)))</f>
        <v>45062</v>
      </c>
    </row>
    <row r="320" spans="5:20">
      <c r="E320" s="72" t="s">
        <v>1163</v>
      </c>
      <c r="F320" s="73" t="str">
        <f>INDEX('[1]Export Lascom'!B:B,MATCH(E320,'[1]Export Lascom'!O:O,0))</f>
        <v>22ISS</v>
      </c>
      <c r="G320" s="73">
        <f>INDEX('[1]Export Lascom'!G:G,MATCH(E320,'[1]Export Lascom'!O:O,0))</f>
        <v>17</v>
      </c>
      <c r="H320" s="73" t="str">
        <f>INDEX('[1]Export Lascom'!D:D,MATCH(E320,'[1]Export Lascom'!O:O,0))</f>
        <v>G71</v>
      </c>
      <c r="I320" s="73" t="str">
        <f>"Export CPRD " &amp; INDEX('[1]Export Lascom'!E:E,MATCH(E320,'[1]Export Lascom'!O:O,0))</f>
        <v>Export CPRD PN2068-2</v>
      </c>
      <c r="J320" s="73" t="str">
        <f>IF(MID(INDEX('[1]Export Lascom'!P:P,MATCH(E320,'[1]Export Lascom'!O:O,0)),4,1)="-",MID(INDEX('[1]Export Lascom'!P:P,MATCH(E320,'[1]Export Lascom'!O:O,0)),5,3),"Titre à mettre à jour")</f>
        <v>Titre à mettre à jour</v>
      </c>
      <c r="K320" s="73" t="str">
        <f>IF(MID(INDEX('[1]Export Lascom'!P:P,MATCH(E320,'[1]Export Lascom'!O:O,0)),4,1)="-",MID(INDEX('[1]Export Lascom'!P:P,MATCH(E320,'[1]Export Lascom'!O:O,0)),9,3),"Titre à mettre à jour")</f>
        <v>Titre à mettre à jour</v>
      </c>
      <c r="L320" s="73" t="str">
        <f>INDEX('[1]Export Lascom'!I:I,MATCH(E320,'[1]Export Lascom'!O:O,0))</f>
        <v>PLA</v>
      </c>
      <c r="M320" s="73" t="str">
        <f t="shared" si="16"/>
        <v>000098</v>
      </c>
      <c r="N320" s="74">
        <f t="shared" si="17"/>
        <v>1</v>
      </c>
      <c r="O320" s="73" t="s">
        <v>787</v>
      </c>
      <c r="P320" s="77">
        <f t="shared" ca="1" si="18"/>
        <v>45036</v>
      </c>
      <c r="Q320" s="75"/>
      <c r="R320" s="76">
        <f t="shared" ca="1" si="19"/>
        <v>-26</v>
      </c>
      <c r="S320" s="76" t="str">
        <f>IF(ISERROR(INDEX('[1]Export Agora'!F:F,MATCH(INDEX('[1]Présence Agora'!#REF!,MATCH(E320,'[1]Présence Agora'!B:B,0)),'[1]Export Agora'!A:A,0))),"",IF(INDEX('[1]Export Agora'!F:F,MATCH(INDEX('[1]Présence Agora'!#REF!,MATCH(E320,'[1]Présence Agora'!B:B,0)),'[1]Export Agora'!A:A,0))="","",INDEX('[1]Export Agora'!F:F,MATCH(INDEX('[1]Présence Agora'!#REF!,MATCH(E320,'[1]Présence Agora'!B:B,0)),'[1]Export Agora'!A:A,0))))</f>
        <v/>
      </c>
      <c r="T320" s="65">
        <f>IF(INDEX('[1]Export Lascom'!U:U,MATCH(E320,'[1]Export Lascom'!O:O,0))="","",INDEX('[1]Export Lascom'!U:U,MATCH(E320,'[1]Export Lascom'!O:O,0)))</f>
        <v>45062</v>
      </c>
    </row>
    <row r="321" spans="5:20">
      <c r="E321" s="72" t="s">
        <v>1164</v>
      </c>
      <c r="F321" s="73" t="str">
        <f>INDEX('[1]Export Lascom'!B:B,MATCH(E321,'[1]Export Lascom'!O:O,0))</f>
        <v>22ISS</v>
      </c>
      <c r="G321" s="73">
        <f>INDEX('[1]Export Lascom'!G:G,MATCH(E321,'[1]Export Lascom'!O:O,0))</f>
        <v>17</v>
      </c>
      <c r="H321" s="73" t="str">
        <f>INDEX('[1]Export Lascom'!D:D,MATCH(E321,'[1]Export Lascom'!O:O,0))</f>
        <v>G71</v>
      </c>
      <c r="I321" s="73" t="str">
        <f>"Export CPRD " &amp; INDEX('[1]Export Lascom'!E:E,MATCH(E321,'[1]Export Lascom'!O:O,0))</f>
        <v>Export CPRD PN2068-2</v>
      </c>
      <c r="J321" s="73" t="str">
        <f>IF(MID(INDEX('[1]Export Lascom'!P:P,MATCH(E321,'[1]Export Lascom'!O:O,0)),4,1)="-",MID(INDEX('[1]Export Lascom'!P:P,MATCH(E321,'[1]Export Lascom'!O:O,0)),5,3),"Titre à mettre à jour")</f>
        <v>Titre à mettre à jour</v>
      </c>
      <c r="K321" s="73" t="str">
        <f>IF(MID(INDEX('[1]Export Lascom'!P:P,MATCH(E321,'[1]Export Lascom'!O:O,0)),4,1)="-",MID(INDEX('[1]Export Lascom'!P:P,MATCH(E321,'[1]Export Lascom'!O:O,0)),9,3),"Titre à mettre à jour")</f>
        <v>Titre à mettre à jour</v>
      </c>
      <c r="L321" s="73" t="str">
        <f>INDEX('[1]Export Lascom'!I:I,MATCH(E321,'[1]Export Lascom'!O:O,0))</f>
        <v>PLA</v>
      </c>
      <c r="M321" s="73" t="str">
        <f t="shared" si="16"/>
        <v>000099</v>
      </c>
      <c r="N321" s="74">
        <f t="shared" si="17"/>
        <v>1</v>
      </c>
      <c r="O321" s="73" t="s">
        <v>785</v>
      </c>
      <c r="P321" s="77">
        <f t="shared" ca="1" si="18"/>
        <v>45043</v>
      </c>
      <c r="Q321" s="75"/>
      <c r="R321" s="76">
        <f t="shared" ca="1" si="19"/>
        <v>-19</v>
      </c>
      <c r="S321" s="76" t="str">
        <f>IF(ISERROR(INDEX('[1]Export Agora'!F:F,MATCH(INDEX('[1]Présence Agora'!#REF!,MATCH(E321,'[1]Présence Agora'!B:B,0)),'[1]Export Agora'!A:A,0))),"",IF(INDEX('[1]Export Agora'!F:F,MATCH(INDEX('[1]Présence Agora'!#REF!,MATCH(E321,'[1]Présence Agora'!B:B,0)),'[1]Export Agora'!A:A,0))="","",INDEX('[1]Export Agora'!F:F,MATCH(INDEX('[1]Présence Agora'!#REF!,MATCH(E321,'[1]Présence Agora'!B:B,0)),'[1]Export Agora'!A:A,0))))</f>
        <v/>
      </c>
      <c r="T321" s="65">
        <f>IF(INDEX('[1]Export Lascom'!U:U,MATCH(E321,'[1]Export Lascom'!O:O,0))="","",INDEX('[1]Export Lascom'!U:U,MATCH(E321,'[1]Export Lascom'!O:O,0)))</f>
        <v>45062</v>
      </c>
    </row>
    <row r="322" spans="5:20">
      <c r="E322" s="72" t="s">
        <v>1165</v>
      </c>
      <c r="F322" s="73" t="str">
        <f>INDEX('[1]Export Lascom'!B:B,MATCH(E322,'[1]Export Lascom'!O:O,0))</f>
        <v>22ISS</v>
      </c>
      <c r="G322" s="73">
        <f>INDEX('[1]Export Lascom'!G:G,MATCH(E322,'[1]Export Lascom'!O:O,0))</f>
        <v>17</v>
      </c>
      <c r="H322" s="73" t="str">
        <f>INDEX('[1]Export Lascom'!D:D,MATCH(E322,'[1]Export Lascom'!O:O,0))</f>
        <v>G71</v>
      </c>
      <c r="I322" s="73" t="str">
        <f>"Export CPRD " &amp; INDEX('[1]Export Lascom'!E:E,MATCH(E322,'[1]Export Lascom'!O:O,0))</f>
        <v>Export CPRD PN2068-2</v>
      </c>
      <c r="J322" s="73" t="str">
        <f>IF(MID(INDEX('[1]Export Lascom'!P:P,MATCH(E322,'[1]Export Lascom'!O:O,0)),4,1)="-",MID(INDEX('[1]Export Lascom'!P:P,MATCH(E322,'[1]Export Lascom'!O:O,0)),5,3),"Titre à mettre à jour")</f>
        <v>Titre à mettre à jour</v>
      </c>
      <c r="K322" s="73" t="str">
        <f>IF(MID(INDEX('[1]Export Lascom'!P:P,MATCH(E322,'[1]Export Lascom'!O:O,0)),4,1)="-",MID(INDEX('[1]Export Lascom'!P:P,MATCH(E322,'[1]Export Lascom'!O:O,0)),9,3),"Titre à mettre à jour")</f>
        <v>Titre à mettre à jour</v>
      </c>
      <c r="L322" s="73" t="str">
        <f>INDEX('[1]Export Lascom'!I:I,MATCH(E322,'[1]Export Lascom'!O:O,0))</f>
        <v>PLA</v>
      </c>
      <c r="M322" s="73" t="str">
        <f t="shared" si="16"/>
        <v>000100</v>
      </c>
      <c r="N322" s="74">
        <f t="shared" si="17"/>
        <v>1</v>
      </c>
      <c r="O322" s="73" t="s">
        <v>787</v>
      </c>
      <c r="P322" s="77">
        <f t="shared" ca="1" si="18"/>
        <v>45043</v>
      </c>
      <c r="Q322" s="75"/>
      <c r="R322" s="76">
        <f t="shared" ca="1" si="19"/>
        <v>-19</v>
      </c>
      <c r="S322" s="76" t="str">
        <f>IF(ISERROR(INDEX('[1]Export Agora'!F:F,MATCH(INDEX('[1]Présence Agora'!#REF!,MATCH(E322,'[1]Présence Agora'!B:B,0)),'[1]Export Agora'!A:A,0))),"",IF(INDEX('[1]Export Agora'!F:F,MATCH(INDEX('[1]Présence Agora'!#REF!,MATCH(E322,'[1]Présence Agora'!B:B,0)),'[1]Export Agora'!A:A,0))="","",INDEX('[1]Export Agora'!F:F,MATCH(INDEX('[1]Présence Agora'!#REF!,MATCH(E322,'[1]Présence Agora'!B:B,0)),'[1]Export Agora'!A:A,0))))</f>
        <v/>
      </c>
      <c r="T322" s="65">
        <f>IF(INDEX('[1]Export Lascom'!U:U,MATCH(E322,'[1]Export Lascom'!O:O,0))="","",INDEX('[1]Export Lascom'!U:U,MATCH(E322,'[1]Export Lascom'!O:O,0)))</f>
        <v>45062</v>
      </c>
    </row>
    <row r="323" spans="5:20">
      <c r="E323" s="72" t="s">
        <v>1166</v>
      </c>
      <c r="F323" s="73" t="str">
        <f>INDEX('[1]Export Lascom'!B:B,MATCH(E323,'[1]Export Lascom'!O:O,0))</f>
        <v>22ISS</v>
      </c>
      <c r="G323" s="73">
        <f>INDEX('[1]Export Lascom'!G:G,MATCH(E323,'[1]Export Lascom'!O:O,0))</f>
        <v>17</v>
      </c>
      <c r="H323" s="73" t="str">
        <f>INDEX('[1]Export Lascom'!D:D,MATCH(E323,'[1]Export Lascom'!O:O,0))</f>
        <v>G71</v>
      </c>
      <c r="I323" s="73" t="str">
        <f>"Export CPRD " &amp; INDEX('[1]Export Lascom'!E:E,MATCH(E323,'[1]Export Lascom'!O:O,0))</f>
        <v>Export CPRD PN2068-2</v>
      </c>
      <c r="J323" s="73" t="str">
        <f>IF(MID(INDEX('[1]Export Lascom'!P:P,MATCH(E323,'[1]Export Lascom'!O:O,0)),4,1)="-",MID(INDEX('[1]Export Lascom'!P:P,MATCH(E323,'[1]Export Lascom'!O:O,0)),5,3),"Titre à mettre à jour")</f>
        <v>Titre à mettre à jour</v>
      </c>
      <c r="K323" s="73" t="str">
        <f>IF(MID(INDEX('[1]Export Lascom'!P:P,MATCH(E323,'[1]Export Lascom'!O:O,0)),4,1)="-",MID(INDEX('[1]Export Lascom'!P:P,MATCH(E323,'[1]Export Lascom'!O:O,0)),9,3),"Titre à mettre à jour")</f>
        <v>Titre à mettre à jour</v>
      </c>
      <c r="L323" s="73" t="str">
        <f>INDEX('[1]Export Lascom'!I:I,MATCH(E323,'[1]Export Lascom'!O:O,0))</f>
        <v>PLA</v>
      </c>
      <c r="M323" s="73" t="str">
        <f t="shared" si="16"/>
        <v>000102</v>
      </c>
      <c r="N323" s="74">
        <f t="shared" si="17"/>
        <v>1</v>
      </c>
      <c r="O323" s="73" t="s">
        <v>785</v>
      </c>
      <c r="P323" s="77">
        <f t="shared" ca="1" si="18"/>
        <v>45063</v>
      </c>
      <c r="Q323" s="75"/>
      <c r="R323" s="76">
        <f t="shared" ca="1" si="19"/>
        <v>1</v>
      </c>
      <c r="S323" s="76" t="str">
        <f>IF(ISERROR(INDEX('[1]Export Agora'!F:F,MATCH(INDEX('[1]Présence Agora'!#REF!,MATCH(E323,'[1]Présence Agora'!B:B,0)),'[1]Export Agora'!A:A,0))),"",IF(INDEX('[1]Export Agora'!F:F,MATCH(INDEX('[1]Présence Agora'!#REF!,MATCH(E323,'[1]Présence Agora'!B:B,0)),'[1]Export Agora'!A:A,0))="","",INDEX('[1]Export Agora'!F:F,MATCH(INDEX('[1]Présence Agora'!#REF!,MATCH(E323,'[1]Présence Agora'!B:B,0)),'[1]Export Agora'!A:A,0))))</f>
        <v/>
      </c>
      <c r="T323" s="65">
        <f>IF(INDEX('[1]Export Lascom'!U:U,MATCH(E323,'[1]Export Lascom'!O:O,0))="","",INDEX('[1]Export Lascom'!U:U,MATCH(E323,'[1]Export Lascom'!O:O,0)))</f>
        <v>45062</v>
      </c>
    </row>
    <row r="324" spans="5:20">
      <c r="E324" s="72" t="s">
        <v>1190</v>
      </c>
      <c r="F324" s="73" t="str">
        <f>INDEX('[1]Export Lascom'!B:B,MATCH(E324,'[1]Export Lascom'!O:O,0))</f>
        <v>22ISS</v>
      </c>
      <c r="G324" s="73">
        <f>INDEX('[1]Export Lascom'!G:G,MATCH(E324,'[1]Export Lascom'!O:O,0))</f>
        <v>17</v>
      </c>
      <c r="H324" s="73" t="str">
        <f>INDEX('[1]Export Lascom'!D:D,MATCH(E324,'[1]Export Lascom'!O:O,0))</f>
        <v>G71</v>
      </c>
      <c r="I324" s="73" t="str">
        <f>"Export CPRD " &amp; INDEX('[1]Export Lascom'!E:E,MATCH(E324,'[1]Export Lascom'!O:O,0))</f>
        <v>Export CPRD PN2068-2</v>
      </c>
      <c r="J324" s="73" t="str">
        <f>IF(MID(INDEX('[1]Export Lascom'!P:P,MATCH(E324,'[1]Export Lascom'!O:O,0)),4,1)="-",MID(INDEX('[1]Export Lascom'!P:P,MATCH(E324,'[1]Export Lascom'!O:O,0)),5,3),"Titre à mettre à jour")</f>
        <v>Titre à mettre à jour</v>
      </c>
      <c r="K324" s="73" t="str">
        <f>IF(MID(INDEX('[1]Export Lascom'!P:P,MATCH(E324,'[1]Export Lascom'!O:O,0)),4,1)="-",MID(INDEX('[1]Export Lascom'!P:P,MATCH(E324,'[1]Export Lascom'!O:O,0)),9,3),"Titre à mettre à jour")</f>
        <v>Titre à mettre à jour</v>
      </c>
      <c r="L324" s="73" t="str">
        <f>INDEX('[1]Export Lascom'!I:I,MATCH(E324,'[1]Export Lascom'!O:O,0))</f>
        <v>PLA</v>
      </c>
      <c r="M324" s="73" t="str">
        <f t="shared" si="16"/>
        <v>000391</v>
      </c>
      <c r="N324" s="74">
        <f t="shared" si="17"/>
        <v>1</v>
      </c>
      <c r="O324" s="73" t="s">
        <v>787</v>
      </c>
      <c r="P324" s="77" t="str">
        <f t="shared" ca="1" si="18"/>
        <v/>
      </c>
      <c r="Q324" s="75"/>
      <c r="R324" s="76" t="str">
        <f t="shared" ca="1" si="19"/>
        <v/>
      </c>
      <c r="S324" s="76" t="str">
        <f>IF(ISERROR(INDEX('[1]Export Agora'!F:F,MATCH(INDEX('[1]Présence Agora'!#REF!,MATCH(E324,'[1]Présence Agora'!B:B,0)),'[1]Export Agora'!A:A,0))),"",IF(INDEX('[1]Export Agora'!F:F,MATCH(INDEX('[1]Présence Agora'!#REF!,MATCH(E324,'[1]Présence Agora'!B:B,0)),'[1]Export Agora'!A:A,0))="","",INDEX('[1]Export Agora'!F:F,MATCH(INDEX('[1]Présence Agora'!#REF!,MATCH(E324,'[1]Présence Agora'!B:B,0)),'[1]Export Agora'!A:A,0))))</f>
        <v/>
      </c>
      <c r="T324" s="65">
        <f>IF(INDEX('[1]Export Lascom'!U:U,MATCH(E324,'[1]Export Lascom'!O:O,0))="","",INDEX('[1]Export Lascom'!U:U,MATCH(E324,'[1]Export Lascom'!O:O,0)))</f>
        <v>45068</v>
      </c>
    </row>
    <row r="325" spans="5:20">
      <c r="E325" s="72" t="s">
        <v>1191</v>
      </c>
      <c r="F325" s="73" t="str">
        <f>INDEX('[1]Export Lascom'!B:B,MATCH(E325,'[1]Export Lascom'!O:O,0))</f>
        <v>22ISS</v>
      </c>
      <c r="G325" s="73">
        <f>INDEX('[1]Export Lascom'!G:G,MATCH(E325,'[1]Export Lascom'!O:O,0))</f>
        <v>17</v>
      </c>
      <c r="H325" s="73" t="str">
        <f>INDEX('[1]Export Lascom'!D:D,MATCH(E325,'[1]Export Lascom'!O:O,0))</f>
        <v>G71</v>
      </c>
      <c r="I325" s="73" t="str">
        <f>"Export CPRD " &amp; INDEX('[1]Export Lascom'!E:E,MATCH(E325,'[1]Export Lascom'!O:O,0))</f>
        <v>Export CPRD PN2068-2</v>
      </c>
      <c r="J325" s="73" t="str">
        <f>IF(MID(INDEX('[1]Export Lascom'!P:P,MATCH(E325,'[1]Export Lascom'!O:O,0)),4,1)="-",MID(INDEX('[1]Export Lascom'!P:P,MATCH(E325,'[1]Export Lascom'!O:O,0)),5,3),"Titre à mettre à jour")</f>
        <v>Titre à mettre à jour</v>
      </c>
      <c r="K325" s="73" t="str">
        <f>IF(MID(INDEX('[1]Export Lascom'!P:P,MATCH(E325,'[1]Export Lascom'!O:O,0)),4,1)="-",MID(INDEX('[1]Export Lascom'!P:P,MATCH(E325,'[1]Export Lascom'!O:O,0)),9,3),"Titre à mettre à jour")</f>
        <v>Titre à mettre à jour</v>
      </c>
      <c r="L325" s="73" t="str">
        <f>INDEX('[1]Export Lascom'!I:I,MATCH(E325,'[1]Export Lascom'!O:O,0))</f>
        <v>PLA</v>
      </c>
      <c r="M325" s="73" t="str">
        <f t="shared" si="16"/>
        <v>000392</v>
      </c>
      <c r="N325" s="74">
        <f t="shared" si="17"/>
        <v>1</v>
      </c>
      <c r="O325" s="73" t="s">
        <v>787</v>
      </c>
      <c r="P325" s="77" t="str">
        <f t="shared" ca="1" si="18"/>
        <v/>
      </c>
      <c r="Q325" s="75"/>
      <c r="R325" s="76" t="str">
        <f t="shared" ca="1" si="19"/>
        <v/>
      </c>
      <c r="S325" s="76" t="str">
        <f>IF(ISERROR(INDEX('[1]Export Agora'!F:F,MATCH(INDEX('[1]Présence Agora'!#REF!,MATCH(E325,'[1]Présence Agora'!B:B,0)),'[1]Export Agora'!A:A,0))),"",IF(INDEX('[1]Export Agora'!F:F,MATCH(INDEX('[1]Présence Agora'!#REF!,MATCH(E325,'[1]Présence Agora'!B:B,0)),'[1]Export Agora'!A:A,0))="","",INDEX('[1]Export Agora'!F:F,MATCH(INDEX('[1]Présence Agora'!#REF!,MATCH(E325,'[1]Présence Agora'!B:B,0)),'[1]Export Agora'!A:A,0))))</f>
        <v/>
      </c>
      <c r="T325" s="65">
        <f>IF(INDEX('[1]Export Lascom'!U:U,MATCH(E325,'[1]Export Lascom'!O:O,0))="","",INDEX('[1]Export Lascom'!U:U,MATCH(E325,'[1]Export Lascom'!O:O,0)))</f>
        <v>45068</v>
      </c>
    </row>
    <row r="326" spans="5:20">
      <c r="E326" s="72" t="s">
        <v>1192</v>
      </c>
      <c r="F326" s="73" t="str">
        <f>INDEX('[1]Export Lascom'!B:B,MATCH(E326,'[1]Export Lascom'!O:O,0))</f>
        <v>22ISS</v>
      </c>
      <c r="G326" s="73">
        <f>INDEX('[1]Export Lascom'!G:G,MATCH(E326,'[1]Export Lascom'!O:O,0))</f>
        <v>17</v>
      </c>
      <c r="H326" s="73" t="str">
        <f>INDEX('[1]Export Lascom'!D:D,MATCH(E326,'[1]Export Lascom'!O:O,0))</f>
        <v>G71</v>
      </c>
      <c r="I326" s="73" t="str">
        <f>"Export CPRD " &amp; INDEX('[1]Export Lascom'!E:E,MATCH(E326,'[1]Export Lascom'!O:O,0))</f>
        <v>Export CPRD PN2068-2</v>
      </c>
      <c r="J326" s="73" t="str">
        <f>IF(MID(INDEX('[1]Export Lascom'!P:P,MATCH(E326,'[1]Export Lascom'!O:O,0)),4,1)="-",MID(INDEX('[1]Export Lascom'!P:P,MATCH(E326,'[1]Export Lascom'!O:O,0)),5,3),"Titre à mettre à jour")</f>
        <v>Titre à mettre à jour</v>
      </c>
      <c r="K326" s="73" t="str">
        <f>IF(MID(INDEX('[1]Export Lascom'!P:P,MATCH(E326,'[1]Export Lascom'!O:O,0)),4,1)="-",MID(INDEX('[1]Export Lascom'!P:P,MATCH(E326,'[1]Export Lascom'!O:O,0)),9,3),"Titre à mettre à jour")</f>
        <v>Titre à mettre à jour</v>
      </c>
      <c r="L326" s="73" t="str">
        <f>INDEX('[1]Export Lascom'!I:I,MATCH(E326,'[1]Export Lascom'!O:O,0))</f>
        <v>PLA</v>
      </c>
      <c r="M326" s="73" t="str">
        <f t="shared" si="16"/>
        <v>000395</v>
      </c>
      <c r="N326" s="74">
        <f t="shared" si="17"/>
        <v>1</v>
      </c>
      <c r="O326" s="73" t="s">
        <v>787</v>
      </c>
      <c r="P326" s="77" t="str">
        <f t="shared" ca="1" si="18"/>
        <v/>
      </c>
      <c r="Q326" s="75"/>
      <c r="R326" s="76" t="str">
        <f t="shared" ca="1" si="19"/>
        <v/>
      </c>
      <c r="S326" s="76" t="str">
        <f>IF(ISERROR(INDEX('[1]Export Agora'!F:F,MATCH(INDEX('[1]Présence Agora'!#REF!,MATCH(E326,'[1]Présence Agora'!B:B,0)),'[1]Export Agora'!A:A,0))),"",IF(INDEX('[1]Export Agora'!F:F,MATCH(INDEX('[1]Présence Agora'!#REF!,MATCH(E326,'[1]Présence Agora'!B:B,0)),'[1]Export Agora'!A:A,0))="","",INDEX('[1]Export Agora'!F:F,MATCH(INDEX('[1]Présence Agora'!#REF!,MATCH(E326,'[1]Présence Agora'!B:B,0)),'[1]Export Agora'!A:A,0))))</f>
        <v/>
      </c>
      <c r="T326" s="65">
        <f>IF(INDEX('[1]Export Lascom'!U:U,MATCH(E326,'[1]Export Lascom'!O:O,0))="","",INDEX('[1]Export Lascom'!U:U,MATCH(E326,'[1]Export Lascom'!O:O,0)))</f>
        <v>45068</v>
      </c>
    </row>
    <row r="327" spans="5:20">
      <c r="E327" s="72" t="s">
        <v>1193</v>
      </c>
      <c r="F327" s="73" t="str">
        <f>INDEX('[1]Export Lascom'!B:B,MATCH(E327,'[1]Export Lascom'!O:O,0))</f>
        <v>22ISS</v>
      </c>
      <c r="G327" s="73">
        <f>INDEX('[1]Export Lascom'!G:G,MATCH(E327,'[1]Export Lascom'!O:O,0))</f>
        <v>17</v>
      </c>
      <c r="H327" s="73" t="str">
        <f>INDEX('[1]Export Lascom'!D:D,MATCH(E327,'[1]Export Lascom'!O:O,0))</f>
        <v>G71</v>
      </c>
      <c r="I327" s="73" t="str">
        <f>"Export CPRD " &amp; INDEX('[1]Export Lascom'!E:E,MATCH(E327,'[1]Export Lascom'!O:O,0))</f>
        <v>Export CPRD PN2068-2</v>
      </c>
      <c r="J327" s="73" t="str">
        <f>IF(MID(INDEX('[1]Export Lascom'!P:P,MATCH(E327,'[1]Export Lascom'!O:O,0)),4,1)="-",MID(INDEX('[1]Export Lascom'!P:P,MATCH(E327,'[1]Export Lascom'!O:O,0)),5,3),"Titre à mettre à jour")</f>
        <v>Titre à mettre à jour</v>
      </c>
      <c r="K327" s="73" t="str">
        <f>IF(MID(INDEX('[1]Export Lascom'!P:P,MATCH(E327,'[1]Export Lascom'!O:O,0)),4,1)="-",MID(INDEX('[1]Export Lascom'!P:P,MATCH(E327,'[1]Export Lascom'!O:O,0)),9,3),"Titre à mettre à jour")</f>
        <v>Titre à mettre à jour</v>
      </c>
      <c r="L327" s="73" t="str">
        <f>INDEX('[1]Export Lascom'!I:I,MATCH(E327,'[1]Export Lascom'!O:O,0))</f>
        <v>PLA</v>
      </c>
      <c r="M327" s="73" t="str">
        <f t="shared" si="16"/>
        <v>000396</v>
      </c>
      <c r="N327" s="74">
        <f t="shared" si="17"/>
        <v>1</v>
      </c>
      <c r="O327" s="73" t="s">
        <v>785</v>
      </c>
      <c r="P327" s="77" t="str">
        <f t="shared" ca="1" si="18"/>
        <v/>
      </c>
      <c r="Q327" s="75"/>
      <c r="R327" s="76" t="str">
        <f t="shared" ca="1" si="19"/>
        <v/>
      </c>
      <c r="S327" s="76" t="str">
        <f>IF(ISERROR(INDEX('[1]Export Agora'!F:F,MATCH(INDEX('[1]Présence Agora'!#REF!,MATCH(E327,'[1]Présence Agora'!B:B,0)),'[1]Export Agora'!A:A,0))),"",IF(INDEX('[1]Export Agora'!F:F,MATCH(INDEX('[1]Présence Agora'!#REF!,MATCH(E327,'[1]Présence Agora'!B:B,0)),'[1]Export Agora'!A:A,0))="","",INDEX('[1]Export Agora'!F:F,MATCH(INDEX('[1]Présence Agora'!#REF!,MATCH(E327,'[1]Présence Agora'!B:B,0)),'[1]Export Agora'!A:A,0))))</f>
        <v/>
      </c>
      <c r="T327" s="65">
        <f>IF(INDEX('[1]Export Lascom'!U:U,MATCH(E327,'[1]Export Lascom'!O:O,0))="","",INDEX('[1]Export Lascom'!U:U,MATCH(E327,'[1]Export Lascom'!O:O,0)))</f>
        <v>45068</v>
      </c>
    </row>
    <row r="328" spans="5:20">
      <c r="E328" s="72" t="s">
        <v>1238</v>
      </c>
      <c r="F328" s="73" t="str">
        <f>INDEX('[1]Export Lascom'!B:B,MATCH(E328,'[1]Export Lascom'!O:O,0))</f>
        <v>22ISS</v>
      </c>
      <c r="G328" s="73">
        <f>INDEX('[1]Export Lascom'!G:G,MATCH(E328,'[1]Export Lascom'!O:O,0))</f>
        <v>17</v>
      </c>
      <c r="H328" s="73" t="str">
        <f>INDEX('[1]Export Lascom'!D:D,MATCH(E328,'[1]Export Lascom'!O:O,0))</f>
        <v>PLO</v>
      </c>
      <c r="I328" s="73" t="str">
        <f>"Export CPRD " &amp; INDEX('[1]Export Lascom'!E:E,MATCH(E328,'[1]Export Lascom'!O:O,0))</f>
        <v>Export CPRD PN2068-2</v>
      </c>
      <c r="J328" s="73" t="str">
        <f>IF(MID(INDEX('[1]Export Lascom'!P:P,MATCH(E328,'[1]Export Lascom'!O:O,0)),4,1)="-",MID(INDEX('[1]Export Lascom'!P:P,MATCH(E328,'[1]Export Lascom'!O:O,0)),5,3),"Titre à mettre à jour")</f>
        <v>S02</v>
      </c>
      <c r="K328" s="73" t="str">
        <f>IF(MID(INDEX('[1]Export Lascom'!P:P,MATCH(E328,'[1]Export Lascom'!O:O,0)),4,1)="-",MID(INDEX('[1]Export Lascom'!P:P,MATCH(E328,'[1]Export Lascom'!O:O,0)),9,3),"Titre à mettre à jour")</f>
        <v>EME</v>
      </c>
      <c r="L328" s="73" t="str">
        <f>INDEX('[1]Export Lascom'!I:I,MATCH(E328,'[1]Export Lascom'!O:O,0))</f>
        <v>PLA</v>
      </c>
      <c r="M328" s="73" t="str">
        <f t="shared" si="16"/>
        <v>000397</v>
      </c>
      <c r="N328" s="74">
        <f t="shared" si="17"/>
        <v>1</v>
      </c>
      <c r="O328" s="73" t="s">
        <v>785</v>
      </c>
      <c r="P328" s="77" t="str">
        <f t="shared" ca="1" si="18"/>
        <v/>
      </c>
      <c r="Q328" s="75"/>
      <c r="R328" s="76" t="str">
        <f t="shared" ca="1" si="19"/>
        <v/>
      </c>
      <c r="S328" s="76" t="str">
        <f>IF(ISERROR(INDEX('[1]Export Agora'!F:F,MATCH(INDEX('[1]Présence Agora'!#REF!,MATCH(E328,'[1]Présence Agora'!B:B,0)),'[1]Export Agora'!A:A,0))),"",IF(INDEX('[1]Export Agora'!F:F,MATCH(INDEX('[1]Présence Agora'!#REF!,MATCH(E328,'[1]Présence Agora'!B:B,0)),'[1]Export Agora'!A:A,0))="","",INDEX('[1]Export Agora'!F:F,MATCH(INDEX('[1]Présence Agora'!#REF!,MATCH(E328,'[1]Présence Agora'!B:B,0)),'[1]Export Agora'!A:A,0))))</f>
        <v/>
      </c>
      <c r="T328" s="65">
        <f>IF(INDEX('[1]Export Lascom'!U:U,MATCH(E328,'[1]Export Lascom'!O:O,0))="","",INDEX('[1]Export Lascom'!U:U,MATCH(E328,'[1]Export Lascom'!O:O,0)))</f>
        <v>45071</v>
      </c>
    </row>
    <row r="329" spans="5:20">
      <c r="E329" s="72" t="s">
        <v>798</v>
      </c>
      <c r="F329" s="73" t="str">
        <f>INDEX('[1]Export Lascom'!B:B,MATCH(E329,'[1]Export Lascom'!O:O,0))</f>
        <v>22ISS</v>
      </c>
      <c r="G329" s="73">
        <f>INDEX('[1]Export Lascom'!G:G,MATCH(E329,'[1]Export Lascom'!O:O,0))</f>
        <v>17</v>
      </c>
      <c r="H329" s="73" t="str">
        <f>INDEX('[1]Export Lascom'!D:D,MATCH(E329,'[1]Export Lascom'!O:O,0))</f>
        <v>PLF</v>
      </c>
      <c r="I329" s="73" t="str">
        <f>"Export CPRD " &amp; INDEX('[1]Export Lascom'!E:E,MATCH(E329,'[1]Export Lascom'!O:O,0))</f>
        <v>Export CPRD PN2068-2</v>
      </c>
      <c r="J329" s="73" t="str">
        <f>IF(MID(INDEX('[1]Export Lascom'!P:P,MATCH(E329,'[1]Export Lascom'!O:O,0)),4,1)="-",MID(INDEX('[1]Export Lascom'!P:P,MATCH(E329,'[1]Export Lascom'!O:O,0)),5,3),"Titre à mettre à jour")</f>
        <v>Titre à mettre à jour</v>
      </c>
      <c r="K329" s="73" t="str">
        <f>IF(MID(INDEX('[1]Export Lascom'!P:P,MATCH(E329,'[1]Export Lascom'!O:O,0)),4,1)="-",MID(INDEX('[1]Export Lascom'!P:P,MATCH(E329,'[1]Export Lascom'!O:O,0)),9,3),"Titre à mettre à jour")</f>
        <v>Titre à mettre à jour</v>
      </c>
      <c r="L329" s="73" t="str">
        <f>INDEX('[1]Export Lascom'!I:I,MATCH(E329,'[1]Export Lascom'!O:O,0))</f>
        <v>PLG</v>
      </c>
      <c r="M329" s="73" t="str">
        <f t="shared" si="16"/>
        <v>000009</v>
      </c>
      <c r="N329" s="74">
        <f t="shared" si="17"/>
        <v>1</v>
      </c>
      <c r="O329" s="73" t="s">
        <v>787</v>
      </c>
      <c r="P329" s="77" t="str">
        <f t="shared" ca="1" si="18"/>
        <v/>
      </c>
      <c r="Q329" s="75"/>
      <c r="R329" s="76" t="str">
        <f t="shared" ca="1" si="19"/>
        <v/>
      </c>
      <c r="S329" s="76" t="str">
        <f>IF(ISERROR(INDEX('[1]Export Agora'!F:F,MATCH(INDEX('[1]Présence Agora'!#REF!,MATCH(E329,'[1]Présence Agora'!B:B,0)),'[1]Export Agora'!A:A,0))),"",IF(INDEX('[1]Export Agora'!F:F,MATCH(INDEX('[1]Présence Agora'!#REF!,MATCH(E329,'[1]Présence Agora'!B:B,0)),'[1]Export Agora'!A:A,0))="","",INDEX('[1]Export Agora'!F:F,MATCH(INDEX('[1]Présence Agora'!#REF!,MATCH(E329,'[1]Présence Agora'!B:B,0)),'[1]Export Agora'!A:A,0))))</f>
        <v/>
      </c>
      <c r="T329" s="65">
        <f>IF(INDEX('[1]Export Lascom'!U:U,MATCH(E329,'[1]Export Lascom'!O:O,0))="","",INDEX('[1]Export Lascom'!U:U,MATCH(E329,'[1]Export Lascom'!O:O,0)))</f>
        <v>44917</v>
      </c>
    </row>
    <row r="330" spans="5:20">
      <c r="E330" s="72" t="s">
        <v>877</v>
      </c>
      <c r="F330" s="73" t="str">
        <f>INDEX('[1]Export Lascom'!B:B,MATCH(E330,'[1]Export Lascom'!O:O,0))</f>
        <v>22ISS</v>
      </c>
      <c r="G330" s="73">
        <f>INDEX('[1]Export Lascom'!G:G,MATCH(E330,'[1]Export Lascom'!O:O,0))</f>
        <v>17</v>
      </c>
      <c r="H330" s="73" t="str">
        <f>INDEX('[1]Export Lascom'!D:D,MATCH(E330,'[1]Export Lascom'!O:O,0))</f>
        <v>PLF</v>
      </c>
      <c r="I330" s="73" t="str">
        <f>"Export CPRD " &amp; INDEX('[1]Export Lascom'!E:E,MATCH(E330,'[1]Export Lascom'!O:O,0))</f>
        <v>Export CPRD PN2068-2</v>
      </c>
      <c r="J330" s="73" t="str">
        <f>IF(MID(INDEX('[1]Export Lascom'!P:P,MATCH(E330,'[1]Export Lascom'!O:O,0)),4,1)="-",MID(INDEX('[1]Export Lascom'!P:P,MATCH(E330,'[1]Export Lascom'!O:O,0)),5,3),"Titre à mettre à jour")</f>
        <v>Titre à mettre à jour</v>
      </c>
      <c r="K330" s="73" t="str">
        <f>IF(MID(INDEX('[1]Export Lascom'!P:P,MATCH(E330,'[1]Export Lascom'!O:O,0)),4,1)="-",MID(INDEX('[1]Export Lascom'!P:P,MATCH(E330,'[1]Export Lascom'!O:O,0)),9,3),"Titre à mettre à jour")</f>
        <v>Titre à mettre à jour</v>
      </c>
      <c r="L330" s="73" t="str">
        <f>INDEX('[1]Export Lascom'!I:I,MATCH(E330,'[1]Export Lascom'!O:O,0))</f>
        <v>PLG</v>
      </c>
      <c r="M330" s="73" t="str">
        <f t="shared" si="16"/>
        <v>000009</v>
      </c>
      <c r="N330" s="74">
        <f t="shared" si="17"/>
        <v>3</v>
      </c>
      <c r="O330" s="73" t="s">
        <v>785</v>
      </c>
      <c r="P330" s="77">
        <f t="shared" ca="1" si="18"/>
        <v>44917</v>
      </c>
      <c r="Q330" s="75">
        <v>44931</v>
      </c>
      <c r="R330" s="76">
        <f t="shared" ca="1" si="19"/>
        <v>-56</v>
      </c>
      <c r="S330" s="76" t="str">
        <f>IF(ISERROR(INDEX('[1]Export Agora'!F:F,MATCH(INDEX('[1]Présence Agora'!#REF!,MATCH(E330,'[1]Présence Agora'!B:B,0)),'[1]Export Agora'!A:A,0))),"",IF(INDEX('[1]Export Agora'!F:F,MATCH(INDEX('[1]Présence Agora'!#REF!,MATCH(E330,'[1]Présence Agora'!B:B,0)),'[1]Export Agora'!A:A,0))="","",INDEX('[1]Export Agora'!F:F,MATCH(INDEX('[1]Présence Agora'!#REF!,MATCH(E330,'[1]Présence Agora'!B:B,0)),'[1]Export Agora'!A:A,0))))</f>
        <v/>
      </c>
      <c r="T330" s="65">
        <f>IF(INDEX('[1]Export Lascom'!U:U,MATCH(E330,'[1]Export Lascom'!O:O,0))="","",INDEX('[1]Export Lascom'!U:U,MATCH(E330,'[1]Export Lascom'!O:O,0)))</f>
        <v>44973</v>
      </c>
    </row>
    <row r="331" spans="5:20">
      <c r="E331" s="72" t="s">
        <v>1033</v>
      </c>
      <c r="F331" s="73" t="str">
        <f>INDEX('[1]Export Lascom'!B:B,MATCH(E331,'[1]Export Lascom'!O:O,0))</f>
        <v>22ISS</v>
      </c>
      <c r="G331" s="73">
        <f>INDEX('[1]Export Lascom'!G:G,MATCH(E331,'[1]Export Lascom'!O:O,0))</f>
        <v>17</v>
      </c>
      <c r="H331" s="73" t="str">
        <f>INDEX('[1]Export Lascom'!D:D,MATCH(E331,'[1]Export Lascom'!O:O,0))</f>
        <v>GEN</v>
      </c>
      <c r="I331" s="73" t="str">
        <f>"Export CPRD " &amp; INDEX('[1]Export Lascom'!E:E,MATCH(E331,'[1]Export Lascom'!O:O,0))</f>
        <v>Export CPRD PN2068-2</v>
      </c>
      <c r="J331" s="73" t="str">
        <f>IF(MID(INDEX('[1]Export Lascom'!P:P,MATCH(E331,'[1]Export Lascom'!O:O,0)),4,1)="-",MID(INDEX('[1]Export Lascom'!P:P,MATCH(E331,'[1]Export Lascom'!O:O,0)),5,3),"Titre à mettre à jour")</f>
        <v>Titre à mettre à jour</v>
      </c>
      <c r="K331" s="73" t="str">
        <f>IF(MID(INDEX('[1]Export Lascom'!P:P,MATCH(E331,'[1]Export Lascom'!O:O,0)),4,1)="-",MID(INDEX('[1]Export Lascom'!P:P,MATCH(E331,'[1]Export Lascom'!O:O,0)),9,3),"Titre à mettre à jour")</f>
        <v>Titre à mettre à jour</v>
      </c>
      <c r="L331" s="73" t="str">
        <f>INDEX('[1]Export Lascom'!I:I,MATCH(E331,'[1]Export Lascom'!O:O,0))</f>
        <v>PRC</v>
      </c>
      <c r="M331" s="73" t="str">
        <f t="shared" si="16"/>
        <v>000107</v>
      </c>
      <c r="N331" s="74">
        <f t="shared" si="17"/>
        <v>1</v>
      </c>
      <c r="O331" s="73" t="s">
        <v>785</v>
      </c>
      <c r="P331" s="77">
        <f t="shared" ca="1" si="18"/>
        <v>45034</v>
      </c>
      <c r="Q331" s="75"/>
      <c r="R331" s="76">
        <f t="shared" ca="1" si="19"/>
        <v>0</v>
      </c>
      <c r="S331" s="76" t="str">
        <f>IF(ISERROR(INDEX('[1]Export Agora'!F:F,MATCH(INDEX('[1]Présence Agora'!#REF!,MATCH(E331,'[1]Présence Agora'!B:B,0)),'[1]Export Agora'!A:A,0))),"",IF(INDEX('[1]Export Agora'!F:F,MATCH(INDEX('[1]Présence Agora'!#REF!,MATCH(E331,'[1]Présence Agora'!B:B,0)),'[1]Export Agora'!A:A,0))="","",INDEX('[1]Export Agora'!F:F,MATCH(INDEX('[1]Présence Agora'!#REF!,MATCH(E331,'[1]Présence Agora'!B:B,0)),'[1]Export Agora'!A:A,0))))</f>
        <v/>
      </c>
      <c r="T331" s="65">
        <f>IF(INDEX('[1]Export Lascom'!U:U,MATCH(E331,'[1]Export Lascom'!O:O,0))="","",INDEX('[1]Export Lascom'!U:U,MATCH(E331,'[1]Export Lascom'!O:O,0)))</f>
        <v>45034</v>
      </c>
    </row>
    <row r="332" spans="5:20">
      <c r="E332" s="72" t="s">
        <v>1262</v>
      </c>
      <c r="F332" s="73" t="str">
        <f>INDEX('[1]Export Lascom'!B:B,MATCH(E332,'[1]Export Lascom'!O:O,0))</f>
        <v>22ISS</v>
      </c>
      <c r="G332" s="73">
        <f>INDEX('[1]Export Lascom'!G:G,MATCH(E332,'[1]Export Lascom'!O:O,0))</f>
        <v>17</v>
      </c>
      <c r="H332" s="73" t="str">
        <f>INDEX('[1]Export Lascom'!D:D,MATCH(E332,'[1]Export Lascom'!O:O,0))</f>
        <v>G2A</v>
      </c>
      <c r="I332" s="73" t="str">
        <f>"Export CPRD " &amp; INDEX('[1]Export Lascom'!E:E,MATCH(E332,'[1]Export Lascom'!O:O,0))</f>
        <v>Export CPRD PN2068-2</v>
      </c>
      <c r="J332" s="73" t="str">
        <f>IF(MID(INDEX('[1]Export Lascom'!P:P,MATCH(E332,'[1]Export Lascom'!O:O,0)),4,1)="-",MID(INDEX('[1]Export Lascom'!P:P,MATCH(E332,'[1]Export Lascom'!O:O,0)),5,3),"Titre à mettre à jour")</f>
        <v>Titre à mettre à jour</v>
      </c>
      <c r="K332" s="73" t="str">
        <f>IF(MID(INDEX('[1]Export Lascom'!P:P,MATCH(E332,'[1]Export Lascom'!O:O,0)),4,1)="-",MID(INDEX('[1]Export Lascom'!P:P,MATCH(E332,'[1]Export Lascom'!O:O,0)),9,3),"Titre à mettre à jour")</f>
        <v>Titre à mettre à jour</v>
      </c>
      <c r="L332" s="73" t="str">
        <f>INDEX('[1]Export Lascom'!I:I,MATCH(E332,'[1]Export Lascom'!O:O,0))</f>
        <v>PRE</v>
      </c>
      <c r="M332" s="73" t="str">
        <f t="shared" ref="M332:M395" si="20">MID(E332,SEARCH("_",E332)-1+13,6)</f>
        <v>000001</v>
      </c>
      <c r="N332" s="74">
        <f t="shared" ref="N332:N395" si="21">VALUE(MID(E332,SEARCH("_",E332)-1+20,2))</f>
        <v>1</v>
      </c>
      <c r="O332" s="73" t="s">
        <v>785</v>
      </c>
      <c r="P332" s="77" t="str">
        <f t="shared" ref="P332:P365" ca="1" si="22">IFERROR(INDEX(INDIRECT("'" &amp;  I332 &amp; "'!A:M"),MATCH(E332,INDIRECT("'" &amp;  I332 &amp; "'!A:A"),0),13),"")</f>
        <v/>
      </c>
      <c r="Q332" s="75"/>
      <c r="R332" s="76" t="str">
        <f t="shared" ref="R332:R395" ca="1" si="23">IF(AND(T332&lt;&gt;"",P332&lt;&gt;""),P332-T332,IF(AND(T332&lt;&gt;"",Q332&lt;&gt;""),Q332-T332,""))</f>
        <v/>
      </c>
      <c r="S332" s="76" t="str">
        <f>IF(ISERROR(INDEX('[1]Export Agora'!F:F,MATCH(INDEX('[1]Présence Agora'!#REF!,MATCH(E332,'[1]Présence Agora'!B:B,0)),'[1]Export Agora'!A:A,0))),"",IF(INDEX('[1]Export Agora'!F:F,MATCH(INDEX('[1]Présence Agora'!#REF!,MATCH(E332,'[1]Présence Agora'!B:B,0)),'[1]Export Agora'!A:A,0))="","",INDEX('[1]Export Agora'!F:F,MATCH(INDEX('[1]Présence Agora'!#REF!,MATCH(E332,'[1]Présence Agora'!B:B,0)),'[1]Export Agora'!A:A,0))))</f>
        <v/>
      </c>
      <c r="T332" s="65">
        <f>IF(INDEX('[1]Export Lascom'!U:U,MATCH(E332,'[1]Export Lascom'!O:O,0))="","",INDEX('[1]Export Lascom'!U:U,MATCH(E332,'[1]Export Lascom'!O:O,0)))</f>
        <v>0</v>
      </c>
    </row>
    <row r="333" spans="5:20">
      <c r="E333" s="72" t="s">
        <v>860</v>
      </c>
      <c r="F333" s="73" t="str">
        <f>INDEX('[1]Export Lascom'!B:B,MATCH(E333,'[1]Export Lascom'!O:O,0))</f>
        <v>22ISS</v>
      </c>
      <c r="G333" s="73">
        <f>INDEX('[1]Export Lascom'!G:G,MATCH(E333,'[1]Export Lascom'!O:O,0))</f>
        <v>17</v>
      </c>
      <c r="H333" s="73" t="str">
        <f>INDEX('[1]Export Lascom'!D:D,MATCH(E333,'[1]Export Lascom'!O:O,0))</f>
        <v>G12</v>
      </c>
      <c r="I333" s="73" t="str">
        <f>"Export CPRD " &amp; INDEX('[1]Export Lascom'!E:E,MATCH(E333,'[1]Export Lascom'!O:O,0))</f>
        <v>Export CPRD PN2068-2</v>
      </c>
      <c r="J333" s="73" t="str">
        <f>IF(MID(INDEX('[1]Export Lascom'!P:P,MATCH(E333,'[1]Export Lascom'!O:O,0)),4,1)="-",MID(INDEX('[1]Export Lascom'!P:P,MATCH(E333,'[1]Export Lascom'!O:O,0)),5,3),"Titre à mettre à jour")</f>
        <v>Titre à mettre à jour</v>
      </c>
      <c r="K333" s="73" t="str">
        <f>IF(MID(INDEX('[1]Export Lascom'!P:P,MATCH(E333,'[1]Export Lascom'!O:O,0)),4,1)="-",MID(INDEX('[1]Export Lascom'!P:P,MATCH(E333,'[1]Export Lascom'!O:O,0)),9,3),"Titre à mettre à jour")</f>
        <v>Titre à mettre à jour</v>
      </c>
      <c r="L333" s="73" t="str">
        <f>INDEX('[1]Export Lascom'!I:I,MATCH(E333,'[1]Export Lascom'!O:O,0))</f>
        <v>PRE</v>
      </c>
      <c r="M333" s="73" t="str">
        <f t="shared" si="20"/>
        <v>000053</v>
      </c>
      <c r="N333" s="74">
        <f t="shared" si="21"/>
        <v>1</v>
      </c>
      <c r="O333" s="73" t="s">
        <v>787</v>
      </c>
      <c r="P333" s="77" t="str">
        <f t="shared" ca="1" si="22"/>
        <v/>
      </c>
      <c r="Q333" s="75"/>
      <c r="R333" s="76" t="str">
        <f t="shared" ca="1" si="23"/>
        <v/>
      </c>
      <c r="S333" s="76" t="str">
        <f>IF(ISERROR(INDEX('[1]Export Agora'!F:F,MATCH(INDEX('[1]Présence Agora'!#REF!,MATCH(E333,'[1]Présence Agora'!B:B,0)),'[1]Export Agora'!A:A,0))),"",IF(INDEX('[1]Export Agora'!F:F,MATCH(INDEX('[1]Présence Agora'!#REF!,MATCH(E333,'[1]Présence Agora'!B:B,0)),'[1]Export Agora'!A:A,0))="","",INDEX('[1]Export Agora'!F:F,MATCH(INDEX('[1]Présence Agora'!#REF!,MATCH(E333,'[1]Présence Agora'!B:B,0)),'[1]Export Agora'!A:A,0))))</f>
        <v/>
      </c>
      <c r="T333" s="65">
        <f>IF(INDEX('[1]Export Lascom'!U:U,MATCH(E333,'[1]Export Lascom'!O:O,0))="","",INDEX('[1]Export Lascom'!U:U,MATCH(E333,'[1]Export Lascom'!O:O,0)))</f>
        <v>44966</v>
      </c>
    </row>
    <row r="334" spans="5:20">
      <c r="E334" s="72" t="s">
        <v>869</v>
      </c>
      <c r="F334" s="73" t="str">
        <f>INDEX('[1]Export Lascom'!B:B,MATCH(E334,'[1]Export Lascom'!O:O,0))</f>
        <v>22ISS</v>
      </c>
      <c r="G334" s="73">
        <f>INDEX('[1]Export Lascom'!G:G,MATCH(E334,'[1]Export Lascom'!O:O,0))</f>
        <v>17</v>
      </c>
      <c r="H334" s="73" t="str">
        <f>INDEX('[1]Export Lascom'!D:D,MATCH(E334,'[1]Export Lascom'!O:O,0))</f>
        <v>G12</v>
      </c>
      <c r="I334" s="73" t="str">
        <f>"Export CPRD " &amp; INDEX('[1]Export Lascom'!E:E,MATCH(E334,'[1]Export Lascom'!O:O,0))</f>
        <v>Export CPRD PN2068-2</v>
      </c>
      <c r="J334" s="73" t="str">
        <f>IF(MID(INDEX('[1]Export Lascom'!P:P,MATCH(E334,'[1]Export Lascom'!O:O,0)),4,1)="-",MID(INDEX('[1]Export Lascom'!P:P,MATCH(E334,'[1]Export Lascom'!O:O,0)),5,3),"Titre à mettre à jour")</f>
        <v>S04</v>
      </c>
      <c r="K334" s="73" t="str">
        <f>IF(MID(INDEX('[1]Export Lascom'!P:P,MATCH(E334,'[1]Export Lascom'!O:O,0)),4,1)="-",MID(INDEX('[1]Export Lascom'!P:P,MATCH(E334,'[1]Export Lascom'!O:O,0)),9,3),"Titre à mettre à jour")</f>
        <v>BOI</v>
      </c>
      <c r="L334" s="73" t="str">
        <f>INDEX('[1]Export Lascom'!I:I,MATCH(E334,'[1]Export Lascom'!O:O,0))</f>
        <v>PRE</v>
      </c>
      <c r="M334" s="73" t="str">
        <f t="shared" si="20"/>
        <v>000053</v>
      </c>
      <c r="N334" s="74">
        <f t="shared" si="21"/>
        <v>2</v>
      </c>
      <c r="O334" s="73" t="s">
        <v>787</v>
      </c>
      <c r="P334" s="77" t="str">
        <f t="shared" ca="1" si="22"/>
        <v/>
      </c>
      <c r="Q334" s="75">
        <v>44981</v>
      </c>
      <c r="R334" s="76">
        <f t="shared" ca="1" si="23"/>
        <v>11</v>
      </c>
      <c r="S334" s="76" t="str">
        <f>IF(ISERROR(INDEX('[1]Export Agora'!F:F,MATCH(INDEX('[1]Présence Agora'!#REF!,MATCH(E334,'[1]Présence Agora'!B:B,0)),'[1]Export Agora'!A:A,0))),"",IF(INDEX('[1]Export Agora'!F:F,MATCH(INDEX('[1]Présence Agora'!#REF!,MATCH(E334,'[1]Présence Agora'!B:B,0)),'[1]Export Agora'!A:A,0))="","",INDEX('[1]Export Agora'!F:F,MATCH(INDEX('[1]Présence Agora'!#REF!,MATCH(E334,'[1]Présence Agora'!B:B,0)),'[1]Export Agora'!A:A,0))))</f>
        <v/>
      </c>
      <c r="T334" s="65">
        <f>IF(INDEX('[1]Export Lascom'!U:U,MATCH(E334,'[1]Export Lascom'!O:O,0))="","",INDEX('[1]Export Lascom'!U:U,MATCH(E334,'[1]Export Lascom'!O:O,0)))</f>
        <v>44970</v>
      </c>
    </row>
    <row r="335" spans="5:20">
      <c r="E335" s="72" t="s">
        <v>988</v>
      </c>
      <c r="F335" s="73" t="str">
        <f>INDEX('[1]Export Lascom'!B:B,MATCH(E335,'[1]Export Lascom'!O:O,0))</f>
        <v>22ISS</v>
      </c>
      <c r="G335" s="73">
        <f>INDEX('[1]Export Lascom'!G:G,MATCH(E335,'[1]Export Lascom'!O:O,0))</f>
        <v>17</v>
      </c>
      <c r="H335" s="73" t="str">
        <f>INDEX('[1]Export Lascom'!D:D,MATCH(E335,'[1]Export Lascom'!O:O,0))</f>
        <v>G12</v>
      </c>
      <c r="I335" s="73" t="str">
        <f>"Export CPRD " &amp; INDEX('[1]Export Lascom'!E:E,MATCH(E335,'[1]Export Lascom'!O:O,0))</f>
        <v>Export CPRD PN2068-2</v>
      </c>
      <c r="J335" s="73" t="str">
        <f>IF(MID(INDEX('[1]Export Lascom'!P:P,MATCH(E335,'[1]Export Lascom'!O:O,0)),4,1)="-",MID(INDEX('[1]Export Lascom'!P:P,MATCH(E335,'[1]Export Lascom'!O:O,0)),5,3),"Titre à mettre à jour")</f>
        <v>S04</v>
      </c>
      <c r="K335" s="73" t="str">
        <f>IF(MID(INDEX('[1]Export Lascom'!P:P,MATCH(E335,'[1]Export Lascom'!O:O,0)),4,1)="-",MID(INDEX('[1]Export Lascom'!P:P,MATCH(E335,'[1]Export Lascom'!O:O,0)),9,3),"Titre à mettre à jour")</f>
        <v>BOI</v>
      </c>
      <c r="L335" s="73" t="str">
        <f>INDEX('[1]Export Lascom'!I:I,MATCH(E335,'[1]Export Lascom'!O:O,0))</f>
        <v>PRE</v>
      </c>
      <c r="M335" s="73" t="str">
        <f t="shared" si="20"/>
        <v>000053</v>
      </c>
      <c r="N335" s="74">
        <f t="shared" si="21"/>
        <v>3</v>
      </c>
      <c r="O335" s="73" t="s">
        <v>787</v>
      </c>
      <c r="P335" s="77" t="str">
        <f t="shared" ca="1" si="22"/>
        <v/>
      </c>
      <c r="Q335" s="75">
        <v>45001</v>
      </c>
      <c r="R335" s="76">
        <f t="shared" ca="1" si="23"/>
        <v>-28</v>
      </c>
      <c r="S335" s="76" t="str">
        <f>IF(ISERROR(INDEX('[1]Export Agora'!F:F,MATCH(INDEX('[1]Présence Agora'!#REF!,MATCH(E335,'[1]Présence Agora'!B:B,0)),'[1]Export Agora'!A:A,0))),"",IF(INDEX('[1]Export Agora'!F:F,MATCH(INDEX('[1]Présence Agora'!#REF!,MATCH(E335,'[1]Présence Agora'!B:B,0)),'[1]Export Agora'!A:A,0))="","",INDEX('[1]Export Agora'!F:F,MATCH(INDEX('[1]Présence Agora'!#REF!,MATCH(E335,'[1]Présence Agora'!B:B,0)),'[1]Export Agora'!A:A,0))))</f>
        <v/>
      </c>
      <c r="T335" s="65">
        <f>IF(INDEX('[1]Export Lascom'!U:U,MATCH(E335,'[1]Export Lascom'!O:O,0))="","",INDEX('[1]Export Lascom'!U:U,MATCH(E335,'[1]Export Lascom'!O:O,0)))</f>
        <v>45029</v>
      </c>
    </row>
    <row r="336" spans="5:20">
      <c r="E336" s="72" t="s">
        <v>879</v>
      </c>
      <c r="F336" s="73" t="str">
        <f>INDEX('[1]Export Lascom'!B:B,MATCH(E336,'[1]Export Lascom'!O:O,0))</f>
        <v>22ISS</v>
      </c>
      <c r="G336" s="73">
        <f>INDEX('[1]Export Lascom'!G:G,MATCH(E336,'[1]Export Lascom'!O:O,0))</f>
        <v>17</v>
      </c>
      <c r="H336" s="73" t="str">
        <f>INDEX('[1]Export Lascom'!D:D,MATCH(E336,'[1]Export Lascom'!O:O,0))</f>
        <v>G12</v>
      </c>
      <c r="I336" s="73" t="str">
        <f>"Export CPRD " &amp; INDEX('[1]Export Lascom'!E:E,MATCH(E336,'[1]Export Lascom'!O:O,0))</f>
        <v>Export CPRD PN2068-2</v>
      </c>
      <c r="J336" s="73" t="str">
        <f>IF(MID(INDEX('[1]Export Lascom'!P:P,MATCH(E336,'[1]Export Lascom'!O:O,0)),4,1)="-",MID(INDEX('[1]Export Lascom'!P:P,MATCH(E336,'[1]Export Lascom'!O:O,0)),5,3),"Titre à mettre à jour")</f>
        <v>S03</v>
      </c>
      <c r="K336" s="73" t="str">
        <f>IF(MID(INDEX('[1]Export Lascom'!P:P,MATCH(E336,'[1]Export Lascom'!O:O,0)),4,1)="-",MID(INDEX('[1]Export Lascom'!P:P,MATCH(E336,'[1]Export Lascom'!O:O,0)),9,3),"Titre à mettre à jour")</f>
        <v>BOI</v>
      </c>
      <c r="L336" s="73" t="str">
        <f>INDEX('[1]Export Lascom'!I:I,MATCH(E336,'[1]Export Lascom'!O:O,0))</f>
        <v>PRE</v>
      </c>
      <c r="M336" s="73" t="str">
        <f t="shared" si="20"/>
        <v>000055</v>
      </c>
      <c r="N336" s="74">
        <f t="shared" si="21"/>
        <v>1</v>
      </c>
      <c r="O336" s="73" t="s">
        <v>787</v>
      </c>
      <c r="P336" s="77" t="str">
        <f t="shared" ca="1" si="22"/>
        <v/>
      </c>
      <c r="Q336" s="75"/>
      <c r="R336" s="76" t="str">
        <f t="shared" ca="1" si="23"/>
        <v/>
      </c>
      <c r="S336" s="76" t="str">
        <f>IF(ISERROR(INDEX('[1]Export Agora'!F:F,MATCH(INDEX('[1]Présence Agora'!#REF!,MATCH(E336,'[1]Présence Agora'!B:B,0)),'[1]Export Agora'!A:A,0))),"",IF(INDEX('[1]Export Agora'!F:F,MATCH(INDEX('[1]Présence Agora'!#REF!,MATCH(E336,'[1]Présence Agora'!B:B,0)),'[1]Export Agora'!A:A,0))="","",INDEX('[1]Export Agora'!F:F,MATCH(INDEX('[1]Présence Agora'!#REF!,MATCH(E336,'[1]Présence Agora'!B:B,0)),'[1]Export Agora'!A:A,0))))</f>
        <v/>
      </c>
      <c r="T336" s="65">
        <f>IF(INDEX('[1]Export Lascom'!U:U,MATCH(E336,'[1]Export Lascom'!O:O,0))="","",INDEX('[1]Export Lascom'!U:U,MATCH(E336,'[1]Export Lascom'!O:O,0)))</f>
        <v>44974</v>
      </c>
    </row>
    <row r="337" spans="5:20">
      <c r="E337" s="72" t="s">
        <v>900</v>
      </c>
      <c r="F337" s="73" t="str">
        <f>INDEX('[1]Export Lascom'!B:B,MATCH(E337,'[1]Export Lascom'!O:O,0))</f>
        <v>22ISS</v>
      </c>
      <c r="G337" s="73">
        <f>INDEX('[1]Export Lascom'!G:G,MATCH(E337,'[1]Export Lascom'!O:O,0))</f>
        <v>17</v>
      </c>
      <c r="H337" s="73" t="str">
        <f>INDEX('[1]Export Lascom'!D:D,MATCH(E337,'[1]Export Lascom'!O:O,0))</f>
        <v>G12</v>
      </c>
      <c r="I337" s="73" t="str">
        <f>"Export CPRD " &amp; INDEX('[1]Export Lascom'!E:E,MATCH(E337,'[1]Export Lascom'!O:O,0))</f>
        <v>Export CPRD PN2068-2</v>
      </c>
      <c r="J337" s="73" t="str">
        <f>IF(MID(INDEX('[1]Export Lascom'!P:P,MATCH(E337,'[1]Export Lascom'!O:O,0)),4,1)="-",MID(INDEX('[1]Export Lascom'!P:P,MATCH(E337,'[1]Export Lascom'!O:O,0)),5,3),"Titre à mettre à jour")</f>
        <v>S03</v>
      </c>
      <c r="K337" s="73" t="str">
        <f>IF(MID(INDEX('[1]Export Lascom'!P:P,MATCH(E337,'[1]Export Lascom'!O:O,0)),4,1)="-",MID(INDEX('[1]Export Lascom'!P:P,MATCH(E337,'[1]Export Lascom'!O:O,0)),9,3),"Titre à mettre à jour")</f>
        <v>BOI</v>
      </c>
      <c r="L337" s="73" t="str">
        <f>INDEX('[1]Export Lascom'!I:I,MATCH(E337,'[1]Export Lascom'!O:O,0))</f>
        <v>PRE</v>
      </c>
      <c r="M337" s="73" t="str">
        <f t="shared" si="20"/>
        <v>000055</v>
      </c>
      <c r="N337" s="74">
        <f t="shared" si="21"/>
        <v>2</v>
      </c>
      <c r="O337" s="73" t="s">
        <v>787</v>
      </c>
      <c r="P337" s="77" t="str">
        <f t="shared" ca="1" si="22"/>
        <v/>
      </c>
      <c r="Q337" s="75"/>
      <c r="R337" s="76" t="str">
        <f t="shared" ca="1" si="23"/>
        <v/>
      </c>
      <c r="S337" s="76" t="str">
        <f>IF(ISERROR(INDEX('[1]Export Agora'!F:F,MATCH(INDEX('[1]Présence Agora'!#REF!,MATCH(E337,'[1]Présence Agora'!B:B,0)),'[1]Export Agora'!A:A,0))),"",IF(INDEX('[1]Export Agora'!F:F,MATCH(INDEX('[1]Présence Agora'!#REF!,MATCH(E337,'[1]Présence Agora'!B:B,0)),'[1]Export Agora'!A:A,0))="","",INDEX('[1]Export Agora'!F:F,MATCH(INDEX('[1]Présence Agora'!#REF!,MATCH(E337,'[1]Présence Agora'!B:B,0)),'[1]Export Agora'!A:A,0))))</f>
        <v/>
      </c>
      <c r="T337" s="65">
        <f>IF(INDEX('[1]Export Lascom'!U:U,MATCH(E337,'[1]Export Lascom'!O:O,0))="","",INDEX('[1]Export Lascom'!U:U,MATCH(E337,'[1]Export Lascom'!O:O,0)))</f>
        <v>44978</v>
      </c>
    </row>
    <row r="338" spans="5:20">
      <c r="E338" s="72" t="s">
        <v>1261</v>
      </c>
      <c r="F338" s="73" t="str">
        <f>INDEX('[1]Export Lascom'!B:B,MATCH(E338,'[1]Export Lascom'!O:O,0))</f>
        <v>22ISS</v>
      </c>
      <c r="G338" s="73">
        <f>INDEX('[1]Export Lascom'!G:G,MATCH(E338,'[1]Export Lascom'!O:O,0))</f>
        <v>17</v>
      </c>
      <c r="H338" s="73" t="str">
        <f>INDEX('[1]Export Lascom'!D:D,MATCH(E338,'[1]Export Lascom'!O:O,0))</f>
        <v>G12</v>
      </c>
      <c r="I338" s="73" t="str">
        <f>"Export CPRD " &amp; INDEX('[1]Export Lascom'!E:E,MATCH(E338,'[1]Export Lascom'!O:O,0))</f>
        <v>Export CPRD PN2068-2</v>
      </c>
      <c r="J338" s="73" t="str">
        <f>IF(MID(INDEX('[1]Export Lascom'!P:P,MATCH(E338,'[1]Export Lascom'!O:O,0)),4,1)="-",MID(INDEX('[1]Export Lascom'!P:P,MATCH(E338,'[1]Export Lascom'!O:O,0)),5,3),"Titre à mettre à jour")</f>
        <v>S03</v>
      </c>
      <c r="K338" s="73" t="str">
        <f>IF(MID(INDEX('[1]Export Lascom'!P:P,MATCH(E338,'[1]Export Lascom'!O:O,0)),4,1)="-",MID(INDEX('[1]Export Lascom'!P:P,MATCH(E338,'[1]Export Lascom'!O:O,0)),9,3),"Titre à mettre à jour")</f>
        <v>BOI</v>
      </c>
      <c r="L338" s="73" t="str">
        <f>INDEX('[1]Export Lascom'!I:I,MATCH(E338,'[1]Export Lascom'!O:O,0))</f>
        <v>PRE</v>
      </c>
      <c r="M338" s="73" t="str">
        <f t="shared" si="20"/>
        <v>000055</v>
      </c>
      <c r="N338" s="74">
        <f t="shared" si="21"/>
        <v>3</v>
      </c>
      <c r="O338" s="73" t="s">
        <v>787</v>
      </c>
      <c r="P338" s="77" t="str">
        <f t="shared" ca="1" si="22"/>
        <v/>
      </c>
      <c r="Q338" s="75">
        <v>44998</v>
      </c>
      <c r="R338" s="76">
        <f t="shared" ca="1" si="23"/>
        <v>44998</v>
      </c>
      <c r="S338" s="76" t="str">
        <f>IF(ISERROR(INDEX('[1]Export Agora'!F:F,MATCH(INDEX('[1]Présence Agora'!#REF!,MATCH(E338,'[1]Présence Agora'!B:B,0)),'[1]Export Agora'!A:A,0))),"",IF(INDEX('[1]Export Agora'!F:F,MATCH(INDEX('[1]Présence Agora'!#REF!,MATCH(E338,'[1]Présence Agora'!B:B,0)),'[1]Export Agora'!A:A,0))="","",INDEX('[1]Export Agora'!F:F,MATCH(INDEX('[1]Présence Agora'!#REF!,MATCH(E338,'[1]Présence Agora'!B:B,0)),'[1]Export Agora'!A:A,0))))</f>
        <v/>
      </c>
      <c r="T338" s="65">
        <f>IF(INDEX('[1]Export Lascom'!U:U,MATCH(E338,'[1]Export Lascom'!O:O,0))="","",INDEX('[1]Export Lascom'!U:U,MATCH(E338,'[1]Export Lascom'!O:O,0)))</f>
        <v>0</v>
      </c>
    </row>
    <row r="339" spans="5:20">
      <c r="E339" s="72" t="s">
        <v>907</v>
      </c>
      <c r="F339" s="73" t="str">
        <f>INDEX('[1]Export Lascom'!B:B,MATCH(E339,'[1]Export Lascom'!O:O,0))</f>
        <v>22ISS</v>
      </c>
      <c r="G339" s="73">
        <f>INDEX('[1]Export Lascom'!G:G,MATCH(E339,'[1]Export Lascom'!O:O,0))</f>
        <v>17</v>
      </c>
      <c r="H339" s="73" t="str">
        <f>INDEX('[1]Export Lascom'!D:D,MATCH(E339,'[1]Export Lascom'!O:O,0))</f>
        <v>G12</v>
      </c>
      <c r="I339" s="73" t="str">
        <f>"Export CPRD " &amp; INDEX('[1]Export Lascom'!E:E,MATCH(E339,'[1]Export Lascom'!O:O,0))</f>
        <v>Export CPRD PN2068-2</v>
      </c>
      <c r="J339" s="73" t="str">
        <f>IF(MID(INDEX('[1]Export Lascom'!P:P,MATCH(E339,'[1]Export Lascom'!O:O,0)),4,1)="-",MID(INDEX('[1]Export Lascom'!P:P,MATCH(E339,'[1]Export Lascom'!O:O,0)),5,3),"Titre à mettre à jour")</f>
        <v>S02</v>
      </c>
      <c r="K339" s="73" t="str">
        <f>IF(MID(INDEX('[1]Export Lascom'!P:P,MATCH(E339,'[1]Export Lascom'!O:O,0)),4,1)="-",MID(INDEX('[1]Export Lascom'!P:P,MATCH(E339,'[1]Export Lascom'!O:O,0)),9,3),"Titre à mettre à jour")</f>
        <v>BOI</v>
      </c>
      <c r="L339" s="73" t="str">
        <f>INDEX('[1]Export Lascom'!I:I,MATCH(E339,'[1]Export Lascom'!O:O,0))</f>
        <v>PRE</v>
      </c>
      <c r="M339" s="73" t="str">
        <f t="shared" si="20"/>
        <v>000075</v>
      </c>
      <c r="N339" s="74">
        <f t="shared" si="21"/>
        <v>1</v>
      </c>
      <c r="O339" s="73" t="s">
        <v>787</v>
      </c>
      <c r="P339" s="77" t="str">
        <f t="shared" ca="1" si="22"/>
        <v/>
      </c>
      <c r="Q339" s="75"/>
      <c r="R339" s="76" t="str">
        <f t="shared" ca="1" si="23"/>
        <v/>
      </c>
      <c r="S339" s="76" t="str">
        <f>IF(ISERROR(INDEX('[1]Export Agora'!F:F,MATCH(INDEX('[1]Présence Agora'!#REF!,MATCH(E339,'[1]Présence Agora'!B:B,0)),'[1]Export Agora'!A:A,0))),"",IF(INDEX('[1]Export Agora'!F:F,MATCH(INDEX('[1]Présence Agora'!#REF!,MATCH(E339,'[1]Présence Agora'!B:B,0)),'[1]Export Agora'!A:A,0))="","",INDEX('[1]Export Agora'!F:F,MATCH(INDEX('[1]Présence Agora'!#REF!,MATCH(E339,'[1]Présence Agora'!B:B,0)),'[1]Export Agora'!A:A,0))))</f>
        <v/>
      </c>
      <c r="T339" s="65">
        <f>IF(INDEX('[1]Export Lascom'!U:U,MATCH(E339,'[1]Export Lascom'!O:O,0))="","",INDEX('[1]Export Lascom'!U:U,MATCH(E339,'[1]Export Lascom'!O:O,0)))</f>
        <v>44980</v>
      </c>
    </row>
    <row r="340" spans="5:20">
      <c r="E340" s="72" t="s">
        <v>989</v>
      </c>
      <c r="F340" s="73" t="str">
        <f>INDEX('[1]Export Lascom'!B:B,MATCH(E340,'[1]Export Lascom'!O:O,0))</f>
        <v>22ISS</v>
      </c>
      <c r="G340" s="73">
        <f>INDEX('[1]Export Lascom'!G:G,MATCH(E340,'[1]Export Lascom'!O:O,0))</f>
        <v>17</v>
      </c>
      <c r="H340" s="73" t="str">
        <f>INDEX('[1]Export Lascom'!D:D,MATCH(E340,'[1]Export Lascom'!O:O,0))</f>
        <v>G12</v>
      </c>
      <c r="I340" s="73" t="str">
        <f>"Export CPRD " &amp; INDEX('[1]Export Lascom'!E:E,MATCH(E340,'[1]Export Lascom'!O:O,0))</f>
        <v>Export CPRD PN2068-2</v>
      </c>
      <c r="J340" s="73" t="str">
        <f>IF(MID(INDEX('[1]Export Lascom'!P:P,MATCH(E340,'[1]Export Lascom'!O:O,0)),4,1)="-",MID(INDEX('[1]Export Lascom'!P:P,MATCH(E340,'[1]Export Lascom'!O:O,0)),5,3),"Titre à mettre à jour")</f>
        <v>S02</v>
      </c>
      <c r="K340" s="73" t="str">
        <f>IF(MID(INDEX('[1]Export Lascom'!P:P,MATCH(E340,'[1]Export Lascom'!O:O,0)),4,1)="-",MID(INDEX('[1]Export Lascom'!P:P,MATCH(E340,'[1]Export Lascom'!O:O,0)),9,3),"Titre à mettre à jour")</f>
        <v>BOI</v>
      </c>
      <c r="L340" s="73" t="str">
        <f>INDEX('[1]Export Lascom'!I:I,MATCH(E340,'[1]Export Lascom'!O:O,0))</f>
        <v>PRE</v>
      </c>
      <c r="M340" s="73" t="str">
        <f t="shared" si="20"/>
        <v>000075</v>
      </c>
      <c r="N340" s="74">
        <f t="shared" si="21"/>
        <v>2</v>
      </c>
      <c r="O340" s="73" t="s">
        <v>787</v>
      </c>
      <c r="P340" s="77" t="str">
        <f t="shared" ca="1" si="22"/>
        <v/>
      </c>
      <c r="Q340" s="75">
        <v>44998</v>
      </c>
      <c r="R340" s="76">
        <f t="shared" ca="1" si="23"/>
        <v>-31</v>
      </c>
      <c r="S340" s="76" t="str">
        <f>IF(ISERROR(INDEX('[1]Export Agora'!F:F,MATCH(INDEX('[1]Présence Agora'!#REF!,MATCH(E340,'[1]Présence Agora'!B:B,0)),'[1]Export Agora'!A:A,0))),"",IF(INDEX('[1]Export Agora'!F:F,MATCH(INDEX('[1]Présence Agora'!#REF!,MATCH(E340,'[1]Présence Agora'!B:B,0)),'[1]Export Agora'!A:A,0))="","",INDEX('[1]Export Agora'!F:F,MATCH(INDEX('[1]Présence Agora'!#REF!,MATCH(E340,'[1]Présence Agora'!B:B,0)),'[1]Export Agora'!A:A,0))))</f>
        <v/>
      </c>
      <c r="T340" s="65">
        <f>IF(INDEX('[1]Export Lascom'!U:U,MATCH(E340,'[1]Export Lascom'!O:O,0))="","",INDEX('[1]Export Lascom'!U:U,MATCH(E340,'[1]Export Lascom'!O:O,0)))</f>
        <v>45029</v>
      </c>
    </row>
    <row r="341" spans="5:20">
      <c r="E341" s="72" t="s">
        <v>908</v>
      </c>
      <c r="F341" s="73" t="str">
        <f>INDEX('[1]Export Lascom'!B:B,MATCH(E341,'[1]Export Lascom'!O:O,0))</f>
        <v>22ISS</v>
      </c>
      <c r="G341" s="73">
        <f>INDEX('[1]Export Lascom'!G:G,MATCH(E341,'[1]Export Lascom'!O:O,0))</f>
        <v>17</v>
      </c>
      <c r="H341" s="73" t="str">
        <f>INDEX('[1]Export Lascom'!D:D,MATCH(E341,'[1]Export Lascom'!O:O,0))</f>
        <v>G12</v>
      </c>
      <c r="I341" s="73" t="str">
        <f>"Export CPRD " &amp; INDEX('[1]Export Lascom'!E:E,MATCH(E341,'[1]Export Lascom'!O:O,0))</f>
        <v>Export CPRD PN2068-2</v>
      </c>
      <c r="J341" s="73" t="str">
        <f>IF(MID(INDEX('[1]Export Lascom'!P:P,MATCH(E341,'[1]Export Lascom'!O:O,0)),4,1)="-",MID(INDEX('[1]Export Lascom'!P:P,MATCH(E341,'[1]Export Lascom'!O:O,0)),5,3),"Titre à mettre à jour")</f>
        <v>S02</v>
      </c>
      <c r="K341" s="73" t="str">
        <f>IF(MID(INDEX('[1]Export Lascom'!P:P,MATCH(E341,'[1]Export Lascom'!O:O,0)),4,1)="-",MID(INDEX('[1]Export Lascom'!P:P,MATCH(E341,'[1]Export Lascom'!O:O,0)),9,3),"Titre à mettre à jour")</f>
        <v>EMR</v>
      </c>
      <c r="L341" s="73" t="str">
        <f>INDEX('[1]Export Lascom'!I:I,MATCH(E341,'[1]Export Lascom'!O:O,0))</f>
        <v>PRE</v>
      </c>
      <c r="M341" s="73" t="str">
        <f t="shared" si="20"/>
        <v>000076</v>
      </c>
      <c r="N341" s="74">
        <f t="shared" si="21"/>
        <v>1</v>
      </c>
      <c r="O341" s="73" t="s">
        <v>787</v>
      </c>
      <c r="P341" s="77" t="str">
        <f t="shared" ca="1" si="22"/>
        <v/>
      </c>
      <c r="Q341" s="75"/>
      <c r="R341" s="76" t="str">
        <f t="shared" ca="1" si="23"/>
        <v/>
      </c>
      <c r="S341" s="76" t="str">
        <f>IF(ISERROR(INDEX('[1]Export Agora'!F:F,MATCH(INDEX('[1]Présence Agora'!#REF!,MATCH(E341,'[1]Présence Agora'!B:B,0)),'[1]Export Agora'!A:A,0))),"",IF(INDEX('[1]Export Agora'!F:F,MATCH(INDEX('[1]Présence Agora'!#REF!,MATCH(E341,'[1]Présence Agora'!B:B,0)),'[1]Export Agora'!A:A,0))="","",INDEX('[1]Export Agora'!F:F,MATCH(INDEX('[1]Présence Agora'!#REF!,MATCH(E341,'[1]Présence Agora'!B:B,0)),'[1]Export Agora'!A:A,0))))</f>
        <v/>
      </c>
      <c r="T341" s="65">
        <f>IF(INDEX('[1]Export Lascom'!U:U,MATCH(E341,'[1]Export Lascom'!O:O,0))="","",INDEX('[1]Export Lascom'!U:U,MATCH(E341,'[1]Export Lascom'!O:O,0)))</f>
        <v>44980</v>
      </c>
    </row>
    <row r="342" spans="5:20">
      <c r="E342" s="72" t="s">
        <v>990</v>
      </c>
      <c r="F342" s="73" t="str">
        <f>INDEX('[1]Export Lascom'!B:B,MATCH(E342,'[1]Export Lascom'!O:O,0))</f>
        <v>22ISS</v>
      </c>
      <c r="G342" s="73">
        <f>INDEX('[1]Export Lascom'!G:G,MATCH(E342,'[1]Export Lascom'!O:O,0))</f>
        <v>17</v>
      </c>
      <c r="H342" s="73" t="str">
        <f>INDEX('[1]Export Lascom'!D:D,MATCH(E342,'[1]Export Lascom'!O:O,0))</f>
        <v>G12</v>
      </c>
      <c r="I342" s="73" t="str">
        <f>"Export CPRD " &amp; INDEX('[1]Export Lascom'!E:E,MATCH(E342,'[1]Export Lascom'!O:O,0))</f>
        <v>Export CPRD PN2068-2</v>
      </c>
      <c r="J342" s="73" t="str">
        <f>IF(MID(INDEX('[1]Export Lascom'!P:P,MATCH(E342,'[1]Export Lascom'!O:O,0)),4,1)="-",MID(INDEX('[1]Export Lascom'!P:P,MATCH(E342,'[1]Export Lascom'!O:O,0)),5,3),"Titre à mettre à jour")</f>
        <v>S02</v>
      </c>
      <c r="K342" s="73" t="str">
        <f>IF(MID(INDEX('[1]Export Lascom'!P:P,MATCH(E342,'[1]Export Lascom'!O:O,0)),4,1)="-",MID(INDEX('[1]Export Lascom'!P:P,MATCH(E342,'[1]Export Lascom'!O:O,0)),9,3),"Titre à mettre à jour")</f>
        <v>EMR</v>
      </c>
      <c r="L342" s="73" t="str">
        <f>INDEX('[1]Export Lascom'!I:I,MATCH(E342,'[1]Export Lascom'!O:O,0))</f>
        <v>PRE</v>
      </c>
      <c r="M342" s="73" t="str">
        <f t="shared" si="20"/>
        <v>000076</v>
      </c>
      <c r="N342" s="74">
        <f t="shared" si="21"/>
        <v>2</v>
      </c>
      <c r="O342" s="73" t="s">
        <v>787</v>
      </c>
      <c r="P342" s="77" t="str">
        <f t="shared" ca="1" si="22"/>
        <v/>
      </c>
      <c r="Q342" s="75">
        <v>45001</v>
      </c>
      <c r="R342" s="76">
        <f t="shared" ca="1" si="23"/>
        <v>-28</v>
      </c>
      <c r="S342" s="76" t="str">
        <f>IF(ISERROR(INDEX('[1]Export Agora'!F:F,MATCH(INDEX('[1]Présence Agora'!#REF!,MATCH(E342,'[1]Présence Agora'!B:B,0)),'[1]Export Agora'!A:A,0))),"",IF(INDEX('[1]Export Agora'!F:F,MATCH(INDEX('[1]Présence Agora'!#REF!,MATCH(E342,'[1]Présence Agora'!B:B,0)),'[1]Export Agora'!A:A,0))="","",INDEX('[1]Export Agora'!F:F,MATCH(INDEX('[1]Présence Agora'!#REF!,MATCH(E342,'[1]Présence Agora'!B:B,0)),'[1]Export Agora'!A:A,0))))</f>
        <v/>
      </c>
      <c r="T342" s="65">
        <f>IF(INDEX('[1]Export Lascom'!U:U,MATCH(E342,'[1]Export Lascom'!O:O,0))="","",INDEX('[1]Export Lascom'!U:U,MATCH(E342,'[1]Export Lascom'!O:O,0)))</f>
        <v>45029</v>
      </c>
    </row>
    <row r="343" spans="5:20">
      <c r="E343" s="72" t="s">
        <v>909</v>
      </c>
      <c r="F343" s="73" t="str">
        <f>INDEX('[1]Export Lascom'!B:B,MATCH(E343,'[1]Export Lascom'!O:O,0))</f>
        <v>22ISS</v>
      </c>
      <c r="G343" s="73">
        <f>INDEX('[1]Export Lascom'!G:G,MATCH(E343,'[1]Export Lascom'!O:O,0))</f>
        <v>17</v>
      </c>
      <c r="H343" s="73" t="str">
        <f>INDEX('[1]Export Lascom'!D:D,MATCH(E343,'[1]Export Lascom'!O:O,0))</f>
        <v>G12</v>
      </c>
      <c r="I343" s="73" t="str">
        <f>"Export CPRD " &amp; INDEX('[1]Export Lascom'!E:E,MATCH(E343,'[1]Export Lascom'!O:O,0))</f>
        <v>Export CPRD PN2068-2</v>
      </c>
      <c r="J343" s="73" t="str">
        <f>IF(MID(INDEX('[1]Export Lascom'!P:P,MATCH(E343,'[1]Export Lascom'!O:O,0)),4,1)="-",MID(INDEX('[1]Export Lascom'!P:P,MATCH(E343,'[1]Export Lascom'!O:O,0)),5,3),"Titre à mettre à jour")</f>
        <v>S02</v>
      </c>
      <c r="K343" s="73" t="str">
        <f>IF(MID(INDEX('[1]Export Lascom'!P:P,MATCH(E343,'[1]Export Lascom'!O:O,0)),4,1)="-",MID(INDEX('[1]Export Lascom'!P:P,MATCH(E343,'[1]Export Lascom'!O:O,0)),9,3),"Titre à mettre à jour")</f>
        <v>COR</v>
      </c>
      <c r="L343" s="73" t="str">
        <f>INDEX('[1]Export Lascom'!I:I,MATCH(E343,'[1]Export Lascom'!O:O,0))</f>
        <v>PRE</v>
      </c>
      <c r="M343" s="73" t="str">
        <f t="shared" si="20"/>
        <v>000077</v>
      </c>
      <c r="N343" s="74">
        <f t="shared" si="21"/>
        <v>1</v>
      </c>
      <c r="O343" s="73" t="s">
        <v>787</v>
      </c>
      <c r="P343" s="77" t="str">
        <f t="shared" ca="1" si="22"/>
        <v/>
      </c>
      <c r="Q343" s="75"/>
      <c r="R343" s="76" t="str">
        <f t="shared" ca="1" si="23"/>
        <v/>
      </c>
      <c r="S343" s="76" t="str">
        <f>IF(ISERROR(INDEX('[1]Export Agora'!F:F,MATCH(INDEX('[1]Présence Agora'!#REF!,MATCH(E343,'[1]Présence Agora'!B:B,0)),'[1]Export Agora'!A:A,0))),"",IF(INDEX('[1]Export Agora'!F:F,MATCH(INDEX('[1]Présence Agora'!#REF!,MATCH(E343,'[1]Présence Agora'!B:B,0)),'[1]Export Agora'!A:A,0))="","",INDEX('[1]Export Agora'!F:F,MATCH(INDEX('[1]Présence Agora'!#REF!,MATCH(E343,'[1]Présence Agora'!B:B,0)),'[1]Export Agora'!A:A,0))))</f>
        <v/>
      </c>
      <c r="T343" s="65">
        <f>IF(INDEX('[1]Export Lascom'!U:U,MATCH(E343,'[1]Export Lascom'!O:O,0))="","",INDEX('[1]Export Lascom'!U:U,MATCH(E343,'[1]Export Lascom'!O:O,0)))</f>
        <v>44980</v>
      </c>
    </row>
    <row r="344" spans="5:20">
      <c r="E344" s="72" t="s">
        <v>991</v>
      </c>
      <c r="F344" s="73" t="str">
        <f>INDEX('[1]Export Lascom'!B:B,MATCH(E344,'[1]Export Lascom'!O:O,0))</f>
        <v>22ISS</v>
      </c>
      <c r="G344" s="73">
        <f>INDEX('[1]Export Lascom'!G:G,MATCH(E344,'[1]Export Lascom'!O:O,0))</f>
        <v>17</v>
      </c>
      <c r="H344" s="73" t="str">
        <f>INDEX('[1]Export Lascom'!D:D,MATCH(E344,'[1]Export Lascom'!O:O,0))</f>
        <v>G12</v>
      </c>
      <c r="I344" s="73" t="str">
        <f>"Export CPRD " &amp; INDEX('[1]Export Lascom'!E:E,MATCH(E344,'[1]Export Lascom'!O:O,0))</f>
        <v>Export CPRD PN2068-2</v>
      </c>
      <c r="J344" s="73" t="str">
        <f>IF(MID(INDEX('[1]Export Lascom'!P:P,MATCH(E344,'[1]Export Lascom'!O:O,0)),4,1)="-",MID(INDEX('[1]Export Lascom'!P:P,MATCH(E344,'[1]Export Lascom'!O:O,0)),5,3),"Titre à mettre à jour")</f>
        <v>S02</v>
      </c>
      <c r="K344" s="73" t="str">
        <f>IF(MID(INDEX('[1]Export Lascom'!P:P,MATCH(E344,'[1]Export Lascom'!O:O,0)),4,1)="-",MID(INDEX('[1]Export Lascom'!P:P,MATCH(E344,'[1]Export Lascom'!O:O,0)),9,3),"Titre à mettre à jour")</f>
        <v>COR</v>
      </c>
      <c r="L344" s="73" t="str">
        <f>INDEX('[1]Export Lascom'!I:I,MATCH(E344,'[1]Export Lascom'!O:O,0))</f>
        <v>PRE</v>
      </c>
      <c r="M344" s="73" t="str">
        <f t="shared" si="20"/>
        <v>000077</v>
      </c>
      <c r="N344" s="74">
        <f t="shared" si="21"/>
        <v>2</v>
      </c>
      <c r="O344" s="73" t="s">
        <v>787</v>
      </c>
      <c r="P344" s="77" t="str">
        <f t="shared" ca="1" si="22"/>
        <v/>
      </c>
      <c r="Q344" s="75">
        <v>45001</v>
      </c>
      <c r="R344" s="76">
        <f t="shared" ca="1" si="23"/>
        <v>-28</v>
      </c>
      <c r="S344" s="76" t="str">
        <f>IF(ISERROR(INDEX('[1]Export Agora'!F:F,MATCH(INDEX('[1]Présence Agora'!#REF!,MATCH(E344,'[1]Présence Agora'!B:B,0)),'[1]Export Agora'!A:A,0))),"",IF(INDEX('[1]Export Agora'!F:F,MATCH(INDEX('[1]Présence Agora'!#REF!,MATCH(E344,'[1]Présence Agora'!B:B,0)),'[1]Export Agora'!A:A,0))="","",INDEX('[1]Export Agora'!F:F,MATCH(INDEX('[1]Présence Agora'!#REF!,MATCH(E344,'[1]Présence Agora'!B:B,0)),'[1]Export Agora'!A:A,0))))</f>
        <v/>
      </c>
      <c r="T344" s="65">
        <f>IF(INDEX('[1]Export Lascom'!U:U,MATCH(E344,'[1]Export Lascom'!O:O,0))="","",INDEX('[1]Export Lascom'!U:U,MATCH(E344,'[1]Export Lascom'!O:O,0)))</f>
        <v>45029</v>
      </c>
    </row>
    <row r="345" spans="5:20">
      <c r="E345" s="72" t="s">
        <v>974</v>
      </c>
      <c r="F345" s="73" t="str">
        <f>INDEX('[1]Export Lascom'!B:B,MATCH(E345,'[1]Export Lascom'!O:O,0))</f>
        <v>22ISS</v>
      </c>
      <c r="G345" s="73">
        <f>INDEX('[1]Export Lascom'!G:G,MATCH(E345,'[1]Export Lascom'!O:O,0))</f>
        <v>17</v>
      </c>
      <c r="H345" s="73" t="str">
        <f>INDEX('[1]Export Lascom'!D:D,MATCH(E345,'[1]Export Lascom'!O:O,0))</f>
        <v>G12</v>
      </c>
      <c r="I345" s="73" t="str">
        <f>"Export CPRD " &amp; INDEX('[1]Export Lascom'!E:E,MATCH(E345,'[1]Export Lascom'!O:O,0))</f>
        <v>Export CPRD PN2068-2</v>
      </c>
      <c r="J345" s="73" t="str">
        <f>IF(MID(INDEX('[1]Export Lascom'!P:P,MATCH(E345,'[1]Export Lascom'!O:O,0)),4,1)="-",MID(INDEX('[1]Export Lascom'!P:P,MATCH(E345,'[1]Export Lascom'!O:O,0)),5,3),"Titre à mettre à jour")</f>
        <v>S01</v>
      </c>
      <c r="K345" s="73" t="str">
        <f>IF(MID(INDEX('[1]Export Lascom'!P:P,MATCH(E345,'[1]Export Lascom'!O:O,0)),4,1)="-",MID(INDEX('[1]Export Lascom'!P:P,MATCH(E345,'[1]Export Lascom'!O:O,0)),9,3),"Titre à mettre à jour")</f>
        <v>-BO</v>
      </c>
      <c r="L345" s="73" t="str">
        <f>INDEX('[1]Export Lascom'!I:I,MATCH(E345,'[1]Export Lascom'!O:O,0))</f>
        <v>PRE</v>
      </c>
      <c r="M345" s="73" t="str">
        <f t="shared" si="20"/>
        <v>000079</v>
      </c>
      <c r="N345" s="74">
        <f t="shared" si="21"/>
        <v>1</v>
      </c>
      <c r="O345" s="73" t="s">
        <v>787</v>
      </c>
      <c r="P345" s="77" t="str">
        <f t="shared" ca="1" si="22"/>
        <v/>
      </c>
      <c r="Q345" s="75"/>
      <c r="R345" s="76" t="str">
        <f t="shared" ca="1" si="23"/>
        <v/>
      </c>
      <c r="S345" s="76" t="str">
        <f>IF(ISERROR(INDEX('[1]Export Agora'!F:F,MATCH(INDEX('[1]Présence Agora'!#REF!,MATCH(E345,'[1]Présence Agora'!B:B,0)),'[1]Export Agora'!A:A,0))),"",IF(INDEX('[1]Export Agora'!F:F,MATCH(INDEX('[1]Présence Agora'!#REF!,MATCH(E345,'[1]Présence Agora'!B:B,0)),'[1]Export Agora'!A:A,0))="","",INDEX('[1]Export Agora'!F:F,MATCH(INDEX('[1]Présence Agora'!#REF!,MATCH(E345,'[1]Présence Agora'!B:B,0)),'[1]Export Agora'!A:A,0))))</f>
        <v/>
      </c>
      <c r="T345" s="65">
        <f>IF(INDEX('[1]Export Lascom'!U:U,MATCH(E345,'[1]Export Lascom'!O:O,0))="","",INDEX('[1]Export Lascom'!U:U,MATCH(E345,'[1]Export Lascom'!O:O,0)))</f>
        <v>45021</v>
      </c>
    </row>
    <row r="346" spans="5:20">
      <c r="E346" s="72" t="s">
        <v>992</v>
      </c>
      <c r="F346" s="73" t="str">
        <f>INDEX('[1]Export Lascom'!B:B,MATCH(E346,'[1]Export Lascom'!O:O,0))</f>
        <v>22ISS</v>
      </c>
      <c r="G346" s="73">
        <f>INDEX('[1]Export Lascom'!G:G,MATCH(E346,'[1]Export Lascom'!O:O,0))</f>
        <v>17</v>
      </c>
      <c r="H346" s="73" t="str">
        <f>INDEX('[1]Export Lascom'!D:D,MATCH(E346,'[1]Export Lascom'!O:O,0))</f>
        <v>G12</v>
      </c>
      <c r="I346" s="73" t="str">
        <f>"Export CPRD " &amp; INDEX('[1]Export Lascom'!E:E,MATCH(E346,'[1]Export Lascom'!O:O,0))</f>
        <v>Export CPRD PN2068-2</v>
      </c>
      <c r="J346" s="73" t="str">
        <f>IF(MID(INDEX('[1]Export Lascom'!P:P,MATCH(E346,'[1]Export Lascom'!O:O,0)),4,1)="-",MID(INDEX('[1]Export Lascom'!P:P,MATCH(E346,'[1]Export Lascom'!O:O,0)),5,3),"Titre à mettre à jour")</f>
        <v>S01</v>
      </c>
      <c r="K346" s="73" t="str">
        <f>IF(MID(INDEX('[1]Export Lascom'!P:P,MATCH(E346,'[1]Export Lascom'!O:O,0)),4,1)="-",MID(INDEX('[1]Export Lascom'!P:P,MATCH(E346,'[1]Export Lascom'!O:O,0)),9,3),"Titre à mettre à jour")</f>
        <v>-EM</v>
      </c>
      <c r="L346" s="73" t="str">
        <f>INDEX('[1]Export Lascom'!I:I,MATCH(E346,'[1]Export Lascom'!O:O,0))</f>
        <v>PRE</v>
      </c>
      <c r="M346" s="73" t="str">
        <f t="shared" si="20"/>
        <v>000080</v>
      </c>
      <c r="N346" s="74">
        <f t="shared" si="21"/>
        <v>1</v>
      </c>
      <c r="O346" s="73" t="s">
        <v>787</v>
      </c>
      <c r="P346" s="77" t="str">
        <f t="shared" ca="1" si="22"/>
        <v/>
      </c>
      <c r="Q346" s="75"/>
      <c r="R346" s="76" t="str">
        <f t="shared" ca="1" si="23"/>
        <v/>
      </c>
      <c r="S346" s="76" t="str">
        <f>IF(ISERROR(INDEX('[1]Export Agora'!F:F,MATCH(INDEX('[1]Présence Agora'!#REF!,MATCH(E346,'[1]Présence Agora'!B:B,0)),'[1]Export Agora'!A:A,0))),"",IF(INDEX('[1]Export Agora'!F:F,MATCH(INDEX('[1]Présence Agora'!#REF!,MATCH(E346,'[1]Présence Agora'!B:B,0)),'[1]Export Agora'!A:A,0))="","",INDEX('[1]Export Agora'!F:F,MATCH(INDEX('[1]Présence Agora'!#REF!,MATCH(E346,'[1]Présence Agora'!B:B,0)),'[1]Export Agora'!A:A,0))))</f>
        <v/>
      </c>
      <c r="T346" s="65">
        <f>IF(INDEX('[1]Export Lascom'!U:U,MATCH(E346,'[1]Export Lascom'!O:O,0))="","",INDEX('[1]Export Lascom'!U:U,MATCH(E346,'[1]Export Lascom'!O:O,0)))</f>
        <v>45029</v>
      </c>
    </row>
    <row r="347" spans="5:20">
      <c r="E347" s="72" t="s">
        <v>993</v>
      </c>
      <c r="F347" s="73" t="str">
        <f>INDEX('[1]Export Lascom'!B:B,MATCH(E347,'[1]Export Lascom'!O:O,0))</f>
        <v>22ISS</v>
      </c>
      <c r="G347" s="73">
        <f>INDEX('[1]Export Lascom'!G:G,MATCH(E347,'[1]Export Lascom'!O:O,0))</f>
        <v>17</v>
      </c>
      <c r="H347" s="73" t="str">
        <f>INDEX('[1]Export Lascom'!D:D,MATCH(E347,'[1]Export Lascom'!O:O,0))</f>
        <v>G12</v>
      </c>
      <c r="I347" s="73" t="str">
        <f>"Export CPRD " &amp; INDEX('[1]Export Lascom'!E:E,MATCH(E347,'[1]Export Lascom'!O:O,0))</f>
        <v>Export CPRD PN2068-2</v>
      </c>
      <c r="J347" s="73" t="str">
        <f>IF(MID(INDEX('[1]Export Lascom'!P:P,MATCH(E347,'[1]Export Lascom'!O:O,0)),4,1)="-",MID(INDEX('[1]Export Lascom'!P:P,MATCH(E347,'[1]Export Lascom'!O:O,0)),5,3),"Titre à mettre à jour")</f>
        <v>S01</v>
      </c>
      <c r="K347" s="73" t="str">
        <f>IF(MID(INDEX('[1]Export Lascom'!P:P,MATCH(E347,'[1]Export Lascom'!O:O,0)),4,1)="-",MID(INDEX('[1]Export Lascom'!P:P,MATCH(E347,'[1]Export Lascom'!O:O,0)),9,3),"Titre à mettre à jour")</f>
        <v>-CO</v>
      </c>
      <c r="L347" s="73" t="str">
        <f>INDEX('[1]Export Lascom'!I:I,MATCH(E347,'[1]Export Lascom'!O:O,0))</f>
        <v>PRE</v>
      </c>
      <c r="M347" s="73" t="str">
        <f t="shared" si="20"/>
        <v>000081</v>
      </c>
      <c r="N347" s="74">
        <f t="shared" si="21"/>
        <v>1</v>
      </c>
      <c r="O347" s="73" t="s">
        <v>785</v>
      </c>
      <c r="P347" s="77" t="str">
        <f t="shared" ca="1" si="22"/>
        <v/>
      </c>
      <c r="Q347" s="75"/>
      <c r="R347" s="76" t="str">
        <f t="shared" ca="1" si="23"/>
        <v/>
      </c>
      <c r="S347" s="76" t="str">
        <f>IF(ISERROR(INDEX('[1]Export Agora'!F:F,MATCH(INDEX('[1]Présence Agora'!#REF!,MATCH(E347,'[1]Présence Agora'!B:B,0)),'[1]Export Agora'!A:A,0))),"",IF(INDEX('[1]Export Agora'!F:F,MATCH(INDEX('[1]Présence Agora'!#REF!,MATCH(E347,'[1]Présence Agora'!B:B,0)),'[1]Export Agora'!A:A,0))="","",INDEX('[1]Export Agora'!F:F,MATCH(INDEX('[1]Présence Agora'!#REF!,MATCH(E347,'[1]Présence Agora'!B:B,0)),'[1]Export Agora'!A:A,0))))</f>
        <v/>
      </c>
      <c r="T347" s="65">
        <f>IF(INDEX('[1]Export Lascom'!U:U,MATCH(E347,'[1]Export Lascom'!O:O,0))="","",INDEX('[1]Export Lascom'!U:U,MATCH(E347,'[1]Export Lascom'!O:O,0)))</f>
        <v>45029</v>
      </c>
    </row>
    <row r="348" spans="5:20">
      <c r="E348" s="72" t="s">
        <v>994</v>
      </c>
      <c r="F348" s="73" t="str">
        <f>INDEX('[1]Export Lascom'!B:B,MATCH(E348,'[1]Export Lascom'!O:O,0))</f>
        <v>22ISS</v>
      </c>
      <c r="G348" s="73">
        <f>INDEX('[1]Export Lascom'!G:G,MATCH(E348,'[1]Export Lascom'!O:O,0))</f>
        <v>17</v>
      </c>
      <c r="H348" s="73" t="str">
        <f>INDEX('[1]Export Lascom'!D:D,MATCH(E348,'[1]Export Lascom'!O:O,0))</f>
        <v>G12</v>
      </c>
      <c r="I348" s="73" t="str">
        <f>"Export CPRD " &amp; INDEX('[1]Export Lascom'!E:E,MATCH(E348,'[1]Export Lascom'!O:O,0))</f>
        <v>Export CPRD PN2068-2</v>
      </c>
      <c r="J348" s="73" t="str">
        <f>IF(MID(INDEX('[1]Export Lascom'!P:P,MATCH(E348,'[1]Export Lascom'!O:O,0)),4,1)="-",MID(INDEX('[1]Export Lascom'!P:P,MATCH(E348,'[1]Export Lascom'!O:O,0)),5,3),"Titre à mettre à jour")</f>
        <v>S01</v>
      </c>
      <c r="K348" s="73" t="str">
        <f>IF(MID(INDEX('[1]Export Lascom'!P:P,MATCH(E348,'[1]Export Lascom'!O:O,0)),4,1)="-",MID(INDEX('[1]Export Lascom'!P:P,MATCH(E348,'[1]Export Lascom'!O:O,0)),9,3),"Titre à mettre à jour")</f>
        <v>-BO</v>
      </c>
      <c r="L348" s="73" t="str">
        <f>INDEX('[1]Export Lascom'!I:I,MATCH(E348,'[1]Export Lascom'!O:O,0))</f>
        <v>PRE</v>
      </c>
      <c r="M348" s="73" t="str">
        <f t="shared" si="20"/>
        <v>000104</v>
      </c>
      <c r="N348" s="74">
        <f t="shared" si="21"/>
        <v>1</v>
      </c>
      <c r="O348" s="73" t="s">
        <v>787</v>
      </c>
      <c r="P348" s="77" t="str">
        <f t="shared" ca="1" si="22"/>
        <v/>
      </c>
      <c r="Q348" s="75"/>
      <c r="R348" s="76" t="str">
        <f t="shared" ca="1" si="23"/>
        <v/>
      </c>
      <c r="S348" s="76" t="str">
        <f>IF(ISERROR(INDEX('[1]Export Agora'!F:F,MATCH(INDEX('[1]Présence Agora'!#REF!,MATCH(E348,'[1]Présence Agora'!B:B,0)),'[1]Export Agora'!A:A,0))),"",IF(INDEX('[1]Export Agora'!F:F,MATCH(INDEX('[1]Présence Agora'!#REF!,MATCH(E348,'[1]Présence Agora'!B:B,0)),'[1]Export Agora'!A:A,0))="","",INDEX('[1]Export Agora'!F:F,MATCH(INDEX('[1]Présence Agora'!#REF!,MATCH(E348,'[1]Présence Agora'!B:B,0)),'[1]Export Agora'!A:A,0))))</f>
        <v/>
      </c>
      <c r="T348" s="65">
        <f>IF(INDEX('[1]Export Lascom'!U:U,MATCH(E348,'[1]Export Lascom'!O:O,0))="","",INDEX('[1]Export Lascom'!U:U,MATCH(E348,'[1]Export Lascom'!O:O,0)))</f>
        <v>45029</v>
      </c>
    </row>
    <row r="349" spans="5:20">
      <c r="E349" s="72" t="s">
        <v>995</v>
      </c>
      <c r="F349" s="73" t="str">
        <f>INDEX('[1]Export Lascom'!B:B,MATCH(E349,'[1]Export Lascom'!O:O,0))</f>
        <v>22ISS</v>
      </c>
      <c r="G349" s="73">
        <f>INDEX('[1]Export Lascom'!G:G,MATCH(E349,'[1]Export Lascom'!O:O,0))</f>
        <v>17</v>
      </c>
      <c r="H349" s="73" t="str">
        <f>INDEX('[1]Export Lascom'!D:D,MATCH(E349,'[1]Export Lascom'!O:O,0))</f>
        <v>G12</v>
      </c>
      <c r="I349" s="73" t="str">
        <f>"Export CPRD " &amp; INDEX('[1]Export Lascom'!E:E,MATCH(E349,'[1]Export Lascom'!O:O,0))</f>
        <v>Export CPRD PN2068-2</v>
      </c>
      <c r="J349" s="73" t="str">
        <f>IF(MID(INDEX('[1]Export Lascom'!P:P,MATCH(E349,'[1]Export Lascom'!O:O,0)),4,1)="-",MID(INDEX('[1]Export Lascom'!P:P,MATCH(E349,'[1]Export Lascom'!O:O,0)),5,3),"Titre à mettre à jour")</f>
        <v>S1H</v>
      </c>
      <c r="K349" s="73" t="str">
        <f>IF(MID(INDEX('[1]Export Lascom'!P:P,MATCH(E349,'[1]Export Lascom'!O:O,0)),4,1)="-",MID(INDEX('[1]Export Lascom'!P:P,MATCH(E349,'[1]Export Lascom'!O:O,0)),9,3),"Titre à mettre à jour")</f>
        <v>EMR</v>
      </c>
      <c r="L349" s="73" t="str">
        <f>INDEX('[1]Export Lascom'!I:I,MATCH(E349,'[1]Export Lascom'!O:O,0))</f>
        <v>PRE</v>
      </c>
      <c r="M349" s="73" t="str">
        <f t="shared" si="20"/>
        <v>000105</v>
      </c>
      <c r="N349" s="74">
        <f t="shared" si="21"/>
        <v>1</v>
      </c>
      <c r="O349" s="73" t="s">
        <v>787</v>
      </c>
      <c r="P349" s="77" t="str">
        <f t="shared" ca="1" si="22"/>
        <v/>
      </c>
      <c r="Q349" s="75"/>
      <c r="R349" s="76" t="str">
        <f t="shared" ca="1" si="23"/>
        <v/>
      </c>
      <c r="S349" s="76" t="str">
        <f>IF(ISERROR(INDEX('[1]Export Agora'!F:F,MATCH(INDEX('[1]Présence Agora'!#REF!,MATCH(E349,'[1]Présence Agora'!B:B,0)),'[1]Export Agora'!A:A,0))),"",IF(INDEX('[1]Export Agora'!F:F,MATCH(INDEX('[1]Présence Agora'!#REF!,MATCH(E349,'[1]Présence Agora'!B:B,0)),'[1]Export Agora'!A:A,0))="","",INDEX('[1]Export Agora'!F:F,MATCH(INDEX('[1]Présence Agora'!#REF!,MATCH(E349,'[1]Présence Agora'!B:B,0)),'[1]Export Agora'!A:A,0))))</f>
        <v/>
      </c>
      <c r="T349" s="65">
        <f>IF(INDEX('[1]Export Lascom'!U:U,MATCH(E349,'[1]Export Lascom'!O:O,0))="","",INDEX('[1]Export Lascom'!U:U,MATCH(E349,'[1]Export Lascom'!O:O,0)))</f>
        <v>45029</v>
      </c>
    </row>
    <row r="350" spans="5:20">
      <c r="E350" s="72" t="s">
        <v>996</v>
      </c>
      <c r="F350" s="73" t="str">
        <f>INDEX('[1]Export Lascom'!B:B,MATCH(E350,'[1]Export Lascom'!O:O,0))</f>
        <v>22ISS</v>
      </c>
      <c r="G350" s="73">
        <f>INDEX('[1]Export Lascom'!G:G,MATCH(E350,'[1]Export Lascom'!O:O,0))</f>
        <v>17</v>
      </c>
      <c r="H350" s="73" t="str">
        <f>INDEX('[1]Export Lascom'!D:D,MATCH(E350,'[1]Export Lascom'!O:O,0))</f>
        <v>G12</v>
      </c>
      <c r="I350" s="73" t="str">
        <f>"Export CPRD " &amp; INDEX('[1]Export Lascom'!E:E,MATCH(E350,'[1]Export Lascom'!O:O,0))</f>
        <v>Export CPRD PN2068-2</v>
      </c>
      <c r="J350" s="73" t="str">
        <f>IF(MID(INDEX('[1]Export Lascom'!P:P,MATCH(E350,'[1]Export Lascom'!O:O,0)),4,1)="-",MID(INDEX('[1]Export Lascom'!P:P,MATCH(E350,'[1]Export Lascom'!O:O,0)),5,3),"Titre à mettre à jour")</f>
        <v>S1H</v>
      </c>
      <c r="K350" s="73" t="str">
        <f>IF(MID(INDEX('[1]Export Lascom'!P:P,MATCH(E350,'[1]Export Lascom'!O:O,0)),4,1)="-",MID(INDEX('[1]Export Lascom'!P:P,MATCH(E350,'[1]Export Lascom'!O:O,0)),9,3),"Titre à mettre à jour")</f>
        <v>COR</v>
      </c>
      <c r="L350" s="73" t="str">
        <f>INDEX('[1]Export Lascom'!I:I,MATCH(E350,'[1]Export Lascom'!O:O,0))</f>
        <v>PRE</v>
      </c>
      <c r="M350" s="73" t="str">
        <f t="shared" si="20"/>
        <v>000106</v>
      </c>
      <c r="N350" s="74">
        <f t="shared" si="21"/>
        <v>1</v>
      </c>
      <c r="O350" s="73" t="s">
        <v>785</v>
      </c>
      <c r="P350" s="77" t="str">
        <f t="shared" ca="1" si="22"/>
        <v/>
      </c>
      <c r="Q350" s="75"/>
      <c r="R350" s="76" t="str">
        <f t="shared" ca="1" si="23"/>
        <v/>
      </c>
      <c r="S350" s="76" t="str">
        <f>IF(ISERROR(INDEX('[1]Export Agora'!F:F,MATCH(INDEX('[1]Présence Agora'!#REF!,MATCH(E350,'[1]Présence Agora'!B:B,0)),'[1]Export Agora'!A:A,0))),"",IF(INDEX('[1]Export Agora'!F:F,MATCH(INDEX('[1]Présence Agora'!#REF!,MATCH(E350,'[1]Présence Agora'!B:B,0)),'[1]Export Agora'!A:A,0))="","",INDEX('[1]Export Agora'!F:F,MATCH(INDEX('[1]Présence Agora'!#REF!,MATCH(E350,'[1]Présence Agora'!B:B,0)),'[1]Export Agora'!A:A,0))))</f>
        <v/>
      </c>
      <c r="T350" s="65">
        <f>IF(INDEX('[1]Export Lascom'!U:U,MATCH(E350,'[1]Export Lascom'!O:O,0))="","",INDEX('[1]Export Lascom'!U:U,MATCH(E350,'[1]Export Lascom'!O:O,0)))</f>
        <v>45029</v>
      </c>
    </row>
    <row r="351" spans="5:20">
      <c r="E351" s="72" t="s">
        <v>819</v>
      </c>
      <c r="F351" s="73" t="str">
        <f>INDEX('[1]Export Lascom'!B:B,MATCH(E351,'[1]Export Lascom'!O:O,0))</f>
        <v>22ISS</v>
      </c>
      <c r="G351" s="73">
        <f>INDEX('[1]Export Lascom'!G:G,MATCH(E351,'[1]Export Lascom'!O:O,0))</f>
        <v>17</v>
      </c>
      <c r="H351" s="73" t="str">
        <f>INDEX('[1]Export Lascom'!D:D,MATCH(E351,'[1]Export Lascom'!O:O,0))</f>
        <v>G71</v>
      </c>
      <c r="I351" s="73" t="str">
        <f>"Export CPRD " &amp; INDEX('[1]Export Lascom'!E:E,MATCH(E351,'[1]Export Lascom'!O:O,0))</f>
        <v>Export CPRD PN2068-2</v>
      </c>
      <c r="J351" s="73" t="str">
        <f>IF(MID(INDEX('[1]Export Lascom'!P:P,MATCH(E351,'[1]Export Lascom'!O:O,0)),4,1)="-",MID(INDEX('[1]Export Lascom'!P:P,MATCH(E351,'[1]Export Lascom'!O:O,0)),5,3),"Titre à mettre à jour")</f>
        <v>Titre à mettre à jour</v>
      </c>
      <c r="K351" s="73" t="str">
        <f>IF(MID(INDEX('[1]Export Lascom'!P:P,MATCH(E351,'[1]Export Lascom'!O:O,0)),4,1)="-",MID(INDEX('[1]Export Lascom'!P:P,MATCH(E351,'[1]Export Lascom'!O:O,0)),9,3),"Titre à mettre à jour")</f>
        <v>Titre à mettre à jour</v>
      </c>
      <c r="L351" s="73" t="str">
        <f>INDEX('[1]Export Lascom'!I:I,MATCH(E351,'[1]Export Lascom'!O:O,0))</f>
        <v>SHE</v>
      </c>
      <c r="M351" s="73" t="str">
        <f t="shared" si="20"/>
        <v>000007</v>
      </c>
      <c r="N351" s="74">
        <f t="shared" si="21"/>
        <v>1</v>
      </c>
      <c r="O351" s="73" t="s">
        <v>787</v>
      </c>
      <c r="P351" s="77">
        <f t="shared" ca="1" si="22"/>
        <v>44944</v>
      </c>
      <c r="Q351" s="75"/>
      <c r="R351" s="76">
        <f t="shared" ca="1" si="23"/>
        <v>0</v>
      </c>
      <c r="S351" s="76" t="str">
        <f>IF(ISERROR(INDEX('[1]Export Agora'!F:F,MATCH(INDEX('[1]Présence Agora'!#REF!,MATCH(E351,'[1]Présence Agora'!B:B,0)),'[1]Export Agora'!A:A,0))),"",IF(INDEX('[1]Export Agora'!F:F,MATCH(INDEX('[1]Présence Agora'!#REF!,MATCH(E351,'[1]Présence Agora'!B:B,0)),'[1]Export Agora'!A:A,0))="","",INDEX('[1]Export Agora'!F:F,MATCH(INDEX('[1]Présence Agora'!#REF!,MATCH(E351,'[1]Présence Agora'!B:B,0)),'[1]Export Agora'!A:A,0))))</f>
        <v/>
      </c>
      <c r="T351" s="65">
        <f>IF(INDEX('[1]Export Lascom'!U:U,MATCH(E351,'[1]Export Lascom'!O:O,0))="","",INDEX('[1]Export Lascom'!U:U,MATCH(E351,'[1]Export Lascom'!O:O,0)))</f>
        <v>44944</v>
      </c>
    </row>
    <row r="352" spans="5:20">
      <c r="E352" s="72" t="s">
        <v>982</v>
      </c>
      <c r="F352" s="73" t="str">
        <f>INDEX('[1]Export Lascom'!B:B,MATCH(E352,'[1]Export Lascom'!O:O,0))</f>
        <v>22ISS</v>
      </c>
      <c r="G352" s="73">
        <f>INDEX('[1]Export Lascom'!G:G,MATCH(E352,'[1]Export Lascom'!O:O,0))</f>
        <v>17</v>
      </c>
      <c r="H352" s="73" t="str">
        <f>INDEX('[1]Export Lascom'!D:D,MATCH(E352,'[1]Export Lascom'!O:O,0))</f>
        <v>G71</v>
      </c>
      <c r="I352" s="73" t="str">
        <f>"Export CPRD " &amp; INDEX('[1]Export Lascom'!E:E,MATCH(E352,'[1]Export Lascom'!O:O,0))</f>
        <v>Export CPRD PN2068-2</v>
      </c>
      <c r="J352" s="73" t="str">
        <f>IF(MID(INDEX('[1]Export Lascom'!P:P,MATCH(E352,'[1]Export Lascom'!O:O,0)),4,1)="-",MID(INDEX('[1]Export Lascom'!P:P,MATCH(E352,'[1]Export Lascom'!O:O,0)),5,3),"Titre à mettre à jour")</f>
        <v>Titre à mettre à jour</v>
      </c>
      <c r="K352" s="73" t="str">
        <f>IF(MID(INDEX('[1]Export Lascom'!P:P,MATCH(E352,'[1]Export Lascom'!O:O,0)),4,1)="-",MID(INDEX('[1]Export Lascom'!P:P,MATCH(E352,'[1]Export Lascom'!O:O,0)),9,3),"Titre à mettre à jour")</f>
        <v>Titre à mettre à jour</v>
      </c>
      <c r="L352" s="73" t="str">
        <f>INDEX('[1]Export Lascom'!I:I,MATCH(E352,'[1]Export Lascom'!O:O,0))</f>
        <v>SHE</v>
      </c>
      <c r="M352" s="73" t="str">
        <f t="shared" si="20"/>
        <v>000007</v>
      </c>
      <c r="N352" s="74">
        <f t="shared" si="21"/>
        <v>2</v>
      </c>
      <c r="O352" s="73" t="s">
        <v>787</v>
      </c>
      <c r="P352" s="77" t="str">
        <f t="shared" ca="1" si="22"/>
        <v/>
      </c>
      <c r="Q352" s="75"/>
      <c r="R352" s="76" t="str">
        <f t="shared" ca="1" si="23"/>
        <v/>
      </c>
      <c r="S352" s="76" t="str">
        <f>IF(ISERROR(INDEX('[1]Export Agora'!F:F,MATCH(INDEX('[1]Présence Agora'!#REF!,MATCH(E352,'[1]Présence Agora'!B:B,0)),'[1]Export Agora'!A:A,0))),"",IF(INDEX('[1]Export Agora'!F:F,MATCH(INDEX('[1]Présence Agora'!#REF!,MATCH(E352,'[1]Présence Agora'!B:B,0)),'[1]Export Agora'!A:A,0))="","",INDEX('[1]Export Agora'!F:F,MATCH(INDEX('[1]Présence Agora'!#REF!,MATCH(E352,'[1]Présence Agora'!B:B,0)),'[1]Export Agora'!A:A,0))))</f>
        <v/>
      </c>
      <c r="T352" s="65">
        <f>IF(INDEX('[1]Export Lascom'!U:U,MATCH(E352,'[1]Export Lascom'!O:O,0))="","",INDEX('[1]Export Lascom'!U:U,MATCH(E352,'[1]Export Lascom'!O:O,0)))</f>
        <v>45027</v>
      </c>
    </row>
    <row r="353" spans="5:20">
      <c r="E353" s="72" t="s">
        <v>1093</v>
      </c>
      <c r="F353" s="73" t="str">
        <f>INDEX('[1]Export Lascom'!B:B,MATCH(E353,'[1]Export Lascom'!O:O,0))</f>
        <v>22ISS</v>
      </c>
      <c r="G353" s="73">
        <f>INDEX('[1]Export Lascom'!G:G,MATCH(E353,'[1]Export Lascom'!O:O,0))</f>
        <v>17</v>
      </c>
      <c r="H353" s="73" t="str">
        <f>INDEX('[1]Export Lascom'!D:D,MATCH(E353,'[1]Export Lascom'!O:O,0))</f>
        <v>G71</v>
      </c>
      <c r="I353" s="73" t="str">
        <f>"Export CPRD " &amp; INDEX('[1]Export Lascom'!E:E,MATCH(E353,'[1]Export Lascom'!O:O,0))</f>
        <v>Export CPRD PN2068-2</v>
      </c>
      <c r="J353" s="73" t="str">
        <f>IF(MID(INDEX('[1]Export Lascom'!P:P,MATCH(E353,'[1]Export Lascom'!O:O,0)),4,1)="-",MID(INDEX('[1]Export Lascom'!P:P,MATCH(E353,'[1]Export Lascom'!O:O,0)),5,3),"Titre à mettre à jour")</f>
        <v>TTT</v>
      </c>
      <c r="K353" s="73" t="str">
        <f>IF(MID(INDEX('[1]Export Lascom'!P:P,MATCH(E353,'[1]Export Lascom'!O:O,0)),4,1)="-",MID(INDEX('[1]Export Lascom'!P:P,MATCH(E353,'[1]Export Lascom'!O:O,0)),9,3),"Titre à mettre à jour")</f>
        <v>TTZ</v>
      </c>
      <c r="L353" s="73" t="str">
        <f>INDEX('[1]Export Lascom'!I:I,MATCH(E353,'[1]Export Lascom'!O:O,0))</f>
        <v>SHE</v>
      </c>
      <c r="M353" s="73" t="str">
        <f t="shared" si="20"/>
        <v>000007</v>
      </c>
      <c r="N353" s="74">
        <f t="shared" si="21"/>
        <v>3</v>
      </c>
      <c r="O353" s="73" t="s">
        <v>787</v>
      </c>
      <c r="P353" s="77" t="str">
        <f t="shared" ca="1" si="22"/>
        <v/>
      </c>
      <c r="Q353" s="75">
        <v>45042</v>
      </c>
      <c r="R353" s="76">
        <f t="shared" ca="1" si="23"/>
        <v>-2</v>
      </c>
      <c r="S353" s="76" t="str">
        <f>IF(ISERROR(INDEX('[1]Export Agora'!F:F,MATCH(INDEX('[1]Présence Agora'!#REF!,MATCH(E353,'[1]Présence Agora'!B:B,0)),'[1]Export Agora'!A:A,0))),"",IF(INDEX('[1]Export Agora'!F:F,MATCH(INDEX('[1]Présence Agora'!#REF!,MATCH(E353,'[1]Présence Agora'!B:B,0)),'[1]Export Agora'!A:A,0))="","",INDEX('[1]Export Agora'!F:F,MATCH(INDEX('[1]Présence Agora'!#REF!,MATCH(E353,'[1]Présence Agora'!B:B,0)),'[1]Export Agora'!A:A,0))))</f>
        <v/>
      </c>
      <c r="T353" s="65">
        <f>IF(INDEX('[1]Export Lascom'!U:U,MATCH(E353,'[1]Export Lascom'!O:O,0))="","",INDEX('[1]Export Lascom'!U:U,MATCH(E353,'[1]Export Lascom'!O:O,0)))</f>
        <v>45044</v>
      </c>
    </row>
    <row r="354" spans="5:20">
      <c r="E354" s="72" t="s">
        <v>820</v>
      </c>
      <c r="F354" s="73" t="str">
        <f>INDEX('[1]Export Lascom'!B:B,MATCH(E354,'[1]Export Lascom'!O:O,0))</f>
        <v>22ISS</v>
      </c>
      <c r="G354" s="73">
        <f>INDEX('[1]Export Lascom'!G:G,MATCH(E354,'[1]Export Lascom'!O:O,0))</f>
        <v>17</v>
      </c>
      <c r="H354" s="73" t="str">
        <f>INDEX('[1]Export Lascom'!D:D,MATCH(E354,'[1]Export Lascom'!O:O,0))</f>
        <v>G71</v>
      </c>
      <c r="I354" s="73" t="str">
        <f>"Export CPRD " &amp; INDEX('[1]Export Lascom'!E:E,MATCH(E354,'[1]Export Lascom'!O:O,0))</f>
        <v>Export CPRD PN2068-2</v>
      </c>
      <c r="J354" s="73" t="str">
        <f>IF(MID(INDEX('[1]Export Lascom'!P:P,MATCH(E354,'[1]Export Lascom'!O:O,0)),4,1)="-",MID(INDEX('[1]Export Lascom'!P:P,MATCH(E354,'[1]Export Lascom'!O:O,0)),5,3),"Titre à mettre à jour")</f>
        <v>Titre à mettre à jour</v>
      </c>
      <c r="K354" s="73" t="str">
        <f>IF(MID(INDEX('[1]Export Lascom'!P:P,MATCH(E354,'[1]Export Lascom'!O:O,0)),4,1)="-",MID(INDEX('[1]Export Lascom'!P:P,MATCH(E354,'[1]Export Lascom'!O:O,0)),9,3),"Titre à mettre à jour")</f>
        <v>Titre à mettre à jour</v>
      </c>
      <c r="L354" s="73" t="str">
        <f>INDEX('[1]Export Lascom'!I:I,MATCH(E354,'[1]Export Lascom'!O:O,0))</f>
        <v>SHE</v>
      </c>
      <c r="M354" s="73" t="str">
        <f t="shared" si="20"/>
        <v>000010</v>
      </c>
      <c r="N354" s="74">
        <f t="shared" si="21"/>
        <v>1</v>
      </c>
      <c r="O354" s="73" t="s">
        <v>787</v>
      </c>
      <c r="P354" s="77">
        <f t="shared" ca="1" si="22"/>
        <v>44944</v>
      </c>
      <c r="Q354" s="75"/>
      <c r="R354" s="76">
        <f t="shared" ca="1" si="23"/>
        <v>0</v>
      </c>
      <c r="S354" s="76" t="str">
        <f>IF(ISERROR(INDEX('[1]Export Agora'!F:F,MATCH(INDEX('[1]Présence Agora'!#REF!,MATCH(E354,'[1]Présence Agora'!B:B,0)),'[1]Export Agora'!A:A,0))),"",IF(INDEX('[1]Export Agora'!F:F,MATCH(INDEX('[1]Présence Agora'!#REF!,MATCH(E354,'[1]Présence Agora'!B:B,0)),'[1]Export Agora'!A:A,0))="","",INDEX('[1]Export Agora'!F:F,MATCH(INDEX('[1]Présence Agora'!#REF!,MATCH(E354,'[1]Présence Agora'!B:B,0)),'[1]Export Agora'!A:A,0))))</f>
        <v/>
      </c>
      <c r="T354" s="65">
        <f>IF(INDEX('[1]Export Lascom'!U:U,MATCH(E354,'[1]Export Lascom'!O:O,0))="","",INDEX('[1]Export Lascom'!U:U,MATCH(E354,'[1]Export Lascom'!O:O,0)))</f>
        <v>44944</v>
      </c>
    </row>
    <row r="355" spans="5:20">
      <c r="E355" s="72" t="s">
        <v>983</v>
      </c>
      <c r="F355" s="73" t="str">
        <f>INDEX('[1]Export Lascom'!B:B,MATCH(E355,'[1]Export Lascom'!O:O,0))</f>
        <v>22ISS</v>
      </c>
      <c r="G355" s="73">
        <f>INDEX('[1]Export Lascom'!G:G,MATCH(E355,'[1]Export Lascom'!O:O,0))</f>
        <v>17</v>
      </c>
      <c r="H355" s="73" t="str">
        <f>INDEX('[1]Export Lascom'!D:D,MATCH(E355,'[1]Export Lascom'!O:O,0))</f>
        <v>G71</v>
      </c>
      <c r="I355" s="73" t="str">
        <f>"Export CPRD " &amp; INDEX('[1]Export Lascom'!E:E,MATCH(E355,'[1]Export Lascom'!O:O,0))</f>
        <v>Export CPRD PN2068-2</v>
      </c>
      <c r="J355" s="73" t="str">
        <f>IF(MID(INDEX('[1]Export Lascom'!P:P,MATCH(E355,'[1]Export Lascom'!O:O,0)),4,1)="-",MID(INDEX('[1]Export Lascom'!P:P,MATCH(E355,'[1]Export Lascom'!O:O,0)),5,3),"Titre à mettre à jour")</f>
        <v>Titre à mettre à jour</v>
      </c>
      <c r="K355" s="73" t="str">
        <f>IF(MID(INDEX('[1]Export Lascom'!P:P,MATCH(E355,'[1]Export Lascom'!O:O,0)),4,1)="-",MID(INDEX('[1]Export Lascom'!P:P,MATCH(E355,'[1]Export Lascom'!O:O,0)),9,3),"Titre à mettre à jour")</f>
        <v>Titre à mettre à jour</v>
      </c>
      <c r="L355" s="73" t="str">
        <f>INDEX('[1]Export Lascom'!I:I,MATCH(E355,'[1]Export Lascom'!O:O,0))</f>
        <v>SHE</v>
      </c>
      <c r="M355" s="73" t="str">
        <f t="shared" si="20"/>
        <v>000010</v>
      </c>
      <c r="N355" s="74">
        <f t="shared" si="21"/>
        <v>2</v>
      </c>
      <c r="O355" s="73" t="s">
        <v>787</v>
      </c>
      <c r="P355" s="77" t="str">
        <f t="shared" ca="1" si="22"/>
        <v/>
      </c>
      <c r="Q355" s="75"/>
      <c r="R355" s="76" t="str">
        <f t="shared" ca="1" si="23"/>
        <v/>
      </c>
      <c r="S355" s="76" t="str">
        <f>IF(ISERROR(INDEX('[1]Export Agora'!F:F,MATCH(INDEX('[1]Présence Agora'!#REF!,MATCH(E355,'[1]Présence Agora'!B:B,0)),'[1]Export Agora'!A:A,0))),"",IF(INDEX('[1]Export Agora'!F:F,MATCH(INDEX('[1]Présence Agora'!#REF!,MATCH(E355,'[1]Présence Agora'!B:B,0)),'[1]Export Agora'!A:A,0))="","",INDEX('[1]Export Agora'!F:F,MATCH(INDEX('[1]Présence Agora'!#REF!,MATCH(E355,'[1]Présence Agora'!B:B,0)),'[1]Export Agora'!A:A,0))))</f>
        <v/>
      </c>
      <c r="T355" s="65">
        <f>IF(INDEX('[1]Export Lascom'!U:U,MATCH(E355,'[1]Export Lascom'!O:O,0))="","",INDEX('[1]Export Lascom'!U:U,MATCH(E355,'[1]Export Lascom'!O:O,0)))</f>
        <v>45027</v>
      </c>
    </row>
    <row r="356" spans="5:20">
      <c r="E356" s="72" t="s">
        <v>1094</v>
      </c>
      <c r="F356" s="73" t="str">
        <f>INDEX('[1]Export Lascom'!B:B,MATCH(E356,'[1]Export Lascom'!O:O,0))</f>
        <v>22ISS</v>
      </c>
      <c r="G356" s="73">
        <f>INDEX('[1]Export Lascom'!G:G,MATCH(E356,'[1]Export Lascom'!O:O,0))</f>
        <v>17</v>
      </c>
      <c r="H356" s="73" t="str">
        <f>INDEX('[1]Export Lascom'!D:D,MATCH(E356,'[1]Export Lascom'!O:O,0))</f>
        <v>G71</v>
      </c>
      <c r="I356" s="73" t="str">
        <f>"Export CPRD " &amp; INDEX('[1]Export Lascom'!E:E,MATCH(E356,'[1]Export Lascom'!O:O,0))</f>
        <v>Export CPRD PN2068-2</v>
      </c>
      <c r="J356" s="73" t="e">
        <f>IF(MID(INDEX('[1]Export CPRD PN2068-2'!P:P,MATCH(E356,'[1]Export CPRD PN2068-2'!O:O,0)),4,1)="-",MID(INDEX('[1]Export CPRD PN2068-2'!P:P,MATCH(E356,'[1]Export CPRD PN2068-2'!O:O,0)),5,3),"Titre à mettre à jour")</f>
        <v>#N/A</v>
      </c>
      <c r="K356" s="73" t="str">
        <f>IF(MID(INDEX('[1]Export Lascom'!P:P,MATCH(E356,'[1]Export Lascom'!O:O,0)),4,1)="-",MID(INDEX('[1]Export Lascom'!P:P,MATCH(E356,'[1]Export Lascom'!O:O,0)),9,3),"Titre à mettre à jour")</f>
        <v>Titre à mettre à jour</v>
      </c>
      <c r="L356" s="73" t="str">
        <f>INDEX('[1]Export Lascom'!I:I,MATCH(E356,'[1]Export Lascom'!O:O,0))</f>
        <v>SHE</v>
      </c>
      <c r="M356" s="73" t="str">
        <f t="shared" si="20"/>
        <v>000010</v>
      </c>
      <c r="N356" s="74">
        <f t="shared" si="21"/>
        <v>3</v>
      </c>
      <c r="O356" s="73" t="s">
        <v>787</v>
      </c>
      <c r="P356" s="77" t="str">
        <f t="shared" ca="1" si="22"/>
        <v/>
      </c>
      <c r="Q356" s="75"/>
      <c r="R356" s="76" t="str">
        <f t="shared" ca="1" si="23"/>
        <v/>
      </c>
      <c r="S356" s="76" t="str">
        <f>IF(ISERROR(INDEX('[1]Export Agora'!F:F,MATCH(INDEX('[1]Présence Agora'!#REF!,MATCH(E356,'[1]Présence Agora'!B:B,0)),'[1]Export Agora'!A:A,0))),"",IF(INDEX('[1]Export Agora'!F:F,MATCH(INDEX('[1]Présence Agora'!#REF!,MATCH(E356,'[1]Présence Agora'!B:B,0)),'[1]Export Agora'!A:A,0))="","",INDEX('[1]Export Agora'!F:F,MATCH(INDEX('[1]Présence Agora'!#REF!,MATCH(E356,'[1]Présence Agora'!B:B,0)),'[1]Export Agora'!A:A,0))))</f>
        <v/>
      </c>
      <c r="T356" s="65">
        <f>IF(INDEX('[1]Export Lascom'!U:U,MATCH(E356,'[1]Export Lascom'!O:O,0))="","",INDEX('[1]Export Lascom'!U:U,MATCH(E356,'[1]Export Lascom'!O:O,0)))</f>
        <v>45044</v>
      </c>
    </row>
    <row r="357" spans="5:20">
      <c r="E357" s="72" t="s">
        <v>1095</v>
      </c>
      <c r="F357" s="73" t="str">
        <f>INDEX('[1]Export Lascom'!B:B,MATCH(E357,'[1]Export Lascom'!O:O,0))</f>
        <v>22ISS</v>
      </c>
      <c r="G357" s="73">
        <f>INDEX('[1]Export Lascom'!G:G,MATCH(E357,'[1]Export Lascom'!O:O,0))</f>
        <v>17</v>
      </c>
      <c r="H357" s="73" t="str">
        <f>INDEX('[1]Export Lascom'!D:D,MATCH(E357,'[1]Export Lascom'!O:O,0))</f>
        <v>G71</v>
      </c>
      <c r="I357" s="73" t="str">
        <f>"Export CPRD " &amp; INDEX('[1]Export Lascom'!E:E,MATCH(E357,'[1]Export Lascom'!O:O,0))</f>
        <v>Export CPRD PN2068-2</v>
      </c>
      <c r="J357" s="73" t="str">
        <f>IF(MID(INDEX('[1]Export Lascom'!P:P,MATCH(E357,'[1]Export Lascom'!O:O,0)),4,1)="-",MID(INDEX('[1]Export Lascom'!P:P,MATCH(E357,'[1]Export Lascom'!O:O,0)),5,3),"Titre à mettre à jour")</f>
        <v>Titre à mettre à jour</v>
      </c>
      <c r="K357" s="73" t="str">
        <f>IF(MID(INDEX('[1]Export Lascom'!P:P,MATCH(E357,'[1]Export Lascom'!O:O,0)),4,1)="-",MID(INDEX('[1]Export Lascom'!P:P,MATCH(E357,'[1]Export Lascom'!O:O,0)),9,3),"Titre à mettre à jour")</f>
        <v>Titre à mettre à jour</v>
      </c>
      <c r="L357" s="73" t="str">
        <f>INDEX('[1]Export Lascom'!I:I,MATCH(E357,'[1]Export Lascom'!O:O,0))</f>
        <v>SHE</v>
      </c>
      <c r="M357" s="73" t="str">
        <f t="shared" si="20"/>
        <v>000010</v>
      </c>
      <c r="N357" s="74">
        <f t="shared" si="21"/>
        <v>4</v>
      </c>
      <c r="O357" s="73" t="s">
        <v>787</v>
      </c>
      <c r="P357" s="77" t="str">
        <f t="shared" ca="1" si="22"/>
        <v/>
      </c>
      <c r="Q357" s="75">
        <v>45058</v>
      </c>
      <c r="R357" s="76">
        <f t="shared" ca="1" si="23"/>
        <v>14</v>
      </c>
      <c r="S357" s="76" t="str">
        <f>IF(ISERROR(INDEX('[1]Export Agora'!F:F,MATCH(INDEX('[1]Présence Agora'!#REF!,MATCH(E357,'[1]Présence Agora'!B:B,0)),'[1]Export Agora'!A:A,0))),"",IF(INDEX('[1]Export Agora'!F:F,MATCH(INDEX('[1]Présence Agora'!#REF!,MATCH(E357,'[1]Présence Agora'!B:B,0)),'[1]Export Agora'!A:A,0))="","",INDEX('[1]Export Agora'!F:F,MATCH(INDEX('[1]Présence Agora'!#REF!,MATCH(E357,'[1]Présence Agora'!B:B,0)),'[1]Export Agora'!A:A,0))))</f>
        <v/>
      </c>
      <c r="T357" s="65">
        <f>IF(INDEX('[1]Export Lascom'!U:U,MATCH(E357,'[1]Export Lascom'!O:O,0))="","",INDEX('[1]Export Lascom'!U:U,MATCH(E357,'[1]Export Lascom'!O:O,0)))</f>
        <v>45044</v>
      </c>
    </row>
    <row r="358" spans="5:20">
      <c r="E358" s="72" t="s">
        <v>821</v>
      </c>
      <c r="F358" s="73" t="str">
        <f>INDEX('[1]Export Lascom'!B:B,MATCH(E358,'[1]Export Lascom'!O:O,0))</f>
        <v>22ISS</v>
      </c>
      <c r="G358" s="73">
        <f>INDEX('[1]Export Lascom'!G:G,MATCH(E358,'[1]Export Lascom'!O:O,0))</f>
        <v>17</v>
      </c>
      <c r="H358" s="73" t="str">
        <f>INDEX('[1]Export Lascom'!D:D,MATCH(E358,'[1]Export Lascom'!O:O,0))</f>
        <v>G71</v>
      </c>
      <c r="I358" s="73" t="str">
        <f>"Export CPRD " &amp; INDEX('[1]Export Lascom'!E:E,MATCH(E358,'[1]Export Lascom'!O:O,0))</f>
        <v>Export CPRD PN2068-2</v>
      </c>
      <c r="J358" s="73" t="str">
        <f>IF(MID(INDEX('[1]Export Lascom'!P:P,MATCH(E358,'[1]Export Lascom'!O:O,0)),4,1)="-",MID(INDEX('[1]Export Lascom'!P:P,MATCH(E358,'[1]Export Lascom'!O:O,0)),5,3),"Titre à mettre à jour")</f>
        <v>Titre à mettre à jour</v>
      </c>
      <c r="K358" s="73" t="str">
        <f>IF(MID(INDEX('[1]Export Lascom'!P:P,MATCH(E358,'[1]Export Lascom'!O:O,0)),4,1)="-",MID(INDEX('[1]Export Lascom'!P:P,MATCH(E358,'[1]Export Lascom'!O:O,0)),9,3),"Titre à mettre à jour")</f>
        <v>Titre à mettre à jour</v>
      </c>
      <c r="L358" s="73" t="str">
        <f>INDEX('[1]Export Lascom'!I:I,MATCH(E358,'[1]Export Lascom'!O:O,0))</f>
        <v>SHE</v>
      </c>
      <c r="M358" s="73" t="str">
        <f t="shared" si="20"/>
        <v>000011</v>
      </c>
      <c r="N358" s="74">
        <f t="shared" si="21"/>
        <v>1</v>
      </c>
      <c r="O358" s="73" t="s">
        <v>787</v>
      </c>
      <c r="P358" s="77">
        <f t="shared" ca="1" si="22"/>
        <v>44944</v>
      </c>
      <c r="Q358" s="75"/>
      <c r="R358" s="76">
        <f t="shared" ca="1" si="23"/>
        <v>0</v>
      </c>
      <c r="S358" s="76" t="str">
        <f>IF(ISERROR(INDEX('[1]Export Agora'!F:F,MATCH(INDEX('[1]Présence Agora'!#REF!,MATCH(E358,'[1]Présence Agora'!B:B,0)),'[1]Export Agora'!A:A,0))),"",IF(INDEX('[1]Export Agora'!F:F,MATCH(INDEX('[1]Présence Agora'!#REF!,MATCH(E358,'[1]Présence Agora'!B:B,0)),'[1]Export Agora'!A:A,0))="","",INDEX('[1]Export Agora'!F:F,MATCH(INDEX('[1]Présence Agora'!#REF!,MATCH(E358,'[1]Présence Agora'!B:B,0)),'[1]Export Agora'!A:A,0))))</f>
        <v/>
      </c>
      <c r="T358" s="65">
        <f>IF(INDEX('[1]Export Lascom'!U:U,MATCH(E358,'[1]Export Lascom'!O:O,0))="","",INDEX('[1]Export Lascom'!U:U,MATCH(E358,'[1]Export Lascom'!O:O,0)))</f>
        <v>44944</v>
      </c>
    </row>
    <row r="359" spans="5:20">
      <c r="E359" s="72" t="s">
        <v>984</v>
      </c>
      <c r="F359" s="73" t="str">
        <f>INDEX('[1]Export Lascom'!B:B,MATCH(E359,'[1]Export Lascom'!O:O,0))</f>
        <v>22ISS</v>
      </c>
      <c r="G359" s="73">
        <f>INDEX('[1]Export Lascom'!G:G,MATCH(E359,'[1]Export Lascom'!O:O,0))</f>
        <v>17</v>
      </c>
      <c r="H359" s="73" t="str">
        <f>INDEX('[1]Export Lascom'!D:D,MATCH(E359,'[1]Export Lascom'!O:O,0))</f>
        <v>G71</v>
      </c>
      <c r="I359" s="73" t="str">
        <f>"Export CPRD " &amp; INDEX('[1]Export Lascom'!E:E,MATCH(E359,'[1]Export Lascom'!O:O,0))</f>
        <v>Export CPRD PN2068-2</v>
      </c>
      <c r="J359" s="73" t="str">
        <f>IF(MID(INDEX('[1]Export Lascom'!P:P,MATCH(E359,'[1]Export Lascom'!O:O,0)),4,1)="-",MID(INDEX('[1]Export Lascom'!P:P,MATCH(E359,'[1]Export Lascom'!O:O,0)),5,3),"Titre à mettre à jour")</f>
        <v>Titre à mettre à jour</v>
      </c>
      <c r="K359" s="73" t="str">
        <f>IF(MID(INDEX('[1]Export Lascom'!P:P,MATCH(E359,'[1]Export Lascom'!O:O,0)),4,1)="-",MID(INDEX('[1]Export Lascom'!P:P,MATCH(E359,'[1]Export Lascom'!O:O,0)),9,3),"Titre à mettre à jour")</f>
        <v>Titre à mettre à jour</v>
      </c>
      <c r="L359" s="73" t="str">
        <f>INDEX('[1]Export Lascom'!I:I,MATCH(E359,'[1]Export Lascom'!O:O,0))</f>
        <v>SHE</v>
      </c>
      <c r="M359" s="73" t="str">
        <f t="shared" si="20"/>
        <v>000011</v>
      </c>
      <c r="N359" s="74">
        <f t="shared" si="21"/>
        <v>2</v>
      </c>
      <c r="O359" s="73" t="s">
        <v>787</v>
      </c>
      <c r="P359" s="77" t="str">
        <f t="shared" ca="1" si="22"/>
        <v/>
      </c>
      <c r="Q359" s="75"/>
      <c r="R359" s="76" t="str">
        <f t="shared" ca="1" si="23"/>
        <v/>
      </c>
      <c r="S359" s="76" t="str">
        <f>IF(ISERROR(INDEX('[1]Export Agora'!F:F,MATCH(INDEX('[1]Présence Agora'!#REF!,MATCH(E359,'[1]Présence Agora'!B:B,0)),'[1]Export Agora'!A:A,0))),"",IF(INDEX('[1]Export Agora'!F:F,MATCH(INDEX('[1]Présence Agora'!#REF!,MATCH(E359,'[1]Présence Agora'!B:B,0)),'[1]Export Agora'!A:A,0))="","",INDEX('[1]Export Agora'!F:F,MATCH(INDEX('[1]Présence Agora'!#REF!,MATCH(E359,'[1]Présence Agora'!B:B,0)),'[1]Export Agora'!A:A,0))))</f>
        <v/>
      </c>
      <c r="T359" s="65">
        <f>IF(INDEX('[1]Export Lascom'!U:U,MATCH(E359,'[1]Export Lascom'!O:O,0))="","",INDEX('[1]Export Lascom'!U:U,MATCH(E359,'[1]Export Lascom'!O:O,0)))</f>
        <v>45027</v>
      </c>
    </row>
    <row r="360" spans="5:20">
      <c r="E360" s="72" t="s">
        <v>1182</v>
      </c>
      <c r="F360" s="73" t="str">
        <f>INDEX('[1]Export Lascom'!B:B,MATCH(E360,'[1]Export Lascom'!O:O,0))</f>
        <v>22ISS</v>
      </c>
      <c r="G360" s="73">
        <f>INDEX('[1]Export Lascom'!G:G,MATCH(E360,'[1]Export Lascom'!O:O,0))</f>
        <v>17</v>
      </c>
      <c r="H360" s="73" t="str">
        <f>INDEX('[1]Export Lascom'!D:D,MATCH(E360,'[1]Export Lascom'!O:O,0))</f>
        <v>G71</v>
      </c>
      <c r="I360" s="73" t="str">
        <f>"Export CPRD " &amp; INDEX('[1]Export Lascom'!E:E,MATCH(E360,'[1]Export Lascom'!O:O,0))</f>
        <v>Export CPRD PN2068-2</v>
      </c>
      <c r="J360" s="73" t="str">
        <f>IF(MID(INDEX('[1]Export Lascom'!P:P,MATCH(E360,'[1]Export Lascom'!O:O,0)),4,1)="-",MID(INDEX('[1]Export Lascom'!P:P,MATCH(E360,'[1]Export Lascom'!O:O,0)),5,3),"Titre à mettre à jour")</f>
        <v>Titre à mettre à jour</v>
      </c>
      <c r="K360" s="73" t="str">
        <f>IF(MID(INDEX('[1]Export Lascom'!P:P,MATCH(E360,'[1]Export Lascom'!O:O,0)),4,1)="-",MID(INDEX('[1]Export Lascom'!P:P,MATCH(E360,'[1]Export Lascom'!O:O,0)),9,3),"Titre à mettre à jour")</f>
        <v>Titre à mettre à jour</v>
      </c>
      <c r="L360" s="73" t="str">
        <f>INDEX('[1]Export Lascom'!I:I,MATCH(E360,'[1]Export Lascom'!O:O,0))</f>
        <v>SHE</v>
      </c>
      <c r="M360" s="73" t="str">
        <f t="shared" si="20"/>
        <v>000011</v>
      </c>
      <c r="N360" s="74">
        <f t="shared" si="21"/>
        <v>3</v>
      </c>
      <c r="O360" s="73" t="s">
        <v>785</v>
      </c>
      <c r="P360" s="77" t="str">
        <f t="shared" ca="1" si="22"/>
        <v/>
      </c>
      <c r="Q360" s="75">
        <v>45042</v>
      </c>
      <c r="R360" s="76">
        <f t="shared" ca="1" si="23"/>
        <v>-21</v>
      </c>
      <c r="S360" s="76" t="str">
        <f>IF(ISERROR(INDEX('[1]Export Agora'!F:F,MATCH(INDEX('[1]Présence Agora'!#REF!,MATCH(E360,'[1]Présence Agora'!B:B,0)),'[1]Export Agora'!A:A,0))),"",IF(INDEX('[1]Export Agora'!F:F,MATCH(INDEX('[1]Présence Agora'!#REF!,MATCH(E360,'[1]Présence Agora'!B:B,0)),'[1]Export Agora'!A:A,0))="","",INDEX('[1]Export Agora'!F:F,MATCH(INDEX('[1]Présence Agora'!#REF!,MATCH(E360,'[1]Présence Agora'!B:B,0)),'[1]Export Agora'!A:A,0))))</f>
        <v/>
      </c>
      <c r="T360" s="65">
        <f>IF(INDEX('[1]Export Lascom'!U:U,MATCH(E360,'[1]Export Lascom'!O:O,0))="","",INDEX('[1]Export Lascom'!U:U,MATCH(E360,'[1]Export Lascom'!O:O,0)))</f>
        <v>45063</v>
      </c>
    </row>
    <row r="361" spans="5:20">
      <c r="E361" s="72" t="s">
        <v>910</v>
      </c>
      <c r="F361" s="73" t="str">
        <f>INDEX('[1]Export Lascom'!B:B,MATCH(E361,'[1]Export Lascom'!O:O,0))</f>
        <v>22ISS</v>
      </c>
      <c r="G361" s="73">
        <f>INDEX('[1]Export Lascom'!G:G,MATCH(E361,'[1]Export Lascom'!O:O,0))</f>
        <v>17</v>
      </c>
      <c r="H361" s="73" t="str">
        <f>INDEX('[1]Export Lascom'!D:D,MATCH(E361,'[1]Export Lascom'!O:O,0))</f>
        <v>G72</v>
      </c>
      <c r="I361" s="73" t="str">
        <f>"Export CPRD " &amp; INDEX('[1]Export Lascom'!E:E,MATCH(E361,'[1]Export Lascom'!O:O,0))</f>
        <v>Export CPRD PN2068-2</v>
      </c>
      <c r="J361" s="73" t="str">
        <f>IF(MID(INDEX('[1]Export Lascom'!P:P,MATCH(E361,'[1]Export Lascom'!O:O,0)),4,1)="-",MID(INDEX('[1]Export Lascom'!P:P,MATCH(E361,'[1]Export Lascom'!O:O,0)),5,3),"Titre à mettre à jour")</f>
        <v>Titre à mettre à jour</v>
      </c>
      <c r="K361" s="73" t="str">
        <f>IF(MID(INDEX('[1]Export Lascom'!P:P,MATCH(E361,'[1]Export Lascom'!O:O,0)),4,1)="-",MID(INDEX('[1]Export Lascom'!P:P,MATCH(E361,'[1]Export Lascom'!O:O,0)),9,3),"Titre à mettre à jour")</f>
        <v>Titre à mettre à jour</v>
      </c>
      <c r="L361" s="73" t="str">
        <f>INDEX('[1]Export Lascom'!I:I,MATCH(E361,'[1]Export Lascom'!O:O,0))</f>
        <v>SHE</v>
      </c>
      <c r="M361" s="73" t="str">
        <f t="shared" si="20"/>
        <v>000065</v>
      </c>
      <c r="N361" s="74">
        <f t="shared" si="21"/>
        <v>1</v>
      </c>
      <c r="O361" s="73" t="s">
        <v>787</v>
      </c>
      <c r="P361" s="77">
        <f t="shared" ca="1" si="22"/>
        <v>44984</v>
      </c>
      <c r="Q361" s="75"/>
      <c r="R361" s="76">
        <f t="shared" ca="1" si="23"/>
        <v>0</v>
      </c>
      <c r="S361" s="76" t="str">
        <f>IF(ISERROR(INDEX('[1]Export Agora'!F:F,MATCH(INDEX('[1]Présence Agora'!#REF!,MATCH(E361,'[1]Présence Agora'!B:B,0)),'[1]Export Agora'!A:A,0))),"",IF(INDEX('[1]Export Agora'!F:F,MATCH(INDEX('[1]Présence Agora'!#REF!,MATCH(E361,'[1]Présence Agora'!B:B,0)),'[1]Export Agora'!A:A,0))="","",INDEX('[1]Export Agora'!F:F,MATCH(INDEX('[1]Présence Agora'!#REF!,MATCH(E361,'[1]Présence Agora'!B:B,0)),'[1]Export Agora'!A:A,0))))</f>
        <v/>
      </c>
      <c r="T361" s="65">
        <f>IF(INDEX('[1]Export Lascom'!U:U,MATCH(E361,'[1]Export Lascom'!O:O,0))="","",INDEX('[1]Export Lascom'!U:U,MATCH(E361,'[1]Export Lascom'!O:O,0)))</f>
        <v>44984</v>
      </c>
    </row>
    <row r="362" spans="5:20">
      <c r="E362" s="72" t="s">
        <v>911</v>
      </c>
      <c r="F362" s="73" t="str">
        <f>INDEX('[1]Export Lascom'!B:B,MATCH(E362,'[1]Export Lascom'!O:O,0))</f>
        <v>22ISS</v>
      </c>
      <c r="G362" s="73">
        <f>INDEX('[1]Export Lascom'!G:G,MATCH(E362,'[1]Export Lascom'!O:O,0))</f>
        <v>17</v>
      </c>
      <c r="H362" s="73" t="str">
        <f>INDEX('[1]Export Lascom'!D:D,MATCH(E362,'[1]Export Lascom'!O:O,0))</f>
        <v>G72</v>
      </c>
      <c r="I362" s="73" t="str">
        <f>"Export CPRD " &amp; INDEX('[1]Export Lascom'!E:E,MATCH(E362,'[1]Export Lascom'!O:O,0))</f>
        <v>Export CPRD PN2068-2</v>
      </c>
      <c r="J362" s="73" t="str">
        <f>IF(MID(INDEX('[1]Export Lascom'!P:P,MATCH(E362,'[1]Export Lascom'!O:O,0)),4,1)="-",MID(INDEX('[1]Export Lascom'!P:P,MATCH(E362,'[1]Export Lascom'!O:O,0)),5,3),"Titre à mettre à jour")</f>
        <v>Titre à mettre à jour</v>
      </c>
      <c r="K362" s="73" t="str">
        <f>IF(MID(INDEX('[1]Export Lascom'!P:P,MATCH(E362,'[1]Export Lascom'!O:O,0)),4,1)="-",MID(INDEX('[1]Export Lascom'!P:P,MATCH(E362,'[1]Export Lascom'!O:O,0)),9,3),"Titre à mettre à jour")</f>
        <v>Titre à mettre à jour</v>
      </c>
      <c r="L362" s="73" t="str">
        <f>INDEX('[1]Export Lascom'!I:I,MATCH(E362,'[1]Export Lascom'!O:O,0))</f>
        <v>SHE</v>
      </c>
      <c r="M362" s="73" t="str">
        <f t="shared" si="20"/>
        <v>000066</v>
      </c>
      <c r="N362" s="74">
        <f t="shared" si="21"/>
        <v>1</v>
      </c>
      <c r="O362" s="73" t="s">
        <v>787</v>
      </c>
      <c r="P362" s="77">
        <f t="shared" ca="1" si="22"/>
        <v>44984</v>
      </c>
      <c r="Q362" s="75"/>
      <c r="R362" s="76">
        <f t="shared" ca="1" si="23"/>
        <v>0</v>
      </c>
      <c r="S362" s="76" t="str">
        <f>IF(ISERROR(INDEX('[1]Export Agora'!F:F,MATCH(INDEX('[1]Présence Agora'!#REF!,MATCH(E362,'[1]Présence Agora'!B:B,0)),'[1]Export Agora'!A:A,0))),"",IF(INDEX('[1]Export Agora'!F:F,MATCH(INDEX('[1]Présence Agora'!#REF!,MATCH(E362,'[1]Présence Agora'!B:B,0)),'[1]Export Agora'!A:A,0))="","",INDEX('[1]Export Agora'!F:F,MATCH(INDEX('[1]Présence Agora'!#REF!,MATCH(E362,'[1]Présence Agora'!B:B,0)),'[1]Export Agora'!A:A,0))))</f>
        <v/>
      </c>
      <c r="T362" s="65">
        <f>IF(INDEX('[1]Export Lascom'!U:U,MATCH(E362,'[1]Export Lascom'!O:O,0))="","",INDEX('[1]Export Lascom'!U:U,MATCH(E362,'[1]Export Lascom'!O:O,0)))</f>
        <v>44984</v>
      </c>
    </row>
    <row r="363" spans="5:20">
      <c r="E363" s="72" t="s">
        <v>912</v>
      </c>
      <c r="F363" s="73" t="str">
        <f>INDEX('[1]Export Lascom'!B:B,MATCH(E363,'[1]Export Lascom'!O:O,0))</f>
        <v>22ISS</v>
      </c>
      <c r="G363" s="73">
        <f>INDEX('[1]Export Lascom'!G:G,MATCH(E363,'[1]Export Lascom'!O:O,0))</f>
        <v>17</v>
      </c>
      <c r="H363" s="73" t="str">
        <f>INDEX('[1]Export Lascom'!D:D,MATCH(E363,'[1]Export Lascom'!O:O,0))</f>
        <v>G72</v>
      </c>
      <c r="I363" s="73" t="str">
        <f>"Export CPRD " &amp; INDEX('[1]Export Lascom'!E:E,MATCH(E363,'[1]Export Lascom'!O:O,0))</f>
        <v>Export CPRD PN2068-2</v>
      </c>
      <c r="J363" s="73" t="str">
        <f>IF(MID(INDEX('[1]Export Lascom'!P:P,MATCH(E363,'[1]Export Lascom'!O:O,0)),4,1)="-",MID(INDEX('[1]Export Lascom'!P:P,MATCH(E363,'[1]Export Lascom'!O:O,0)),5,3),"Titre à mettre à jour")</f>
        <v>Titre à mettre à jour</v>
      </c>
      <c r="K363" s="73" t="str">
        <f>IF(MID(INDEX('[1]Export Lascom'!P:P,MATCH(E363,'[1]Export Lascom'!O:O,0)),4,1)="-",MID(INDEX('[1]Export Lascom'!P:P,MATCH(E363,'[1]Export Lascom'!O:O,0)),9,3),"Titre à mettre à jour")</f>
        <v>Titre à mettre à jour</v>
      </c>
      <c r="L363" s="73" t="str">
        <f>INDEX('[1]Export Lascom'!I:I,MATCH(E363,'[1]Export Lascom'!O:O,0))</f>
        <v>SHE</v>
      </c>
      <c r="M363" s="73" t="str">
        <f t="shared" si="20"/>
        <v>000067</v>
      </c>
      <c r="N363" s="74">
        <f t="shared" si="21"/>
        <v>1</v>
      </c>
      <c r="O363" s="73" t="s">
        <v>787</v>
      </c>
      <c r="P363" s="77">
        <f t="shared" ca="1" si="22"/>
        <v>44984</v>
      </c>
      <c r="Q363" s="75"/>
      <c r="R363" s="76">
        <f t="shared" ca="1" si="23"/>
        <v>0</v>
      </c>
      <c r="S363" s="76" t="str">
        <f>IF(ISERROR(INDEX('[1]Export Agora'!F:F,MATCH(INDEX('[1]Présence Agora'!#REF!,MATCH(E363,'[1]Présence Agora'!B:B,0)),'[1]Export Agora'!A:A,0))),"",IF(INDEX('[1]Export Agora'!F:F,MATCH(INDEX('[1]Présence Agora'!#REF!,MATCH(E363,'[1]Présence Agora'!B:B,0)),'[1]Export Agora'!A:A,0))="","",INDEX('[1]Export Agora'!F:F,MATCH(INDEX('[1]Présence Agora'!#REF!,MATCH(E363,'[1]Présence Agora'!B:B,0)),'[1]Export Agora'!A:A,0))))</f>
        <v/>
      </c>
      <c r="T363" s="65">
        <f>IF(INDEX('[1]Export Lascom'!U:U,MATCH(E363,'[1]Export Lascom'!O:O,0))="","",INDEX('[1]Export Lascom'!U:U,MATCH(E363,'[1]Export Lascom'!O:O,0)))</f>
        <v>44984</v>
      </c>
    </row>
    <row r="364" spans="5:20">
      <c r="E364" s="72" t="s">
        <v>913</v>
      </c>
      <c r="F364" s="73" t="str">
        <f>INDEX('[1]Export Lascom'!B:B,MATCH(E364,'[1]Export Lascom'!O:O,0))</f>
        <v>22ISS</v>
      </c>
      <c r="G364" s="73">
        <f>INDEX('[1]Export Lascom'!G:G,MATCH(E364,'[1]Export Lascom'!O:O,0))</f>
        <v>17</v>
      </c>
      <c r="H364" s="73" t="str">
        <f>INDEX('[1]Export Lascom'!D:D,MATCH(E364,'[1]Export Lascom'!O:O,0))</f>
        <v>G72</v>
      </c>
      <c r="I364" s="73" t="str">
        <f>"Export CPRD " &amp; INDEX('[1]Export Lascom'!E:E,MATCH(E364,'[1]Export Lascom'!O:O,0))</f>
        <v>Export CPRD PN2068-2</v>
      </c>
      <c r="J364" s="73" t="str">
        <f>IF(MID(INDEX('[1]Export Lascom'!P:P,MATCH(E364,'[1]Export Lascom'!O:O,0)),4,1)="-",MID(INDEX('[1]Export Lascom'!P:P,MATCH(E364,'[1]Export Lascom'!O:O,0)),5,3),"Titre à mettre à jour")</f>
        <v>Titre à mettre à jour</v>
      </c>
      <c r="K364" s="73" t="str">
        <f>IF(MID(INDEX('[1]Export Lascom'!P:P,MATCH(E364,'[1]Export Lascom'!O:O,0)),4,1)="-",MID(INDEX('[1]Export Lascom'!P:P,MATCH(E364,'[1]Export Lascom'!O:O,0)),9,3),"Titre à mettre à jour")</f>
        <v>Titre à mettre à jour</v>
      </c>
      <c r="L364" s="73" t="str">
        <f>INDEX('[1]Export Lascom'!I:I,MATCH(E364,'[1]Export Lascom'!O:O,0))</f>
        <v>SHE</v>
      </c>
      <c r="M364" s="73" t="str">
        <f t="shared" si="20"/>
        <v>000068</v>
      </c>
      <c r="N364" s="74">
        <f t="shared" si="21"/>
        <v>1</v>
      </c>
      <c r="O364" s="73" t="s">
        <v>787</v>
      </c>
      <c r="P364" s="77">
        <f t="shared" ca="1" si="22"/>
        <v>44984</v>
      </c>
      <c r="Q364" s="75"/>
      <c r="R364" s="76">
        <f t="shared" ca="1" si="23"/>
        <v>0</v>
      </c>
      <c r="S364" s="76" t="str">
        <f>IF(ISERROR(INDEX('[1]Export Agora'!F:F,MATCH(INDEX('[1]Présence Agora'!#REF!,MATCH(E364,'[1]Présence Agora'!B:B,0)),'[1]Export Agora'!A:A,0))),"",IF(INDEX('[1]Export Agora'!F:F,MATCH(INDEX('[1]Présence Agora'!#REF!,MATCH(E364,'[1]Présence Agora'!B:B,0)),'[1]Export Agora'!A:A,0))="","",INDEX('[1]Export Agora'!F:F,MATCH(INDEX('[1]Présence Agora'!#REF!,MATCH(E364,'[1]Présence Agora'!B:B,0)),'[1]Export Agora'!A:A,0))))</f>
        <v/>
      </c>
      <c r="T364" s="65">
        <f>IF(INDEX('[1]Export Lascom'!U:U,MATCH(E364,'[1]Export Lascom'!O:O,0))="","",INDEX('[1]Export Lascom'!U:U,MATCH(E364,'[1]Export Lascom'!O:O,0)))</f>
        <v>44984</v>
      </c>
    </row>
    <row r="365" spans="5:20">
      <c r="E365" s="72" t="s">
        <v>914</v>
      </c>
      <c r="F365" s="73" t="str">
        <f>INDEX('[1]Export Lascom'!B:B,MATCH(E365,'[1]Export Lascom'!O:O,0))</f>
        <v>22ISS</v>
      </c>
      <c r="G365" s="73">
        <f>INDEX('[1]Export Lascom'!G:G,MATCH(E365,'[1]Export Lascom'!O:O,0))</f>
        <v>17</v>
      </c>
      <c r="H365" s="73" t="str">
        <f>INDEX('[1]Export Lascom'!D:D,MATCH(E365,'[1]Export Lascom'!O:O,0))</f>
        <v>G72</v>
      </c>
      <c r="I365" s="73" t="str">
        <f>"Export CPRD " &amp; INDEX('[1]Export Lascom'!E:E,MATCH(E365,'[1]Export Lascom'!O:O,0))</f>
        <v>Export CPRD PN2068-2</v>
      </c>
      <c r="J365" s="73" t="str">
        <f>IF(MID(INDEX('[1]Export Lascom'!P:P,MATCH(E365,'[1]Export Lascom'!O:O,0)),4,1)="-",MID(INDEX('[1]Export Lascom'!P:P,MATCH(E365,'[1]Export Lascom'!O:O,0)),5,3),"Titre à mettre à jour")</f>
        <v>Titre à mettre à jour</v>
      </c>
      <c r="K365" s="73" t="str">
        <f>IF(MID(INDEX('[1]Export Lascom'!P:P,MATCH(E365,'[1]Export Lascom'!O:O,0)),4,1)="-",MID(INDEX('[1]Export Lascom'!P:P,MATCH(E365,'[1]Export Lascom'!O:O,0)),9,3),"Titre à mettre à jour")</f>
        <v>Titre à mettre à jour</v>
      </c>
      <c r="L365" s="73" t="str">
        <f>INDEX('[1]Export Lascom'!I:I,MATCH(E365,'[1]Export Lascom'!O:O,0))</f>
        <v>SHE</v>
      </c>
      <c r="M365" s="73" t="str">
        <f t="shared" si="20"/>
        <v>000069</v>
      </c>
      <c r="N365" s="74">
        <f t="shared" si="21"/>
        <v>1</v>
      </c>
      <c r="O365" s="73" t="s">
        <v>785</v>
      </c>
      <c r="P365" s="77">
        <f t="shared" ca="1" si="22"/>
        <v>44984</v>
      </c>
      <c r="Q365" s="75"/>
      <c r="R365" s="76">
        <f t="shared" ca="1" si="23"/>
        <v>0</v>
      </c>
      <c r="S365" s="76" t="str">
        <f>IF(ISERROR(INDEX('[1]Export Agora'!F:F,MATCH(INDEX('[1]Présence Agora'!#REF!,MATCH(E365,'[1]Présence Agora'!B:B,0)),'[1]Export Agora'!A:A,0))),"",IF(INDEX('[1]Export Agora'!F:F,MATCH(INDEX('[1]Présence Agora'!#REF!,MATCH(E365,'[1]Présence Agora'!B:B,0)),'[1]Export Agora'!A:A,0))="","",INDEX('[1]Export Agora'!F:F,MATCH(INDEX('[1]Présence Agora'!#REF!,MATCH(E365,'[1]Présence Agora'!B:B,0)),'[1]Export Agora'!A:A,0))))</f>
        <v/>
      </c>
      <c r="T365" s="65">
        <f>IF(INDEX('[1]Export Lascom'!U:U,MATCH(E365,'[1]Export Lascom'!O:O,0))="","",INDEX('[1]Export Lascom'!U:U,MATCH(E365,'[1]Export Lascom'!O:O,0)))</f>
        <v>44984</v>
      </c>
    </row>
    <row r="366" spans="5:20">
      <c r="E366" s="72" t="s">
        <v>797</v>
      </c>
      <c r="F366" s="73" t="str">
        <f>INDEX('[1]Export Lascom'!B:B,MATCH(E366,'[1]Export Lascom'!O:O,0))</f>
        <v>22ISS</v>
      </c>
      <c r="G366" s="73">
        <f>INDEX('[1]Export Lascom'!G:G,MATCH(E366,'[1]Export Lascom'!O:O,0))</f>
        <v>17</v>
      </c>
      <c r="H366" s="73" t="str">
        <f>INDEX('[1]Export Lascom'!D:D,MATCH(E366,'[1]Export Lascom'!O:O,0))</f>
        <v>HYS</v>
      </c>
      <c r="I366" s="73" t="str">
        <f>"Export CPRD " &amp; INDEX('[1]Export Lascom'!E:E,MATCH(E366,'[1]Export Lascom'!O:O,0))</f>
        <v>Export CPRD PN2068-2</v>
      </c>
      <c r="J366" s="73" t="str">
        <f>IF(MID(INDEX('[1]Export Lascom'!P:P,MATCH(E366,'[1]Export Lascom'!O:O,0)),4,1)="-",MID(INDEX('[1]Export Lascom'!P:P,MATCH(E366,'[1]Export Lascom'!O:O,0)),5,3),"Titre à mettre à jour")</f>
        <v>Titre à mettre à jour</v>
      </c>
      <c r="K366" s="73" t="str">
        <f>IF(MID(INDEX('[1]Export Lascom'!P:P,MATCH(E366,'[1]Export Lascom'!O:O,0)),4,1)="-",MID(INDEX('[1]Export Lascom'!P:P,MATCH(E366,'[1]Export Lascom'!O:O,0)),9,3),"Titre à mettre à jour")</f>
        <v>Titre à mettre à jour</v>
      </c>
      <c r="L366" s="73" t="str">
        <f>INDEX('[1]Export Lascom'!I:I,MATCH(E366,'[1]Export Lascom'!O:O,0))</f>
        <v>SPS</v>
      </c>
      <c r="M366" s="73" t="str">
        <f t="shared" si="20"/>
        <v>000005</v>
      </c>
      <c r="N366" s="74">
        <f t="shared" si="21"/>
        <v>1</v>
      </c>
      <c r="O366" s="73" t="s">
        <v>785</v>
      </c>
      <c r="P366" s="77">
        <f t="shared" ref="P366:P429" ca="1" si="24">IFERROR(INDEX(INDIRECT("'" &amp;  I366 &amp; "'!A:M"),MATCH(E366,INDIRECT("'" &amp;  I366 &amp; "'!A:A"),0),13),"")</f>
        <v>44917</v>
      </c>
      <c r="Q366" s="75"/>
      <c r="R366" s="76">
        <f t="shared" ca="1" si="23"/>
        <v>0</v>
      </c>
      <c r="S366" s="76" t="str">
        <f>IF(ISERROR(INDEX('[1]Export Agora'!F:F,MATCH(INDEX('[1]Présence Agora'!#REF!,MATCH(E366,'[1]Présence Agora'!B:B,0)),'[1]Export Agora'!A:A,0))),"",IF(INDEX('[1]Export Agora'!F:F,MATCH(INDEX('[1]Présence Agora'!#REF!,MATCH(E366,'[1]Présence Agora'!B:B,0)),'[1]Export Agora'!A:A,0))="","",INDEX('[1]Export Agora'!F:F,MATCH(INDEX('[1]Présence Agora'!#REF!,MATCH(E366,'[1]Présence Agora'!B:B,0)),'[1]Export Agora'!A:A,0))))</f>
        <v/>
      </c>
      <c r="T366" s="65">
        <f>IF(INDEX('[1]Export Lascom'!U:U,MATCH(E366,'[1]Export Lascom'!O:O,0))="","",INDEX('[1]Export Lascom'!U:U,MATCH(E366,'[1]Export Lascom'!O:O,0)))</f>
        <v>44917</v>
      </c>
    </row>
    <row r="367" spans="5:20">
      <c r="E367" s="72" t="s">
        <v>1142</v>
      </c>
      <c r="F367" s="73" t="str">
        <f>INDEX('[1]Export Lascom'!B:B,MATCH(E367,'[1]Export Lascom'!O:O,0))</f>
        <v>22ISS</v>
      </c>
      <c r="G367" s="73">
        <f>INDEX('[1]Export Lascom'!G:G,MATCH(E367,'[1]Export Lascom'!O:O,0))</f>
        <v>17</v>
      </c>
      <c r="H367" s="73" t="str">
        <f>INDEX('[1]Export Lascom'!D:D,MATCH(E367,'[1]Export Lascom'!O:O,0))</f>
        <v>FAC</v>
      </c>
      <c r="I367" s="73" t="str">
        <f>"Export CPRD " &amp; INDEX('[1]Export Lascom'!E:E,MATCH(E367,'[1]Export Lascom'!O:O,0))</f>
        <v>Export CPRD PN2122</v>
      </c>
      <c r="J367" s="73" t="str">
        <f>IF(MID(INDEX('[1]Export Lascom'!P:P,MATCH(E367,'[1]Export Lascom'!O:O,0)),4,1)="-",MID(INDEX('[1]Export Lascom'!P:P,MATCH(E367,'[1]Export Lascom'!O:O,0)),5,3),"Titre à mettre à jour")</f>
        <v>TTT</v>
      </c>
      <c r="K367" s="73" t="str">
        <f>IF(MID(INDEX('[1]Export Lascom'!P:P,MATCH(E367,'[1]Export Lascom'!O:O,0)),4,1)="-",MID(INDEX('[1]Export Lascom'!P:P,MATCH(E367,'[1]Export Lascom'!O:O,0)),9,3),"Titre à mettre à jour")</f>
        <v>EMR</v>
      </c>
      <c r="L367" s="73" t="str">
        <f>INDEX('[1]Export Lascom'!I:I,MATCH(E367,'[1]Export Lascom'!O:O,0))</f>
        <v>ADM</v>
      </c>
      <c r="M367" s="73" t="str">
        <f t="shared" si="20"/>
        <v>000021</v>
      </c>
      <c r="N367" s="74">
        <f t="shared" si="21"/>
        <v>1</v>
      </c>
      <c r="O367" s="73" t="s">
        <v>785</v>
      </c>
      <c r="P367" s="77" t="str">
        <f t="shared" ca="1" si="24"/>
        <v/>
      </c>
      <c r="Q367" s="75"/>
      <c r="R367" s="76" t="str">
        <f t="shared" ca="1" si="23"/>
        <v/>
      </c>
      <c r="S367" s="76" t="str">
        <f>IF(ISERROR(INDEX('[1]Export Agora'!F:F,MATCH(INDEX('[1]Présence Agora'!#REF!,MATCH(E367,'[1]Présence Agora'!B:B,0)),'[1]Export Agora'!A:A,0))),"",IF(INDEX('[1]Export Agora'!F:F,MATCH(INDEX('[1]Présence Agora'!#REF!,MATCH(E367,'[1]Présence Agora'!B:B,0)),'[1]Export Agora'!A:A,0))="","",INDEX('[1]Export Agora'!F:F,MATCH(INDEX('[1]Présence Agora'!#REF!,MATCH(E367,'[1]Présence Agora'!B:B,0)),'[1]Export Agora'!A:A,0))))</f>
        <v/>
      </c>
      <c r="T367" s="65">
        <f>IF(INDEX('[1]Export Lascom'!U:U,MATCH(E367,'[1]Export Lascom'!O:O,0))="","",INDEX('[1]Export Lascom'!U:U,MATCH(E367,'[1]Export Lascom'!O:O,0)))</f>
        <v>45058</v>
      </c>
    </row>
    <row r="368" spans="5:20">
      <c r="E368" s="72" t="s">
        <v>878</v>
      </c>
      <c r="F368" s="73" t="str">
        <f>INDEX('[1]Export Lascom'!B:B,MATCH(E368,'[1]Export Lascom'!O:O,0))</f>
        <v>22ISS</v>
      </c>
      <c r="G368" s="73">
        <f>INDEX('[1]Export Lascom'!G:G,MATCH(E368,'[1]Export Lascom'!O:O,0))</f>
        <v>17</v>
      </c>
      <c r="H368" s="73" t="str">
        <f>INDEX('[1]Export Lascom'!D:D,MATCH(E368,'[1]Export Lascom'!O:O,0))</f>
        <v>FAC</v>
      </c>
      <c r="I368" s="73" t="str">
        <f>"Export CPRD " &amp; INDEX('[1]Export Lascom'!E:E,MATCH(E368,'[1]Export Lascom'!O:O,0))</f>
        <v>Export CPRD PN2122</v>
      </c>
      <c r="J368" s="73" t="str">
        <f>IF(MID(INDEX('[1]Export Lascom'!P:P,MATCH(E368,'[1]Export Lascom'!O:O,0)),4,1)="-",MID(INDEX('[1]Export Lascom'!P:P,MATCH(E368,'[1]Export Lascom'!O:O,0)),5,3),"Titre à mettre à jour")</f>
        <v>TTT</v>
      </c>
      <c r="K368" s="73" t="str">
        <f>IF(MID(INDEX('[1]Export Lascom'!P:P,MATCH(E368,'[1]Export Lascom'!O:O,0)),4,1)="-",MID(INDEX('[1]Export Lascom'!P:P,MATCH(E368,'[1]Export Lascom'!O:O,0)),9,3),"Titre à mettre à jour")</f>
        <v>EMR</v>
      </c>
      <c r="L368" s="73" t="str">
        <f>INDEX('[1]Export Lascom'!I:I,MATCH(E368,'[1]Export Lascom'!O:O,0))</f>
        <v>FIC</v>
      </c>
      <c r="M368" s="73" t="str">
        <f t="shared" si="20"/>
        <v>000009</v>
      </c>
      <c r="N368" s="74">
        <f t="shared" si="21"/>
        <v>1</v>
      </c>
      <c r="O368" s="73" t="s">
        <v>787</v>
      </c>
      <c r="P368" s="77">
        <f t="shared" ca="1" si="24"/>
        <v>1</v>
      </c>
      <c r="Q368" s="75"/>
      <c r="R368" s="76">
        <f t="shared" ca="1" si="23"/>
        <v>-44973</v>
      </c>
      <c r="S368" s="76" t="str">
        <f>IF(ISERROR(INDEX('[1]Export Agora'!F:F,MATCH(INDEX('[1]Présence Agora'!#REF!,MATCH(E368,'[1]Présence Agora'!B:B,0)),'[1]Export Agora'!A:A,0))),"",IF(INDEX('[1]Export Agora'!F:F,MATCH(INDEX('[1]Présence Agora'!#REF!,MATCH(E368,'[1]Présence Agora'!B:B,0)),'[1]Export Agora'!A:A,0))="","",INDEX('[1]Export Agora'!F:F,MATCH(INDEX('[1]Présence Agora'!#REF!,MATCH(E368,'[1]Présence Agora'!B:B,0)),'[1]Export Agora'!A:A,0))))</f>
        <v/>
      </c>
      <c r="T368" s="65">
        <f>IF(INDEX('[1]Export Lascom'!U:U,MATCH(E368,'[1]Export Lascom'!O:O,0))="","",INDEX('[1]Export Lascom'!U:U,MATCH(E368,'[1]Export Lascom'!O:O,0)))</f>
        <v>44974</v>
      </c>
    </row>
    <row r="369" spans="5:20">
      <c r="E369" s="72" t="s">
        <v>1256</v>
      </c>
      <c r="F369" s="73" t="str">
        <f>INDEX('[1]Export Lascom'!B:B,MATCH(E369,'[1]Export Lascom'!O:O,0))</f>
        <v>22ISS</v>
      </c>
      <c r="G369" s="73">
        <f>INDEX('[1]Export Lascom'!G:G,MATCH(E369,'[1]Export Lascom'!O:O,0))</f>
        <v>17</v>
      </c>
      <c r="H369" s="73" t="str">
        <f>INDEX('[1]Export Lascom'!D:D,MATCH(E369,'[1]Export Lascom'!O:O,0))</f>
        <v>FAC</v>
      </c>
      <c r="I369" s="73" t="str">
        <f>"Export CPRD " &amp; INDEX('[1]Export Lascom'!E:E,MATCH(E369,'[1]Export Lascom'!O:O,0))</f>
        <v>Export CPRD PN2122</v>
      </c>
      <c r="J369" s="73" t="str">
        <f>IF(MID(INDEX('[1]Export Lascom'!P:P,MATCH(E369,'[1]Export Lascom'!O:O,0)),4,1)="-",MID(INDEX('[1]Export Lascom'!P:P,MATCH(E369,'[1]Export Lascom'!O:O,0)),5,3),"Titre à mettre à jour")</f>
        <v>TTT</v>
      </c>
      <c r="K369" s="73" t="str">
        <f>IF(MID(INDEX('[1]Export Lascom'!P:P,MATCH(E369,'[1]Export Lascom'!O:O,0)),4,1)="-",MID(INDEX('[1]Export Lascom'!P:P,MATCH(E369,'[1]Export Lascom'!O:O,0)),9,3),"Titre à mettre à jour")</f>
        <v>EMR</v>
      </c>
      <c r="L369" s="73" t="str">
        <f>INDEX('[1]Export Lascom'!I:I,MATCH(E369,'[1]Export Lascom'!O:O,0))</f>
        <v>FIC</v>
      </c>
      <c r="M369" s="73" t="str">
        <f t="shared" si="20"/>
        <v>000009</v>
      </c>
      <c r="N369" s="74">
        <f t="shared" si="21"/>
        <v>2</v>
      </c>
      <c r="O369" s="73" t="s">
        <v>787</v>
      </c>
      <c r="P369" s="77" t="str">
        <f t="shared" ca="1" si="24"/>
        <v/>
      </c>
      <c r="Q369" s="75">
        <v>44991</v>
      </c>
      <c r="R369" s="76">
        <f t="shared" ca="1" si="23"/>
        <v>44991</v>
      </c>
      <c r="S369" s="76" t="str">
        <f>IF(ISERROR(INDEX('[1]Export Agora'!F:F,MATCH(INDEX('[1]Présence Agora'!#REF!,MATCH(E369,'[1]Présence Agora'!B:B,0)),'[1]Export Agora'!A:A,0))),"",IF(INDEX('[1]Export Agora'!F:F,MATCH(INDEX('[1]Présence Agora'!#REF!,MATCH(E369,'[1]Présence Agora'!B:B,0)),'[1]Export Agora'!A:A,0))="","",INDEX('[1]Export Agora'!F:F,MATCH(INDEX('[1]Présence Agora'!#REF!,MATCH(E369,'[1]Présence Agora'!B:B,0)),'[1]Export Agora'!A:A,0))))</f>
        <v/>
      </c>
      <c r="T369" s="65">
        <f>IF(INDEX('[1]Export Lascom'!U:U,MATCH(E369,'[1]Export Lascom'!O:O,0))="","",INDEX('[1]Export Lascom'!U:U,MATCH(E369,'[1]Export Lascom'!O:O,0)))</f>
        <v>0</v>
      </c>
    </row>
    <row r="370" spans="5:20">
      <c r="E370" s="72" t="s">
        <v>886</v>
      </c>
      <c r="F370" s="73" t="str">
        <f>INDEX('[1]Export Lascom'!B:B,MATCH(E370,'[1]Export Lascom'!O:O,0))</f>
        <v>22ISS</v>
      </c>
      <c r="G370" s="73">
        <f>INDEX('[1]Export Lascom'!G:G,MATCH(E370,'[1]Export Lascom'!O:O,0))</f>
        <v>17</v>
      </c>
      <c r="H370" s="73" t="str">
        <f>INDEX('[1]Export Lascom'!D:D,MATCH(E370,'[1]Export Lascom'!O:O,0))</f>
        <v>FAC</v>
      </c>
      <c r="I370" s="73" t="str">
        <f>"Export CPRD " &amp; INDEX('[1]Export Lascom'!E:E,MATCH(E370,'[1]Export Lascom'!O:O,0))</f>
        <v>Export CPRD PN2122</v>
      </c>
      <c r="J370" s="73" t="str">
        <f>IF(MID(INDEX('[1]Export Lascom'!P:P,MATCH(E370,'[1]Export Lascom'!O:O,0)),4,1)="-",MID(INDEX('[1]Export Lascom'!P:P,MATCH(E370,'[1]Export Lascom'!O:O,0)),5,3),"Titre à mettre à jour")</f>
        <v>TTT</v>
      </c>
      <c r="K370" s="73" t="str">
        <f>IF(MID(INDEX('[1]Export Lascom'!P:P,MATCH(E370,'[1]Export Lascom'!O:O,0)),4,1)="-",MID(INDEX('[1]Export Lascom'!P:P,MATCH(E370,'[1]Export Lascom'!O:O,0)),9,3),"Titre à mettre à jour")</f>
        <v>EMR</v>
      </c>
      <c r="L370" s="73" t="str">
        <f>INDEX('[1]Export Lascom'!I:I,MATCH(E370,'[1]Export Lascom'!O:O,0))</f>
        <v>FIC</v>
      </c>
      <c r="M370" s="73" t="str">
        <f t="shared" si="20"/>
        <v>000009</v>
      </c>
      <c r="N370" s="74">
        <f t="shared" si="21"/>
        <v>3</v>
      </c>
      <c r="O370" s="73" t="s">
        <v>787</v>
      </c>
      <c r="P370" s="77" t="str">
        <f t="shared" ca="1" si="24"/>
        <v/>
      </c>
      <c r="Q370" s="75"/>
      <c r="R370" s="76" t="str">
        <f t="shared" ca="1" si="23"/>
        <v/>
      </c>
      <c r="S370" s="76" t="str">
        <f>IF(ISERROR(INDEX('[1]Export Agora'!F:F,MATCH(INDEX('[1]Présence Agora'!#REF!,MATCH(E370,'[1]Présence Agora'!B:B,0)),'[1]Export Agora'!A:A,0))),"",IF(INDEX('[1]Export Agora'!F:F,MATCH(INDEX('[1]Présence Agora'!#REF!,MATCH(E370,'[1]Présence Agora'!B:B,0)),'[1]Export Agora'!A:A,0))="","",INDEX('[1]Export Agora'!F:F,MATCH(INDEX('[1]Présence Agora'!#REF!,MATCH(E370,'[1]Présence Agora'!B:B,0)),'[1]Export Agora'!A:A,0))))</f>
        <v/>
      </c>
      <c r="T370" s="65">
        <f>IF(INDEX('[1]Export Lascom'!U:U,MATCH(E370,'[1]Export Lascom'!O:O,0))="","",INDEX('[1]Export Lascom'!U:U,MATCH(E370,'[1]Export Lascom'!O:O,0)))</f>
        <v>44977</v>
      </c>
    </row>
    <row r="371" spans="5:20">
      <c r="E371" s="72" t="s">
        <v>894</v>
      </c>
      <c r="F371" s="73" t="str">
        <f>INDEX('[1]Export Lascom'!B:B,MATCH(E371,'[1]Export Lascom'!O:O,0))</f>
        <v>22ISS</v>
      </c>
      <c r="G371" s="73">
        <f>INDEX('[1]Export Lascom'!G:G,MATCH(E371,'[1]Export Lascom'!O:O,0))</f>
        <v>17</v>
      </c>
      <c r="H371" s="73" t="str">
        <f>INDEX('[1]Export Lascom'!D:D,MATCH(E371,'[1]Export Lascom'!O:O,0))</f>
        <v>FAC</v>
      </c>
      <c r="I371" s="73" t="str">
        <f>"Export CPRD " &amp; INDEX('[1]Export Lascom'!E:E,MATCH(E371,'[1]Export Lascom'!O:O,0))</f>
        <v>Export CPRD PN2122</v>
      </c>
      <c r="J371" s="73" t="str">
        <f>IF(MID(INDEX('[1]Export Lascom'!P:P,MATCH(E371,'[1]Export Lascom'!O:O,0)),4,1)="-",MID(INDEX('[1]Export Lascom'!P:P,MATCH(E371,'[1]Export Lascom'!O:O,0)),5,3),"Titre à mettre à jour")</f>
        <v>TTT</v>
      </c>
      <c r="K371" s="73" t="str">
        <f>IF(MID(INDEX('[1]Export Lascom'!P:P,MATCH(E371,'[1]Export Lascom'!O:O,0)),4,1)="-",MID(INDEX('[1]Export Lascom'!P:P,MATCH(E371,'[1]Export Lascom'!O:O,0)),9,3),"Titre à mettre à jour")</f>
        <v>EMR</v>
      </c>
      <c r="L371" s="73" t="str">
        <f>INDEX('[1]Export Lascom'!I:I,MATCH(E371,'[1]Export Lascom'!O:O,0))</f>
        <v>FIC</v>
      </c>
      <c r="M371" s="73" t="str">
        <f t="shared" si="20"/>
        <v>000009</v>
      </c>
      <c r="N371" s="74">
        <f t="shared" si="21"/>
        <v>4</v>
      </c>
      <c r="O371" s="73" t="s">
        <v>787</v>
      </c>
      <c r="P371" s="77" t="str">
        <f t="shared" ca="1" si="24"/>
        <v/>
      </c>
      <c r="Q371" s="75">
        <v>44992</v>
      </c>
      <c r="R371" s="76">
        <f t="shared" ca="1" si="23"/>
        <v>14</v>
      </c>
      <c r="S371" s="76" t="str">
        <f>IF(ISERROR(INDEX('[1]Export Agora'!F:F,MATCH(INDEX('[1]Présence Agora'!#REF!,MATCH(E371,'[1]Présence Agora'!B:B,0)),'[1]Export Agora'!A:A,0))),"",IF(INDEX('[1]Export Agora'!F:F,MATCH(INDEX('[1]Présence Agora'!#REF!,MATCH(E371,'[1]Présence Agora'!B:B,0)),'[1]Export Agora'!A:A,0))="","",INDEX('[1]Export Agora'!F:F,MATCH(INDEX('[1]Présence Agora'!#REF!,MATCH(E371,'[1]Présence Agora'!B:B,0)),'[1]Export Agora'!A:A,0))))</f>
        <v/>
      </c>
      <c r="T371" s="65">
        <f>IF(INDEX('[1]Export Lascom'!U:U,MATCH(E371,'[1]Export Lascom'!O:O,0))="","",INDEX('[1]Export Lascom'!U:U,MATCH(E371,'[1]Export Lascom'!O:O,0)))</f>
        <v>44978</v>
      </c>
    </row>
    <row r="372" spans="5:20">
      <c r="E372" s="72" t="s">
        <v>917</v>
      </c>
      <c r="F372" s="73" t="str">
        <f>INDEX('[1]Export Lascom'!B:B,MATCH(E372,'[1]Export Lascom'!O:O,0))</f>
        <v>22ISS</v>
      </c>
      <c r="G372" s="73">
        <f>INDEX('[1]Export Lascom'!G:G,MATCH(E372,'[1]Export Lascom'!O:O,0))</f>
        <v>17</v>
      </c>
      <c r="H372" s="73" t="str">
        <f>INDEX('[1]Export Lascom'!D:D,MATCH(E372,'[1]Export Lascom'!O:O,0))</f>
        <v>FAC</v>
      </c>
      <c r="I372" s="73" t="str">
        <f>"Export CPRD " &amp; INDEX('[1]Export Lascom'!E:E,MATCH(E372,'[1]Export Lascom'!O:O,0))</f>
        <v>Export CPRD PN2122</v>
      </c>
      <c r="J372" s="73" t="str">
        <f>IF(MID(INDEX('[1]Export Lascom'!P:P,MATCH(E372,'[1]Export Lascom'!O:O,0)),4,1)="-",MID(INDEX('[1]Export Lascom'!P:P,MATCH(E372,'[1]Export Lascom'!O:O,0)),5,3),"Titre à mettre à jour")</f>
        <v>TTT</v>
      </c>
      <c r="K372" s="73" t="str">
        <f>IF(MID(INDEX('[1]Export Lascom'!P:P,MATCH(E372,'[1]Export Lascom'!O:O,0)),4,1)="-",MID(INDEX('[1]Export Lascom'!P:P,MATCH(E372,'[1]Export Lascom'!O:O,0)),9,3),"Titre à mettre à jour")</f>
        <v>EMR</v>
      </c>
      <c r="L372" s="73" t="str">
        <f>INDEX('[1]Export Lascom'!I:I,MATCH(E372,'[1]Export Lascom'!O:O,0))</f>
        <v>FIC</v>
      </c>
      <c r="M372" s="73" t="str">
        <f t="shared" si="20"/>
        <v>000009</v>
      </c>
      <c r="N372" s="74">
        <f t="shared" si="21"/>
        <v>5</v>
      </c>
      <c r="O372" s="73" t="s">
        <v>785</v>
      </c>
      <c r="P372" s="77" t="str">
        <f t="shared" ca="1" si="24"/>
        <v/>
      </c>
      <c r="Q372" s="75"/>
      <c r="R372" s="76" t="str">
        <f t="shared" ca="1" si="23"/>
        <v/>
      </c>
      <c r="S372" s="76" t="str">
        <f>IF(ISERROR(INDEX('[1]Export Agora'!F:F,MATCH(INDEX('[1]Présence Agora'!#REF!,MATCH(E372,'[1]Présence Agora'!B:B,0)),'[1]Export Agora'!A:A,0))),"",IF(INDEX('[1]Export Agora'!F:F,MATCH(INDEX('[1]Présence Agora'!#REF!,MATCH(E372,'[1]Présence Agora'!B:B,0)),'[1]Export Agora'!A:A,0))="","",INDEX('[1]Export Agora'!F:F,MATCH(INDEX('[1]Présence Agora'!#REF!,MATCH(E372,'[1]Présence Agora'!B:B,0)),'[1]Export Agora'!A:A,0))))</f>
        <v/>
      </c>
      <c r="T372" s="65">
        <f>IF(INDEX('[1]Export Lascom'!U:U,MATCH(E372,'[1]Export Lascom'!O:O,0))="","",INDEX('[1]Export Lascom'!U:U,MATCH(E372,'[1]Export Lascom'!O:O,0)))</f>
        <v>44991</v>
      </c>
    </row>
    <row r="373" spans="5:20">
      <c r="E373" s="72" t="s">
        <v>887</v>
      </c>
      <c r="F373" s="73" t="str">
        <f>INDEX('[1]Export Lascom'!B:B,MATCH(E373,'[1]Export Lascom'!O:O,0))</f>
        <v>22ISS</v>
      </c>
      <c r="G373" s="73">
        <f>INDEX('[1]Export Lascom'!G:G,MATCH(E373,'[1]Export Lascom'!O:O,0))</f>
        <v>17</v>
      </c>
      <c r="H373" s="73" t="str">
        <f>INDEX('[1]Export Lascom'!D:D,MATCH(E373,'[1]Export Lascom'!O:O,0))</f>
        <v>FAC</v>
      </c>
      <c r="I373" s="73" t="str">
        <f>"Export CPRD " &amp; INDEX('[1]Export Lascom'!E:E,MATCH(E373,'[1]Export Lascom'!O:O,0))</f>
        <v>Export CPRD PN2122</v>
      </c>
      <c r="J373" s="73" t="str">
        <f>IF(MID(INDEX('[1]Export Lascom'!P:P,MATCH(E373,'[1]Export Lascom'!O:O,0)),4,1)="-",MID(INDEX('[1]Export Lascom'!P:P,MATCH(E373,'[1]Export Lascom'!O:O,0)),5,3),"Titre à mettre à jour")</f>
        <v>TTT</v>
      </c>
      <c r="K373" s="73" t="str">
        <f>IF(MID(INDEX('[1]Export Lascom'!P:P,MATCH(E373,'[1]Export Lascom'!O:O,0)),4,1)="-",MID(INDEX('[1]Export Lascom'!P:P,MATCH(E373,'[1]Export Lascom'!O:O,0)),9,3),"Titre à mettre à jour")</f>
        <v>EMR</v>
      </c>
      <c r="L373" s="73" t="str">
        <f>INDEX('[1]Export Lascom'!I:I,MATCH(E373,'[1]Export Lascom'!O:O,0))</f>
        <v>FIC</v>
      </c>
      <c r="M373" s="73" t="str">
        <f t="shared" si="20"/>
        <v>000011</v>
      </c>
      <c r="N373" s="74">
        <f t="shared" si="21"/>
        <v>1</v>
      </c>
      <c r="O373" s="73" t="s">
        <v>787</v>
      </c>
      <c r="P373" s="77" t="str">
        <f t="shared" ca="1" si="24"/>
        <v/>
      </c>
      <c r="Q373" s="75"/>
      <c r="R373" s="76" t="str">
        <f t="shared" ca="1" si="23"/>
        <v/>
      </c>
      <c r="S373" s="76" t="str">
        <f>IF(ISERROR(INDEX('[1]Export Agora'!F:F,MATCH(INDEX('[1]Présence Agora'!#REF!,MATCH(E373,'[1]Présence Agora'!B:B,0)),'[1]Export Agora'!A:A,0))),"",IF(INDEX('[1]Export Agora'!F:F,MATCH(INDEX('[1]Présence Agora'!#REF!,MATCH(E373,'[1]Présence Agora'!B:B,0)),'[1]Export Agora'!A:A,0))="","",INDEX('[1]Export Agora'!F:F,MATCH(INDEX('[1]Présence Agora'!#REF!,MATCH(E373,'[1]Présence Agora'!B:B,0)),'[1]Export Agora'!A:A,0))))</f>
        <v/>
      </c>
      <c r="T373" s="65">
        <f>IF(INDEX('[1]Export Lascom'!U:U,MATCH(E373,'[1]Export Lascom'!O:O,0))="","",INDEX('[1]Export Lascom'!U:U,MATCH(E373,'[1]Export Lascom'!O:O,0)))</f>
        <v>44977</v>
      </c>
    </row>
    <row r="374" spans="5:20">
      <c r="E374" s="72" t="s">
        <v>895</v>
      </c>
      <c r="F374" s="73" t="str">
        <f>INDEX('[1]Export Lascom'!B:B,MATCH(E374,'[1]Export Lascom'!O:O,0))</f>
        <v>22ISS</v>
      </c>
      <c r="G374" s="73">
        <f>INDEX('[1]Export Lascom'!G:G,MATCH(E374,'[1]Export Lascom'!O:O,0))</f>
        <v>17</v>
      </c>
      <c r="H374" s="73" t="str">
        <f>INDEX('[1]Export Lascom'!D:D,MATCH(E374,'[1]Export Lascom'!O:O,0))</f>
        <v>FAC</v>
      </c>
      <c r="I374" s="73" t="str">
        <f>"Export CPRD " &amp; INDEX('[1]Export Lascom'!E:E,MATCH(E374,'[1]Export Lascom'!O:O,0))</f>
        <v>Export CPRD PN2122</v>
      </c>
      <c r="J374" s="73" t="str">
        <f>IF(MID(INDEX('[1]Export Lascom'!P:P,MATCH(E374,'[1]Export Lascom'!O:O,0)),4,1)="-",MID(INDEX('[1]Export Lascom'!P:P,MATCH(E374,'[1]Export Lascom'!O:O,0)),5,3),"Titre à mettre à jour")</f>
        <v>TTT</v>
      </c>
      <c r="K374" s="73" t="str">
        <f>IF(MID(INDEX('[1]Export Lascom'!P:P,MATCH(E374,'[1]Export Lascom'!O:O,0)),4,1)="-",MID(INDEX('[1]Export Lascom'!P:P,MATCH(E374,'[1]Export Lascom'!O:O,0)),9,3),"Titre à mettre à jour")</f>
        <v>EMR</v>
      </c>
      <c r="L374" s="73" t="str">
        <f>INDEX('[1]Export Lascom'!I:I,MATCH(E374,'[1]Export Lascom'!O:O,0))</f>
        <v>FIC</v>
      </c>
      <c r="M374" s="73" t="str">
        <f t="shared" si="20"/>
        <v>000011</v>
      </c>
      <c r="N374" s="74">
        <f t="shared" si="21"/>
        <v>2</v>
      </c>
      <c r="O374" s="73" t="s">
        <v>787</v>
      </c>
      <c r="P374" s="77" t="str">
        <f t="shared" ca="1" si="24"/>
        <v/>
      </c>
      <c r="Q374" s="75">
        <v>44992</v>
      </c>
      <c r="R374" s="76">
        <f t="shared" ca="1" si="23"/>
        <v>14</v>
      </c>
      <c r="S374" s="76" t="str">
        <f>IF(ISERROR(INDEX('[1]Export Agora'!F:F,MATCH(INDEX('[1]Présence Agora'!#REF!,MATCH(E374,'[1]Présence Agora'!B:B,0)),'[1]Export Agora'!A:A,0))),"",IF(INDEX('[1]Export Agora'!F:F,MATCH(INDEX('[1]Présence Agora'!#REF!,MATCH(E374,'[1]Présence Agora'!B:B,0)),'[1]Export Agora'!A:A,0))="","",INDEX('[1]Export Agora'!F:F,MATCH(INDEX('[1]Présence Agora'!#REF!,MATCH(E374,'[1]Présence Agora'!B:B,0)),'[1]Export Agora'!A:A,0))))</f>
        <v/>
      </c>
      <c r="T374" s="65">
        <f>IF(INDEX('[1]Export Lascom'!U:U,MATCH(E374,'[1]Export Lascom'!O:O,0))="","",INDEX('[1]Export Lascom'!U:U,MATCH(E374,'[1]Export Lascom'!O:O,0)))</f>
        <v>44978</v>
      </c>
    </row>
    <row r="375" spans="5:20">
      <c r="E375" s="72" t="s">
        <v>918</v>
      </c>
      <c r="F375" s="73" t="str">
        <f>INDEX('[1]Export Lascom'!B:B,MATCH(E375,'[1]Export Lascom'!O:O,0))</f>
        <v>22ISS</v>
      </c>
      <c r="G375" s="73">
        <f>INDEX('[1]Export Lascom'!G:G,MATCH(E375,'[1]Export Lascom'!O:O,0))</f>
        <v>17</v>
      </c>
      <c r="H375" s="73" t="str">
        <f>INDEX('[1]Export Lascom'!D:D,MATCH(E375,'[1]Export Lascom'!O:O,0))</f>
        <v>FAC</v>
      </c>
      <c r="I375" s="73" t="str">
        <f>"Export CPRD " &amp; INDEX('[1]Export Lascom'!E:E,MATCH(E375,'[1]Export Lascom'!O:O,0))</f>
        <v>Export CPRD PN2122</v>
      </c>
      <c r="J375" s="73" t="str">
        <f>IF(MID(INDEX('[1]Export Lascom'!P:P,MATCH(E375,'[1]Export Lascom'!O:O,0)),4,1)="-",MID(INDEX('[1]Export Lascom'!P:P,MATCH(E375,'[1]Export Lascom'!O:O,0)),5,3),"Titre à mettre à jour")</f>
        <v>TTT</v>
      </c>
      <c r="K375" s="73" t="str">
        <f>IF(MID(INDEX('[1]Export Lascom'!P:P,MATCH(E375,'[1]Export Lascom'!O:O,0)),4,1)="-",MID(INDEX('[1]Export Lascom'!P:P,MATCH(E375,'[1]Export Lascom'!O:O,0)),9,3),"Titre à mettre à jour")</f>
        <v>EMR</v>
      </c>
      <c r="L375" s="73" t="str">
        <f>INDEX('[1]Export Lascom'!I:I,MATCH(E375,'[1]Export Lascom'!O:O,0))</f>
        <v>FIC</v>
      </c>
      <c r="M375" s="73" t="str">
        <f t="shared" si="20"/>
        <v>000011</v>
      </c>
      <c r="N375" s="74">
        <f t="shared" si="21"/>
        <v>3</v>
      </c>
      <c r="O375" s="73" t="s">
        <v>787</v>
      </c>
      <c r="P375" s="77" t="str">
        <f t="shared" ca="1" si="24"/>
        <v/>
      </c>
      <c r="Q375" s="75"/>
      <c r="R375" s="76" t="str">
        <f t="shared" ca="1" si="23"/>
        <v/>
      </c>
      <c r="S375" s="76" t="str">
        <f>IF(ISERROR(INDEX('[1]Export Agora'!F:F,MATCH(INDEX('[1]Présence Agora'!#REF!,MATCH(E375,'[1]Présence Agora'!B:B,0)),'[1]Export Agora'!A:A,0))),"",IF(INDEX('[1]Export Agora'!F:F,MATCH(INDEX('[1]Présence Agora'!#REF!,MATCH(E375,'[1]Présence Agora'!B:B,0)),'[1]Export Agora'!A:A,0))="","",INDEX('[1]Export Agora'!F:F,MATCH(INDEX('[1]Présence Agora'!#REF!,MATCH(E375,'[1]Présence Agora'!B:B,0)),'[1]Export Agora'!A:A,0))))</f>
        <v/>
      </c>
      <c r="T375" s="65">
        <f>IF(INDEX('[1]Export Lascom'!U:U,MATCH(E375,'[1]Export Lascom'!O:O,0))="","",INDEX('[1]Export Lascom'!U:U,MATCH(E375,'[1]Export Lascom'!O:O,0)))</f>
        <v>44991</v>
      </c>
    </row>
    <row r="376" spans="5:20">
      <c r="E376" s="72" t="s">
        <v>922</v>
      </c>
      <c r="F376" s="73" t="str">
        <f>INDEX('[1]Export Lascom'!B:B,MATCH(E376,'[1]Export Lascom'!O:O,0))</f>
        <v>22ISS</v>
      </c>
      <c r="G376" s="73">
        <f>INDEX('[1]Export Lascom'!G:G,MATCH(E376,'[1]Export Lascom'!O:O,0))</f>
        <v>17</v>
      </c>
      <c r="H376" s="73" t="str">
        <f>INDEX('[1]Export Lascom'!D:D,MATCH(E376,'[1]Export Lascom'!O:O,0))</f>
        <v>FAC</v>
      </c>
      <c r="I376" s="73" t="str">
        <f>"Export CPRD " &amp; INDEX('[1]Export Lascom'!E:E,MATCH(E376,'[1]Export Lascom'!O:O,0))</f>
        <v>Export CPRD PN2122</v>
      </c>
      <c r="J376" s="73" t="str">
        <f>IF(MID(INDEX('[1]Export Lascom'!P:P,MATCH(E376,'[1]Export Lascom'!O:O,0)),4,1)="-",MID(INDEX('[1]Export Lascom'!P:P,MATCH(E376,'[1]Export Lascom'!O:O,0)),5,3),"Titre à mettre à jour")</f>
        <v>TTT</v>
      </c>
      <c r="K376" s="73" t="str">
        <f>IF(MID(INDEX('[1]Export Lascom'!P:P,MATCH(E376,'[1]Export Lascom'!O:O,0)),4,1)="-",MID(INDEX('[1]Export Lascom'!P:P,MATCH(E376,'[1]Export Lascom'!O:O,0)),9,3),"Titre à mettre à jour")</f>
        <v>EMR</v>
      </c>
      <c r="L376" s="73" t="str">
        <f>INDEX('[1]Export Lascom'!I:I,MATCH(E376,'[1]Export Lascom'!O:O,0))</f>
        <v>FIC</v>
      </c>
      <c r="M376" s="73" t="str">
        <f t="shared" si="20"/>
        <v>000011</v>
      </c>
      <c r="N376" s="74">
        <f t="shared" si="21"/>
        <v>4</v>
      </c>
      <c r="O376" s="73" t="s">
        <v>785</v>
      </c>
      <c r="P376" s="77" t="str">
        <f t="shared" ca="1" si="24"/>
        <v/>
      </c>
      <c r="Q376" s="75">
        <v>45006</v>
      </c>
      <c r="R376" s="76">
        <f t="shared" ca="1" si="23"/>
        <v>14</v>
      </c>
      <c r="S376" s="76" t="str">
        <f>IF(ISERROR(INDEX('[1]Export Agora'!F:F,MATCH(INDEX('[1]Présence Agora'!#REF!,MATCH(E376,'[1]Présence Agora'!B:B,0)),'[1]Export Agora'!A:A,0))),"",IF(INDEX('[1]Export Agora'!F:F,MATCH(INDEX('[1]Présence Agora'!#REF!,MATCH(E376,'[1]Présence Agora'!B:B,0)),'[1]Export Agora'!A:A,0))="","",INDEX('[1]Export Agora'!F:F,MATCH(INDEX('[1]Présence Agora'!#REF!,MATCH(E376,'[1]Présence Agora'!B:B,0)),'[1]Export Agora'!A:A,0))))</f>
        <v/>
      </c>
      <c r="T376" s="65">
        <f>IF(INDEX('[1]Export Lascom'!U:U,MATCH(E376,'[1]Export Lascom'!O:O,0))="","",INDEX('[1]Export Lascom'!U:U,MATCH(E376,'[1]Export Lascom'!O:O,0)))</f>
        <v>44992</v>
      </c>
    </row>
    <row r="377" spans="5:20">
      <c r="E377" s="72" t="s">
        <v>938</v>
      </c>
      <c r="F377" s="73" t="str">
        <f>INDEX('[1]Export Lascom'!B:B,MATCH(E377,'[1]Export Lascom'!O:O,0))</f>
        <v>22ISS</v>
      </c>
      <c r="G377" s="73">
        <f>INDEX('[1]Export Lascom'!G:G,MATCH(E377,'[1]Export Lascom'!O:O,0))</f>
        <v>17</v>
      </c>
      <c r="H377" s="73" t="str">
        <f>INDEX('[1]Export Lascom'!D:D,MATCH(E377,'[1]Export Lascom'!O:O,0))</f>
        <v>FAC</v>
      </c>
      <c r="I377" s="73" t="str">
        <f>"Export CPRD " &amp; INDEX('[1]Export Lascom'!E:E,MATCH(E377,'[1]Export Lascom'!O:O,0))</f>
        <v>Export CPRD PN2122</v>
      </c>
      <c r="J377" s="73" t="str">
        <f>IF(MID(INDEX('[1]Export Lascom'!P:P,MATCH(E377,'[1]Export Lascom'!O:O,0)),4,1)="-",MID(INDEX('[1]Export Lascom'!P:P,MATCH(E377,'[1]Export Lascom'!O:O,0)),5,3),"Titre à mettre à jour")</f>
        <v>FAC</v>
      </c>
      <c r="K377" s="73" t="str">
        <f>IF(MID(INDEX('[1]Export Lascom'!P:P,MATCH(E377,'[1]Export Lascom'!O:O,0)),4,1)="-",MID(INDEX('[1]Export Lascom'!P:P,MATCH(E377,'[1]Export Lascom'!O:O,0)),9,3),"Titre à mettre à jour")</f>
        <v>TTT</v>
      </c>
      <c r="L377" s="73" t="str">
        <f>INDEX('[1]Export Lascom'!I:I,MATCH(E377,'[1]Export Lascom'!O:O,0))</f>
        <v>FIC</v>
      </c>
      <c r="M377" s="73" t="str">
        <f t="shared" si="20"/>
        <v>000013</v>
      </c>
      <c r="N377" s="74">
        <f t="shared" si="21"/>
        <v>1</v>
      </c>
      <c r="O377" s="73" t="s">
        <v>787</v>
      </c>
      <c r="P377" s="77">
        <f t="shared" ca="1" si="24"/>
        <v>1</v>
      </c>
      <c r="Q377" s="75"/>
      <c r="R377" s="76">
        <f t="shared" ca="1" si="23"/>
        <v>-45001</v>
      </c>
      <c r="S377" s="76" t="str">
        <f>IF(ISERROR(INDEX('[1]Export Agora'!F:F,MATCH(INDEX('[1]Présence Agora'!#REF!,MATCH(E377,'[1]Présence Agora'!B:B,0)),'[1]Export Agora'!A:A,0))),"",IF(INDEX('[1]Export Agora'!F:F,MATCH(INDEX('[1]Présence Agora'!#REF!,MATCH(E377,'[1]Présence Agora'!B:B,0)),'[1]Export Agora'!A:A,0))="","",INDEX('[1]Export Agora'!F:F,MATCH(INDEX('[1]Présence Agora'!#REF!,MATCH(E377,'[1]Présence Agora'!B:B,0)),'[1]Export Agora'!A:A,0))))</f>
        <v/>
      </c>
      <c r="T377" s="65">
        <f>IF(INDEX('[1]Export Lascom'!U:U,MATCH(E377,'[1]Export Lascom'!O:O,0))="","",INDEX('[1]Export Lascom'!U:U,MATCH(E377,'[1]Export Lascom'!O:O,0)))</f>
        <v>45002</v>
      </c>
    </row>
    <row r="378" spans="5:20">
      <c r="E378" s="72" t="s">
        <v>942</v>
      </c>
      <c r="F378" s="73" t="str">
        <f>INDEX('[1]Export Lascom'!B:B,MATCH(E378,'[1]Export Lascom'!O:O,0))</f>
        <v>22ISS</v>
      </c>
      <c r="G378" s="73">
        <f>INDEX('[1]Export Lascom'!G:G,MATCH(E378,'[1]Export Lascom'!O:O,0))</f>
        <v>17</v>
      </c>
      <c r="H378" s="73" t="str">
        <f>INDEX('[1]Export Lascom'!D:D,MATCH(E378,'[1]Export Lascom'!O:O,0))</f>
        <v>FAC</v>
      </c>
      <c r="I378" s="73" t="str">
        <f>"Export CPRD " &amp; INDEX('[1]Export Lascom'!E:E,MATCH(E378,'[1]Export Lascom'!O:O,0))</f>
        <v>Export CPRD PN2122</v>
      </c>
      <c r="J378" s="73" t="str">
        <f>IF(MID(INDEX('[1]Export Lascom'!P:P,MATCH(E378,'[1]Export Lascom'!O:O,0)),4,1)="-",MID(INDEX('[1]Export Lascom'!P:P,MATCH(E378,'[1]Export Lascom'!O:O,0)),5,3),"Titre à mettre à jour")</f>
        <v>TTT</v>
      </c>
      <c r="K378" s="73" t="str">
        <f>IF(MID(INDEX('[1]Export Lascom'!P:P,MATCH(E378,'[1]Export Lascom'!O:O,0)),4,1)="-",MID(INDEX('[1]Export Lascom'!P:P,MATCH(E378,'[1]Export Lascom'!O:O,0)),9,3),"Titre à mettre à jour")</f>
        <v>EMR</v>
      </c>
      <c r="L378" s="73" t="str">
        <f>INDEX('[1]Export Lascom'!I:I,MATCH(E378,'[1]Export Lascom'!O:O,0))</f>
        <v>FIC</v>
      </c>
      <c r="M378" s="73" t="str">
        <f t="shared" si="20"/>
        <v>000013</v>
      </c>
      <c r="N378" s="74">
        <f t="shared" si="21"/>
        <v>2</v>
      </c>
      <c r="O378" s="73" t="s">
        <v>787</v>
      </c>
      <c r="P378" s="77" t="str">
        <f t="shared" ca="1" si="24"/>
        <v/>
      </c>
      <c r="Q378" s="75">
        <v>45019</v>
      </c>
      <c r="R378" s="76">
        <f t="shared" ca="1" si="23"/>
        <v>14</v>
      </c>
      <c r="S378" s="76" t="str">
        <f>IF(ISERROR(INDEX('[1]Export Agora'!F:F,MATCH(INDEX('[1]Présence Agora'!#REF!,MATCH(E378,'[1]Présence Agora'!B:B,0)),'[1]Export Agora'!A:A,0))),"",IF(INDEX('[1]Export Agora'!F:F,MATCH(INDEX('[1]Présence Agora'!#REF!,MATCH(E378,'[1]Présence Agora'!B:B,0)),'[1]Export Agora'!A:A,0))="","",INDEX('[1]Export Agora'!F:F,MATCH(INDEX('[1]Présence Agora'!#REF!,MATCH(E378,'[1]Présence Agora'!B:B,0)),'[1]Export Agora'!A:A,0))))</f>
        <v/>
      </c>
      <c r="T378" s="65">
        <f>IF(INDEX('[1]Export Lascom'!U:U,MATCH(E378,'[1]Export Lascom'!O:O,0))="","",INDEX('[1]Export Lascom'!U:U,MATCH(E378,'[1]Export Lascom'!O:O,0)))</f>
        <v>45005</v>
      </c>
    </row>
    <row r="379" spans="5:20">
      <c r="E379" s="72" t="s">
        <v>943</v>
      </c>
      <c r="F379" s="73" t="str">
        <f>INDEX('[1]Export Lascom'!B:B,MATCH(E379,'[1]Export Lascom'!O:O,0))</f>
        <v>22ISS</v>
      </c>
      <c r="G379" s="73">
        <f>INDEX('[1]Export Lascom'!G:G,MATCH(E379,'[1]Export Lascom'!O:O,0))</f>
        <v>17</v>
      </c>
      <c r="H379" s="73" t="str">
        <f>INDEX('[1]Export Lascom'!D:D,MATCH(E379,'[1]Export Lascom'!O:O,0))</f>
        <v>FAC</v>
      </c>
      <c r="I379" s="73" t="str">
        <f>"Export CPRD " &amp; INDEX('[1]Export Lascom'!E:E,MATCH(E379,'[1]Export Lascom'!O:O,0))</f>
        <v>Export CPRD PN2122</v>
      </c>
      <c r="J379" s="73" t="str">
        <f>IF(MID(INDEX('[1]Export Lascom'!P:P,MATCH(E379,'[1]Export Lascom'!O:O,0)),4,1)="-",MID(INDEX('[1]Export Lascom'!P:P,MATCH(E379,'[1]Export Lascom'!O:O,0)),5,3),"Titre à mettre à jour")</f>
        <v>TTT</v>
      </c>
      <c r="K379" s="73" t="str">
        <f>IF(MID(INDEX('[1]Export Lascom'!P:P,MATCH(E379,'[1]Export Lascom'!O:O,0)),4,1)="-",MID(INDEX('[1]Export Lascom'!P:P,MATCH(E379,'[1]Export Lascom'!O:O,0)),9,3),"Titre à mettre à jour")</f>
        <v>EMR</v>
      </c>
      <c r="L379" s="73" t="str">
        <f>INDEX('[1]Export Lascom'!I:I,MATCH(E379,'[1]Export Lascom'!O:O,0))</f>
        <v>FIC</v>
      </c>
      <c r="M379" s="73" t="str">
        <f t="shared" si="20"/>
        <v>000013</v>
      </c>
      <c r="N379" s="74">
        <f t="shared" si="21"/>
        <v>3</v>
      </c>
      <c r="O379" s="73" t="s">
        <v>787</v>
      </c>
      <c r="P379" s="77" t="str">
        <f t="shared" ca="1" si="24"/>
        <v/>
      </c>
      <c r="Q379" s="75">
        <v>45019</v>
      </c>
      <c r="R379" s="76">
        <f t="shared" ca="1" si="23"/>
        <v>14</v>
      </c>
      <c r="S379" s="76" t="str">
        <f>IF(ISERROR(INDEX('[1]Export Agora'!F:F,MATCH(INDEX('[1]Présence Agora'!#REF!,MATCH(E379,'[1]Présence Agora'!B:B,0)),'[1]Export Agora'!A:A,0))),"",IF(INDEX('[1]Export Agora'!F:F,MATCH(INDEX('[1]Présence Agora'!#REF!,MATCH(E379,'[1]Présence Agora'!B:B,0)),'[1]Export Agora'!A:A,0))="","",INDEX('[1]Export Agora'!F:F,MATCH(INDEX('[1]Présence Agora'!#REF!,MATCH(E379,'[1]Présence Agora'!B:B,0)),'[1]Export Agora'!A:A,0))))</f>
        <v/>
      </c>
      <c r="T379" s="65">
        <f>IF(INDEX('[1]Export Lascom'!U:U,MATCH(E379,'[1]Export Lascom'!O:O,0))="","",INDEX('[1]Export Lascom'!U:U,MATCH(E379,'[1]Export Lascom'!O:O,0)))</f>
        <v>45005</v>
      </c>
    </row>
    <row r="380" spans="5:20">
      <c r="E380" s="72" t="s">
        <v>1130</v>
      </c>
      <c r="F380" s="73" t="str">
        <f>INDEX('[1]Export Lascom'!B:B,MATCH(E380,'[1]Export Lascom'!O:O,0))</f>
        <v>22ISS</v>
      </c>
      <c r="G380" s="73">
        <f>INDEX('[1]Export Lascom'!G:G,MATCH(E380,'[1]Export Lascom'!O:O,0))</f>
        <v>17</v>
      </c>
      <c r="H380" s="73" t="str">
        <f>INDEX('[1]Export Lascom'!D:D,MATCH(E380,'[1]Export Lascom'!O:O,0))</f>
        <v>FAC</v>
      </c>
      <c r="I380" s="73" t="str">
        <f>"Export CPRD " &amp; INDEX('[1]Export Lascom'!E:E,MATCH(E380,'[1]Export Lascom'!O:O,0))</f>
        <v>Export CPRD PN2122</v>
      </c>
      <c r="J380" s="73" t="str">
        <f>IF(MID(INDEX('[1]Export Lascom'!P:P,MATCH(E380,'[1]Export Lascom'!O:O,0)),4,1)="-",MID(INDEX('[1]Export Lascom'!P:P,MATCH(E380,'[1]Export Lascom'!O:O,0)),5,3),"Titre à mettre à jour")</f>
        <v>TTT</v>
      </c>
      <c r="K380" s="73" t="str">
        <f>IF(MID(INDEX('[1]Export Lascom'!P:P,MATCH(E380,'[1]Export Lascom'!O:O,0)),4,1)="-",MID(INDEX('[1]Export Lascom'!P:P,MATCH(E380,'[1]Export Lascom'!O:O,0)),9,3),"Titre à mettre à jour")</f>
        <v>EMR</v>
      </c>
      <c r="L380" s="73" t="str">
        <f>INDEX('[1]Export Lascom'!I:I,MATCH(E380,'[1]Export Lascom'!O:O,0))</f>
        <v>FIC</v>
      </c>
      <c r="M380" s="73" t="str">
        <f t="shared" si="20"/>
        <v>000013</v>
      </c>
      <c r="N380" s="74">
        <f t="shared" si="21"/>
        <v>4</v>
      </c>
      <c r="O380" s="73" t="s">
        <v>785</v>
      </c>
      <c r="P380" s="77" t="str">
        <f t="shared" ca="1" si="24"/>
        <v/>
      </c>
      <c r="Q380" s="75">
        <v>45033</v>
      </c>
      <c r="R380" s="76">
        <f t="shared" ca="1" si="23"/>
        <v>-23</v>
      </c>
      <c r="S380" s="76" t="str">
        <f>IF(ISERROR(INDEX('[1]Export Agora'!F:F,MATCH(INDEX('[1]Présence Agora'!#REF!,MATCH(E380,'[1]Présence Agora'!B:B,0)),'[1]Export Agora'!A:A,0))),"",IF(INDEX('[1]Export Agora'!F:F,MATCH(INDEX('[1]Présence Agora'!#REF!,MATCH(E380,'[1]Présence Agora'!B:B,0)),'[1]Export Agora'!A:A,0))="","",INDEX('[1]Export Agora'!F:F,MATCH(INDEX('[1]Présence Agora'!#REF!,MATCH(E380,'[1]Présence Agora'!B:B,0)),'[1]Export Agora'!A:A,0))))</f>
        <v/>
      </c>
      <c r="T380" s="65">
        <f>IF(INDEX('[1]Export Lascom'!U:U,MATCH(E380,'[1]Export Lascom'!O:O,0))="","",INDEX('[1]Export Lascom'!U:U,MATCH(E380,'[1]Export Lascom'!O:O,0)))</f>
        <v>45056</v>
      </c>
    </row>
    <row r="381" spans="5:20">
      <c r="E381" s="72" t="s">
        <v>896</v>
      </c>
      <c r="F381" s="73" t="str">
        <f>INDEX('[1]Export Lascom'!B:B,MATCH(E381,'[1]Export Lascom'!O:O,0))</f>
        <v>22ISS</v>
      </c>
      <c r="G381" s="73">
        <f>INDEX('[1]Export Lascom'!G:G,MATCH(E381,'[1]Export Lascom'!O:O,0))</f>
        <v>17</v>
      </c>
      <c r="H381" s="73" t="str">
        <f>INDEX('[1]Export Lascom'!D:D,MATCH(E381,'[1]Export Lascom'!O:O,0))</f>
        <v>FAC</v>
      </c>
      <c r="I381" s="73" t="str">
        <f>"Export CPRD " &amp; INDEX('[1]Export Lascom'!E:E,MATCH(E381,'[1]Export Lascom'!O:O,0))</f>
        <v>Export CPRD PN2122</v>
      </c>
      <c r="J381" s="73" t="str">
        <f>IF(MID(INDEX('[1]Export Lascom'!P:P,MATCH(E381,'[1]Export Lascom'!O:O,0)),4,1)="-",MID(INDEX('[1]Export Lascom'!P:P,MATCH(E381,'[1]Export Lascom'!O:O,0)),5,3),"Titre à mettre à jour")</f>
        <v>TTT</v>
      </c>
      <c r="K381" s="73" t="str">
        <f>IF(MID(INDEX('[1]Export Lascom'!P:P,MATCH(E381,'[1]Export Lascom'!O:O,0)),4,1)="-",MID(INDEX('[1]Export Lascom'!P:P,MATCH(E381,'[1]Export Lascom'!O:O,0)),9,3),"Titre à mettre à jour")</f>
        <v>EMR</v>
      </c>
      <c r="L381" s="73" t="str">
        <f>INDEX('[1]Export Lascom'!I:I,MATCH(E381,'[1]Export Lascom'!O:O,0))</f>
        <v>FQR</v>
      </c>
      <c r="M381" s="73" t="str">
        <f t="shared" si="20"/>
        <v>000012</v>
      </c>
      <c r="N381" s="74">
        <f t="shared" si="21"/>
        <v>1</v>
      </c>
      <c r="O381" s="73" t="s">
        <v>785</v>
      </c>
      <c r="P381" s="77" t="str">
        <f t="shared" ca="1" si="24"/>
        <v/>
      </c>
      <c r="Q381" s="75"/>
      <c r="R381" s="76" t="str">
        <f t="shared" ca="1" si="23"/>
        <v/>
      </c>
      <c r="S381" s="76" t="str">
        <f>IF(ISERROR(INDEX('[1]Export Agora'!F:F,MATCH(INDEX('[1]Présence Agora'!#REF!,MATCH(E381,'[1]Présence Agora'!B:B,0)),'[1]Export Agora'!A:A,0))),"",IF(INDEX('[1]Export Agora'!F:F,MATCH(INDEX('[1]Présence Agora'!#REF!,MATCH(E381,'[1]Présence Agora'!B:B,0)),'[1]Export Agora'!A:A,0))="","",INDEX('[1]Export Agora'!F:F,MATCH(INDEX('[1]Présence Agora'!#REF!,MATCH(E381,'[1]Présence Agora'!B:B,0)),'[1]Export Agora'!A:A,0))))</f>
        <v/>
      </c>
      <c r="T381" s="65">
        <f>IF(INDEX('[1]Export Lascom'!U:U,MATCH(E381,'[1]Export Lascom'!O:O,0))="","",INDEX('[1]Export Lascom'!U:U,MATCH(E381,'[1]Export Lascom'!O:O,0)))</f>
        <v>44978</v>
      </c>
    </row>
    <row r="382" spans="5:20">
      <c r="E382" s="72" t="s">
        <v>957</v>
      </c>
      <c r="F382" s="73" t="str">
        <f>INDEX('[1]Export Lascom'!B:B,MATCH(E382,'[1]Export Lascom'!O:O,0))</f>
        <v>22ISS</v>
      </c>
      <c r="G382" s="73">
        <f>INDEX('[1]Export Lascom'!G:G,MATCH(E382,'[1]Export Lascom'!O:O,0))</f>
        <v>17</v>
      </c>
      <c r="H382" s="73" t="str">
        <f>INDEX('[1]Export Lascom'!D:D,MATCH(E382,'[1]Export Lascom'!O:O,0))</f>
        <v>FAC</v>
      </c>
      <c r="I382" s="73" t="str">
        <f>"Export CPRD " &amp; INDEX('[1]Export Lascom'!E:E,MATCH(E382,'[1]Export Lascom'!O:O,0))</f>
        <v>Export CPRD PN2122</v>
      </c>
      <c r="J382" s="73" t="str">
        <f>IF(MID(INDEX('[1]Export Lascom'!P:P,MATCH(E382,'[1]Export Lascom'!O:O,0)),4,1)="-",MID(INDEX('[1]Export Lascom'!P:P,MATCH(E382,'[1]Export Lascom'!O:O,0)),5,3),"Titre à mettre à jour")</f>
        <v>TTT</v>
      </c>
      <c r="K382" s="73" t="str">
        <f>IF(MID(INDEX('[1]Export Lascom'!P:P,MATCH(E382,'[1]Export Lascom'!O:O,0)),4,1)="-",MID(INDEX('[1]Export Lascom'!P:P,MATCH(E382,'[1]Export Lascom'!O:O,0)),9,3),"Titre à mettre à jour")</f>
        <v>EMR</v>
      </c>
      <c r="L382" s="73" t="str">
        <f>INDEX('[1]Export Lascom'!I:I,MATCH(E382,'[1]Export Lascom'!O:O,0))</f>
        <v>FQR</v>
      </c>
      <c r="M382" s="73" t="str">
        <f t="shared" si="20"/>
        <v>000016</v>
      </c>
      <c r="N382" s="74">
        <f t="shared" si="21"/>
        <v>1</v>
      </c>
      <c r="O382" s="73" t="s">
        <v>785</v>
      </c>
      <c r="P382" s="77" t="str">
        <f t="shared" ca="1" si="24"/>
        <v/>
      </c>
      <c r="Q382" s="75"/>
      <c r="R382" s="76" t="str">
        <f t="shared" ca="1" si="23"/>
        <v/>
      </c>
      <c r="S382" s="76" t="str">
        <f>IF(ISERROR(INDEX('[1]Export Agora'!F:F,MATCH(INDEX('[1]Présence Agora'!#REF!,MATCH(E382,'[1]Présence Agora'!B:B,0)),'[1]Export Agora'!A:A,0))),"",IF(INDEX('[1]Export Agora'!F:F,MATCH(INDEX('[1]Présence Agora'!#REF!,MATCH(E382,'[1]Présence Agora'!B:B,0)),'[1]Export Agora'!A:A,0))="","",INDEX('[1]Export Agora'!F:F,MATCH(INDEX('[1]Présence Agora'!#REF!,MATCH(E382,'[1]Présence Agora'!B:B,0)),'[1]Export Agora'!A:A,0))))</f>
        <v/>
      </c>
      <c r="T382" s="65">
        <f>IF(INDEX('[1]Export Lascom'!U:U,MATCH(E382,'[1]Export Lascom'!O:O,0))="","",INDEX('[1]Export Lascom'!U:U,MATCH(E382,'[1]Export Lascom'!O:O,0)))</f>
        <v>45013</v>
      </c>
    </row>
    <row r="383" spans="5:20">
      <c r="E383" s="72" t="s">
        <v>958</v>
      </c>
      <c r="F383" s="73" t="str">
        <f>INDEX('[1]Export Lascom'!B:B,MATCH(E383,'[1]Export Lascom'!O:O,0))</f>
        <v>22ISS</v>
      </c>
      <c r="G383" s="73">
        <f>INDEX('[1]Export Lascom'!G:G,MATCH(E383,'[1]Export Lascom'!O:O,0))</f>
        <v>17</v>
      </c>
      <c r="H383" s="73" t="str">
        <f>INDEX('[1]Export Lascom'!D:D,MATCH(E383,'[1]Export Lascom'!O:O,0))</f>
        <v>FAC</v>
      </c>
      <c r="I383" s="73" t="str">
        <f>"Export CPRD " &amp; INDEX('[1]Export Lascom'!E:E,MATCH(E383,'[1]Export Lascom'!O:O,0))</f>
        <v>Export CPRD PN2122</v>
      </c>
      <c r="J383" s="73" t="str">
        <f>IF(MID(INDEX('[1]Export Lascom'!P:P,MATCH(E383,'[1]Export Lascom'!O:O,0)),4,1)="-",MID(INDEX('[1]Export Lascom'!P:P,MATCH(E383,'[1]Export Lascom'!O:O,0)),5,3),"Titre à mettre à jour")</f>
        <v>TTT</v>
      </c>
      <c r="K383" s="73" t="str">
        <f>IF(MID(INDEX('[1]Export Lascom'!P:P,MATCH(E383,'[1]Export Lascom'!O:O,0)),4,1)="-",MID(INDEX('[1]Export Lascom'!P:P,MATCH(E383,'[1]Export Lascom'!O:O,0)),9,3),"Titre à mettre à jour")</f>
        <v>EMR</v>
      </c>
      <c r="L383" s="73" t="str">
        <f>INDEX('[1]Export Lascom'!I:I,MATCH(E383,'[1]Export Lascom'!O:O,0))</f>
        <v>FQR</v>
      </c>
      <c r="M383" s="73" t="str">
        <f t="shared" si="20"/>
        <v>000017</v>
      </c>
      <c r="N383" s="74">
        <f t="shared" si="21"/>
        <v>1</v>
      </c>
      <c r="O383" s="73" t="s">
        <v>785</v>
      </c>
      <c r="P383" s="77" t="str">
        <f t="shared" ca="1" si="24"/>
        <v/>
      </c>
      <c r="Q383" s="75"/>
      <c r="R383" s="76" t="str">
        <f t="shared" ca="1" si="23"/>
        <v/>
      </c>
      <c r="S383" s="76" t="str">
        <f>IF(ISERROR(INDEX('[1]Export Agora'!F:F,MATCH(INDEX('[1]Présence Agora'!#REF!,MATCH(E383,'[1]Présence Agora'!B:B,0)),'[1]Export Agora'!A:A,0))),"",IF(INDEX('[1]Export Agora'!F:F,MATCH(INDEX('[1]Présence Agora'!#REF!,MATCH(E383,'[1]Présence Agora'!B:B,0)),'[1]Export Agora'!A:A,0))="","",INDEX('[1]Export Agora'!F:F,MATCH(INDEX('[1]Présence Agora'!#REF!,MATCH(E383,'[1]Présence Agora'!B:B,0)),'[1]Export Agora'!A:A,0))))</f>
        <v/>
      </c>
      <c r="T383" s="65">
        <f>IF(INDEX('[1]Export Lascom'!U:U,MATCH(E383,'[1]Export Lascom'!O:O,0))="","",INDEX('[1]Export Lascom'!U:U,MATCH(E383,'[1]Export Lascom'!O:O,0)))</f>
        <v>45013</v>
      </c>
    </row>
    <row r="384" spans="5:20">
      <c r="E384" s="72" t="s">
        <v>1126</v>
      </c>
      <c r="F384" s="73" t="str">
        <f>INDEX('[1]Export Lascom'!B:B,MATCH(E384,'[1]Export Lascom'!O:O,0))</f>
        <v>22ISS</v>
      </c>
      <c r="G384" s="73">
        <f>INDEX('[1]Export Lascom'!G:G,MATCH(E384,'[1]Export Lascom'!O:O,0))</f>
        <v>17</v>
      </c>
      <c r="H384" s="73" t="str">
        <f>INDEX('[1]Export Lascom'!D:D,MATCH(E384,'[1]Export Lascom'!O:O,0))</f>
        <v>FAC</v>
      </c>
      <c r="I384" s="73" t="str">
        <f>"Export CPRD " &amp; INDEX('[1]Export Lascom'!E:E,MATCH(E384,'[1]Export Lascom'!O:O,0))</f>
        <v>Export CPRD PN2122</v>
      </c>
      <c r="J384" s="73" t="str">
        <f>IF(MID(INDEX('[1]Export Lascom'!P:P,MATCH(E384,'[1]Export Lascom'!O:O,0)),4,1)="-",MID(INDEX('[1]Export Lascom'!P:P,MATCH(E384,'[1]Export Lascom'!O:O,0)),5,3),"Titre à mettre à jour")</f>
        <v>N00</v>
      </c>
      <c r="K384" s="73" t="str">
        <f>IF(MID(INDEX('[1]Export Lascom'!P:P,MATCH(E384,'[1]Export Lascom'!O:O,0)),4,1)="-",MID(INDEX('[1]Export Lascom'!P:P,MATCH(E384,'[1]Export Lascom'!O:O,0)),9,3),"Titre à mettre à jour")</f>
        <v>EMR</v>
      </c>
      <c r="L384" s="73" t="str">
        <f>INDEX('[1]Export Lascom'!I:I,MATCH(E384,'[1]Export Lascom'!O:O,0))</f>
        <v>FQR</v>
      </c>
      <c r="M384" s="73" t="str">
        <f t="shared" si="20"/>
        <v>000042</v>
      </c>
      <c r="N384" s="74">
        <f t="shared" si="21"/>
        <v>1</v>
      </c>
      <c r="O384" s="73" t="s">
        <v>785</v>
      </c>
      <c r="P384" s="77" t="str">
        <f t="shared" ca="1" si="24"/>
        <v/>
      </c>
      <c r="Q384" s="75"/>
      <c r="R384" s="76" t="str">
        <f t="shared" ca="1" si="23"/>
        <v/>
      </c>
      <c r="S384" s="76" t="str">
        <f>IF(ISERROR(INDEX('[1]Export Agora'!F:F,MATCH(INDEX('[1]Présence Agora'!#REF!,MATCH(E384,'[1]Présence Agora'!B:B,0)),'[1]Export Agora'!A:A,0))),"",IF(INDEX('[1]Export Agora'!F:F,MATCH(INDEX('[1]Présence Agora'!#REF!,MATCH(E384,'[1]Présence Agora'!B:B,0)),'[1]Export Agora'!A:A,0))="","",INDEX('[1]Export Agora'!F:F,MATCH(INDEX('[1]Présence Agora'!#REF!,MATCH(E384,'[1]Présence Agora'!B:B,0)),'[1]Export Agora'!A:A,0))))</f>
        <v/>
      </c>
      <c r="T384" s="65">
        <f>IF(INDEX('[1]Export Lascom'!U:U,MATCH(E384,'[1]Export Lascom'!O:O,0))="","",INDEX('[1]Export Lascom'!U:U,MATCH(E384,'[1]Export Lascom'!O:O,0)))</f>
        <v>45055</v>
      </c>
    </row>
    <row r="385" spans="5:20">
      <c r="E385" s="72" t="s">
        <v>904</v>
      </c>
      <c r="F385" s="73" t="str">
        <f>INDEX('[1]Export Lascom'!B:B,MATCH(E385,'[1]Export Lascom'!O:O,0))</f>
        <v>22ISS</v>
      </c>
      <c r="G385" s="73">
        <f>INDEX('[1]Export Lascom'!G:G,MATCH(E385,'[1]Export Lascom'!O:O,0))</f>
        <v>17</v>
      </c>
      <c r="H385" s="73" t="str">
        <f>INDEX('[1]Export Lascom'!D:D,MATCH(E385,'[1]Export Lascom'!O:O,0))</f>
        <v>FAC</v>
      </c>
      <c r="I385" s="73" t="str">
        <f>"Export CPRD " &amp; INDEX('[1]Export Lascom'!E:E,MATCH(E385,'[1]Export Lascom'!O:O,0))</f>
        <v>Export CPRD PN2122</v>
      </c>
      <c r="J385" s="73" t="str">
        <f>IF(MID(INDEX('[1]Export Lascom'!P:P,MATCH(E385,'[1]Export Lascom'!O:O,0)),4,1)="-",MID(INDEX('[1]Export Lascom'!P:P,MATCH(E385,'[1]Export Lascom'!O:O,0)),5,3),"Titre à mettre à jour")</f>
        <v>TTT</v>
      </c>
      <c r="K385" s="73" t="str">
        <f>IF(MID(INDEX('[1]Export Lascom'!P:P,MATCH(E385,'[1]Export Lascom'!O:O,0)),4,1)="-",MID(INDEX('[1]Export Lascom'!P:P,MATCH(E385,'[1]Export Lascom'!O:O,0)),9,3),"Titre à mettre à jour")</f>
        <v>EMR</v>
      </c>
      <c r="L385" s="73" t="str">
        <f>INDEX('[1]Export Lascom'!I:I,MATCH(E385,'[1]Export Lascom'!O:O,0))</f>
        <v>NOT</v>
      </c>
      <c r="M385" s="73" t="str">
        <f t="shared" si="20"/>
        <v>000005</v>
      </c>
      <c r="N385" s="74">
        <f t="shared" si="21"/>
        <v>1</v>
      </c>
      <c r="O385" s="73" t="s">
        <v>787</v>
      </c>
      <c r="P385" s="77">
        <f t="shared" ca="1" si="24"/>
        <v>1</v>
      </c>
      <c r="Q385" s="75"/>
      <c r="R385" s="76">
        <f t="shared" ca="1" si="23"/>
        <v>-44978</v>
      </c>
      <c r="S385" s="76" t="str">
        <f>IF(ISERROR(INDEX('[1]Export Agora'!F:F,MATCH(INDEX('[1]Présence Agora'!#REF!,MATCH(E385,'[1]Présence Agora'!B:B,0)),'[1]Export Agora'!A:A,0))),"",IF(INDEX('[1]Export Agora'!F:F,MATCH(INDEX('[1]Présence Agora'!#REF!,MATCH(E385,'[1]Présence Agora'!B:B,0)),'[1]Export Agora'!A:A,0))="","",INDEX('[1]Export Agora'!F:F,MATCH(INDEX('[1]Présence Agora'!#REF!,MATCH(E385,'[1]Présence Agora'!B:B,0)),'[1]Export Agora'!A:A,0))))</f>
        <v/>
      </c>
      <c r="T385" s="65">
        <f>IF(INDEX('[1]Export Lascom'!U:U,MATCH(E385,'[1]Export Lascom'!O:O,0))="","",INDEX('[1]Export Lascom'!U:U,MATCH(E385,'[1]Export Lascom'!O:O,0)))</f>
        <v>44979</v>
      </c>
    </row>
    <row r="386" spans="5:20">
      <c r="E386" s="72" t="s">
        <v>959</v>
      </c>
      <c r="F386" s="73" t="str">
        <f>INDEX('[1]Export Lascom'!B:B,MATCH(E386,'[1]Export Lascom'!O:O,0))</f>
        <v>22ISS</v>
      </c>
      <c r="G386" s="73">
        <f>INDEX('[1]Export Lascom'!G:G,MATCH(E386,'[1]Export Lascom'!O:O,0))</f>
        <v>17</v>
      </c>
      <c r="H386" s="73" t="str">
        <f>INDEX('[1]Export Lascom'!D:D,MATCH(E386,'[1]Export Lascom'!O:O,0))</f>
        <v>FAC</v>
      </c>
      <c r="I386" s="73" t="str">
        <f>"Export CPRD " &amp; INDEX('[1]Export Lascom'!E:E,MATCH(E386,'[1]Export Lascom'!O:O,0))</f>
        <v>Export CPRD PN2122</v>
      </c>
      <c r="J386" s="73" t="str">
        <f>IF(MID(INDEX('[1]Export Lascom'!P:P,MATCH(E386,'[1]Export Lascom'!O:O,0)),4,1)="-",MID(INDEX('[1]Export Lascom'!P:P,MATCH(E386,'[1]Export Lascom'!O:O,0)),5,3),"Titre à mettre à jour")</f>
        <v>TTT</v>
      </c>
      <c r="K386" s="73" t="str">
        <f>IF(MID(INDEX('[1]Export Lascom'!P:P,MATCH(E386,'[1]Export Lascom'!O:O,0)),4,1)="-",MID(INDEX('[1]Export Lascom'!P:P,MATCH(E386,'[1]Export Lascom'!O:O,0)),9,3),"Titre à mettre à jour")</f>
        <v>EMR</v>
      </c>
      <c r="L386" s="73" t="str">
        <f>INDEX('[1]Export Lascom'!I:I,MATCH(E386,'[1]Export Lascom'!O:O,0))</f>
        <v>NOT</v>
      </c>
      <c r="M386" s="73" t="str">
        <f t="shared" si="20"/>
        <v>000005</v>
      </c>
      <c r="N386" s="74">
        <f t="shared" si="21"/>
        <v>2</v>
      </c>
      <c r="O386" s="73" t="s">
        <v>785</v>
      </c>
      <c r="P386" s="77" t="str">
        <f t="shared" ca="1" si="24"/>
        <v/>
      </c>
      <c r="Q386" s="75">
        <v>45023</v>
      </c>
      <c r="R386" s="76">
        <f t="shared" ca="1" si="23"/>
        <v>10</v>
      </c>
      <c r="S386" s="76" t="str">
        <f>IF(ISERROR(INDEX('[1]Export Agora'!F:F,MATCH(INDEX('[1]Présence Agora'!#REF!,MATCH(E386,'[1]Présence Agora'!B:B,0)),'[1]Export Agora'!A:A,0))),"",IF(INDEX('[1]Export Agora'!F:F,MATCH(INDEX('[1]Présence Agora'!#REF!,MATCH(E386,'[1]Présence Agora'!B:B,0)),'[1]Export Agora'!A:A,0))="","",INDEX('[1]Export Agora'!F:F,MATCH(INDEX('[1]Présence Agora'!#REF!,MATCH(E386,'[1]Présence Agora'!B:B,0)),'[1]Export Agora'!A:A,0))))</f>
        <v/>
      </c>
      <c r="T386" s="65">
        <f>IF(INDEX('[1]Export Lascom'!U:U,MATCH(E386,'[1]Export Lascom'!O:O,0))="","",INDEX('[1]Export Lascom'!U:U,MATCH(E386,'[1]Export Lascom'!O:O,0)))</f>
        <v>45013</v>
      </c>
    </row>
    <row r="387" spans="5:20">
      <c r="E387" s="72" t="s">
        <v>875</v>
      </c>
      <c r="F387" s="73" t="str">
        <f>INDEX('[1]Export Lascom'!B:B,MATCH(E387,'[1]Export Lascom'!O:O,0))</f>
        <v>22ISS</v>
      </c>
      <c r="G387" s="73">
        <f>INDEX('[1]Export Lascom'!G:G,MATCH(E387,'[1]Export Lascom'!O:O,0))</f>
        <v>17</v>
      </c>
      <c r="H387" s="73" t="str">
        <f>INDEX('[1]Export Lascom'!D:D,MATCH(E387,'[1]Export Lascom'!O:O,0))</f>
        <v>FAC</v>
      </c>
      <c r="I387" s="73" t="str">
        <f>"Export CPRD " &amp; INDEX('[1]Export Lascom'!E:E,MATCH(E387,'[1]Export Lascom'!O:O,0))</f>
        <v>Export CPRD PN2122</v>
      </c>
      <c r="J387" s="73" t="str">
        <f>IF(MID(INDEX('[1]Export Lascom'!P:P,MATCH(E387,'[1]Export Lascom'!O:O,0)),4,1)="-",MID(INDEX('[1]Export Lascom'!P:P,MATCH(E387,'[1]Export Lascom'!O:O,0)),5,3),"Titre à mettre à jour")</f>
        <v>TTT</v>
      </c>
      <c r="K387" s="73" t="str">
        <f>IF(MID(INDEX('[1]Export Lascom'!P:P,MATCH(E387,'[1]Export Lascom'!O:O,0)),4,1)="-",MID(INDEX('[1]Export Lascom'!P:P,MATCH(E387,'[1]Export Lascom'!O:O,0)),9,3),"Titre à mettre à jour")</f>
        <v>EMR</v>
      </c>
      <c r="L387" s="73" t="str">
        <f>INDEX('[1]Export Lascom'!I:I,MATCH(E387,'[1]Export Lascom'!O:O,0))</f>
        <v>NOT</v>
      </c>
      <c r="M387" s="73" t="str">
        <f t="shared" si="20"/>
        <v>000006</v>
      </c>
      <c r="N387" s="74">
        <f t="shared" si="21"/>
        <v>1</v>
      </c>
      <c r="O387" s="73" t="s">
        <v>787</v>
      </c>
      <c r="P387" s="77">
        <f t="shared" ca="1" si="24"/>
        <v>1</v>
      </c>
      <c r="Q387" s="75"/>
      <c r="R387" s="76">
        <f t="shared" ca="1" si="23"/>
        <v>-44972</v>
      </c>
      <c r="S387" s="76" t="str">
        <f>IF(ISERROR(INDEX('[1]Export Agora'!F:F,MATCH(INDEX('[1]Présence Agora'!#REF!,MATCH(E387,'[1]Présence Agora'!B:B,0)),'[1]Export Agora'!A:A,0))),"",IF(INDEX('[1]Export Agora'!F:F,MATCH(INDEX('[1]Présence Agora'!#REF!,MATCH(E387,'[1]Présence Agora'!B:B,0)),'[1]Export Agora'!A:A,0))="","",INDEX('[1]Export Agora'!F:F,MATCH(INDEX('[1]Présence Agora'!#REF!,MATCH(E387,'[1]Présence Agora'!B:B,0)),'[1]Export Agora'!A:A,0))))</f>
        <v/>
      </c>
      <c r="T387" s="65">
        <f>IF(INDEX('[1]Export Lascom'!U:U,MATCH(E387,'[1]Export Lascom'!O:O,0))="","",INDEX('[1]Export Lascom'!U:U,MATCH(E387,'[1]Export Lascom'!O:O,0)))</f>
        <v>44973</v>
      </c>
    </row>
    <row r="388" spans="5:20">
      <c r="E388" s="72" t="s">
        <v>888</v>
      </c>
      <c r="F388" s="73" t="str">
        <f>INDEX('[1]Export Lascom'!B:B,MATCH(E388,'[1]Export Lascom'!O:O,0))</f>
        <v>22ISS</v>
      </c>
      <c r="G388" s="73">
        <f>INDEX('[1]Export Lascom'!G:G,MATCH(E388,'[1]Export Lascom'!O:O,0))</f>
        <v>17</v>
      </c>
      <c r="H388" s="73" t="str">
        <f>INDEX('[1]Export Lascom'!D:D,MATCH(E388,'[1]Export Lascom'!O:O,0))</f>
        <v>FAC</v>
      </c>
      <c r="I388" s="73" t="str">
        <f>"Export CPRD " &amp; INDEX('[1]Export Lascom'!E:E,MATCH(E388,'[1]Export Lascom'!O:O,0))</f>
        <v>Export CPRD PN2122</v>
      </c>
      <c r="J388" s="73" t="str">
        <f>IF(MID(INDEX('[1]Export Lascom'!P:P,MATCH(E388,'[1]Export Lascom'!O:O,0)),4,1)="-",MID(INDEX('[1]Export Lascom'!P:P,MATCH(E388,'[1]Export Lascom'!O:O,0)),5,3),"Titre à mettre à jour")</f>
        <v>TTT</v>
      </c>
      <c r="K388" s="73" t="str">
        <f>IF(MID(INDEX('[1]Export Lascom'!P:P,MATCH(E388,'[1]Export Lascom'!O:O,0)),4,1)="-",MID(INDEX('[1]Export Lascom'!P:P,MATCH(E388,'[1]Export Lascom'!O:O,0)),9,3),"Titre à mettre à jour")</f>
        <v>EMR</v>
      </c>
      <c r="L388" s="73" t="str">
        <f>INDEX('[1]Export Lascom'!I:I,MATCH(E388,'[1]Export Lascom'!O:O,0))</f>
        <v>NOT</v>
      </c>
      <c r="M388" s="73" t="str">
        <f t="shared" si="20"/>
        <v>000006</v>
      </c>
      <c r="N388" s="74">
        <f t="shared" si="21"/>
        <v>2</v>
      </c>
      <c r="O388" s="73" t="s">
        <v>787</v>
      </c>
      <c r="P388" s="77" t="str">
        <f t="shared" ca="1" si="24"/>
        <v/>
      </c>
      <c r="Q388" s="75">
        <v>44991</v>
      </c>
      <c r="R388" s="76">
        <f t="shared" ca="1" si="23"/>
        <v>14</v>
      </c>
      <c r="S388" s="76" t="str">
        <f>IF(ISERROR(INDEX('[1]Export Agora'!F:F,MATCH(INDEX('[1]Présence Agora'!#REF!,MATCH(E388,'[1]Présence Agora'!B:B,0)),'[1]Export Agora'!A:A,0))),"",IF(INDEX('[1]Export Agora'!F:F,MATCH(INDEX('[1]Présence Agora'!#REF!,MATCH(E388,'[1]Présence Agora'!B:B,0)),'[1]Export Agora'!A:A,0))="","",INDEX('[1]Export Agora'!F:F,MATCH(INDEX('[1]Présence Agora'!#REF!,MATCH(E388,'[1]Présence Agora'!B:B,0)),'[1]Export Agora'!A:A,0))))</f>
        <v/>
      </c>
      <c r="T388" s="65">
        <f>IF(INDEX('[1]Export Lascom'!U:U,MATCH(E388,'[1]Export Lascom'!O:O,0))="","",INDEX('[1]Export Lascom'!U:U,MATCH(E388,'[1]Export Lascom'!O:O,0)))</f>
        <v>44977</v>
      </c>
    </row>
    <row r="389" spans="5:20">
      <c r="E389" s="72" t="s">
        <v>897</v>
      </c>
      <c r="F389" s="73" t="str">
        <f>INDEX('[1]Export Lascom'!B:B,MATCH(E389,'[1]Export Lascom'!O:O,0))</f>
        <v>22ISS</v>
      </c>
      <c r="G389" s="73">
        <f>INDEX('[1]Export Lascom'!G:G,MATCH(E389,'[1]Export Lascom'!O:O,0))</f>
        <v>17</v>
      </c>
      <c r="H389" s="73" t="str">
        <f>INDEX('[1]Export Lascom'!D:D,MATCH(E389,'[1]Export Lascom'!O:O,0))</f>
        <v>FAC</v>
      </c>
      <c r="I389" s="73" t="str">
        <f>"Export CPRD " &amp; INDEX('[1]Export Lascom'!E:E,MATCH(E389,'[1]Export Lascom'!O:O,0))</f>
        <v>Export CPRD PN2122</v>
      </c>
      <c r="J389" s="73" t="str">
        <f>IF(MID(INDEX('[1]Export Lascom'!P:P,MATCH(E389,'[1]Export Lascom'!O:O,0)),4,1)="-",MID(INDEX('[1]Export Lascom'!P:P,MATCH(E389,'[1]Export Lascom'!O:O,0)),5,3),"Titre à mettre à jour")</f>
        <v>TTT</v>
      </c>
      <c r="K389" s="73" t="str">
        <f>IF(MID(INDEX('[1]Export Lascom'!P:P,MATCH(E389,'[1]Export Lascom'!O:O,0)),4,1)="-",MID(INDEX('[1]Export Lascom'!P:P,MATCH(E389,'[1]Export Lascom'!O:O,0)),9,3),"Titre à mettre à jour")</f>
        <v>EMR</v>
      </c>
      <c r="L389" s="73" t="str">
        <f>INDEX('[1]Export Lascom'!I:I,MATCH(E389,'[1]Export Lascom'!O:O,0))</f>
        <v>NOT</v>
      </c>
      <c r="M389" s="73" t="str">
        <f t="shared" si="20"/>
        <v>000006</v>
      </c>
      <c r="N389" s="74">
        <f t="shared" si="21"/>
        <v>3</v>
      </c>
      <c r="O389" s="73" t="s">
        <v>787</v>
      </c>
      <c r="P389" s="77" t="str">
        <f t="shared" ca="1" si="24"/>
        <v/>
      </c>
      <c r="Q389" s="75">
        <v>44992</v>
      </c>
      <c r="R389" s="76">
        <f t="shared" ca="1" si="23"/>
        <v>14</v>
      </c>
      <c r="S389" s="76" t="str">
        <f>IF(ISERROR(INDEX('[1]Export Agora'!F:F,MATCH(INDEX('[1]Présence Agora'!#REF!,MATCH(E389,'[1]Présence Agora'!B:B,0)),'[1]Export Agora'!A:A,0))),"",IF(INDEX('[1]Export Agora'!F:F,MATCH(INDEX('[1]Présence Agora'!#REF!,MATCH(E389,'[1]Présence Agora'!B:B,0)),'[1]Export Agora'!A:A,0))="","",INDEX('[1]Export Agora'!F:F,MATCH(INDEX('[1]Présence Agora'!#REF!,MATCH(E389,'[1]Présence Agora'!B:B,0)),'[1]Export Agora'!A:A,0))))</f>
        <v/>
      </c>
      <c r="T389" s="65">
        <f>IF(INDEX('[1]Export Lascom'!U:U,MATCH(E389,'[1]Export Lascom'!O:O,0))="","",INDEX('[1]Export Lascom'!U:U,MATCH(E389,'[1]Export Lascom'!O:O,0)))</f>
        <v>44978</v>
      </c>
    </row>
    <row r="390" spans="5:20">
      <c r="E390" s="72" t="s">
        <v>923</v>
      </c>
      <c r="F390" s="73" t="str">
        <f>INDEX('[1]Export Lascom'!B:B,MATCH(E390,'[1]Export Lascom'!O:O,0))</f>
        <v>22ISS</v>
      </c>
      <c r="G390" s="73">
        <f>INDEX('[1]Export Lascom'!G:G,MATCH(E390,'[1]Export Lascom'!O:O,0))</f>
        <v>17</v>
      </c>
      <c r="H390" s="73" t="str">
        <f>INDEX('[1]Export Lascom'!D:D,MATCH(E390,'[1]Export Lascom'!O:O,0))</f>
        <v>FAC</v>
      </c>
      <c r="I390" s="73" t="str">
        <f>"Export CPRD " &amp; INDEX('[1]Export Lascom'!E:E,MATCH(E390,'[1]Export Lascom'!O:O,0))</f>
        <v>Export CPRD PN2122</v>
      </c>
      <c r="J390" s="73" t="str">
        <f>IF(MID(INDEX('[1]Export Lascom'!P:P,MATCH(E390,'[1]Export Lascom'!O:O,0)),4,1)="-",MID(INDEX('[1]Export Lascom'!P:P,MATCH(E390,'[1]Export Lascom'!O:O,0)),5,3),"Titre à mettre à jour")</f>
        <v>TTT</v>
      </c>
      <c r="K390" s="73" t="str">
        <f>IF(MID(INDEX('[1]Export Lascom'!P:P,MATCH(E390,'[1]Export Lascom'!O:O,0)),4,1)="-",MID(INDEX('[1]Export Lascom'!P:P,MATCH(E390,'[1]Export Lascom'!O:O,0)),9,3),"Titre à mettre à jour")</f>
        <v>EMR</v>
      </c>
      <c r="L390" s="73" t="str">
        <f>INDEX('[1]Export Lascom'!I:I,MATCH(E390,'[1]Export Lascom'!O:O,0))</f>
        <v>NOT</v>
      </c>
      <c r="M390" s="73" t="str">
        <f t="shared" si="20"/>
        <v>000006</v>
      </c>
      <c r="N390" s="74">
        <f t="shared" si="21"/>
        <v>4</v>
      </c>
      <c r="O390" s="73" t="s">
        <v>785</v>
      </c>
      <c r="P390" s="77" t="str">
        <f t="shared" ca="1" si="24"/>
        <v/>
      </c>
      <c r="Q390" s="75">
        <v>44998</v>
      </c>
      <c r="R390" s="76">
        <f t="shared" ca="1" si="23"/>
        <v>6</v>
      </c>
      <c r="S390" s="76" t="str">
        <f>IF(ISERROR(INDEX('[1]Export Agora'!F:F,MATCH(INDEX('[1]Présence Agora'!#REF!,MATCH(E390,'[1]Présence Agora'!B:B,0)),'[1]Export Agora'!A:A,0))),"",IF(INDEX('[1]Export Agora'!F:F,MATCH(INDEX('[1]Présence Agora'!#REF!,MATCH(E390,'[1]Présence Agora'!B:B,0)),'[1]Export Agora'!A:A,0))="","",INDEX('[1]Export Agora'!F:F,MATCH(INDEX('[1]Présence Agora'!#REF!,MATCH(E390,'[1]Présence Agora'!B:B,0)),'[1]Export Agora'!A:A,0))))</f>
        <v/>
      </c>
      <c r="T390" s="65">
        <f>IF(INDEX('[1]Export Lascom'!U:U,MATCH(E390,'[1]Export Lascom'!O:O,0))="","",INDEX('[1]Export Lascom'!U:U,MATCH(E390,'[1]Export Lascom'!O:O,0)))</f>
        <v>44992</v>
      </c>
    </row>
    <row r="391" spans="5:20">
      <c r="E391" s="72" t="s">
        <v>876</v>
      </c>
      <c r="F391" s="73" t="str">
        <f>INDEX('[1]Export Lascom'!B:B,MATCH(E391,'[1]Export Lascom'!O:O,0))</f>
        <v>22ISS</v>
      </c>
      <c r="G391" s="73">
        <f>INDEX('[1]Export Lascom'!G:G,MATCH(E391,'[1]Export Lascom'!O:O,0))</f>
        <v>17</v>
      </c>
      <c r="H391" s="73" t="str">
        <f>INDEX('[1]Export Lascom'!D:D,MATCH(E391,'[1]Export Lascom'!O:O,0))</f>
        <v>FAC</v>
      </c>
      <c r="I391" s="73" t="str">
        <f>"Export CPRD " &amp; INDEX('[1]Export Lascom'!E:E,MATCH(E391,'[1]Export Lascom'!O:O,0))</f>
        <v>Export CPRD PN2122</v>
      </c>
      <c r="J391" s="73" t="str">
        <f>IF(MID(INDEX('[1]Export Lascom'!P:P,MATCH(E391,'[1]Export Lascom'!O:O,0)),4,1)="-",MID(INDEX('[1]Export Lascom'!P:P,MATCH(E391,'[1]Export Lascom'!O:O,0)),5,3),"Titre à mettre à jour")</f>
        <v>TTT</v>
      </c>
      <c r="K391" s="73" t="str">
        <f>IF(MID(INDEX('[1]Export Lascom'!P:P,MATCH(E391,'[1]Export Lascom'!O:O,0)),4,1)="-",MID(INDEX('[1]Export Lascom'!P:P,MATCH(E391,'[1]Export Lascom'!O:O,0)),9,3),"Titre à mettre à jour")</f>
        <v>EMR</v>
      </c>
      <c r="L391" s="73" t="str">
        <f>INDEX('[1]Export Lascom'!I:I,MATCH(E391,'[1]Export Lascom'!O:O,0))</f>
        <v>NOT</v>
      </c>
      <c r="M391" s="73" t="str">
        <f t="shared" si="20"/>
        <v>000007</v>
      </c>
      <c r="N391" s="74">
        <f t="shared" si="21"/>
        <v>1</v>
      </c>
      <c r="O391" s="73" t="s">
        <v>787</v>
      </c>
      <c r="P391" s="77">
        <f t="shared" ca="1" si="24"/>
        <v>1</v>
      </c>
      <c r="Q391" s="75"/>
      <c r="R391" s="76">
        <f t="shared" ca="1" si="23"/>
        <v>-44972</v>
      </c>
      <c r="S391" s="76" t="str">
        <f>IF(ISERROR(INDEX('[1]Export Agora'!F:F,MATCH(INDEX('[1]Présence Agora'!#REF!,MATCH(E391,'[1]Présence Agora'!B:B,0)),'[1]Export Agora'!A:A,0))),"",IF(INDEX('[1]Export Agora'!F:F,MATCH(INDEX('[1]Présence Agora'!#REF!,MATCH(E391,'[1]Présence Agora'!B:B,0)),'[1]Export Agora'!A:A,0))="","",INDEX('[1]Export Agora'!F:F,MATCH(INDEX('[1]Présence Agora'!#REF!,MATCH(E391,'[1]Présence Agora'!B:B,0)),'[1]Export Agora'!A:A,0))))</f>
        <v/>
      </c>
      <c r="T391" s="65">
        <f>IF(INDEX('[1]Export Lascom'!U:U,MATCH(E391,'[1]Export Lascom'!O:O,0))="","",INDEX('[1]Export Lascom'!U:U,MATCH(E391,'[1]Export Lascom'!O:O,0)))</f>
        <v>44973</v>
      </c>
    </row>
    <row r="392" spans="5:20">
      <c r="E392" s="72" t="s">
        <v>889</v>
      </c>
      <c r="F392" s="73" t="str">
        <f>INDEX('[1]Export Lascom'!B:B,MATCH(E392,'[1]Export Lascom'!O:O,0))</f>
        <v>22ISS</v>
      </c>
      <c r="G392" s="73">
        <f>INDEX('[1]Export Lascom'!G:G,MATCH(E392,'[1]Export Lascom'!O:O,0))</f>
        <v>17</v>
      </c>
      <c r="H392" s="73" t="str">
        <f>INDEX('[1]Export Lascom'!D:D,MATCH(E392,'[1]Export Lascom'!O:O,0))</f>
        <v>FAC</v>
      </c>
      <c r="I392" s="73" t="str">
        <f>"Export CPRD " &amp; INDEX('[1]Export Lascom'!E:E,MATCH(E392,'[1]Export Lascom'!O:O,0))</f>
        <v>Export CPRD PN2122</v>
      </c>
      <c r="J392" s="73" t="str">
        <f>IF(MID(INDEX('[1]Export Lascom'!P:P,MATCH(E392,'[1]Export Lascom'!O:O,0)),4,1)="-",MID(INDEX('[1]Export Lascom'!P:P,MATCH(E392,'[1]Export Lascom'!O:O,0)),5,3),"Titre à mettre à jour")</f>
        <v>TTT</v>
      </c>
      <c r="K392" s="73" t="str">
        <f>IF(MID(INDEX('[1]Export Lascom'!P:P,MATCH(E392,'[1]Export Lascom'!O:O,0)),4,1)="-",MID(INDEX('[1]Export Lascom'!P:P,MATCH(E392,'[1]Export Lascom'!O:O,0)),9,3),"Titre à mettre à jour")</f>
        <v>EMR</v>
      </c>
      <c r="L392" s="73" t="str">
        <f>INDEX('[1]Export Lascom'!I:I,MATCH(E392,'[1]Export Lascom'!O:O,0))</f>
        <v>NOT</v>
      </c>
      <c r="M392" s="73" t="str">
        <f t="shared" si="20"/>
        <v>000007</v>
      </c>
      <c r="N392" s="74">
        <f t="shared" si="21"/>
        <v>2</v>
      </c>
      <c r="O392" s="73" t="s">
        <v>787</v>
      </c>
      <c r="P392" s="77" t="str">
        <f t="shared" ca="1" si="24"/>
        <v/>
      </c>
      <c r="Q392" s="75">
        <v>44991</v>
      </c>
      <c r="R392" s="76">
        <f t="shared" ca="1" si="23"/>
        <v>14</v>
      </c>
      <c r="S392" s="76" t="str">
        <f>IF(ISERROR(INDEX('[1]Export Agora'!F:F,MATCH(INDEX('[1]Présence Agora'!#REF!,MATCH(E392,'[1]Présence Agora'!B:B,0)),'[1]Export Agora'!A:A,0))),"",IF(INDEX('[1]Export Agora'!F:F,MATCH(INDEX('[1]Présence Agora'!#REF!,MATCH(E392,'[1]Présence Agora'!B:B,0)),'[1]Export Agora'!A:A,0))="","",INDEX('[1]Export Agora'!F:F,MATCH(INDEX('[1]Présence Agora'!#REF!,MATCH(E392,'[1]Présence Agora'!B:B,0)),'[1]Export Agora'!A:A,0))))</f>
        <v/>
      </c>
      <c r="T392" s="65">
        <f>IF(INDEX('[1]Export Lascom'!U:U,MATCH(E392,'[1]Export Lascom'!O:O,0))="","",INDEX('[1]Export Lascom'!U:U,MATCH(E392,'[1]Export Lascom'!O:O,0)))</f>
        <v>44977</v>
      </c>
    </row>
    <row r="393" spans="5:20">
      <c r="E393" s="72" t="s">
        <v>898</v>
      </c>
      <c r="F393" s="73" t="str">
        <f>INDEX('[1]Export Lascom'!B:B,MATCH(E393,'[1]Export Lascom'!O:O,0))</f>
        <v>22ISS</v>
      </c>
      <c r="G393" s="73">
        <f>INDEX('[1]Export Lascom'!G:G,MATCH(E393,'[1]Export Lascom'!O:O,0))</f>
        <v>17</v>
      </c>
      <c r="H393" s="73" t="str">
        <f>INDEX('[1]Export Lascom'!D:D,MATCH(E393,'[1]Export Lascom'!O:O,0))</f>
        <v>FAC</v>
      </c>
      <c r="I393" s="73" t="str">
        <f>"Export CPRD " &amp; INDEX('[1]Export Lascom'!E:E,MATCH(E393,'[1]Export Lascom'!O:O,0))</f>
        <v>Export CPRD PN2122</v>
      </c>
      <c r="J393" s="73" t="str">
        <f>IF(MID(INDEX('[1]Export Lascom'!P:P,MATCH(E393,'[1]Export Lascom'!O:O,0)),4,1)="-",MID(INDEX('[1]Export Lascom'!P:P,MATCH(E393,'[1]Export Lascom'!O:O,0)),5,3),"Titre à mettre à jour")</f>
        <v>TTT</v>
      </c>
      <c r="K393" s="73" t="str">
        <f>IF(MID(INDEX('[1]Export Lascom'!P:P,MATCH(E393,'[1]Export Lascom'!O:O,0)),4,1)="-",MID(INDEX('[1]Export Lascom'!P:P,MATCH(E393,'[1]Export Lascom'!O:O,0)),9,3),"Titre à mettre à jour")</f>
        <v>EMR</v>
      </c>
      <c r="L393" s="73" t="str">
        <f>INDEX('[1]Export Lascom'!I:I,MATCH(E393,'[1]Export Lascom'!O:O,0))</f>
        <v>NOT</v>
      </c>
      <c r="M393" s="73" t="str">
        <f t="shared" si="20"/>
        <v>000007</v>
      </c>
      <c r="N393" s="74">
        <f t="shared" si="21"/>
        <v>3</v>
      </c>
      <c r="O393" s="73" t="s">
        <v>787</v>
      </c>
      <c r="P393" s="77" t="str">
        <f t="shared" ca="1" si="24"/>
        <v/>
      </c>
      <c r="Q393" s="75">
        <v>44992</v>
      </c>
      <c r="R393" s="76">
        <f t="shared" ca="1" si="23"/>
        <v>14</v>
      </c>
      <c r="S393" s="76" t="str">
        <f>IF(ISERROR(INDEX('[1]Export Agora'!F:F,MATCH(INDEX('[1]Présence Agora'!#REF!,MATCH(E393,'[1]Présence Agora'!B:B,0)),'[1]Export Agora'!A:A,0))),"",IF(INDEX('[1]Export Agora'!F:F,MATCH(INDEX('[1]Présence Agora'!#REF!,MATCH(E393,'[1]Présence Agora'!B:B,0)),'[1]Export Agora'!A:A,0))="","",INDEX('[1]Export Agora'!F:F,MATCH(INDEX('[1]Présence Agora'!#REF!,MATCH(E393,'[1]Présence Agora'!B:B,0)),'[1]Export Agora'!A:A,0))))</f>
        <v/>
      </c>
      <c r="T393" s="65">
        <f>IF(INDEX('[1]Export Lascom'!U:U,MATCH(E393,'[1]Export Lascom'!O:O,0))="","",INDEX('[1]Export Lascom'!U:U,MATCH(E393,'[1]Export Lascom'!O:O,0)))</f>
        <v>44978</v>
      </c>
    </row>
    <row r="394" spans="5:20">
      <c r="E394" s="72" t="s">
        <v>919</v>
      </c>
      <c r="F394" s="73" t="str">
        <f>INDEX('[1]Export Lascom'!B:B,MATCH(E394,'[1]Export Lascom'!O:O,0))</f>
        <v>22ISS</v>
      </c>
      <c r="G394" s="73">
        <f>INDEX('[1]Export Lascom'!G:G,MATCH(E394,'[1]Export Lascom'!O:O,0))</f>
        <v>17</v>
      </c>
      <c r="H394" s="73" t="str">
        <f>INDEX('[1]Export Lascom'!D:D,MATCH(E394,'[1]Export Lascom'!O:O,0))</f>
        <v>FAC</v>
      </c>
      <c r="I394" s="73" t="str">
        <f>"Export CPRD " &amp; INDEX('[1]Export Lascom'!E:E,MATCH(E394,'[1]Export Lascom'!O:O,0))</f>
        <v>Export CPRD PN2122</v>
      </c>
      <c r="J394" s="73" t="str">
        <f>IF(MID(INDEX('[1]Export Lascom'!P:P,MATCH(E394,'[1]Export Lascom'!O:O,0)),4,1)="-",MID(INDEX('[1]Export Lascom'!P:P,MATCH(E394,'[1]Export Lascom'!O:O,0)),5,3),"Titre à mettre à jour")</f>
        <v>TTT</v>
      </c>
      <c r="K394" s="73" t="str">
        <f>IF(MID(INDEX('[1]Export Lascom'!P:P,MATCH(E394,'[1]Export Lascom'!O:O,0)),4,1)="-",MID(INDEX('[1]Export Lascom'!P:P,MATCH(E394,'[1]Export Lascom'!O:O,0)),9,3),"Titre à mettre à jour")</f>
        <v>EMR</v>
      </c>
      <c r="L394" s="73" t="str">
        <f>INDEX('[1]Export Lascom'!I:I,MATCH(E394,'[1]Export Lascom'!O:O,0))</f>
        <v>NOT</v>
      </c>
      <c r="M394" s="73" t="str">
        <f t="shared" si="20"/>
        <v>000007</v>
      </c>
      <c r="N394" s="74">
        <f t="shared" si="21"/>
        <v>4</v>
      </c>
      <c r="O394" s="73" t="s">
        <v>785</v>
      </c>
      <c r="P394" s="77" t="str">
        <f t="shared" ca="1" si="24"/>
        <v/>
      </c>
      <c r="Q394" s="75"/>
      <c r="R394" s="76" t="str">
        <f t="shared" ca="1" si="23"/>
        <v/>
      </c>
      <c r="S394" s="76" t="str">
        <f>IF(ISERROR(INDEX('[1]Export Agora'!F:F,MATCH(INDEX('[1]Présence Agora'!#REF!,MATCH(E394,'[1]Présence Agora'!B:B,0)),'[1]Export Agora'!A:A,0))),"",IF(INDEX('[1]Export Agora'!F:F,MATCH(INDEX('[1]Présence Agora'!#REF!,MATCH(E394,'[1]Présence Agora'!B:B,0)),'[1]Export Agora'!A:A,0))="","",INDEX('[1]Export Agora'!F:F,MATCH(INDEX('[1]Présence Agora'!#REF!,MATCH(E394,'[1]Présence Agora'!B:B,0)),'[1]Export Agora'!A:A,0))))</f>
        <v/>
      </c>
      <c r="T394" s="65">
        <f>IF(INDEX('[1]Export Lascom'!U:U,MATCH(E394,'[1]Export Lascom'!O:O,0))="","",INDEX('[1]Export Lascom'!U:U,MATCH(E394,'[1]Export Lascom'!O:O,0)))</f>
        <v>44991</v>
      </c>
    </row>
    <row r="395" spans="5:20">
      <c r="E395" s="72" t="s">
        <v>905</v>
      </c>
      <c r="F395" s="73" t="str">
        <f>INDEX('[1]Export Lascom'!B:B,MATCH(E395,'[1]Export Lascom'!O:O,0))</f>
        <v>22ISS</v>
      </c>
      <c r="G395" s="73">
        <f>INDEX('[1]Export Lascom'!G:G,MATCH(E395,'[1]Export Lascom'!O:O,0))</f>
        <v>17</v>
      </c>
      <c r="H395" s="73" t="str">
        <f>INDEX('[1]Export Lascom'!D:D,MATCH(E395,'[1]Export Lascom'!O:O,0))</f>
        <v>FAC</v>
      </c>
      <c r="I395" s="73" t="str">
        <f>"Export CPRD " &amp; INDEX('[1]Export Lascom'!E:E,MATCH(E395,'[1]Export Lascom'!O:O,0))</f>
        <v>Export CPRD PN2122</v>
      </c>
      <c r="J395" s="73" t="str">
        <f>IF(MID(INDEX('[1]Export Lascom'!P:P,MATCH(E395,'[1]Export Lascom'!O:O,0)),4,1)="-",MID(INDEX('[1]Export Lascom'!P:P,MATCH(E395,'[1]Export Lascom'!O:O,0)),5,3),"Titre à mettre à jour")</f>
        <v>TTT</v>
      </c>
      <c r="K395" s="73" t="str">
        <f>IF(MID(INDEX('[1]Export Lascom'!P:P,MATCH(E395,'[1]Export Lascom'!O:O,0)),4,1)="-",MID(INDEX('[1]Export Lascom'!P:P,MATCH(E395,'[1]Export Lascom'!O:O,0)),9,3),"Titre à mettre à jour")</f>
        <v>EMR</v>
      </c>
      <c r="L395" s="73" t="str">
        <f>INDEX('[1]Export Lascom'!I:I,MATCH(E395,'[1]Export Lascom'!O:O,0))</f>
        <v>NOT</v>
      </c>
      <c r="M395" s="73" t="str">
        <f t="shared" si="20"/>
        <v>000008</v>
      </c>
      <c r="N395" s="74">
        <f t="shared" si="21"/>
        <v>1</v>
      </c>
      <c r="O395" s="73" t="s">
        <v>787</v>
      </c>
      <c r="P395" s="77">
        <f t="shared" ca="1" si="24"/>
        <v>1</v>
      </c>
      <c r="Q395" s="75"/>
      <c r="R395" s="76">
        <f t="shared" ca="1" si="23"/>
        <v>-44978</v>
      </c>
      <c r="S395" s="76" t="str">
        <f>IF(ISERROR(INDEX('[1]Export Agora'!F:F,MATCH(INDEX('[1]Présence Agora'!#REF!,MATCH(E395,'[1]Présence Agora'!B:B,0)),'[1]Export Agora'!A:A,0))),"",IF(INDEX('[1]Export Agora'!F:F,MATCH(INDEX('[1]Présence Agora'!#REF!,MATCH(E395,'[1]Présence Agora'!B:B,0)),'[1]Export Agora'!A:A,0))="","",INDEX('[1]Export Agora'!F:F,MATCH(INDEX('[1]Présence Agora'!#REF!,MATCH(E395,'[1]Présence Agora'!B:B,0)),'[1]Export Agora'!A:A,0))))</f>
        <v/>
      </c>
      <c r="T395" s="65">
        <f>IF(INDEX('[1]Export Lascom'!U:U,MATCH(E395,'[1]Export Lascom'!O:O,0))="","",INDEX('[1]Export Lascom'!U:U,MATCH(E395,'[1]Export Lascom'!O:O,0)))</f>
        <v>44979</v>
      </c>
    </row>
    <row r="396" spans="5:20">
      <c r="E396" s="72" t="s">
        <v>920</v>
      </c>
      <c r="F396" s="73" t="str">
        <f>INDEX('[1]Export Lascom'!B:B,MATCH(E396,'[1]Export Lascom'!O:O,0))</f>
        <v>22ISS</v>
      </c>
      <c r="G396" s="73">
        <f>INDEX('[1]Export Lascom'!G:G,MATCH(E396,'[1]Export Lascom'!O:O,0))</f>
        <v>17</v>
      </c>
      <c r="H396" s="73" t="str">
        <f>INDEX('[1]Export Lascom'!D:D,MATCH(E396,'[1]Export Lascom'!O:O,0))</f>
        <v>FAC</v>
      </c>
      <c r="I396" s="73" t="str">
        <f>"Export CPRD " &amp; INDEX('[1]Export Lascom'!E:E,MATCH(E396,'[1]Export Lascom'!O:O,0))</f>
        <v>Export CPRD PN2122</v>
      </c>
      <c r="J396" s="73" t="str">
        <f>IF(MID(INDEX('[1]Export Lascom'!P:P,MATCH(E396,'[1]Export Lascom'!O:O,0)),4,1)="-",MID(INDEX('[1]Export Lascom'!P:P,MATCH(E396,'[1]Export Lascom'!O:O,0)),5,3),"Titre à mettre à jour")</f>
        <v>TTT</v>
      </c>
      <c r="K396" s="73" t="str">
        <f>IF(MID(INDEX('[1]Export Lascom'!P:P,MATCH(E396,'[1]Export Lascom'!O:O,0)),4,1)="-",MID(INDEX('[1]Export Lascom'!P:P,MATCH(E396,'[1]Export Lascom'!O:O,0)),9,3),"Titre à mettre à jour")</f>
        <v>EMR</v>
      </c>
      <c r="L396" s="73" t="str">
        <f>INDEX('[1]Export Lascom'!I:I,MATCH(E396,'[1]Export Lascom'!O:O,0))</f>
        <v>NOT</v>
      </c>
      <c r="M396" s="73" t="str">
        <f t="shared" ref="M396:M459" si="25">MID(E396,SEARCH("_",E396)-1+13,6)</f>
        <v>000008</v>
      </c>
      <c r="N396" s="74">
        <f t="shared" ref="N396:N463" si="26">VALUE(MID(E396,SEARCH("_",E396)-1+20,2))</f>
        <v>2</v>
      </c>
      <c r="O396" s="73" t="s">
        <v>785</v>
      </c>
      <c r="P396" s="77" t="str">
        <f t="shared" ca="1" si="24"/>
        <v/>
      </c>
      <c r="Q396" s="75"/>
      <c r="R396" s="76" t="str">
        <f t="shared" ref="R396:R459" ca="1" si="27">IF(AND(T396&lt;&gt;"",P396&lt;&gt;""),P396-T396,IF(AND(T396&lt;&gt;"",Q396&lt;&gt;""),Q396-T396,""))</f>
        <v/>
      </c>
      <c r="S396" s="76" t="str">
        <f>IF(ISERROR(INDEX('[1]Export Agora'!F:F,MATCH(INDEX('[1]Présence Agora'!#REF!,MATCH(E396,'[1]Présence Agora'!B:B,0)),'[1]Export Agora'!A:A,0))),"",IF(INDEX('[1]Export Agora'!F:F,MATCH(INDEX('[1]Présence Agora'!#REF!,MATCH(E396,'[1]Présence Agora'!B:B,0)),'[1]Export Agora'!A:A,0))="","",INDEX('[1]Export Agora'!F:F,MATCH(INDEX('[1]Présence Agora'!#REF!,MATCH(E396,'[1]Présence Agora'!B:B,0)),'[1]Export Agora'!A:A,0))))</f>
        <v/>
      </c>
      <c r="T396" s="65">
        <f>IF(INDEX('[1]Export Lascom'!U:U,MATCH(E396,'[1]Export Lascom'!O:O,0))="","",INDEX('[1]Export Lascom'!U:U,MATCH(E396,'[1]Export Lascom'!O:O,0)))</f>
        <v>44991</v>
      </c>
    </row>
    <row r="397" spans="5:20">
      <c r="E397" s="72" t="s">
        <v>890</v>
      </c>
      <c r="F397" s="73" t="str">
        <f>INDEX('[1]Export Lascom'!B:B,MATCH(E397,'[1]Export Lascom'!O:O,0))</f>
        <v>22ISS</v>
      </c>
      <c r="G397" s="73">
        <f>INDEX('[1]Export Lascom'!G:G,MATCH(E397,'[1]Export Lascom'!O:O,0))</f>
        <v>17</v>
      </c>
      <c r="H397" s="73" t="str">
        <f>INDEX('[1]Export Lascom'!D:D,MATCH(E397,'[1]Export Lascom'!O:O,0))</f>
        <v>FAC</v>
      </c>
      <c r="I397" s="73" t="str">
        <f>"Export CPRD " &amp; INDEX('[1]Export Lascom'!E:E,MATCH(E397,'[1]Export Lascom'!O:O,0))</f>
        <v>Export CPRD PN2122</v>
      </c>
      <c r="J397" s="73" t="str">
        <f>IF(MID(INDEX('[1]Export Lascom'!P:P,MATCH(E397,'[1]Export Lascom'!O:O,0)),4,1)="-",MID(INDEX('[1]Export Lascom'!P:P,MATCH(E397,'[1]Export Lascom'!O:O,0)),5,3),"Titre à mettre à jour")</f>
        <v>TTT</v>
      </c>
      <c r="K397" s="73" t="str">
        <f>IF(MID(INDEX('[1]Export Lascom'!P:P,MATCH(E397,'[1]Export Lascom'!O:O,0)),4,1)="-",MID(INDEX('[1]Export Lascom'!P:P,MATCH(E397,'[1]Export Lascom'!O:O,0)),9,3),"Titre à mettre à jour")</f>
        <v>EMR</v>
      </c>
      <c r="L397" s="73" t="str">
        <f>INDEX('[1]Export Lascom'!I:I,MATCH(E397,'[1]Export Lascom'!O:O,0))</f>
        <v>NOT</v>
      </c>
      <c r="M397" s="73" t="str">
        <f t="shared" si="25"/>
        <v>000010</v>
      </c>
      <c r="N397" s="74">
        <f t="shared" si="26"/>
        <v>1</v>
      </c>
      <c r="O397" s="73" t="s">
        <v>787</v>
      </c>
      <c r="P397" s="77">
        <f t="shared" ca="1" si="24"/>
        <v>1</v>
      </c>
      <c r="Q397" s="75"/>
      <c r="R397" s="76">
        <f t="shared" ca="1" si="27"/>
        <v>-44976</v>
      </c>
      <c r="S397" s="76" t="str">
        <f>IF(ISERROR(INDEX('[1]Export Agora'!F:F,MATCH(INDEX('[1]Présence Agora'!#REF!,MATCH(E397,'[1]Présence Agora'!B:B,0)),'[1]Export Agora'!A:A,0))),"",IF(INDEX('[1]Export Agora'!F:F,MATCH(INDEX('[1]Présence Agora'!#REF!,MATCH(E397,'[1]Présence Agora'!B:B,0)),'[1]Export Agora'!A:A,0))="","",INDEX('[1]Export Agora'!F:F,MATCH(INDEX('[1]Présence Agora'!#REF!,MATCH(E397,'[1]Présence Agora'!B:B,0)),'[1]Export Agora'!A:A,0))))</f>
        <v/>
      </c>
      <c r="T397" s="65">
        <f>IF(INDEX('[1]Export Lascom'!U:U,MATCH(E397,'[1]Export Lascom'!O:O,0))="","",INDEX('[1]Export Lascom'!U:U,MATCH(E397,'[1]Export Lascom'!O:O,0)))</f>
        <v>44977</v>
      </c>
    </row>
    <row r="398" spans="5:20">
      <c r="E398" s="72" t="s">
        <v>1257</v>
      </c>
      <c r="F398" s="73" t="str">
        <f>INDEX('[1]Export Lascom'!B:B,MATCH(E398,'[1]Export Lascom'!O:O,0))</f>
        <v>22ISS</v>
      </c>
      <c r="G398" s="73">
        <f>INDEX('[1]Export Lascom'!G:G,MATCH(E398,'[1]Export Lascom'!O:O,0))</f>
        <v>17</v>
      </c>
      <c r="H398" s="73" t="str">
        <f>INDEX('[1]Export Lascom'!D:D,MATCH(E398,'[1]Export Lascom'!O:O,0))</f>
        <v>FAC</v>
      </c>
      <c r="I398" s="73" t="str">
        <f>"Export CPRD " &amp; INDEX('[1]Export Lascom'!E:E,MATCH(E398,'[1]Export Lascom'!O:O,0))</f>
        <v>Export CPRD PN2122</v>
      </c>
      <c r="J398" s="73" t="str">
        <f>IF(MID(INDEX('[1]Export Lascom'!P:P,MATCH(E398,'[1]Export Lascom'!O:O,0)),4,1)="-",MID(INDEX('[1]Export Lascom'!P:P,MATCH(E398,'[1]Export Lascom'!O:O,0)),5,3),"Titre à mettre à jour")</f>
        <v>TTT</v>
      </c>
      <c r="K398" s="73" t="str">
        <f>IF(MID(INDEX('[1]Export Lascom'!P:P,MATCH(E398,'[1]Export Lascom'!O:O,0)),4,1)="-",MID(INDEX('[1]Export Lascom'!P:P,MATCH(E398,'[1]Export Lascom'!O:O,0)),9,3),"Titre à mettre à jour")</f>
        <v>EMR</v>
      </c>
      <c r="L398" s="73" t="str">
        <f>INDEX('[1]Export Lascom'!I:I,MATCH(E398,'[1]Export Lascom'!O:O,0))</f>
        <v>NOT</v>
      </c>
      <c r="M398" s="73" t="str">
        <f t="shared" si="25"/>
        <v>000010</v>
      </c>
      <c r="N398" s="74">
        <f t="shared" si="26"/>
        <v>2</v>
      </c>
      <c r="O398" s="73" t="s">
        <v>787</v>
      </c>
      <c r="P398" s="77" t="str">
        <f t="shared" ca="1" si="24"/>
        <v/>
      </c>
      <c r="Q398" s="75">
        <v>44991</v>
      </c>
      <c r="R398" s="76">
        <f t="shared" ca="1" si="27"/>
        <v>44991</v>
      </c>
      <c r="S398" s="76" t="str">
        <f>IF(ISERROR(INDEX('[1]Export Agora'!F:F,MATCH(INDEX('[1]Présence Agora'!#REF!,MATCH(E398,'[1]Présence Agora'!B:B,0)),'[1]Export Agora'!A:A,0))),"",IF(INDEX('[1]Export Agora'!F:F,MATCH(INDEX('[1]Présence Agora'!#REF!,MATCH(E398,'[1]Présence Agora'!B:B,0)),'[1]Export Agora'!A:A,0))="","",INDEX('[1]Export Agora'!F:F,MATCH(INDEX('[1]Présence Agora'!#REF!,MATCH(E398,'[1]Présence Agora'!B:B,0)),'[1]Export Agora'!A:A,0))))</f>
        <v/>
      </c>
      <c r="T398" s="65">
        <f>IF(INDEX('[1]Export Lascom'!U:U,MATCH(E398,'[1]Export Lascom'!O:O,0))="","",INDEX('[1]Export Lascom'!U:U,MATCH(E398,'[1]Export Lascom'!O:O,0)))</f>
        <v>0</v>
      </c>
    </row>
    <row r="399" spans="5:20">
      <c r="E399" s="72" t="s">
        <v>891</v>
      </c>
      <c r="F399" s="73" t="str">
        <f>INDEX('[1]Export Lascom'!B:B,MATCH(E399,'[1]Export Lascom'!O:O,0))</f>
        <v>22ISS</v>
      </c>
      <c r="G399" s="73">
        <f>INDEX('[1]Export Lascom'!G:G,MATCH(E399,'[1]Export Lascom'!O:O,0))</f>
        <v>17</v>
      </c>
      <c r="H399" s="73" t="str">
        <f>INDEX('[1]Export Lascom'!D:D,MATCH(E399,'[1]Export Lascom'!O:O,0))</f>
        <v>FAC</v>
      </c>
      <c r="I399" s="73" t="str">
        <f>"Export CPRD " &amp; INDEX('[1]Export Lascom'!E:E,MATCH(E399,'[1]Export Lascom'!O:O,0))</f>
        <v>Export CPRD PN2122</v>
      </c>
      <c r="J399" s="73" t="str">
        <f>IF(MID(INDEX('[1]Export Lascom'!P:P,MATCH(E399,'[1]Export Lascom'!O:O,0)),4,1)="-",MID(INDEX('[1]Export Lascom'!P:P,MATCH(E399,'[1]Export Lascom'!O:O,0)),5,3),"Titre à mettre à jour")</f>
        <v>TTT</v>
      </c>
      <c r="K399" s="73" t="str">
        <f>IF(MID(INDEX('[1]Export Lascom'!P:P,MATCH(E399,'[1]Export Lascom'!O:O,0)),4,1)="-",MID(INDEX('[1]Export Lascom'!P:P,MATCH(E399,'[1]Export Lascom'!O:O,0)),9,3),"Titre à mettre à jour")</f>
        <v>EMR</v>
      </c>
      <c r="L399" s="73" t="str">
        <f>INDEX('[1]Export Lascom'!I:I,MATCH(E399,'[1]Export Lascom'!O:O,0))</f>
        <v>NOT</v>
      </c>
      <c r="M399" s="73" t="str">
        <f t="shared" si="25"/>
        <v>000010</v>
      </c>
      <c r="N399" s="74">
        <f t="shared" si="26"/>
        <v>3</v>
      </c>
      <c r="O399" s="73" t="s">
        <v>787</v>
      </c>
      <c r="P399" s="77" t="str">
        <f t="shared" ca="1" si="24"/>
        <v/>
      </c>
      <c r="Q399" s="75"/>
      <c r="R399" s="76" t="str">
        <f t="shared" ca="1" si="27"/>
        <v/>
      </c>
      <c r="S399" s="76" t="str">
        <f>IF(ISERROR(INDEX('[1]Export Agora'!F:F,MATCH(INDEX('[1]Présence Agora'!#REF!,MATCH(E399,'[1]Présence Agora'!B:B,0)),'[1]Export Agora'!A:A,0))),"",IF(INDEX('[1]Export Agora'!F:F,MATCH(INDEX('[1]Présence Agora'!#REF!,MATCH(E399,'[1]Présence Agora'!B:B,0)),'[1]Export Agora'!A:A,0))="","",INDEX('[1]Export Agora'!F:F,MATCH(INDEX('[1]Présence Agora'!#REF!,MATCH(E399,'[1]Présence Agora'!B:B,0)),'[1]Export Agora'!A:A,0))))</f>
        <v/>
      </c>
      <c r="T399" s="65">
        <f>IF(INDEX('[1]Export Lascom'!U:U,MATCH(E399,'[1]Export Lascom'!O:O,0))="","",INDEX('[1]Export Lascom'!U:U,MATCH(E399,'[1]Export Lascom'!O:O,0)))</f>
        <v>44977</v>
      </c>
    </row>
    <row r="400" spans="5:20">
      <c r="E400" s="72" t="s">
        <v>899</v>
      </c>
      <c r="F400" s="73" t="str">
        <f>INDEX('[1]Export Lascom'!B:B,MATCH(E400,'[1]Export Lascom'!O:O,0))</f>
        <v>22ISS</v>
      </c>
      <c r="G400" s="73">
        <f>INDEX('[1]Export Lascom'!G:G,MATCH(E400,'[1]Export Lascom'!O:O,0))</f>
        <v>17</v>
      </c>
      <c r="H400" s="73" t="str">
        <f>INDEX('[1]Export Lascom'!D:D,MATCH(E400,'[1]Export Lascom'!O:O,0))</f>
        <v>FAC</v>
      </c>
      <c r="I400" s="73" t="str">
        <f>"Export CPRD " &amp; INDEX('[1]Export Lascom'!E:E,MATCH(E400,'[1]Export Lascom'!O:O,0))</f>
        <v>Export CPRD PN2122</v>
      </c>
      <c r="J400" s="73" t="str">
        <f>IF(MID(INDEX('[1]Export Lascom'!P:P,MATCH(E400,'[1]Export Lascom'!O:O,0)),4,1)="-",MID(INDEX('[1]Export Lascom'!P:P,MATCH(E400,'[1]Export Lascom'!O:O,0)),5,3),"Titre à mettre à jour")</f>
        <v>TTT</v>
      </c>
      <c r="K400" s="73" t="str">
        <f>IF(MID(INDEX('[1]Export Lascom'!P:P,MATCH(E400,'[1]Export Lascom'!O:O,0)),4,1)="-",MID(INDEX('[1]Export Lascom'!P:P,MATCH(E400,'[1]Export Lascom'!O:O,0)),9,3),"Titre à mettre à jour")</f>
        <v>EMR</v>
      </c>
      <c r="L400" s="73" t="str">
        <f>INDEX('[1]Export Lascom'!I:I,MATCH(E400,'[1]Export Lascom'!O:O,0))</f>
        <v>NOT</v>
      </c>
      <c r="M400" s="73" t="str">
        <f t="shared" si="25"/>
        <v>000010</v>
      </c>
      <c r="N400" s="74">
        <f t="shared" si="26"/>
        <v>4</v>
      </c>
      <c r="O400" s="73" t="s">
        <v>787</v>
      </c>
      <c r="P400" s="77" t="str">
        <f t="shared" ca="1" si="24"/>
        <v/>
      </c>
      <c r="Q400" s="75">
        <v>44992</v>
      </c>
      <c r="R400" s="76">
        <f t="shared" ca="1" si="27"/>
        <v>14</v>
      </c>
      <c r="S400" s="76" t="str">
        <f>IF(ISERROR(INDEX('[1]Export Agora'!F:F,MATCH(INDEX('[1]Présence Agora'!#REF!,MATCH(E400,'[1]Présence Agora'!B:B,0)),'[1]Export Agora'!A:A,0))),"",IF(INDEX('[1]Export Agora'!F:F,MATCH(INDEX('[1]Présence Agora'!#REF!,MATCH(E400,'[1]Présence Agora'!B:B,0)),'[1]Export Agora'!A:A,0))="","",INDEX('[1]Export Agora'!F:F,MATCH(INDEX('[1]Présence Agora'!#REF!,MATCH(E400,'[1]Présence Agora'!B:B,0)),'[1]Export Agora'!A:A,0))))</f>
        <v/>
      </c>
      <c r="T400" s="65">
        <f>IF(INDEX('[1]Export Lascom'!U:U,MATCH(E400,'[1]Export Lascom'!O:O,0))="","",INDEX('[1]Export Lascom'!U:U,MATCH(E400,'[1]Export Lascom'!O:O,0)))</f>
        <v>44978</v>
      </c>
    </row>
    <row r="401" spans="5:20">
      <c r="E401" s="72" t="s">
        <v>921</v>
      </c>
      <c r="F401" s="73" t="str">
        <f>INDEX('[1]Export Lascom'!B:B,MATCH(E401,'[1]Export Lascom'!O:O,0))</f>
        <v>22ISS</v>
      </c>
      <c r="G401" s="73">
        <f>INDEX('[1]Export Lascom'!G:G,MATCH(E401,'[1]Export Lascom'!O:O,0))</f>
        <v>17</v>
      </c>
      <c r="H401" s="73" t="str">
        <f>INDEX('[1]Export Lascom'!D:D,MATCH(E401,'[1]Export Lascom'!O:O,0))</f>
        <v>FAC</v>
      </c>
      <c r="I401" s="73" t="str">
        <f>"Export CPRD " &amp; INDEX('[1]Export Lascom'!E:E,MATCH(E401,'[1]Export Lascom'!O:O,0))</f>
        <v>Export CPRD PN2122</v>
      </c>
      <c r="J401" s="73" t="str">
        <f>IF(MID(INDEX('[1]Export Lascom'!P:P,MATCH(E401,'[1]Export Lascom'!O:O,0)),4,1)="-",MID(INDEX('[1]Export Lascom'!P:P,MATCH(E401,'[1]Export Lascom'!O:O,0)),5,3),"Titre à mettre à jour")</f>
        <v>TTT</v>
      </c>
      <c r="K401" s="73" t="str">
        <f>IF(MID(INDEX('[1]Export Lascom'!P:P,MATCH(E401,'[1]Export Lascom'!O:O,0)),4,1)="-",MID(INDEX('[1]Export Lascom'!P:P,MATCH(E401,'[1]Export Lascom'!O:O,0)),9,3),"Titre à mettre à jour")</f>
        <v>EMR</v>
      </c>
      <c r="L401" s="73" t="str">
        <f>INDEX('[1]Export Lascom'!I:I,MATCH(E401,'[1]Export Lascom'!O:O,0))</f>
        <v>NOT</v>
      </c>
      <c r="M401" s="73" t="str">
        <f t="shared" si="25"/>
        <v>000010</v>
      </c>
      <c r="N401" s="74">
        <f t="shared" si="26"/>
        <v>5</v>
      </c>
      <c r="O401" s="73" t="s">
        <v>785</v>
      </c>
      <c r="P401" s="77" t="str">
        <f t="shared" ca="1" si="24"/>
        <v/>
      </c>
      <c r="Q401" s="75"/>
      <c r="R401" s="76" t="str">
        <f t="shared" ca="1" si="27"/>
        <v/>
      </c>
      <c r="S401" s="76" t="str">
        <f>IF(ISERROR(INDEX('[1]Export Agora'!F:F,MATCH(INDEX('[1]Présence Agora'!#REF!,MATCH(E401,'[1]Présence Agora'!B:B,0)),'[1]Export Agora'!A:A,0))),"",IF(INDEX('[1]Export Agora'!F:F,MATCH(INDEX('[1]Présence Agora'!#REF!,MATCH(E401,'[1]Présence Agora'!B:B,0)),'[1]Export Agora'!A:A,0))="","",INDEX('[1]Export Agora'!F:F,MATCH(INDEX('[1]Présence Agora'!#REF!,MATCH(E401,'[1]Présence Agora'!B:B,0)),'[1]Export Agora'!A:A,0))))</f>
        <v/>
      </c>
      <c r="T401" s="65">
        <f>IF(INDEX('[1]Export Lascom'!U:U,MATCH(E401,'[1]Export Lascom'!O:O,0))="","",INDEX('[1]Export Lascom'!U:U,MATCH(E401,'[1]Export Lascom'!O:O,0)))</f>
        <v>44991</v>
      </c>
    </row>
    <row r="402" spans="5:20">
      <c r="E402" s="72" t="s">
        <v>1030</v>
      </c>
      <c r="F402" s="73" t="str">
        <f>INDEX('[1]Export Lascom'!B:B,MATCH(E402,'[1]Export Lascom'!O:O,0))</f>
        <v>22ISS</v>
      </c>
      <c r="G402" s="73">
        <f>INDEX('[1]Export Lascom'!G:G,MATCH(E402,'[1]Export Lascom'!O:O,0))</f>
        <v>17</v>
      </c>
      <c r="H402" s="73" t="str">
        <f>INDEX('[1]Export Lascom'!D:D,MATCH(E402,'[1]Export Lascom'!O:O,0))</f>
        <v>FAC</v>
      </c>
      <c r="I402" s="73" t="str">
        <f>"Export CPRD " &amp; INDEX('[1]Export Lascom'!E:E,MATCH(E402,'[1]Export Lascom'!O:O,0))</f>
        <v>Export CPRD PN2122</v>
      </c>
      <c r="J402" s="73" t="str">
        <f>IF(MID(INDEX('[1]Export Lascom'!P:P,MATCH(E402,'[1]Export Lascom'!O:O,0)),4,1)="-",MID(INDEX('[1]Export Lascom'!P:P,MATCH(E402,'[1]Export Lascom'!O:O,0)),5,3),"Titre à mettre à jour")</f>
        <v>TTT</v>
      </c>
      <c r="K402" s="73" t="str">
        <f>IF(MID(INDEX('[1]Export Lascom'!P:P,MATCH(E402,'[1]Export Lascom'!O:O,0)),4,1)="-",MID(INDEX('[1]Export Lascom'!P:P,MATCH(E402,'[1]Export Lascom'!O:O,0)),9,3),"Titre à mettre à jour")</f>
        <v>EMR</v>
      </c>
      <c r="L402" s="73" t="str">
        <f>INDEX('[1]Export Lascom'!I:I,MATCH(E402,'[1]Export Lascom'!O:O,0))</f>
        <v>NTE</v>
      </c>
      <c r="M402" s="73" t="str">
        <f t="shared" si="25"/>
        <v>000018</v>
      </c>
      <c r="N402" s="74">
        <f t="shared" si="26"/>
        <v>1</v>
      </c>
      <c r="O402" s="73" t="s">
        <v>785</v>
      </c>
      <c r="P402" s="77" t="str">
        <f t="shared" ca="1" si="24"/>
        <v/>
      </c>
      <c r="Q402" s="75"/>
      <c r="R402" s="76" t="str">
        <f t="shared" ca="1" si="27"/>
        <v/>
      </c>
      <c r="S402" s="76" t="str">
        <f>IF(ISERROR(INDEX('[1]Export Agora'!F:F,MATCH(INDEX('[1]Présence Agora'!#REF!,MATCH(E402,'[1]Présence Agora'!B:B,0)),'[1]Export Agora'!A:A,0))),"",IF(INDEX('[1]Export Agora'!F:F,MATCH(INDEX('[1]Présence Agora'!#REF!,MATCH(E402,'[1]Présence Agora'!B:B,0)),'[1]Export Agora'!A:A,0))="","",INDEX('[1]Export Agora'!F:F,MATCH(INDEX('[1]Présence Agora'!#REF!,MATCH(E402,'[1]Présence Agora'!B:B,0)),'[1]Export Agora'!A:A,0))))</f>
        <v/>
      </c>
      <c r="T402" s="65">
        <f>IF(INDEX('[1]Export Lascom'!U:U,MATCH(E402,'[1]Export Lascom'!O:O,0))="","",INDEX('[1]Export Lascom'!U:U,MATCH(E402,'[1]Export Lascom'!O:O,0)))</f>
        <v>45033</v>
      </c>
    </row>
    <row r="403" spans="5:20">
      <c r="E403" s="72" t="s">
        <v>1040</v>
      </c>
      <c r="F403" s="73" t="str">
        <f>INDEX('[1]Export Lascom'!B:B,MATCH(E403,'[1]Export Lascom'!O:O,0))</f>
        <v>22ISS</v>
      </c>
      <c r="G403" s="73">
        <f>INDEX('[1]Export Lascom'!G:G,MATCH(E403,'[1]Export Lascom'!O:O,0))</f>
        <v>17</v>
      </c>
      <c r="H403" s="73" t="str">
        <f>INDEX('[1]Export Lascom'!D:D,MATCH(E403,'[1]Export Lascom'!O:O,0))</f>
        <v>FAC</v>
      </c>
      <c r="I403" s="73" t="str">
        <f>"Export CPRD " &amp; INDEX('[1]Export Lascom'!E:E,MATCH(E403,'[1]Export Lascom'!O:O,0))</f>
        <v>Export CPRD PN2122</v>
      </c>
      <c r="J403" s="73" t="str">
        <f>IF(MID(INDEX('[1]Export Lascom'!P:P,MATCH(E403,'[1]Export Lascom'!O:O,0)),4,1)="-",MID(INDEX('[1]Export Lascom'!P:P,MATCH(E403,'[1]Export Lascom'!O:O,0)),5,3),"Titre à mettre à jour")</f>
        <v>N00</v>
      </c>
      <c r="K403" s="73" t="str">
        <f>IF(MID(INDEX('[1]Export Lascom'!P:P,MATCH(E403,'[1]Export Lascom'!O:O,0)),4,1)="-",MID(INDEX('[1]Export Lascom'!P:P,MATCH(E403,'[1]Export Lascom'!O:O,0)),9,3),"Titre à mettre à jour")</f>
        <v>EMR</v>
      </c>
      <c r="L403" s="73" t="str">
        <f>INDEX('[1]Export Lascom'!I:I,MATCH(E403,'[1]Export Lascom'!O:O,0))</f>
        <v>NTE</v>
      </c>
      <c r="M403" s="73" t="str">
        <f t="shared" si="25"/>
        <v>000022</v>
      </c>
      <c r="N403" s="74">
        <f t="shared" si="26"/>
        <v>1</v>
      </c>
      <c r="O403" s="73" t="s">
        <v>787</v>
      </c>
      <c r="P403" s="77" t="str">
        <f t="shared" ca="1" si="24"/>
        <v/>
      </c>
      <c r="Q403" s="75"/>
      <c r="R403" s="76" t="str">
        <f t="shared" ca="1" si="27"/>
        <v/>
      </c>
      <c r="S403" s="76" t="str">
        <f>IF(ISERROR(INDEX('[1]Export Agora'!F:F,MATCH(INDEX('[1]Présence Agora'!#REF!,MATCH(E403,'[1]Présence Agora'!B:B,0)),'[1]Export Agora'!A:A,0))),"",IF(INDEX('[1]Export Agora'!F:F,MATCH(INDEX('[1]Présence Agora'!#REF!,MATCH(E403,'[1]Présence Agora'!B:B,0)),'[1]Export Agora'!A:A,0))="","",INDEX('[1]Export Agora'!F:F,MATCH(INDEX('[1]Présence Agora'!#REF!,MATCH(E403,'[1]Présence Agora'!B:B,0)),'[1]Export Agora'!A:A,0))))</f>
        <v/>
      </c>
      <c r="T403" s="65">
        <f>IF(INDEX('[1]Export Lascom'!U:U,MATCH(E403,'[1]Export Lascom'!O:O,0))="","",INDEX('[1]Export Lascom'!U:U,MATCH(E403,'[1]Export Lascom'!O:O,0)))</f>
        <v>45040</v>
      </c>
    </row>
    <row r="404" spans="5:20">
      <c r="E404" s="72" t="s">
        <v>1053</v>
      </c>
      <c r="F404" s="73" t="str">
        <f>INDEX('[1]Export Lascom'!B:B,MATCH(E404,'[1]Export Lascom'!O:O,0))</f>
        <v>22ISS</v>
      </c>
      <c r="G404" s="73">
        <f>INDEX('[1]Export Lascom'!G:G,MATCH(E404,'[1]Export Lascom'!O:O,0))</f>
        <v>17</v>
      </c>
      <c r="H404" s="73" t="str">
        <f>INDEX('[1]Export Lascom'!D:D,MATCH(E404,'[1]Export Lascom'!O:O,0))</f>
        <v>FAC</v>
      </c>
      <c r="I404" s="73" t="str">
        <f>"Export CPRD " &amp; INDEX('[1]Export Lascom'!E:E,MATCH(E404,'[1]Export Lascom'!O:O,0))</f>
        <v>Export CPRD PN2122</v>
      </c>
      <c r="J404" s="73" t="str">
        <f>IF(MID(INDEX('[1]Export Lascom'!P:P,MATCH(E404,'[1]Export Lascom'!O:O,0)),4,1)="-",MID(INDEX('[1]Export Lascom'!P:P,MATCH(E404,'[1]Export Lascom'!O:O,0)),5,3),"Titre à mettre à jour")</f>
        <v>N00</v>
      </c>
      <c r="K404" s="73" t="str">
        <f>IF(MID(INDEX('[1]Export Lascom'!P:P,MATCH(E404,'[1]Export Lascom'!O:O,0)),4,1)="-",MID(INDEX('[1]Export Lascom'!P:P,MATCH(E404,'[1]Export Lascom'!O:O,0)),9,3),"Titre à mettre à jour")</f>
        <v>EMR</v>
      </c>
      <c r="L404" s="73" t="str">
        <f>INDEX('[1]Export Lascom'!I:I,MATCH(E404,'[1]Export Lascom'!O:O,0))</f>
        <v>NTE</v>
      </c>
      <c r="M404" s="73" t="str">
        <f t="shared" si="25"/>
        <v>000022</v>
      </c>
      <c r="N404" s="74">
        <f t="shared" si="26"/>
        <v>2</v>
      </c>
      <c r="O404" s="73" t="s">
        <v>785</v>
      </c>
      <c r="P404" s="77" t="str">
        <f t="shared" ca="1" si="24"/>
        <v/>
      </c>
      <c r="Q404" s="75">
        <v>45054</v>
      </c>
      <c r="R404" s="76">
        <f t="shared" ca="1" si="27"/>
        <v>13</v>
      </c>
      <c r="S404" s="76" t="str">
        <f>IF(ISERROR(INDEX('[1]Export Agora'!F:F,MATCH(INDEX('[1]Présence Agora'!#REF!,MATCH(E404,'[1]Présence Agora'!B:B,0)),'[1]Export Agora'!A:A,0))),"",IF(INDEX('[1]Export Agora'!F:F,MATCH(INDEX('[1]Présence Agora'!#REF!,MATCH(E404,'[1]Présence Agora'!B:B,0)),'[1]Export Agora'!A:A,0))="","",INDEX('[1]Export Agora'!F:F,MATCH(INDEX('[1]Présence Agora'!#REF!,MATCH(E404,'[1]Présence Agora'!B:B,0)),'[1]Export Agora'!A:A,0))))</f>
        <v/>
      </c>
      <c r="T404" s="65">
        <f>IF(INDEX('[1]Export Lascom'!U:U,MATCH(E404,'[1]Export Lascom'!O:O,0))="","",INDEX('[1]Export Lascom'!U:U,MATCH(E404,'[1]Export Lascom'!O:O,0)))</f>
        <v>45041</v>
      </c>
    </row>
    <row r="405" spans="5:20">
      <c r="E405" s="72" t="s">
        <v>978</v>
      </c>
      <c r="F405" s="73" t="str">
        <f>INDEX('[1]Export Lascom'!B:B,MATCH(E405,'[1]Export Lascom'!O:O,0))</f>
        <v>22ISS</v>
      </c>
      <c r="G405" s="73">
        <f>INDEX('[1]Export Lascom'!G:G,MATCH(E405,'[1]Export Lascom'!O:O,0))</f>
        <v>17</v>
      </c>
      <c r="H405" s="73" t="str">
        <f>INDEX('[1]Export Lascom'!D:D,MATCH(E405,'[1]Export Lascom'!O:O,0))</f>
        <v>FAC</v>
      </c>
      <c r="I405" s="73" t="str">
        <f>"Export CPRD " &amp; INDEX('[1]Export Lascom'!E:E,MATCH(E405,'[1]Export Lascom'!O:O,0))</f>
        <v>Export CPRD PN2122</v>
      </c>
      <c r="J405" s="73" t="str">
        <f>IF(MID(INDEX('[1]Export Lascom'!P:P,MATCH(E405,'[1]Export Lascom'!O:O,0)),4,1)="-",MID(INDEX('[1]Export Lascom'!P:P,MATCH(E405,'[1]Export Lascom'!O:O,0)),5,3),"Titre à mettre à jour")</f>
        <v>TTT</v>
      </c>
      <c r="K405" s="73" t="str">
        <f>IF(MID(INDEX('[1]Export Lascom'!P:P,MATCH(E405,'[1]Export Lascom'!O:O,0)),4,1)="-",MID(INDEX('[1]Export Lascom'!P:P,MATCH(E405,'[1]Export Lascom'!O:O,0)),9,3),"Titre à mettre à jour")</f>
        <v>EMR</v>
      </c>
      <c r="L405" s="73" t="str">
        <f>INDEX('[1]Export Lascom'!I:I,MATCH(E405,'[1]Export Lascom'!O:O,0))</f>
        <v>PDT</v>
      </c>
      <c r="M405" s="73" t="str">
        <f t="shared" si="25"/>
        <v>000003</v>
      </c>
      <c r="N405" s="74">
        <f t="shared" si="26"/>
        <v>1</v>
      </c>
      <c r="O405" s="73" t="s">
        <v>787</v>
      </c>
      <c r="P405" s="77" t="str">
        <f t="shared" ca="1" si="24"/>
        <v/>
      </c>
      <c r="Q405" s="75"/>
      <c r="R405" s="76" t="str">
        <f t="shared" ca="1" si="27"/>
        <v/>
      </c>
      <c r="S405" s="76" t="str">
        <f>IF(ISERROR(INDEX('[1]Export Agora'!F:F,MATCH(INDEX('[1]Présence Agora'!#REF!,MATCH(E405,'[1]Présence Agora'!B:B,0)),'[1]Export Agora'!A:A,0))),"",IF(INDEX('[1]Export Agora'!F:F,MATCH(INDEX('[1]Présence Agora'!#REF!,MATCH(E405,'[1]Présence Agora'!B:B,0)),'[1]Export Agora'!A:A,0))="","",INDEX('[1]Export Agora'!F:F,MATCH(INDEX('[1]Présence Agora'!#REF!,MATCH(E405,'[1]Présence Agora'!B:B,0)),'[1]Export Agora'!A:A,0))))</f>
        <v/>
      </c>
      <c r="T405" s="65">
        <f>IF(INDEX('[1]Export Lascom'!U:U,MATCH(E405,'[1]Export Lascom'!O:O,0))="","",INDEX('[1]Export Lascom'!U:U,MATCH(E405,'[1]Export Lascom'!O:O,0)))</f>
        <v>45027</v>
      </c>
    </row>
    <row r="406" spans="5:20">
      <c r="E406" s="72" t="s">
        <v>1031</v>
      </c>
      <c r="F406" s="73" t="str">
        <f>INDEX('[1]Export Lascom'!B:B,MATCH(E406,'[1]Export Lascom'!O:O,0))</f>
        <v>22ISS</v>
      </c>
      <c r="G406" s="73">
        <f>INDEX('[1]Export Lascom'!G:G,MATCH(E406,'[1]Export Lascom'!O:O,0))</f>
        <v>17</v>
      </c>
      <c r="H406" s="73" t="str">
        <f>INDEX('[1]Export Lascom'!D:D,MATCH(E406,'[1]Export Lascom'!O:O,0))</f>
        <v>FAC</v>
      </c>
      <c r="I406" s="73" t="str">
        <f>"Export CPRD " &amp; INDEX('[1]Export Lascom'!E:E,MATCH(E406,'[1]Export Lascom'!O:O,0))</f>
        <v>Export CPRD PN2122</v>
      </c>
      <c r="J406" s="73" t="str">
        <f>IF(MID(INDEX('[1]Export Lascom'!P:P,MATCH(E406,'[1]Export Lascom'!O:O,0)),4,1)="-",MID(INDEX('[1]Export Lascom'!P:P,MATCH(E406,'[1]Export Lascom'!O:O,0)),5,3),"Titre à mettre à jour")</f>
        <v>TTT</v>
      </c>
      <c r="K406" s="73" t="str">
        <f>IF(MID(INDEX('[1]Export Lascom'!P:P,MATCH(E406,'[1]Export Lascom'!O:O,0)),4,1)="-",MID(INDEX('[1]Export Lascom'!P:P,MATCH(E406,'[1]Export Lascom'!O:O,0)),9,3),"Titre à mettre à jour")</f>
        <v>EMR</v>
      </c>
      <c r="L406" s="73" t="str">
        <f>INDEX('[1]Export Lascom'!I:I,MATCH(E406,'[1]Export Lascom'!O:O,0))</f>
        <v>PDT</v>
      </c>
      <c r="M406" s="73" t="str">
        <f t="shared" si="25"/>
        <v>000003</v>
      </c>
      <c r="N406" s="74">
        <f t="shared" si="26"/>
        <v>2</v>
      </c>
      <c r="O406" s="73" t="s">
        <v>785</v>
      </c>
      <c r="P406" s="77" t="str">
        <f t="shared" ca="1" si="24"/>
        <v/>
      </c>
      <c r="Q406" s="75"/>
      <c r="R406" s="76" t="str">
        <f t="shared" ca="1" si="27"/>
        <v/>
      </c>
      <c r="S406" s="76" t="str">
        <f>IF(ISERROR(INDEX('[1]Export Agora'!F:F,MATCH(INDEX('[1]Présence Agora'!#REF!,MATCH(E406,'[1]Présence Agora'!B:B,0)),'[1]Export Agora'!A:A,0))),"",IF(INDEX('[1]Export Agora'!F:F,MATCH(INDEX('[1]Présence Agora'!#REF!,MATCH(E406,'[1]Présence Agora'!B:B,0)),'[1]Export Agora'!A:A,0))="","",INDEX('[1]Export Agora'!F:F,MATCH(INDEX('[1]Présence Agora'!#REF!,MATCH(E406,'[1]Présence Agora'!B:B,0)),'[1]Export Agora'!A:A,0))))</f>
        <v/>
      </c>
      <c r="T406" s="65">
        <f>IF(INDEX('[1]Export Lascom'!U:U,MATCH(E406,'[1]Export Lascom'!O:O,0))="","",INDEX('[1]Export Lascom'!U:U,MATCH(E406,'[1]Export Lascom'!O:O,0)))</f>
        <v>45034</v>
      </c>
    </row>
    <row r="407" spans="5:20">
      <c r="E407" s="72" t="s">
        <v>1215</v>
      </c>
      <c r="F407" s="73" t="str">
        <f>INDEX('[1]Export Lascom'!B:B,MATCH(E407,'[1]Export Lascom'!O:O,0))</f>
        <v>22ISS</v>
      </c>
      <c r="G407" s="73">
        <f>INDEX('[1]Export Lascom'!G:G,MATCH(E407,'[1]Export Lascom'!O:O,0))</f>
        <v>17</v>
      </c>
      <c r="H407" s="73" t="str">
        <f>INDEX('[1]Export Lascom'!D:D,MATCH(E407,'[1]Export Lascom'!O:O,0))</f>
        <v>FAC</v>
      </c>
      <c r="I407" s="73" t="str">
        <f>"Export CPRD " &amp; INDEX('[1]Export Lascom'!E:E,MATCH(E407,'[1]Export Lascom'!O:O,0))</f>
        <v>Export CPRD PN2122</v>
      </c>
      <c r="J407" s="73" t="str">
        <f>IF(MID(INDEX('[1]Export Lascom'!P:P,MATCH(E407,'[1]Export Lascom'!O:O,0)),4,1)="-",MID(INDEX('[1]Export Lascom'!P:P,MATCH(E407,'[1]Export Lascom'!O:O,0)),5,3),"Titre à mettre à jour")</f>
        <v>N00</v>
      </c>
      <c r="K407" s="73" t="str">
        <f>IF(MID(INDEX('[1]Export Lascom'!P:P,MATCH(E407,'[1]Export Lascom'!O:O,0)),4,1)="-",MID(INDEX('[1]Export Lascom'!P:P,MATCH(E407,'[1]Export Lascom'!O:O,0)),9,3),"Titre à mettre à jour")</f>
        <v>EMR</v>
      </c>
      <c r="L407" s="73" t="str">
        <f>INDEX('[1]Export Lascom'!I:I,MATCH(E407,'[1]Export Lascom'!O:O,0))</f>
        <v>PDT</v>
      </c>
      <c r="M407" s="73" t="str">
        <f t="shared" si="25"/>
        <v>000005</v>
      </c>
      <c r="N407" s="74">
        <f t="shared" si="26"/>
        <v>1</v>
      </c>
      <c r="O407" s="73" t="s">
        <v>785</v>
      </c>
      <c r="P407" s="77">
        <f t="shared" ca="1" si="24"/>
        <v>1</v>
      </c>
      <c r="Q407" s="75"/>
      <c r="R407" s="76">
        <f t="shared" ca="1" si="27"/>
        <v>-45069</v>
      </c>
      <c r="S407" s="76" t="str">
        <f>IF(ISERROR(INDEX('[1]Export Agora'!F:F,MATCH(INDEX('[1]Présence Agora'!#REF!,MATCH(E407,'[1]Présence Agora'!B:B,0)),'[1]Export Agora'!A:A,0))),"",IF(INDEX('[1]Export Agora'!F:F,MATCH(INDEX('[1]Présence Agora'!#REF!,MATCH(E407,'[1]Présence Agora'!B:B,0)),'[1]Export Agora'!A:A,0))="","",INDEX('[1]Export Agora'!F:F,MATCH(INDEX('[1]Présence Agora'!#REF!,MATCH(E407,'[1]Présence Agora'!B:B,0)),'[1]Export Agora'!A:A,0))))</f>
        <v/>
      </c>
      <c r="T407" s="65">
        <f>IF(INDEX('[1]Export Lascom'!U:U,MATCH(E407,'[1]Export Lascom'!O:O,0))="","",INDEX('[1]Export Lascom'!U:U,MATCH(E407,'[1]Export Lascom'!O:O,0)))</f>
        <v>45070</v>
      </c>
    </row>
    <row r="408" spans="5:20">
      <c r="E408" s="72" t="s">
        <v>906</v>
      </c>
      <c r="F408" s="73" t="str">
        <f>INDEX('[1]Export Lascom'!B:B,MATCH(E408,'[1]Export Lascom'!O:O,0))</f>
        <v>22ISS</v>
      </c>
      <c r="G408" s="73">
        <f>INDEX('[1]Export Lascom'!G:G,MATCH(E408,'[1]Export Lascom'!O:O,0))</f>
        <v>17</v>
      </c>
      <c r="H408" s="73" t="str">
        <f>INDEX('[1]Export Lascom'!D:D,MATCH(E408,'[1]Export Lascom'!O:O,0))</f>
        <v>FAC</v>
      </c>
      <c r="I408" s="73" t="str">
        <f>"Export CPRD " &amp; INDEX('[1]Export Lascom'!E:E,MATCH(E408,'[1]Export Lascom'!O:O,0))</f>
        <v>Export CPRD PN2122</v>
      </c>
      <c r="J408" s="73" t="str">
        <f>IF(MID(INDEX('[1]Export Lascom'!P:P,MATCH(E408,'[1]Export Lascom'!O:O,0)),4,1)="-",MID(INDEX('[1]Export Lascom'!P:P,MATCH(E408,'[1]Export Lascom'!O:O,0)),5,3),"Titre à mettre à jour")</f>
        <v>TTT</v>
      </c>
      <c r="K408" s="73" t="str">
        <f>IF(MID(INDEX('[1]Export Lascom'!P:P,MATCH(E408,'[1]Export Lascom'!O:O,0)),4,1)="-",MID(INDEX('[1]Export Lascom'!P:P,MATCH(E408,'[1]Export Lascom'!O:O,0)),9,3),"Titre à mettre à jour")</f>
        <v>EMR</v>
      </c>
      <c r="L408" s="73" t="str">
        <f>INDEX('[1]Export Lascom'!I:I,MATCH(E408,'[1]Export Lascom'!O:O,0))</f>
        <v>PGR</v>
      </c>
      <c r="M408" s="73" t="str">
        <f t="shared" si="25"/>
        <v>000004</v>
      </c>
      <c r="N408" s="74">
        <f t="shared" si="26"/>
        <v>1</v>
      </c>
      <c r="O408" s="73" t="s">
        <v>787</v>
      </c>
      <c r="P408" s="77">
        <f t="shared" ca="1" si="24"/>
        <v>1</v>
      </c>
      <c r="Q408" s="75"/>
      <c r="R408" s="76">
        <f t="shared" ca="1" si="27"/>
        <v>-44978</v>
      </c>
      <c r="S408" s="76" t="str">
        <f>IF(ISERROR(INDEX('[1]Export Agora'!F:F,MATCH(INDEX('[1]Présence Agora'!#REF!,MATCH(E408,'[1]Présence Agora'!B:B,0)),'[1]Export Agora'!A:A,0))),"",IF(INDEX('[1]Export Agora'!F:F,MATCH(INDEX('[1]Présence Agora'!#REF!,MATCH(E408,'[1]Présence Agora'!B:B,0)),'[1]Export Agora'!A:A,0))="","",INDEX('[1]Export Agora'!F:F,MATCH(INDEX('[1]Présence Agora'!#REF!,MATCH(E408,'[1]Présence Agora'!B:B,0)),'[1]Export Agora'!A:A,0))))</f>
        <v/>
      </c>
      <c r="T408" s="65">
        <f>IF(INDEX('[1]Export Lascom'!U:U,MATCH(E408,'[1]Export Lascom'!O:O,0))="","",INDEX('[1]Export Lascom'!U:U,MATCH(E408,'[1]Export Lascom'!O:O,0)))</f>
        <v>44979</v>
      </c>
    </row>
    <row r="409" spans="5:20">
      <c r="E409" s="72" t="s">
        <v>944</v>
      </c>
      <c r="F409" s="73" t="str">
        <f>INDEX('[1]Export Lascom'!B:B,MATCH(E409,'[1]Export Lascom'!O:O,0))</f>
        <v>22ISS</v>
      </c>
      <c r="G409" s="73">
        <f>INDEX('[1]Export Lascom'!G:G,MATCH(E409,'[1]Export Lascom'!O:O,0))</f>
        <v>17</v>
      </c>
      <c r="H409" s="73" t="str">
        <f>INDEX('[1]Export Lascom'!D:D,MATCH(E409,'[1]Export Lascom'!O:O,0))</f>
        <v>FAC</v>
      </c>
      <c r="I409" s="73" t="str">
        <f>"Export CPRD " &amp; INDEX('[1]Export Lascom'!E:E,MATCH(E409,'[1]Export Lascom'!O:O,0))</f>
        <v>Export CPRD PN2122</v>
      </c>
      <c r="J409" s="73" t="str">
        <f>IF(MID(INDEX('[1]Export Lascom'!P:P,MATCH(E409,'[1]Export Lascom'!O:O,0)),4,1)="-",MID(INDEX('[1]Export Lascom'!P:P,MATCH(E409,'[1]Export Lascom'!O:O,0)),5,3),"Titre à mettre à jour")</f>
        <v>TTT</v>
      </c>
      <c r="K409" s="73" t="str">
        <f>IF(MID(INDEX('[1]Export Lascom'!P:P,MATCH(E409,'[1]Export Lascom'!O:O,0)),4,1)="-",MID(INDEX('[1]Export Lascom'!P:P,MATCH(E409,'[1]Export Lascom'!O:O,0)),9,3),"Titre à mettre à jour")</f>
        <v>EMR</v>
      </c>
      <c r="L409" s="73" t="str">
        <f>INDEX('[1]Export Lascom'!I:I,MATCH(E409,'[1]Export Lascom'!O:O,0))</f>
        <v>PGR</v>
      </c>
      <c r="M409" s="73" t="str">
        <f t="shared" si="25"/>
        <v>000004</v>
      </c>
      <c r="N409" s="74">
        <f t="shared" si="26"/>
        <v>2</v>
      </c>
      <c r="O409" s="73" t="s">
        <v>785</v>
      </c>
      <c r="P409" s="77" t="str">
        <f t="shared" ca="1" si="24"/>
        <v/>
      </c>
      <c r="Q409" s="75">
        <v>45002</v>
      </c>
      <c r="R409" s="76">
        <f t="shared" ca="1" si="27"/>
        <v>-3</v>
      </c>
      <c r="S409" s="76" t="str">
        <f>IF(ISERROR(INDEX('[1]Export Agora'!F:F,MATCH(INDEX('[1]Présence Agora'!#REF!,MATCH(E409,'[1]Présence Agora'!B:B,0)),'[1]Export Agora'!A:A,0))),"",IF(INDEX('[1]Export Agora'!F:F,MATCH(INDEX('[1]Présence Agora'!#REF!,MATCH(E409,'[1]Présence Agora'!B:B,0)),'[1]Export Agora'!A:A,0))="","",INDEX('[1]Export Agora'!F:F,MATCH(INDEX('[1]Présence Agora'!#REF!,MATCH(E409,'[1]Présence Agora'!B:B,0)),'[1]Export Agora'!A:A,0))))</f>
        <v/>
      </c>
      <c r="T409" s="65">
        <f>IF(INDEX('[1]Export Lascom'!U:U,MATCH(E409,'[1]Export Lascom'!O:O,0))="","",INDEX('[1]Export Lascom'!U:U,MATCH(E409,'[1]Export Lascom'!O:O,0)))</f>
        <v>45005</v>
      </c>
    </row>
    <row r="410" spans="5:20">
      <c r="E410" s="72" t="s">
        <v>930</v>
      </c>
      <c r="F410" s="73" t="str">
        <f>INDEX('[1]Export Lascom'!B:B,MATCH(E410,'[1]Export Lascom'!O:O,0))</f>
        <v>22ISS</v>
      </c>
      <c r="G410" s="73">
        <f>INDEX('[1]Export Lascom'!G:G,MATCH(E410,'[1]Export Lascom'!O:O,0))</f>
        <v>17</v>
      </c>
      <c r="H410" s="73" t="str">
        <f>INDEX('[1]Export Lascom'!D:D,MATCH(E410,'[1]Export Lascom'!O:O,0))</f>
        <v>FAC</v>
      </c>
      <c r="I410" s="73" t="str">
        <f>"Export CPRD " &amp; INDEX('[1]Export Lascom'!E:E,MATCH(E410,'[1]Export Lascom'!O:O,0))</f>
        <v>Export CPRD PN2122</v>
      </c>
      <c r="J410" s="73" t="str">
        <f>IF(MID(INDEX('[1]Export Lascom'!P:P,MATCH(E410,'[1]Export Lascom'!O:O,0)),4,1)="-",MID(INDEX('[1]Export Lascom'!P:P,MATCH(E410,'[1]Export Lascom'!O:O,0)),5,3),"Titre à mettre à jour")</f>
        <v>TTT</v>
      </c>
      <c r="K410" s="73" t="str">
        <f>IF(MID(INDEX('[1]Export Lascom'!P:P,MATCH(E410,'[1]Export Lascom'!O:O,0)),4,1)="-",MID(INDEX('[1]Export Lascom'!P:P,MATCH(E410,'[1]Export Lascom'!O:O,0)),9,3),"Titre à mettre à jour")</f>
        <v>EMR</v>
      </c>
      <c r="L410" s="73" t="str">
        <f>INDEX('[1]Export Lascom'!I:I,MATCH(E410,'[1]Export Lascom'!O:O,0))</f>
        <v>PIC</v>
      </c>
      <c r="M410" s="73" t="str">
        <f t="shared" si="25"/>
        <v>000002</v>
      </c>
      <c r="N410" s="74">
        <f t="shared" si="26"/>
        <v>1</v>
      </c>
      <c r="O410" s="73" t="s">
        <v>787</v>
      </c>
      <c r="P410" s="77">
        <f t="shared" ca="1" si="24"/>
        <v>1</v>
      </c>
      <c r="Q410" s="75"/>
      <c r="R410" s="76">
        <f t="shared" ca="1" si="27"/>
        <v>-44997</v>
      </c>
      <c r="S410" s="76" t="str">
        <f>IF(ISERROR(INDEX('[1]Export Agora'!F:F,MATCH(INDEX('[1]Présence Agora'!#REF!,MATCH(E410,'[1]Présence Agora'!B:B,0)),'[1]Export Agora'!A:A,0))),"",IF(INDEX('[1]Export Agora'!F:F,MATCH(INDEX('[1]Présence Agora'!#REF!,MATCH(E410,'[1]Présence Agora'!B:B,0)),'[1]Export Agora'!A:A,0))="","",INDEX('[1]Export Agora'!F:F,MATCH(INDEX('[1]Présence Agora'!#REF!,MATCH(E410,'[1]Présence Agora'!B:B,0)),'[1]Export Agora'!A:A,0))))</f>
        <v/>
      </c>
      <c r="T410" s="65">
        <f>IF(INDEX('[1]Export Lascom'!U:U,MATCH(E410,'[1]Export Lascom'!O:O,0))="","",INDEX('[1]Export Lascom'!U:U,MATCH(E410,'[1]Export Lascom'!O:O,0)))</f>
        <v>44998</v>
      </c>
    </row>
    <row r="411" spans="5:20">
      <c r="E411" s="72" t="s">
        <v>945</v>
      </c>
      <c r="F411" s="73" t="str">
        <f>INDEX('[1]Export Lascom'!B:B,MATCH(E411,'[1]Export Lascom'!O:O,0))</f>
        <v>22ISS</v>
      </c>
      <c r="G411" s="73">
        <f>INDEX('[1]Export Lascom'!G:G,MATCH(E411,'[1]Export Lascom'!O:O,0))</f>
        <v>17</v>
      </c>
      <c r="H411" s="73" t="str">
        <f>INDEX('[1]Export Lascom'!D:D,MATCH(E411,'[1]Export Lascom'!O:O,0))</f>
        <v>FAC</v>
      </c>
      <c r="I411" s="73" t="str">
        <f>"Export CPRD " &amp; INDEX('[1]Export Lascom'!E:E,MATCH(E411,'[1]Export Lascom'!O:O,0))</f>
        <v>Export CPRD PN2122</v>
      </c>
      <c r="J411" s="73" t="str">
        <f>IF(MID(INDEX('[1]Export Lascom'!P:P,MATCH(E411,'[1]Export Lascom'!O:O,0)),4,1)="-",MID(INDEX('[1]Export Lascom'!P:P,MATCH(E411,'[1]Export Lascom'!O:O,0)),5,3),"Titre à mettre à jour")</f>
        <v>TTT</v>
      </c>
      <c r="K411" s="73" t="str">
        <f>IF(MID(INDEX('[1]Export Lascom'!P:P,MATCH(E411,'[1]Export Lascom'!O:O,0)),4,1)="-",MID(INDEX('[1]Export Lascom'!P:P,MATCH(E411,'[1]Export Lascom'!O:O,0)),9,3),"Titre à mettre à jour")</f>
        <v>EMR</v>
      </c>
      <c r="L411" s="73" t="str">
        <f>INDEX('[1]Export Lascom'!I:I,MATCH(E411,'[1]Export Lascom'!O:O,0))</f>
        <v>PIC</v>
      </c>
      <c r="M411" s="73" t="str">
        <f t="shared" si="25"/>
        <v>000002</v>
      </c>
      <c r="N411" s="74">
        <f t="shared" si="26"/>
        <v>2</v>
      </c>
      <c r="O411" s="73" t="s">
        <v>787</v>
      </c>
      <c r="P411" s="77" t="str">
        <f t="shared" ca="1" si="24"/>
        <v/>
      </c>
      <c r="Q411" s="75">
        <v>45012</v>
      </c>
      <c r="R411" s="76">
        <f t="shared" ca="1" si="27"/>
        <v>7</v>
      </c>
      <c r="S411" s="76" t="str">
        <f>IF(ISERROR(INDEX('[1]Export Agora'!F:F,MATCH(INDEX('[1]Présence Agora'!#REF!,MATCH(E411,'[1]Présence Agora'!B:B,0)),'[1]Export Agora'!A:A,0))),"",IF(INDEX('[1]Export Agora'!F:F,MATCH(INDEX('[1]Présence Agora'!#REF!,MATCH(E411,'[1]Présence Agora'!B:B,0)),'[1]Export Agora'!A:A,0))="","",INDEX('[1]Export Agora'!F:F,MATCH(INDEX('[1]Présence Agora'!#REF!,MATCH(E411,'[1]Présence Agora'!B:B,0)),'[1]Export Agora'!A:A,0))))</f>
        <v/>
      </c>
      <c r="T411" s="65">
        <f>IF(INDEX('[1]Export Lascom'!U:U,MATCH(E411,'[1]Export Lascom'!O:O,0))="","",INDEX('[1]Export Lascom'!U:U,MATCH(E411,'[1]Export Lascom'!O:O,0)))</f>
        <v>45005</v>
      </c>
    </row>
    <row r="412" spans="5:20">
      <c r="E412" s="72" t="s">
        <v>946</v>
      </c>
      <c r="F412" s="73" t="str">
        <f>INDEX('[1]Export Lascom'!B:B,MATCH(E412,'[1]Export Lascom'!O:O,0))</f>
        <v>22ISS</v>
      </c>
      <c r="G412" s="73">
        <f>INDEX('[1]Export Lascom'!G:G,MATCH(E412,'[1]Export Lascom'!O:O,0))</f>
        <v>17</v>
      </c>
      <c r="H412" s="73" t="str">
        <f>INDEX('[1]Export Lascom'!D:D,MATCH(E412,'[1]Export Lascom'!O:O,0))</f>
        <v>FAC</v>
      </c>
      <c r="I412" s="73" t="str">
        <f>"Export CPRD " &amp; INDEX('[1]Export Lascom'!E:E,MATCH(E412,'[1]Export Lascom'!O:O,0))</f>
        <v>Export CPRD PN2122</v>
      </c>
      <c r="J412" s="73" t="str">
        <f>IF(MID(INDEX('[1]Export Lascom'!P:P,MATCH(E412,'[1]Export Lascom'!O:O,0)),4,1)="-",MID(INDEX('[1]Export Lascom'!P:P,MATCH(E412,'[1]Export Lascom'!O:O,0)),5,3),"Titre à mettre à jour")</f>
        <v>TTT</v>
      </c>
      <c r="K412" s="73" t="str">
        <f>IF(MID(INDEX('[1]Export Lascom'!P:P,MATCH(E412,'[1]Export Lascom'!O:O,0)),4,1)="-",MID(INDEX('[1]Export Lascom'!P:P,MATCH(E412,'[1]Export Lascom'!O:O,0)),9,3),"Titre à mettre à jour")</f>
        <v>EMR</v>
      </c>
      <c r="L412" s="73" t="str">
        <f>INDEX('[1]Export Lascom'!I:I,MATCH(E412,'[1]Export Lascom'!O:O,0))</f>
        <v>PIC</v>
      </c>
      <c r="M412" s="73" t="str">
        <f t="shared" si="25"/>
        <v>000002</v>
      </c>
      <c r="N412" s="74">
        <f t="shared" si="26"/>
        <v>3</v>
      </c>
      <c r="O412" s="73" t="s">
        <v>787</v>
      </c>
      <c r="P412" s="77" t="str">
        <f t="shared" ca="1" si="24"/>
        <v/>
      </c>
      <c r="Q412" s="75">
        <v>45019</v>
      </c>
      <c r="R412" s="76">
        <f t="shared" ca="1" si="27"/>
        <v>14</v>
      </c>
      <c r="S412" s="76" t="str">
        <f>IF(ISERROR(INDEX('[1]Export Agora'!F:F,MATCH(INDEX('[1]Présence Agora'!#REF!,MATCH(E412,'[1]Présence Agora'!B:B,0)),'[1]Export Agora'!A:A,0))),"",IF(INDEX('[1]Export Agora'!F:F,MATCH(INDEX('[1]Présence Agora'!#REF!,MATCH(E412,'[1]Présence Agora'!B:B,0)),'[1]Export Agora'!A:A,0))="","",INDEX('[1]Export Agora'!F:F,MATCH(INDEX('[1]Présence Agora'!#REF!,MATCH(E412,'[1]Présence Agora'!B:B,0)),'[1]Export Agora'!A:A,0))))</f>
        <v/>
      </c>
      <c r="T412" s="65">
        <f>IF(INDEX('[1]Export Lascom'!U:U,MATCH(E412,'[1]Export Lascom'!O:O,0))="","",INDEX('[1]Export Lascom'!U:U,MATCH(E412,'[1]Export Lascom'!O:O,0)))</f>
        <v>45005</v>
      </c>
    </row>
    <row r="413" spans="5:20">
      <c r="E413" s="72" t="s">
        <v>955</v>
      </c>
      <c r="F413" s="73" t="str">
        <f>INDEX('[1]Export Lascom'!B:B,MATCH(E413,'[1]Export Lascom'!O:O,0))</f>
        <v>22ISS</v>
      </c>
      <c r="G413" s="73">
        <f>INDEX('[1]Export Lascom'!G:G,MATCH(E413,'[1]Export Lascom'!O:O,0))</f>
        <v>17</v>
      </c>
      <c r="H413" s="73" t="str">
        <f>INDEX('[1]Export Lascom'!D:D,MATCH(E413,'[1]Export Lascom'!O:O,0))</f>
        <v>FAC</v>
      </c>
      <c r="I413" s="73" t="str">
        <f>"Export CPRD " &amp; INDEX('[1]Export Lascom'!E:E,MATCH(E413,'[1]Export Lascom'!O:O,0))</f>
        <v>Export CPRD PN2122</v>
      </c>
      <c r="J413" s="73" t="str">
        <f>IF(MID(INDEX('[1]Export Lascom'!P:P,MATCH(E413,'[1]Export Lascom'!O:O,0)),4,1)="-",MID(INDEX('[1]Export Lascom'!P:P,MATCH(E413,'[1]Export Lascom'!O:O,0)),5,3),"Titre à mettre à jour")</f>
        <v>TTT</v>
      </c>
      <c r="K413" s="73" t="str">
        <f>IF(MID(INDEX('[1]Export Lascom'!P:P,MATCH(E413,'[1]Export Lascom'!O:O,0)),4,1)="-",MID(INDEX('[1]Export Lascom'!P:P,MATCH(E413,'[1]Export Lascom'!O:O,0)),9,3),"Titre à mettre à jour")</f>
        <v>EMR</v>
      </c>
      <c r="L413" s="73" t="str">
        <f>INDEX('[1]Export Lascom'!I:I,MATCH(E413,'[1]Export Lascom'!O:O,0))</f>
        <v>PIC</v>
      </c>
      <c r="M413" s="73" t="str">
        <f t="shared" si="25"/>
        <v>000002</v>
      </c>
      <c r="N413" s="74">
        <f t="shared" si="26"/>
        <v>4</v>
      </c>
      <c r="O413" s="73" t="s">
        <v>785</v>
      </c>
      <c r="P413" s="77" t="str">
        <f t="shared" ca="1" si="24"/>
        <v/>
      </c>
      <c r="Q413" s="75">
        <v>45019</v>
      </c>
      <c r="R413" s="76">
        <f t="shared" ca="1" si="27"/>
        <v>7</v>
      </c>
      <c r="S413" s="76" t="str">
        <f>IF(ISERROR(INDEX('[1]Export Agora'!F:F,MATCH(INDEX('[1]Présence Agora'!#REF!,MATCH(E413,'[1]Présence Agora'!B:B,0)),'[1]Export Agora'!A:A,0))),"",IF(INDEX('[1]Export Agora'!F:F,MATCH(INDEX('[1]Présence Agora'!#REF!,MATCH(E413,'[1]Présence Agora'!B:B,0)),'[1]Export Agora'!A:A,0))="","",INDEX('[1]Export Agora'!F:F,MATCH(INDEX('[1]Présence Agora'!#REF!,MATCH(E413,'[1]Présence Agora'!B:B,0)),'[1]Export Agora'!A:A,0))))</f>
        <v/>
      </c>
      <c r="T413" s="65">
        <f>IF(INDEX('[1]Export Lascom'!U:U,MATCH(E413,'[1]Export Lascom'!O:O,0))="","",INDEX('[1]Export Lascom'!U:U,MATCH(E413,'[1]Export Lascom'!O:O,0)))</f>
        <v>45012</v>
      </c>
    </row>
    <row r="414" spans="5:20">
      <c r="E414" s="72" t="s">
        <v>1026</v>
      </c>
      <c r="F414" s="73" t="str">
        <f>INDEX('[1]Export Lascom'!B:B,MATCH(E414,'[1]Export Lascom'!O:O,0))</f>
        <v>22ISS</v>
      </c>
      <c r="G414" s="73">
        <f>INDEX('[1]Export Lascom'!G:G,MATCH(E414,'[1]Export Lascom'!O:O,0))</f>
        <v>17</v>
      </c>
      <c r="H414" s="73" t="str">
        <f>INDEX('[1]Export Lascom'!D:D,MATCH(E414,'[1]Export Lascom'!O:O,0))</f>
        <v>FAC</v>
      </c>
      <c r="I414" s="73" t="str">
        <f>"Export CPRD " &amp; INDEX('[1]Export Lascom'!E:E,MATCH(E414,'[1]Export Lascom'!O:O,0))</f>
        <v>Export CPRD PN2122</v>
      </c>
      <c r="J414" s="73" t="str">
        <f>IF(MID(INDEX('[1]Export Lascom'!P:P,MATCH(E414,'[1]Export Lascom'!O:O,0)),4,1)="-",MID(INDEX('[1]Export Lascom'!P:P,MATCH(E414,'[1]Export Lascom'!O:O,0)),5,3),"Titre à mettre à jour")</f>
        <v>TTT</v>
      </c>
      <c r="K414" s="73" t="str">
        <f>IF(MID(INDEX('[1]Export Lascom'!P:P,MATCH(E414,'[1]Export Lascom'!O:O,0)),4,1)="-",MID(INDEX('[1]Export Lascom'!P:P,MATCH(E414,'[1]Export Lascom'!O:O,0)),9,3),"Titre à mettre à jour")</f>
        <v>EMR</v>
      </c>
      <c r="L414" s="73" t="str">
        <f>INDEX('[1]Export Lascom'!I:I,MATCH(E414,'[1]Export Lascom'!O:O,0))</f>
        <v>PIC</v>
      </c>
      <c r="M414" s="73" t="str">
        <f t="shared" si="25"/>
        <v>000004</v>
      </c>
      <c r="N414" s="74">
        <f t="shared" si="26"/>
        <v>1</v>
      </c>
      <c r="O414" s="73" t="s">
        <v>785</v>
      </c>
      <c r="P414" s="77" t="str">
        <f t="shared" ca="1" si="24"/>
        <v/>
      </c>
      <c r="Q414" s="75"/>
      <c r="R414" s="76" t="str">
        <f t="shared" ca="1" si="27"/>
        <v/>
      </c>
      <c r="S414" s="76" t="str">
        <f>IF(ISERROR(INDEX('[1]Export Agora'!F:F,MATCH(INDEX('[1]Présence Agora'!#REF!,MATCH(E414,'[1]Présence Agora'!B:B,0)),'[1]Export Agora'!A:A,0))),"",IF(INDEX('[1]Export Agora'!F:F,MATCH(INDEX('[1]Présence Agora'!#REF!,MATCH(E414,'[1]Présence Agora'!B:B,0)),'[1]Export Agora'!A:A,0))="","",INDEX('[1]Export Agora'!F:F,MATCH(INDEX('[1]Présence Agora'!#REF!,MATCH(E414,'[1]Présence Agora'!B:B,0)),'[1]Export Agora'!A:A,0))))</f>
        <v/>
      </c>
      <c r="T414" s="65">
        <f>IF(INDEX('[1]Export Lascom'!U:U,MATCH(E414,'[1]Export Lascom'!O:O,0))="","",INDEX('[1]Export Lascom'!U:U,MATCH(E414,'[1]Export Lascom'!O:O,0)))</f>
        <v>45030</v>
      </c>
    </row>
    <row r="415" spans="5:20">
      <c r="E415" s="72" t="s">
        <v>947</v>
      </c>
      <c r="F415" s="73" t="str">
        <f>INDEX('[1]Export Lascom'!B:B,MATCH(E415,'[1]Export Lascom'!O:O,0))</f>
        <v>22ISS</v>
      </c>
      <c r="G415" s="73">
        <f>INDEX('[1]Export Lascom'!G:G,MATCH(E415,'[1]Export Lascom'!O:O,0))</f>
        <v>17</v>
      </c>
      <c r="H415" s="73" t="str">
        <f>INDEX('[1]Export Lascom'!D:D,MATCH(E415,'[1]Export Lascom'!O:O,0))</f>
        <v>FAC</v>
      </c>
      <c r="I415" s="73" t="str">
        <f>"Export CPRD " &amp; INDEX('[1]Export Lascom'!E:E,MATCH(E415,'[1]Export Lascom'!O:O,0))</f>
        <v>Export CPRD PN2122</v>
      </c>
      <c r="J415" s="73" t="str">
        <f>IF(MID(INDEX('[1]Export Lascom'!P:P,MATCH(E415,'[1]Export Lascom'!O:O,0)),4,1)="-",MID(INDEX('[1]Export Lascom'!P:P,MATCH(E415,'[1]Export Lascom'!O:O,0)),5,3),"Titre à mettre à jour")</f>
        <v>TTT</v>
      </c>
      <c r="K415" s="73" t="str">
        <f>IF(MID(INDEX('[1]Export Lascom'!P:P,MATCH(E415,'[1]Export Lascom'!O:O,0)),4,1)="-",MID(INDEX('[1]Export Lascom'!P:P,MATCH(E415,'[1]Export Lascom'!O:O,0)),9,3),"Titre à mettre à jour")</f>
        <v>EMR</v>
      </c>
      <c r="L415" s="73" t="str">
        <f>INDEX('[1]Export Lascom'!I:I,MATCH(E415,'[1]Export Lascom'!O:O,0))</f>
        <v>PLG</v>
      </c>
      <c r="M415" s="73" t="str">
        <f t="shared" si="25"/>
        <v>000014</v>
      </c>
      <c r="N415" s="74">
        <f t="shared" si="26"/>
        <v>1</v>
      </c>
      <c r="O415" s="73" t="s">
        <v>787</v>
      </c>
      <c r="P415" s="77">
        <f t="shared" ca="1" si="24"/>
        <v>1</v>
      </c>
      <c r="Q415" s="75"/>
      <c r="R415" s="76">
        <f t="shared" ca="1" si="27"/>
        <v>-45004</v>
      </c>
      <c r="S415" s="76" t="str">
        <f>IF(ISERROR(INDEX('[1]Export Agora'!F:F,MATCH(INDEX('[1]Présence Agora'!#REF!,MATCH(E415,'[1]Présence Agora'!B:B,0)),'[1]Export Agora'!A:A,0))),"",IF(INDEX('[1]Export Agora'!F:F,MATCH(INDEX('[1]Présence Agora'!#REF!,MATCH(E415,'[1]Présence Agora'!B:B,0)),'[1]Export Agora'!A:A,0))="","",INDEX('[1]Export Agora'!F:F,MATCH(INDEX('[1]Présence Agora'!#REF!,MATCH(E415,'[1]Présence Agora'!B:B,0)),'[1]Export Agora'!A:A,0))))</f>
        <v/>
      </c>
      <c r="T415" s="65">
        <f>IF(INDEX('[1]Export Lascom'!U:U,MATCH(E415,'[1]Export Lascom'!O:O,0))="","",INDEX('[1]Export Lascom'!U:U,MATCH(E415,'[1]Export Lascom'!O:O,0)))</f>
        <v>45005</v>
      </c>
    </row>
    <row r="416" spans="5:20">
      <c r="E416" s="72" t="s">
        <v>1038</v>
      </c>
      <c r="F416" s="73" t="str">
        <f>INDEX('[1]Export Lascom'!B:B,MATCH(E416,'[1]Export Lascom'!O:O,0))</f>
        <v>22ISS</v>
      </c>
      <c r="G416" s="73">
        <f>INDEX('[1]Export Lascom'!G:G,MATCH(E416,'[1]Export Lascom'!O:O,0))</f>
        <v>17</v>
      </c>
      <c r="H416" s="73" t="str">
        <f>INDEX('[1]Export Lascom'!D:D,MATCH(E416,'[1]Export Lascom'!O:O,0))</f>
        <v>FAC</v>
      </c>
      <c r="I416" s="73" t="str">
        <f>"Export CPRD " &amp; INDEX('[1]Export Lascom'!E:E,MATCH(E416,'[1]Export Lascom'!O:O,0))</f>
        <v>Export CPRD PN2122</v>
      </c>
      <c r="J416" s="73" t="str">
        <f>IF(MID(INDEX('[1]Export Lascom'!P:P,MATCH(E416,'[1]Export Lascom'!O:O,0)),4,1)="-",MID(INDEX('[1]Export Lascom'!P:P,MATCH(E416,'[1]Export Lascom'!O:O,0)),5,3),"Titre à mettre à jour")</f>
        <v>TTT</v>
      </c>
      <c r="K416" s="73" t="str">
        <f>IF(MID(INDEX('[1]Export Lascom'!P:P,MATCH(E416,'[1]Export Lascom'!O:O,0)),4,1)="-",MID(INDEX('[1]Export Lascom'!P:P,MATCH(E416,'[1]Export Lascom'!O:O,0)),9,3),"Titre à mettre à jour")</f>
        <v>EMR</v>
      </c>
      <c r="L416" s="73" t="str">
        <f>INDEX('[1]Export Lascom'!I:I,MATCH(E416,'[1]Export Lascom'!O:O,0))</f>
        <v>PLG</v>
      </c>
      <c r="M416" s="73" t="str">
        <f t="shared" si="25"/>
        <v>000014</v>
      </c>
      <c r="N416" s="74">
        <f t="shared" si="26"/>
        <v>3</v>
      </c>
      <c r="O416" s="73" t="s">
        <v>785</v>
      </c>
      <c r="P416" s="77" t="str">
        <f t="shared" ca="1" si="24"/>
        <v/>
      </c>
      <c r="Q416" s="75">
        <v>45019</v>
      </c>
      <c r="R416" s="76">
        <f t="shared" ca="1" si="27"/>
        <v>-17</v>
      </c>
      <c r="S416" s="76" t="str">
        <f>IF(ISERROR(INDEX('[1]Export Agora'!F:F,MATCH(INDEX('[1]Présence Agora'!#REF!,MATCH(E416,'[1]Présence Agora'!B:B,0)),'[1]Export Agora'!A:A,0))),"",IF(INDEX('[1]Export Agora'!F:F,MATCH(INDEX('[1]Présence Agora'!#REF!,MATCH(E416,'[1]Présence Agora'!B:B,0)),'[1]Export Agora'!A:A,0))="","",INDEX('[1]Export Agora'!F:F,MATCH(INDEX('[1]Présence Agora'!#REF!,MATCH(E416,'[1]Présence Agora'!B:B,0)),'[1]Export Agora'!A:A,0))))</f>
        <v/>
      </c>
      <c r="T416" s="65">
        <f>IF(INDEX('[1]Export Lascom'!U:U,MATCH(E416,'[1]Export Lascom'!O:O,0))="","",INDEX('[1]Export Lascom'!U:U,MATCH(E416,'[1]Export Lascom'!O:O,0)))</f>
        <v>45036</v>
      </c>
    </row>
    <row r="417" spans="5:20">
      <c r="E417" s="72" t="s">
        <v>948</v>
      </c>
      <c r="F417" s="73" t="str">
        <f>INDEX('[1]Export Lascom'!B:B,MATCH(E417,'[1]Export Lascom'!O:O,0))</f>
        <v>22ISS</v>
      </c>
      <c r="G417" s="73">
        <f>INDEX('[1]Export Lascom'!G:G,MATCH(E417,'[1]Export Lascom'!O:O,0))</f>
        <v>17</v>
      </c>
      <c r="H417" s="73" t="str">
        <f>INDEX('[1]Export Lascom'!D:D,MATCH(E417,'[1]Export Lascom'!O:O,0))</f>
        <v>FAC</v>
      </c>
      <c r="I417" s="73" t="str">
        <f>"Export CPRD " &amp; INDEX('[1]Export Lascom'!E:E,MATCH(E417,'[1]Export Lascom'!O:O,0))</f>
        <v>Export CPRD PN2122</v>
      </c>
      <c r="J417" s="73" t="str">
        <f>IF(MID(INDEX('[1]Export Lascom'!P:P,MATCH(E417,'[1]Export Lascom'!O:O,0)),4,1)="-",MID(INDEX('[1]Export Lascom'!P:P,MATCH(E417,'[1]Export Lascom'!O:O,0)),5,3),"Titre à mettre à jour")</f>
        <v>TTT</v>
      </c>
      <c r="K417" s="73" t="str">
        <f>IF(MID(INDEX('[1]Export Lascom'!P:P,MATCH(E417,'[1]Export Lascom'!O:O,0)),4,1)="-",MID(INDEX('[1]Export Lascom'!P:P,MATCH(E417,'[1]Export Lascom'!O:O,0)),9,3),"Titre à mettre à jour")</f>
        <v>EMR</v>
      </c>
      <c r="L417" s="73" t="str">
        <f>INDEX('[1]Export Lascom'!I:I,MATCH(E417,'[1]Export Lascom'!O:O,0))</f>
        <v>PLG</v>
      </c>
      <c r="M417" s="73" t="str">
        <f t="shared" si="25"/>
        <v>000015</v>
      </c>
      <c r="N417" s="74">
        <f t="shared" si="26"/>
        <v>1</v>
      </c>
      <c r="O417" s="73" t="s">
        <v>787</v>
      </c>
      <c r="P417" s="77">
        <f t="shared" ca="1" si="24"/>
        <v>1</v>
      </c>
      <c r="Q417" s="75"/>
      <c r="R417" s="76">
        <f t="shared" ca="1" si="27"/>
        <v>-45004</v>
      </c>
      <c r="S417" s="76" t="str">
        <f>IF(ISERROR(INDEX('[1]Export Agora'!F:F,MATCH(INDEX('[1]Présence Agora'!#REF!,MATCH(E417,'[1]Présence Agora'!B:B,0)),'[1]Export Agora'!A:A,0))),"",IF(INDEX('[1]Export Agora'!F:F,MATCH(INDEX('[1]Présence Agora'!#REF!,MATCH(E417,'[1]Présence Agora'!B:B,0)),'[1]Export Agora'!A:A,0))="","",INDEX('[1]Export Agora'!F:F,MATCH(INDEX('[1]Présence Agora'!#REF!,MATCH(E417,'[1]Présence Agora'!B:B,0)),'[1]Export Agora'!A:A,0))))</f>
        <v/>
      </c>
      <c r="T417" s="65">
        <f>IF(INDEX('[1]Export Lascom'!U:U,MATCH(E417,'[1]Export Lascom'!O:O,0))="","",INDEX('[1]Export Lascom'!U:U,MATCH(E417,'[1]Export Lascom'!O:O,0)))</f>
        <v>45005</v>
      </c>
    </row>
    <row r="418" spans="5:20">
      <c r="E418" s="72" t="s">
        <v>949</v>
      </c>
      <c r="F418" s="73" t="str">
        <f>INDEX('[1]Export Lascom'!B:B,MATCH(E418,'[1]Export Lascom'!O:O,0))</f>
        <v>22ISS</v>
      </c>
      <c r="G418" s="73">
        <f>INDEX('[1]Export Lascom'!G:G,MATCH(E418,'[1]Export Lascom'!O:O,0))</f>
        <v>17</v>
      </c>
      <c r="H418" s="73" t="str">
        <f>INDEX('[1]Export Lascom'!D:D,MATCH(E418,'[1]Export Lascom'!O:O,0))</f>
        <v>FAC</v>
      </c>
      <c r="I418" s="73" t="str">
        <f>"Export CPRD " &amp; INDEX('[1]Export Lascom'!E:E,MATCH(E418,'[1]Export Lascom'!O:O,0))</f>
        <v>Export CPRD PN2122</v>
      </c>
      <c r="J418" s="73" t="str">
        <f>IF(MID(INDEX('[1]Export Lascom'!P:P,MATCH(E418,'[1]Export Lascom'!O:O,0)),4,1)="-",MID(INDEX('[1]Export Lascom'!P:P,MATCH(E418,'[1]Export Lascom'!O:O,0)),5,3),"Titre à mettre à jour")</f>
        <v>TTT</v>
      </c>
      <c r="K418" s="73" t="str">
        <f>IF(MID(INDEX('[1]Export Lascom'!P:P,MATCH(E418,'[1]Export Lascom'!O:O,0)),4,1)="-",MID(INDEX('[1]Export Lascom'!P:P,MATCH(E418,'[1]Export Lascom'!O:O,0)),9,3),"Titre à mettre à jour")</f>
        <v>EMR</v>
      </c>
      <c r="L418" s="73" t="str">
        <f>INDEX('[1]Export Lascom'!I:I,MATCH(E418,'[1]Export Lascom'!O:O,0))</f>
        <v>PLG</v>
      </c>
      <c r="M418" s="73" t="str">
        <f t="shared" si="25"/>
        <v>000015</v>
      </c>
      <c r="N418" s="74">
        <f t="shared" si="26"/>
        <v>2</v>
      </c>
      <c r="O418" s="73" t="s">
        <v>785</v>
      </c>
      <c r="P418" s="77" t="str">
        <f t="shared" ca="1" si="24"/>
        <v/>
      </c>
      <c r="Q418" s="75">
        <v>45019</v>
      </c>
      <c r="R418" s="76">
        <f t="shared" ca="1" si="27"/>
        <v>14</v>
      </c>
      <c r="S418" s="76" t="str">
        <f>IF(ISERROR(INDEX('[1]Export Agora'!F:F,MATCH(INDEX('[1]Présence Agora'!#REF!,MATCH(E418,'[1]Présence Agora'!B:B,0)),'[1]Export Agora'!A:A,0))),"",IF(INDEX('[1]Export Agora'!F:F,MATCH(INDEX('[1]Présence Agora'!#REF!,MATCH(E418,'[1]Présence Agora'!B:B,0)),'[1]Export Agora'!A:A,0))="","",INDEX('[1]Export Agora'!F:F,MATCH(INDEX('[1]Présence Agora'!#REF!,MATCH(E418,'[1]Présence Agora'!B:B,0)),'[1]Export Agora'!A:A,0))))</f>
        <v/>
      </c>
      <c r="T418" s="65">
        <f>IF(INDEX('[1]Export Lascom'!U:U,MATCH(E418,'[1]Export Lascom'!O:O,0))="","",INDEX('[1]Export Lascom'!U:U,MATCH(E418,'[1]Export Lascom'!O:O,0)))</f>
        <v>45005</v>
      </c>
    </row>
    <row r="419" spans="5:20">
      <c r="E419" s="72" t="s">
        <v>840</v>
      </c>
      <c r="F419" s="73" t="str">
        <f>INDEX('[1]Export Lascom'!B:B,MATCH(E419,'[1]Export Lascom'!O:O,0))</f>
        <v>22ISS</v>
      </c>
      <c r="G419" s="73">
        <f>INDEX('[1]Export Lascom'!G:G,MATCH(E419,'[1]Export Lascom'!O:O,0))</f>
        <v>17</v>
      </c>
      <c r="H419" s="73" t="str">
        <f>INDEX('[1]Export Lascom'!D:D,MATCH(E419,'[1]Export Lascom'!O:O,0))</f>
        <v>FAC</v>
      </c>
      <c r="I419" s="73" t="str">
        <f>"Export CPRD " &amp; INDEX('[1]Export Lascom'!E:E,MATCH(E419,'[1]Export Lascom'!O:O,0))</f>
        <v>Export CPRD PN2122</v>
      </c>
      <c r="J419" s="73" t="str">
        <f>IF(MID(INDEX('[1]Export Lascom'!P:P,MATCH(E419,'[1]Export Lascom'!O:O,0)),4,1)="-",MID(INDEX('[1]Export Lascom'!P:P,MATCH(E419,'[1]Export Lascom'!O:O,0)),5,3),"Titre à mettre à jour")</f>
        <v>TTT</v>
      </c>
      <c r="K419" s="73" t="str">
        <f>IF(MID(INDEX('[1]Export Lascom'!P:P,MATCH(E419,'[1]Export Lascom'!O:O,0)),4,1)="-",MID(INDEX('[1]Export Lascom'!P:P,MATCH(E419,'[1]Export Lascom'!O:O,0)),9,3),"Titre à mettre à jour")</f>
        <v>EMR</v>
      </c>
      <c r="L419" s="73" t="str">
        <f>INDEX('[1]Export Lascom'!I:I,MATCH(E419,'[1]Export Lascom'!O:O,0))</f>
        <v>SPS</v>
      </c>
      <c r="M419" s="73" t="str">
        <f t="shared" si="25"/>
        <v>000003</v>
      </c>
      <c r="N419" s="74">
        <f t="shared" si="26"/>
        <v>1</v>
      </c>
      <c r="O419" s="73" t="s">
        <v>787</v>
      </c>
      <c r="P419" s="77">
        <f t="shared" ca="1" si="24"/>
        <v>1</v>
      </c>
      <c r="Q419" s="75"/>
      <c r="R419" s="76">
        <f t="shared" ca="1" si="27"/>
        <v>-44951</v>
      </c>
      <c r="S419" s="76" t="str">
        <f>IF(ISERROR(INDEX('[1]Export Agora'!F:F,MATCH(INDEX('[1]Présence Agora'!#REF!,MATCH(E419,'[1]Présence Agora'!B:B,0)),'[1]Export Agora'!A:A,0))),"",IF(INDEX('[1]Export Agora'!F:F,MATCH(INDEX('[1]Présence Agora'!#REF!,MATCH(E419,'[1]Présence Agora'!B:B,0)),'[1]Export Agora'!A:A,0))="","",INDEX('[1]Export Agora'!F:F,MATCH(INDEX('[1]Présence Agora'!#REF!,MATCH(E419,'[1]Présence Agora'!B:B,0)),'[1]Export Agora'!A:A,0))))</f>
        <v/>
      </c>
      <c r="T419" s="65">
        <f>IF(INDEX('[1]Export Lascom'!U:U,MATCH(E419,'[1]Export Lascom'!O:O,0))="","",INDEX('[1]Export Lascom'!U:U,MATCH(E419,'[1]Export Lascom'!O:O,0)))</f>
        <v>44952</v>
      </c>
    </row>
    <row r="420" spans="5:20">
      <c r="E420" s="72" t="s">
        <v>924</v>
      </c>
      <c r="F420" s="73" t="str">
        <f>INDEX('[1]Export Lascom'!B:B,MATCH(E420,'[1]Export Lascom'!O:O,0))</f>
        <v>22ISS</v>
      </c>
      <c r="G420" s="73">
        <f>INDEX('[1]Export Lascom'!G:G,MATCH(E420,'[1]Export Lascom'!O:O,0))</f>
        <v>17</v>
      </c>
      <c r="H420" s="73" t="str">
        <f>INDEX('[1]Export Lascom'!D:D,MATCH(E420,'[1]Export Lascom'!O:O,0))</f>
        <v>FAC</v>
      </c>
      <c r="I420" s="73" t="str">
        <f>"Export CPRD " &amp; INDEX('[1]Export Lascom'!E:E,MATCH(E420,'[1]Export Lascom'!O:O,0))</f>
        <v>Export CPRD PN2122</v>
      </c>
      <c r="J420" s="73" t="str">
        <f>IF(MID(INDEX('[1]Export Lascom'!P:P,MATCH(E420,'[1]Export Lascom'!O:O,0)),4,1)="-",MID(INDEX('[1]Export Lascom'!P:P,MATCH(E420,'[1]Export Lascom'!O:O,0)),5,3),"Titre à mettre à jour")</f>
        <v>TTT</v>
      </c>
      <c r="K420" s="73" t="str">
        <f>IF(MID(INDEX('[1]Export Lascom'!P:P,MATCH(E420,'[1]Export Lascom'!O:O,0)),4,1)="-",MID(INDEX('[1]Export Lascom'!P:P,MATCH(E420,'[1]Export Lascom'!O:O,0)),9,3),"Titre à mettre à jour")</f>
        <v>EMR</v>
      </c>
      <c r="L420" s="73" t="str">
        <f>INDEX('[1]Export Lascom'!I:I,MATCH(E420,'[1]Export Lascom'!O:O,0))</f>
        <v>SPS</v>
      </c>
      <c r="M420" s="73" t="str">
        <f t="shared" si="25"/>
        <v>000003</v>
      </c>
      <c r="N420" s="74">
        <f t="shared" si="26"/>
        <v>2</v>
      </c>
      <c r="O420" s="73" t="s">
        <v>785</v>
      </c>
      <c r="P420" s="77" t="str">
        <f t="shared" ca="1" si="24"/>
        <v/>
      </c>
      <c r="Q420" s="75">
        <v>44978</v>
      </c>
      <c r="R420" s="76">
        <f t="shared" ca="1" si="27"/>
        <v>-14</v>
      </c>
      <c r="S420" s="76" t="str">
        <f>IF(ISERROR(INDEX('[1]Export Agora'!F:F,MATCH(INDEX('[1]Présence Agora'!#REF!,MATCH(E420,'[1]Présence Agora'!B:B,0)),'[1]Export Agora'!A:A,0))),"",IF(INDEX('[1]Export Agora'!F:F,MATCH(INDEX('[1]Présence Agora'!#REF!,MATCH(E420,'[1]Présence Agora'!B:B,0)),'[1]Export Agora'!A:A,0))="","",INDEX('[1]Export Agora'!F:F,MATCH(INDEX('[1]Présence Agora'!#REF!,MATCH(E420,'[1]Présence Agora'!B:B,0)),'[1]Export Agora'!A:A,0))))</f>
        <v/>
      </c>
      <c r="T420" s="65">
        <f>IF(INDEX('[1]Export Lascom'!U:U,MATCH(E420,'[1]Export Lascom'!O:O,0))="","",INDEX('[1]Export Lascom'!U:U,MATCH(E420,'[1]Export Lascom'!O:O,0)))</f>
        <v>44992</v>
      </c>
    </row>
    <row r="421" spans="5:20">
      <c r="E421" s="72" t="s">
        <v>784</v>
      </c>
      <c r="F421" s="73" t="str">
        <f>INDEX('[1]Export Lascom'!B:B,MATCH(E421,'[1]Export Lascom'!O:O,0))</f>
        <v>22ISS</v>
      </c>
      <c r="G421" s="73">
        <f>INDEX('[1]Export Lascom'!G:G,MATCH(E421,'[1]Export Lascom'!O:O,0))</f>
        <v>17</v>
      </c>
      <c r="H421" s="73" t="str">
        <f>INDEX('[1]Export Lascom'!D:D,MATCH(E421,'[1]Export Lascom'!O:O,0))</f>
        <v>FAC</v>
      </c>
      <c r="I421" s="73" t="str">
        <f>"Export CPRD " &amp; INDEX('[1]Export Lascom'!E:E,MATCH(E421,'[1]Export Lascom'!O:O,0))</f>
        <v>Export CPRD PN2122</v>
      </c>
      <c r="J421" s="73" t="str">
        <f>IF(MID(INDEX('[1]Export Lascom'!P:P,MATCH(E421,'[1]Export Lascom'!O:O,0)),4,1)="-",MID(INDEX('[1]Export Lascom'!P:P,MATCH(E421,'[1]Export Lascom'!O:O,0)),5,3),"Titre à mettre à jour")</f>
        <v>Titre à mettre à jour</v>
      </c>
      <c r="K421" s="73" t="str">
        <f>IF(MID(INDEX('[1]Export Lascom'!P:P,MATCH(E421,'[1]Export Lascom'!O:O,0)),4,1)="-",MID(INDEX('[1]Export Lascom'!P:P,MATCH(E421,'[1]Export Lascom'!O:O,0)),9,3),"Titre à mettre à jour")</f>
        <v>Titre à mettre à jour</v>
      </c>
      <c r="L421" s="73" t="str">
        <f>INDEX('[1]Export Lascom'!I:I,MATCH(E421,'[1]Export Lascom'!O:O,0))</f>
        <v>FQR</v>
      </c>
      <c r="M421" s="73" t="str">
        <f t="shared" si="25"/>
        <v>000001</v>
      </c>
      <c r="N421" s="74">
        <f t="shared" si="26"/>
        <v>1</v>
      </c>
      <c r="O421" s="73" t="s">
        <v>785</v>
      </c>
      <c r="P421" s="77" t="str">
        <f t="shared" ca="1" si="24"/>
        <v/>
      </c>
      <c r="Q421" s="75"/>
      <c r="R421" s="76" t="str">
        <f t="shared" ca="1" si="27"/>
        <v/>
      </c>
      <c r="S421" s="76" t="str">
        <f>IF(ISERROR(INDEX('[1]Export Agora'!F:F,MATCH(INDEX('[1]Présence Agora'!#REF!,MATCH(E421,'[1]Présence Agora'!B:B,0)),'[1]Export Agora'!A:A,0))),"",IF(INDEX('[1]Export Agora'!F:F,MATCH(INDEX('[1]Présence Agora'!#REF!,MATCH(E421,'[1]Présence Agora'!B:B,0)),'[1]Export Agora'!A:A,0))="","",INDEX('[1]Export Agora'!F:F,MATCH(INDEX('[1]Présence Agora'!#REF!,MATCH(E421,'[1]Présence Agora'!B:B,0)),'[1]Export Agora'!A:A,0))))</f>
        <v/>
      </c>
      <c r="T421" s="65">
        <f>IF(INDEX('[1]Export Lascom'!U:U,MATCH(E421,'[1]Export Lascom'!O:O,0))="","",INDEX('[1]Export Lascom'!U:U,MATCH(E421,'[1]Export Lascom'!O:O,0)))</f>
        <v>44901</v>
      </c>
    </row>
    <row r="422" spans="5:20">
      <c r="E422" s="72" t="s">
        <v>1132</v>
      </c>
      <c r="F422" s="73" t="str">
        <f>INDEX('[1]Export Lascom'!B:B,MATCH(E422,'[1]Export Lascom'!O:O,0))</f>
        <v>22ISS</v>
      </c>
      <c r="G422" s="73">
        <f>INDEX('[1]Export Lascom'!G:G,MATCH(E422,'[1]Export Lascom'!O:O,0))</f>
        <v>17</v>
      </c>
      <c r="H422" s="73" t="str">
        <f>INDEX('[1]Export Lascom'!D:D,MATCH(E422,'[1]Export Lascom'!O:O,0))</f>
        <v>ETA</v>
      </c>
      <c r="I422" s="73" t="str">
        <f>"Export CPRD " &amp; INDEX('[1]Export Lascom'!E:E,MATCH(E422,'[1]Export Lascom'!O:O,0))</f>
        <v>Export CPRD PSC2137</v>
      </c>
      <c r="J422" s="73" t="str">
        <f>IF(MID(INDEX('[1]Export Lascom'!P:P,MATCH(E422,'[1]Export Lascom'!O:O,0)),4,1)="-",MID(INDEX('[1]Export Lascom'!P:P,MATCH(E422,'[1]Export Lascom'!O:O,0)),5,3),"Titre à mettre à jour")</f>
        <v>TTT</v>
      </c>
      <c r="K422" s="73" t="str">
        <f>IF(MID(INDEX('[1]Export Lascom'!P:P,MATCH(E422,'[1]Export Lascom'!O:O,0)),4,1)="-",MID(INDEX('[1]Export Lascom'!P:P,MATCH(E422,'[1]Export Lascom'!O:O,0)),9,3),"Titre à mettre à jour")</f>
        <v>TTZ</v>
      </c>
      <c r="L422" s="73" t="str">
        <f>INDEX('[1]Export Lascom'!I:I,MATCH(E422,'[1]Export Lascom'!O:O,0))</f>
        <v>DAF</v>
      </c>
      <c r="M422" s="73" t="str">
        <f t="shared" si="25"/>
        <v>000122</v>
      </c>
      <c r="N422" s="74">
        <f t="shared" si="26"/>
        <v>1</v>
      </c>
      <c r="O422" s="73" t="s">
        <v>787</v>
      </c>
      <c r="P422" s="77" t="str">
        <f t="shared" ca="1" si="24"/>
        <v/>
      </c>
      <c r="Q422" s="75"/>
      <c r="R422" s="76" t="str">
        <f t="shared" ca="1" si="27"/>
        <v/>
      </c>
      <c r="S422" s="76" t="str">
        <f>IF(ISERROR(INDEX('[1]Export Agora'!F:F,MATCH(INDEX('[1]Présence Agora'!#REF!,MATCH(E422,'[1]Présence Agora'!B:B,0)),'[1]Export Agora'!A:A,0))),"",IF(INDEX('[1]Export Agora'!F:F,MATCH(INDEX('[1]Présence Agora'!#REF!,MATCH(E422,'[1]Présence Agora'!B:B,0)),'[1]Export Agora'!A:A,0))="","",INDEX('[1]Export Agora'!F:F,MATCH(INDEX('[1]Présence Agora'!#REF!,MATCH(E422,'[1]Présence Agora'!B:B,0)),'[1]Export Agora'!A:A,0))))</f>
        <v/>
      </c>
      <c r="T422" s="65">
        <f>IF(INDEX('[1]Export Lascom'!U:U,MATCH(E422,'[1]Export Lascom'!O:O,0))="","",INDEX('[1]Export Lascom'!U:U,MATCH(E422,'[1]Export Lascom'!O:O,0)))</f>
        <v>45058</v>
      </c>
    </row>
    <row r="423" spans="5:20">
      <c r="E423" s="72" t="s">
        <v>1133</v>
      </c>
      <c r="F423" s="73" t="str">
        <f>INDEX('[1]Export Lascom'!B:B,MATCH(E423,'[1]Export Lascom'!O:O,0))</f>
        <v>22ISS</v>
      </c>
      <c r="G423" s="73">
        <f>INDEX('[1]Export Lascom'!G:G,MATCH(E423,'[1]Export Lascom'!O:O,0))</f>
        <v>17</v>
      </c>
      <c r="H423" s="73" t="str">
        <f>INDEX('[1]Export Lascom'!D:D,MATCH(E423,'[1]Export Lascom'!O:O,0))</f>
        <v>ETA</v>
      </c>
      <c r="I423" s="73" t="str">
        <f>"Export CPRD " &amp; INDEX('[1]Export Lascom'!E:E,MATCH(E423,'[1]Export Lascom'!O:O,0))</f>
        <v>Export CPRD PSC2137</v>
      </c>
      <c r="J423" s="73" t="str">
        <f>IF(MID(INDEX('[1]Export Lascom'!P:P,MATCH(E423,'[1]Export Lascom'!O:O,0)),4,1)="-",MID(INDEX('[1]Export Lascom'!P:P,MATCH(E423,'[1]Export Lascom'!O:O,0)),5,3),"Titre à mettre à jour")</f>
        <v>N01</v>
      </c>
      <c r="K423" s="73" t="str">
        <f>IF(MID(INDEX('[1]Export Lascom'!P:P,MATCH(E423,'[1]Export Lascom'!O:O,0)),4,1)="-",MID(INDEX('[1]Export Lascom'!P:P,MATCH(E423,'[1]Export Lascom'!O:O,0)),9,3),"Titre à mettre à jour")</f>
        <v>EMR</v>
      </c>
      <c r="L423" s="73" t="str">
        <f>INDEX('[1]Export Lascom'!I:I,MATCH(E423,'[1]Export Lascom'!O:O,0))</f>
        <v>DAF</v>
      </c>
      <c r="M423" s="73" t="str">
        <f t="shared" si="25"/>
        <v>000123</v>
      </c>
      <c r="N423" s="74">
        <f t="shared" si="26"/>
        <v>1</v>
      </c>
      <c r="O423" s="73" t="s">
        <v>787</v>
      </c>
      <c r="P423" s="77" t="str">
        <f t="shared" ca="1" si="24"/>
        <v/>
      </c>
      <c r="Q423" s="75"/>
      <c r="R423" s="76" t="str">
        <f t="shared" ca="1" si="27"/>
        <v/>
      </c>
      <c r="S423" s="76" t="str">
        <f>IF(ISERROR(INDEX('[1]Export Agora'!F:F,MATCH(INDEX('[1]Présence Agora'!#REF!,MATCH(E423,'[1]Présence Agora'!B:B,0)),'[1]Export Agora'!A:A,0))),"",IF(INDEX('[1]Export Agora'!F:F,MATCH(INDEX('[1]Présence Agora'!#REF!,MATCH(E423,'[1]Présence Agora'!B:B,0)),'[1]Export Agora'!A:A,0))="","",INDEX('[1]Export Agora'!F:F,MATCH(INDEX('[1]Présence Agora'!#REF!,MATCH(E423,'[1]Présence Agora'!B:B,0)),'[1]Export Agora'!A:A,0))))</f>
        <v/>
      </c>
      <c r="T423" s="65">
        <f>IF(INDEX('[1]Export Lascom'!U:U,MATCH(E423,'[1]Export Lascom'!O:O,0))="","",INDEX('[1]Export Lascom'!U:U,MATCH(E423,'[1]Export Lascom'!O:O,0)))</f>
        <v>45058</v>
      </c>
    </row>
    <row r="424" spans="5:20">
      <c r="E424" s="72" t="s">
        <v>1112</v>
      </c>
      <c r="F424" s="73" t="str">
        <f>INDEX('[1]Export Lascom'!B:B,MATCH(E424,'[1]Export Lascom'!O:O,0))</f>
        <v>22ISS</v>
      </c>
      <c r="G424" s="73">
        <f>INDEX('[1]Export Lascom'!G:G,MATCH(E424,'[1]Export Lascom'!O:O,0))</f>
        <v>17</v>
      </c>
      <c r="H424" s="73" t="str">
        <f>INDEX('[1]Export Lascom'!D:D,MATCH(E424,'[1]Export Lascom'!O:O,0))</f>
        <v>ETA</v>
      </c>
      <c r="I424" s="73" t="str">
        <f>"Export CPRD " &amp; INDEX('[1]Export Lascom'!E:E,MATCH(E424,'[1]Export Lascom'!O:O,0))</f>
        <v>Export CPRD PSC2137</v>
      </c>
      <c r="J424" s="73" t="str">
        <f>IF(MID(INDEX('[1]Export Lascom'!P:P,MATCH(E424,'[1]Export Lascom'!O:O,0)),4,1)="-",MID(INDEX('[1]Export Lascom'!P:P,MATCH(E424,'[1]Export Lascom'!O:O,0)),5,3),"Titre à mettre à jour")</f>
        <v>TTT</v>
      </c>
      <c r="K424" s="73" t="str">
        <f>IF(MID(INDEX('[1]Export Lascom'!P:P,MATCH(E424,'[1]Export Lascom'!O:O,0)),4,1)="-",MID(INDEX('[1]Export Lascom'!P:P,MATCH(E424,'[1]Export Lascom'!O:O,0)),9,3),"Titre à mettre à jour")</f>
        <v>TTZ</v>
      </c>
      <c r="L424" s="73" t="str">
        <f>INDEX('[1]Export Lascom'!I:I,MATCH(E424,'[1]Export Lascom'!O:O,0))</f>
        <v>DAF</v>
      </c>
      <c r="M424" s="73" t="str">
        <f t="shared" si="25"/>
        <v>000124</v>
      </c>
      <c r="N424" s="74">
        <f t="shared" si="26"/>
        <v>1</v>
      </c>
      <c r="O424" s="73" t="s">
        <v>787</v>
      </c>
      <c r="P424" s="77" t="str">
        <f t="shared" ca="1" si="24"/>
        <v/>
      </c>
      <c r="Q424" s="75"/>
      <c r="R424" s="76" t="str">
        <f t="shared" ca="1" si="27"/>
        <v/>
      </c>
      <c r="S424" s="76" t="str">
        <f>IF(ISERROR(INDEX('[1]Export Agora'!F:F,MATCH(INDEX('[1]Présence Agora'!#REF!,MATCH(E424,'[1]Présence Agora'!B:B,0)),'[1]Export Agora'!A:A,0))),"",IF(INDEX('[1]Export Agora'!F:F,MATCH(INDEX('[1]Présence Agora'!#REF!,MATCH(E424,'[1]Présence Agora'!B:B,0)),'[1]Export Agora'!A:A,0))="","",INDEX('[1]Export Agora'!F:F,MATCH(INDEX('[1]Présence Agora'!#REF!,MATCH(E424,'[1]Présence Agora'!B:B,0)),'[1]Export Agora'!A:A,0))))</f>
        <v/>
      </c>
      <c r="T424" s="65">
        <f>IF(INDEX('[1]Export Lascom'!U:U,MATCH(E424,'[1]Export Lascom'!O:O,0))="","",INDEX('[1]Export Lascom'!U:U,MATCH(E424,'[1]Export Lascom'!O:O,0)))</f>
        <v>45050</v>
      </c>
    </row>
    <row r="425" spans="5:20">
      <c r="E425" s="72" t="s">
        <v>1134</v>
      </c>
      <c r="F425" s="73" t="str">
        <f>INDEX('[1]Export Lascom'!B:B,MATCH(E425,'[1]Export Lascom'!O:O,0))</f>
        <v>22ISS</v>
      </c>
      <c r="G425" s="73">
        <f>INDEX('[1]Export Lascom'!G:G,MATCH(E425,'[1]Export Lascom'!O:O,0))</f>
        <v>17</v>
      </c>
      <c r="H425" s="73" t="str">
        <f>INDEX('[1]Export Lascom'!D:D,MATCH(E425,'[1]Export Lascom'!O:O,0))</f>
        <v>ETA</v>
      </c>
      <c r="I425" s="73" t="str">
        <f>"Export CPRD " &amp; INDEX('[1]Export Lascom'!E:E,MATCH(E425,'[1]Export Lascom'!O:O,0))</f>
        <v>Export CPRD PSC2137</v>
      </c>
      <c r="J425" s="73" t="str">
        <f>IF(MID(INDEX('[1]Export Lascom'!P:P,MATCH(E425,'[1]Export Lascom'!O:O,0)),4,1)="-",MID(INDEX('[1]Export Lascom'!P:P,MATCH(E425,'[1]Export Lascom'!O:O,0)),5,3),"Titre à mettre à jour")</f>
        <v>TTT</v>
      </c>
      <c r="K425" s="73" t="str">
        <f>IF(MID(INDEX('[1]Export Lascom'!P:P,MATCH(E425,'[1]Export Lascom'!O:O,0)),4,1)="-",MID(INDEX('[1]Export Lascom'!P:P,MATCH(E425,'[1]Export Lascom'!O:O,0)),9,3),"Titre à mettre à jour")</f>
        <v>TTZ</v>
      </c>
      <c r="L425" s="73" t="str">
        <f>INDEX('[1]Export Lascom'!I:I,MATCH(E425,'[1]Export Lascom'!O:O,0))</f>
        <v>DAF</v>
      </c>
      <c r="M425" s="73" t="str">
        <f t="shared" si="25"/>
        <v>000125</v>
      </c>
      <c r="N425" s="74">
        <f t="shared" si="26"/>
        <v>1</v>
      </c>
      <c r="O425" s="73" t="s">
        <v>787</v>
      </c>
      <c r="P425" s="77" t="str">
        <f t="shared" ca="1" si="24"/>
        <v/>
      </c>
      <c r="Q425" s="75"/>
      <c r="R425" s="76" t="str">
        <f t="shared" ca="1" si="27"/>
        <v/>
      </c>
      <c r="S425" s="76" t="str">
        <f>IF(ISERROR(INDEX('[1]Export Agora'!F:F,MATCH(INDEX('[1]Présence Agora'!#REF!,MATCH(E425,'[1]Présence Agora'!B:B,0)),'[1]Export Agora'!A:A,0))),"",IF(INDEX('[1]Export Agora'!F:F,MATCH(INDEX('[1]Présence Agora'!#REF!,MATCH(E425,'[1]Présence Agora'!B:B,0)),'[1]Export Agora'!A:A,0))="","",INDEX('[1]Export Agora'!F:F,MATCH(INDEX('[1]Présence Agora'!#REF!,MATCH(E425,'[1]Présence Agora'!B:B,0)),'[1]Export Agora'!A:A,0))))</f>
        <v/>
      </c>
      <c r="T425" s="65">
        <f>IF(INDEX('[1]Export Lascom'!U:U,MATCH(E425,'[1]Export Lascom'!O:O,0))="","",INDEX('[1]Export Lascom'!U:U,MATCH(E425,'[1]Export Lascom'!O:O,0)))</f>
        <v>45058</v>
      </c>
    </row>
    <row r="426" spans="5:20">
      <c r="E426" s="72" t="s">
        <v>1135</v>
      </c>
      <c r="F426" s="73" t="str">
        <f>INDEX('[1]Export Lascom'!B:B,MATCH(E426,'[1]Export Lascom'!O:O,0))</f>
        <v>22ISS</v>
      </c>
      <c r="G426" s="73">
        <f>INDEX('[1]Export Lascom'!G:G,MATCH(E426,'[1]Export Lascom'!O:O,0))</f>
        <v>17</v>
      </c>
      <c r="H426" s="73" t="str">
        <f>INDEX('[1]Export Lascom'!D:D,MATCH(E426,'[1]Export Lascom'!O:O,0))</f>
        <v>ETA</v>
      </c>
      <c r="I426" s="73" t="str">
        <f>"Export CPRD " &amp; INDEX('[1]Export Lascom'!E:E,MATCH(E426,'[1]Export Lascom'!O:O,0))</f>
        <v>Export CPRD PSC2137</v>
      </c>
      <c r="J426" s="73" t="str">
        <f>IF(MID(INDEX('[1]Export Lascom'!P:P,MATCH(E426,'[1]Export Lascom'!O:O,0)),4,1)="-",MID(INDEX('[1]Export Lascom'!P:P,MATCH(E426,'[1]Export Lascom'!O:O,0)),5,3),"Titre à mettre à jour")</f>
        <v>TTT</v>
      </c>
      <c r="K426" s="73" t="str">
        <f>IF(MID(INDEX('[1]Export Lascom'!P:P,MATCH(E426,'[1]Export Lascom'!O:O,0)),4,1)="-",MID(INDEX('[1]Export Lascom'!P:P,MATCH(E426,'[1]Export Lascom'!O:O,0)),9,3),"Titre à mettre à jour")</f>
        <v>TTZ</v>
      </c>
      <c r="L426" s="73" t="str">
        <f>INDEX('[1]Export Lascom'!I:I,MATCH(E426,'[1]Export Lascom'!O:O,0))</f>
        <v>DAF</v>
      </c>
      <c r="M426" s="73" t="str">
        <f t="shared" si="25"/>
        <v>000126</v>
      </c>
      <c r="N426" s="74">
        <f t="shared" si="26"/>
        <v>1</v>
      </c>
      <c r="O426" s="73" t="s">
        <v>787</v>
      </c>
      <c r="P426" s="77" t="str">
        <f t="shared" ca="1" si="24"/>
        <v/>
      </c>
      <c r="Q426" s="75"/>
      <c r="R426" s="76" t="str">
        <f t="shared" ca="1" si="27"/>
        <v/>
      </c>
      <c r="S426" s="76" t="str">
        <f>IF(ISERROR(INDEX('[1]Export Agora'!F:F,MATCH(INDEX('[1]Présence Agora'!#REF!,MATCH(E426,'[1]Présence Agora'!B:B,0)),'[1]Export Agora'!A:A,0))),"",IF(INDEX('[1]Export Agora'!F:F,MATCH(INDEX('[1]Présence Agora'!#REF!,MATCH(E426,'[1]Présence Agora'!B:B,0)),'[1]Export Agora'!A:A,0))="","",INDEX('[1]Export Agora'!F:F,MATCH(INDEX('[1]Présence Agora'!#REF!,MATCH(E426,'[1]Présence Agora'!B:B,0)),'[1]Export Agora'!A:A,0))))</f>
        <v/>
      </c>
      <c r="T426" s="65">
        <f>IF(INDEX('[1]Export Lascom'!U:U,MATCH(E426,'[1]Export Lascom'!O:O,0))="","",INDEX('[1]Export Lascom'!U:U,MATCH(E426,'[1]Export Lascom'!O:O,0)))</f>
        <v>45058</v>
      </c>
    </row>
    <row r="427" spans="5:20">
      <c r="E427" s="72" t="s">
        <v>1136</v>
      </c>
      <c r="F427" s="73" t="str">
        <f>INDEX('[1]Export Lascom'!B:B,MATCH(E427,'[1]Export Lascom'!O:O,0))</f>
        <v>22ISS</v>
      </c>
      <c r="G427" s="73">
        <f>INDEX('[1]Export Lascom'!G:G,MATCH(E427,'[1]Export Lascom'!O:O,0))</f>
        <v>17</v>
      </c>
      <c r="H427" s="73" t="str">
        <f>INDEX('[1]Export Lascom'!D:D,MATCH(E427,'[1]Export Lascom'!O:O,0))</f>
        <v>ETA</v>
      </c>
      <c r="I427" s="73" t="str">
        <f>"Export CPRD " &amp; INDEX('[1]Export Lascom'!E:E,MATCH(E427,'[1]Export Lascom'!O:O,0))</f>
        <v>Export CPRD PSC2137</v>
      </c>
      <c r="J427" s="73" t="str">
        <f>IF(MID(INDEX('[1]Export Lascom'!P:P,MATCH(E427,'[1]Export Lascom'!O:O,0)),4,1)="-",MID(INDEX('[1]Export Lascom'!P:P,MATCH(E427,'[1]Export Lascom'!O:O,0)),5,3),"Titre à mettre à jour")</f>
        <v>TTT</v>
      </c>
      <c r="K427" s="73" t="str">
        <f>IF(MID(INDEX('[1]Export Lascom'!P:P,MATCH(E427,'[1]Export Lascom'!O:O,0)),4,1)="-",MID(INDEX('[1]Export Lascom'!P:P,MATCH(E427,'[1]Export Lascom'!O:O,0)),9,3),"Titre à mettre à jour")</f>
        <v>TTZ</v>
      </c>
      <c r="L427" s="73" t="str">
        <f>INDEX('[1]Export Lascom'!I:I,MATCH(E427,'[1]Export Lascom'!O:O,0))</f>
        <v>DAF</v>
      </c>
      <c r="M427" s="73" t="str">
        <f t="shared" si="25"/>
        <v>000127</v>
      </c>
      <c r="N427" s="74">
        <f t="shared" si="26"/>
        <v>1</v>
      </c>
      <c r="O427" s="73" t="s">
        <v>787</v>
      </c>
      <c r="P427" s="77" t="str">
        <f t="shared" ca="1" si="24"/>
        <v/>
      </c>
      <c r="Q427" s="75"/>
      <c r="R427" s="76" t="str">
        <f t="shared" ca="1" si="27"/>
        <v/>
      </c>
      <c r="S427" s="76" t="str">
        <f>IF(ISERROR(INDEX('[1]Export Agora'!F:F,MATCH(INDEX('[1]Présence Agora'!#REF!,MATCH(E427,'[1]Présence Agora'!B:B,0)),'[1]Export Agora'!A:A,0))),"",IF(INDEX('[1]Export Agora'!F:F,MATCH(INDEX('[1]Présence Agora'!#REF!,MATCH(E427,'[1]Présence Agora'!B:B,0)),'[1]Export Agora'!A:A,0))="","",INDEX('[1]Export Agora'!F:F,MATCH(INDEX('[1]Présence Agora'!#REF!,MATCH(E427,'[1]Présence Agora'!B:B,0)),'[1]Export Agora'!A:A,0))))</f>
        <v/>
      </c>
      <c r="T427" s="65">
        <f>IF(INDEX('[1]Export Lascom'!U:U,MATCH(E427,'[1]Export Lascom'!O:O,0))="","",INDEX('[1]Export Lascom'!U:U,MATCH(E427,'[1]Export Lascom'!O:O,0)))</f>
        <v>45058</v>
      </c>
    </row>
    <row r="428" spans="5:20">
      <c r="E428" s="72" t="s">
        <v>1137</v>
      </c>
      <c r="F428" s="73" t="str">
        <f>INDEX('[1]Export Lascom'!B:B,MATCH(E428,'[1]Export Lascom'!O:O,0))</f>
        <v>22ISS</v>
      </c>
      <c r="G428" s="73">
        <f>INDEX('[1]Export Lascom'!G:G,MATCH(E428,'[1]Export Lascom'!O:O,0))</f>
        <v>17</v>
      </c>
      <c r="H428" s="73" t="str">
        <f>INDEX('[1]Export Lascom'!D:D,MATCH(E428,'[1]Export Lascom'!O:O,0))</f>
        <v>ETA</v>
      </c>
      <c r="I428" s="73" t="str">
        <f>"Export CPRD " &amp; INDEX('[1]Export Lascom'!E:E,MATCH(E428,'[1]Export Lascom'!O:O,0))</f>
        <v>Export CPRD PSC2137</v>
      </c>
      <c r="J428" s="73" t="str">
        <f>IF(MID(INDEX('[1]Export Lascom'!P:P,MATCH(E428,'[1]Export Lascom'!O:O,0)),4,1)="-",MID(INDEX('[1]Export Lascom'!P:P,MATCH(E428,'[1]Export Lascom'!O:O,0)),5,3),"Titre à mettre à jour")</f>
        <v>TTT</v>
      </c>
      <c r="K428" s="73" t="str">
        <f>IF(MID(INDEX('[1]Export Lascom'!P:P,MATCH(E428,'[1]Export Lascom'!O:O,0)),4,1)="-",MID(INDEX('[1]Export Lascom'!P:P,MATCH(E428,'[1]Export Lascom'!O:O,0)),9,3),"Titre à mettre à jour")</f>
        <v>TTZ</v>
      </c>
      <c r="L428" s="73" t="str">
        <f>INDEX('[1]Export Lascom'!I:I,MATCH(E428,'[1]Export Lascom'!O:O,0))</f>
        <v>DAF</v>
      </c>
      <c r="M428" s="73" t="str">
        <f t="shared" si="25"/>
        <v>000129</v>
      </c>
      <c r="N428" s="74">
        <f t="shared" si="26"/>
        <v>1</v>
      </c>
      <c r="O428" s="73" t="s">
        <v>785</v>
      </c>
      <c r="P428" s="77" t="str">
        <f t="shared" ca="1" si="24"/>
        <v/>
      </c>
      <c r="Q428" s="75"/>
      <c r="R428" s="76" t="str">
        <f t="shared" ca="1" si="27"/>
        <v/>
      </c>
      <c r="S428" s="76" t="str">
        <f>IF(ISERROR(INDEX('[1]Export Agora'!F:F,MATCH(INDEX('[1]Présence Agora'!#REF!,MATCH(E428,'[1]Présence Agora'!B:B,0)),'[1]Export Agora'!A:A,0))),"",IF(INDEX('[1]Export Agora'!F:F,MATCH(INDEX('[1]Présence Agora'!#REF!,MATCH(E428,'[1]Présence Agora'!B:B,0)),'[1]Export Agora'!A:A,0))="","",INDEX('[1]Export Agora'!F:F,MATCH(INDEX('[1]Présence Agora'!#REF!,MATCH(E428,'[1]Présence Agora'!B:B,0)),'[1]Export Agora'!A:A,0))))</f>
        <v/>
      </c>
      <c r="T428" s="65">
        <f>IF(INDEX('[1]Export Lascom'!U:U,MATCH(E428,'[1]Export Lascom'!O:O,0))="","",INDEX('[1]Export Lascom'!U:U,MATCH(E428,'[1]Export Lascom'!O:O,0)))</f>
        <v>45058</v>
      </c>
    </row>
    <row r="429" spans="5:20">
      <c r="E429" s="72" t="s">
        <v>1138</v>
      </c>
      <c r="F429" s="73" t="str">
        <f>INDEX('[1]Export Lascom'!B:B,MATCH(E429,'[1]Export Lascom'!O:O,0))</f>
        <v>22ISS</v>
      </c>
      <c r="G429" s="73">
        <f>INDEX('[1]Export Lascom'!G:G,MATCH(E429,'[1]Export Lascom'!O:O,0))</f>
        <v>17</v>
      </c>
      <c r="H429" s="73" t="str">
        <f>INDEX('[1]Export Lascom'!D:D,MATCH(E429,'[1]Export Lascom'!O:O,0))</f>
        <v>ETA</v>
      </c>
      <c r="I429" s="73" t="str">
        <f>"Export CPRD " &amp; INDEX('[1]Export Lascom'!E:E,MATCH(E429,'[1]Export Lascom'!O:O,0))</f>
        <v>Export CPRD PSC2137</v>
      </c>
      <c r="J429" s="73" t="str">
        <f>IF(MID(INDEX('[1]Export Lascom'!P:P,MATCH(E429,'[1]Export Lascom'!O:O,0)),4,1)="-",MID(INDEX('[1]Export Lascom'!P:P,MATCH(E429,'[1]Export Lascom'!O:O,0)),5,3),"Titre à mettre à jour")</f>
        <v>TTT</v>
      </c>
      <c r="K429" s="73" t="str">
        <f>IF(MID(INDEX('[1]Export Lascom'!P:P,MATCH(E429,'[1]Export Lascom'!O:O,0)),4,1)="-",MID(INDEX('[1]Export Lascom'!P:P,MATCH(E429,'[1]Export Lascom'!O:O,0)),9,3),"Titre à mettre à jour")</f>
        <v>TTZ</v>
      </c>
      <c r="L429" s="73" t="str">
        <f>INDEX('[1]Export Lascom'!I:I,MATCH(E429,'[1]Export Lascom'!O:O,0))</f>
        <v>DAF</v>
      </c>
      <c r="M429" s="73" t="str">
        <f t="shared" si="25"/>
        <v>000130</v>
      </c>
      <c r="N429" s="74">
        <f t="shared" si="26"/>
        <v>1</v>
      </c>
      <c r="O429" s="73" t="s">
        <v>787</v>
      </c>
      <c r="P429" s="77" t="str">
        <f t="shared" ca="1" si="24"/>
        <v/>
      </c>
      <c r="Q429" s="75"/>
      <c r="R429" s="76" t="str">
        <f t="shared" ca="1" si="27"/>
        <v/>
      </c>
      <c r="S429" s="76" t="str">
        <f>IF(ISERROR(INDEX('[1]Export Agora'!F:F,MATCH(INDEX('[1]Présence Agora'!#REF!,MATCH(E429,'[1]Présence Agora'!B:B,0)),'[1]Export Agora'!A:A,0))),"",IF(INDEX('[1]Export Agora'!F:F,MATCH(INDEX('[1]Présence Agora'!#REF!,MATCH(E429,'[1]Présence Agora'!B:B,0)),'[1]Export Agora'!A:A,0))="","",INDEX('[1]Export Agora'!F:F,MATCH(INDEX('[1]Présence Agora'!#REF!,MATCH(E429,'[1]Présence Agora'!B:B,0)),'[1]Export Agora'!A:A,0))))</f>
        <v/>
      </c>
      <c r="T429" s="65">
        <f>IF(INDEX('[1]Export Lascom'!U:U,MATCH(E429,'[1]Export Lascom'!O:O,0))="","",INDEX('[1]Export Lascom'!U:U,MATCH(E429,'[1]Export Lascom'!O:O,0)))</f>
        <v>45058</v>
      </c>
    </row>
    <row r="430" spans="5:20">
      <c r="E430" s="72" t="s">
        <v>1139</v>
      </c>
      <c r="F430" s="73" t="str">
        <f>INDEX('[1]Export Lascom'!B:B,MATCH(E430,'[1]Export Lascom'!O:O,0))</f>
        <v>22ISS</v>
      </c>
      <c r="G430" s="73">
        <f>INDEX('[1]Export Lascom'!G:G,MATCH(E430,'[1]Export Lascom'!O:O,0))</f>
        <v>17</v>
      </c>
      <c r="H430" s="73" t="str">
        <f>INDEX('[1]Export Lascom'!D:D,MATCH(E430,'[1]Export Lascom'!O:O,0))</f>
        <v>ETA</v>
      </c>
      <c r="I430" s="73" t="str">
        <f>"Export CPRD " &amp; INDEX('[1]Export Lascom'!E:E,MATCH(E430,'[1]Export Lascom'!O:O,0))</f>
        <v>Export CPRD PSC2137</v>
      </c>
      <c r="J430" s="73" t="str">
        <f>IF(MID(INDEX('[1]Export Lascom'!P:P,MATCH(E430,'[1]Export Lascom'!O:O,0)),4,1)="-",MID(INDEX('[1]Export Lascom'!P:P,MATCH(E430,'[1]Export Lascom'!O:O,0)),5,3),"Titre à mettre à jour")</f>
        <v>TTT</v>
      </c>
      <c r="K430" s="73" t="str">
        <f>IF(MID(INDEX('[1]Export Lascom'!P:P,MATCH(E430,'[1]Export Lascom'!O:O,0)),4,1)="-",MID(INDEX('[1]Export Lascom'!P:P,MATCH(E430,'[1]Export Lascom'!O:O,0)),9,3),"Titre à mettre à jour")</f>
        <v>TTZ</v>
      </c>
      <c r="L430" s="73" t="str">
        <f>INDEX('[1]Export Lascom'!I:I,MATCH(E430,'[1]Export Lascom'!O:O,0))</f>
        <v>DAF</v>
      </c>
      <c r="M430" s="73" t="str">
        <f t="shared" si="25"/>
        <v>000131</v>
      </c>
      <c r="N430" s="74">
        <f t="shared" si="26"/>
        <v>1</v>
      </c>
      <c r="O430" s="73" t="s">
        <v>785</v>
      </c>
      <c r="P430" s="77" t="str">
        <f t="shared" ref="P430:P493" ca="1" si="28">IFERROR(INDEX(INDIRECT("'" &amp;  I430 &amp; "'!A:M"),MATCH(E430,INDIRECT("'" &amp;  I430 &amp; "'!A:A"),0),13),"")</f>
        <v/>
      </c>
      <c r="Q430" s="75"/>
      <c r="R430" s="76" t="str">
        <f t="shared" ca="1" si="27"/>
        <v/>
      </c>
      <c r="S430" s="76" t="str">
        <f>IF(ISERROR(INDEX('[1]Export Agora'!F:F,MATCH(INDEX('[1]Présence Agora'!#REF!,MATCH(E430,'[1]Présence Agora'!B:B,0)),'[1]Export Agora'!A:A,0))),"",IF(INDEX('[1]Export Agora'!F:F,MATCH(INDEX('[1]Présence Agora'!#REF!,MATCH(E430,'[1]Présence Agora'!B:B,0)),'[1]Export Agora'!A:A,0))="","",INDEX('[1]Export Agora'!F:F,MATCH(INDEX('[1]Présence Agora'!#REF!,MATCH(E430,'[1]Présence Agora'!B:B,0)),'[1]Export Agora'!A:A,0))))</f>
        <v/>
      </c>
      <c r="T430" s="65">
        <f>IF(INDEX('[1]Export Lascom'!U:U,MATCH(E430,'[1]Export Lascom'!O:O,0))="","",INDEX('[1]Export Lascom'!U:U,MATCH(E430,'[1]Export Lascom'!O:O,0)))</f>
        <v>45058</v>
      </c>
    </row>
    <row r="431" spans="5:20">
      <c r="E431" s="72" t="s">
        <v>1113</v>
      </c>
      <c r="F431" s="73" t="str">
        <f>INDEX('[1]Export Lascom'!B:B,MATCH(E431,'[1]Export Lascom'!O:O,0))</f>
        <v>22ISS</v>
      </c>
      <c r="G431" s="73">
        <f>INDEX('[1]Export Lascom'!G:G,MATCH(E431,'[1]Export Lascom'!O:O,0))</f>
        <v>17</v>
      </c>
      <c r="H431" s="73" t="str">
        <f>INDEX('[1]Export Lascom'!D:D,MATCH(E431,'[1]Export Lascom'!O:O,0))</f>
        <v>MAC</v>
      </c>
      <c r="I431" s="73" t="str">
        <f>"Export CPRD " &amp; INDEX('[1]Export Lascom'!E:E,MATCH(E431,'[1]Export Lascom'!O:O,0))</f>
        <v>Export CPRD PSC2137</v>
      </c>
      <c r="J431" s="73" t="str">
        <f>IF(MID(INDEX('[1]Export Lascom'!P:P,MATCH(E431,'[1]Export Lascom'!O:O,0)),4,1)="-",MID(INDEX('[1]Export Lascom'!P:P,MATCH(E431,'[1]Export Lascom'!O:O,0)),5,3),"Titre à mettre à jour")</f>
        <v>TTT</v>
      </c>
      <c r="K431" s="73" t="str">
        <f>IF(MID(INDEX('[1]Export Lascom'!P:P,MATCH(E431,'[1]Export Lascom'!O:O,0)),4,1)="-",MID(INDEX('[1]Export Lascom'!P:P,MATCH(E431,'[1]Export Lascom'!O:O,0)),9,3),"Titre à mettre à jour")</f>
        <v>TTZ</v>
      </c>
      <c r="L431" s="73" t="str">
        <f>INDEX('[1]Export Lascom'!I:I,MATCH(E431,'[1]Export Lascom'!O:O,0))</f>
        <v>DAF</v>
      </c>
      <c r="M431" s="73" t="str">
        <f t="shared" si="25"/>
        <v>000137</v>
      </c>
      <c r="N431" s="74">
        <f t="shared" si="26"/>
        <v>1</v>
      </c>
      <c r="O431" s="73" t="s">
        <v>787</v>
      </c>
      <c r="P431" s="77" t="str">
        <f t="shared" ca="1" si="28"/>
        <v/>
      </c>
      <c r="Q431" s="75"/>
      <c r="R431" s="76" t="str">
        <f t="shared" ca="1" si="27"/>
        <v/>
      </c>
      <c r="S431" s="76" t="str">
        <f>IF(ISERROR(INDEX('[1]Export Agora'!F:F,MATCH(INDEX('[1]Présence Agora'!#REF!,MATCH(E431,'[1]Présence Agora'!B:B,0)),'[1]Export Agora'!A:A,0))),"",IF(INDEX('[1]Export Agora'!F:F,MATCH(INDEX('[1]Présence Agora'!#REF!,MATCH(E431,'[1]Présence Agora'!B:B,0)),'[1]Export Agora'!A:A,0))="","",INDEX('[1]Export Agora'!F:F,MATCH(INDEX('[1]Présence Agora'!#REF!,MATCH(E431,'[1]Présence Agora'!B:B,0)),'[1]Export Agora'!A:A,0))))</f>
        <v/>
      </c>
      <c r="T431" s="65">
        <f>IF(INDEX('[1]Export Lascom'!U:U,MATCH(E431,'[1]Export Lascom'!O:O,0))="","",INDEX('[1]Export Lascom'!U:U,MATCH(E431,'[1]Export Lascom'!O:O,0)))</f>
        <v>45050</v>
      </c>
    </row>
    <row r="432" spans="5:20">
      <c r="E432" s="72" t="s">
        <v>1114</v>
      </c>
      <c r="F432" s="73" t="str">
        <f>INDEX('[1]Export Lascom'!B:B,MATCH(E432,'[1]Export Lascom'!O:O,0))</f>
        <v>22ISS</v>
      </c>
      <c r="G432" s="73">
        <f>INDEX('[1]Export Lascom'!G:G,MATCH(E432,'[1]Export Lascom'!O:O,0))</f>
        <v>17</v>
      </c>
      <c r="H432" s="73" t="str">
        <f>INDEX('[1]Export Lascom'!D:D,MATCH(E432,'[1]Export Lascom'!O:O,0))</f>
        <v>MAC</v>
      </c>
      <c r="I432" s="73" t="str">
        <f>"Export CPRD " &amp; INDEX('[1]Export Lascom'!E:E,MATCH(E432,'[1]Export Lascom'!O:O,0))</f>
        <v>Export CPRD PSC2137</v>
      </c>
      <c r="J432" s="73" t="str">
        <f>IF(MID(INDEX('[1]Export Lascom'!P:P,MATCH(E432,'[1]Export Lascom'!O:O,0)),4,1)="-",MID(INDEX('[1]Export Lascom'!P:P,MATCH(E432,'[1]Export Lascom'!O:O,0)),5,3),"Titre à mettre à jour")</f>
        <v>TTT</v>
      </c>
      <c r="K432" s="73" t="str">
        <f>IF(MID(INDEX('[1]Export Lascom'!P:P,MATCH(E432,'[1]Export Lascom'!O:O,0)),4,1)="-",MID(INDEX('[1]Export Lascom'!P:P,MATCH(E432,'[1]Export Lascom'!O:O,0)),9,3),"Titre à mettre à jour")</f>
        <v>TTZ</v>
      </c>
      <c r="L432" s="73" t="str">
        <f>INDEX('[1]Export Lascom'!I:I,MATCH(E432,'[1]Export Lascom'!O:O,0))</f>
        <v>DAF</v>
      </c>
      <c r="M432" s="73" t="str">
        <f t="shared" si="25"/>
        <v>000138</v>
      </c>
      <c r="N432" s="74">
        <f t="shared" si="26"/>
        <v>1</v>
      </c>
      <c r="O432" s="73" t="s">
        <v>785</v>
      </c>
      <c r="P432" s="77" t="str">
        <f t="shared" ca="1" si="28"/>
        <v/>
      </c>
      <c r="Q432" s="75"/>
      <c r="R432" s="76" t="str">
        <f t="shared" ca="1" si="27"/>
        <v/>
      </c>
      <c r="S432" s="76" t="str">
        <f>IF(ISERROR(INDEX('[1]Export Agora'!F:F,MATCH(INDEX('[1]Présence Agora'!#REF!,MATCH(E432,'[1]Présence Agora'!B:B,0)),'[1]Export Agora'!A:A,0))),"",IF(INDEX('[1]Export Agora'!F:F,MATCH(INDEX('[1]Présence Agora'!#REF!,MATCH(E432,'[1]Présence Agora'!B:B,0)),'[1]Export Agora'!A:A,0))="","",INDEX('[1]Export Agora'!F:F,MATCH(INDEX('[1]Présence Agora'!#REF!,MATCH(E432,'[1]Présence Agora'!B:B,0)),'[1]Export Agora'!A:A,0))))</f>
        <v/>
      </c>
      <c r="T432" s="65">
        <f>IF(INDEX('[1]Export Lascom'!U:U,MATCH(E432,'[1]Export Lascom'!O:O,0))="","",INDEX('[1]Export Lascom'!U:U,MATCH(E432,'[1]Export Lascom'!O:O,0)))</f>
        <v>45050</v>
      </c>
    </row>
    <row r="433" spans="5:20">
      <c r="E433" s="72" t="s">
        <v>1115</v>
      </c>
      <c r="F433" s="73" t="str">
        <f>INDEX('[1]Export Lascom'!B:B,MATCH(E433,'[1]Export Lascom'!O:O,0))</f>
        <v>22ISS</v>
      </c>
      <c r="G433" s="73">
        <f>INDEX('[1]Export Lascom'!G:G,MATCH(E433,'[1]Export Lascom'!O:O,0))</f>
        <v>17</v>
      </c>
      <c r="H433" s="73" t="str">
        <f>INDEX('[1]Export Lascom'!D:D,MATCH(E433,'[1]Export Lascom'!O:O,0))</f>
        <v>MAC</v>
      </c>
      <c r="I433" s="73" t="str">
        <f>"Export CPRD " &amp; INDEX('[1]Export Lascom'!E:E,MATCH(E433,'[1]Export Lascom'!O:O,0))</f>
        <v>Export CPRD PSC2137</v>
      </c>
      <c r="J433" s="73" t="str">
        <f>IF(MID(INDEX('[1]Export Lascom'!P:P,MATCH(E433,'[1]Export Lascom'!O:O,0)),4,1)="-",MID(INDEX('[1]Export Lascom'!P:P,MATCH(E433,'[1]Export Lascom'!O:O,0)),5,3),"Titre à mettre à jour")</f>
        <v>TTT</v>
      </c>
      <c r="K433" s="73" t="str">
        <f>IF(MID(INDEX('[1]Export Lascom'!P:P,MATCH(E433,'[1]Export Lascom'!O:O,0)),4,1)="-",MID(INDEX('[1]Export Lascom'!P:P,MATCH(E433,'[1]Export Lascom'!O:O,0)),9,3),"Titre à mettre à jour")</f>
        <v>TTZ</v>
      </c>
      <c r="L433" s="73" t="str">
        <f>INDEX('[1]Export Lascom'!I:I,MATCH(E433,'[1]Export Lascom'!O:O,0))</f>
        <v>DAF</v>
      </c>
      <c r="M433" s="73" t="str">
        <f t="shared" si="25"/>
        <v>000140</v>
      </c>
      <c r="N433" s="74">
        <f t="shared" si="26"/>
        <v>1</v>
      </c>
      <c r="O433" s="73" t="s">
        <v>787</v>
      </c>
      <c r="P433" s="77" t="str">
        <f t="shared" ca="1" si="28"/>
        <v/>
      </c>
      <c r="Q433" s="75"/>
      <c r="R433" s="76" t="str">
        <f t="shared" ca="1" si="27"/>
        <v/>
      </c>
      <c r="S433" s="76" t="str">
        <f>IF(ISERROR(INDEX('[1]Export Agora'!F:F,MATCH(INDEX('[1]Présence Agora'!#REF!,MATCH(E433,'[1]Présence Agora'!B:B,0)),'[1]Export Agora'!A:A,0))),"",IF(INDEX('[1]Export Agora'!F:F,MATCH(INDEX('[1]Présence Agora'!#REF!,MATCH(E433,'[1]Présence Agora'!B:B,0)),'[1]Export Agora'!A:A,0))="","",INDEX('[1]Export Agora'!F:F,MATCH(INDEX('[1]Présence Agora'!#REF!,MATCH(E433,'[1]Présence Agora'!B:B,0)),'[1]Export Agora'!A:A,0))))</f>
        <v/>
      </c>
      <c r="T433" s="65">
        <f>IF(INDEX('[1]Export Lascom'!U:U,MATCH(E433,'[1]Export Lascom'!O:O,0))="","",INDEX('[1]Export Lascom'!U:U,MATCH(E433,'[1]Export Lascom'!O:O,0)))</f>
        <v>45050</v>
      </c>
    </row>
    <row r="434" spans="5:20">
      <c r="E434" s="72" t="s">
        <v>1116</v>
      </c>
      <c r="F434" s="73" t="str">
        <f>INDEX('[1]Export Lascom'!B:B,MATCH(E434,'[1]Export Lascom'!O:O,0))</f>
        <v>22ISS</v>
      </c>
      <c r="G434" s="73">
        <f>INDEX('[1]Export Lascom'!G:G,MATCH(E434,'[1]Export Lascom'!O:O,0))</f>
        <v>17</v>
      </c>
      <c r="H434" s="73" t="str">
        <f>INDEX('[1]Export Lascom'!D:D,MATCH(E434,'[1]Export Lascom'!O:O,0))</f>
        <v>MAC</v>
      </c>
      <c r="I434" s="73" t="str">
        <f>"Export CPRD " &amp; INDEX('[1]Export Lascom'!E:E,MATCH(E434,'[1]Export Lascom'!O:O,0))</f>
        <v>Export CPRD PSC2137</v>
      </c>
      <c r="J434" s="73" t="str">
        <f>IF(MID(INDEX('[1]Export Lascom'!P:P,MATCH(E434,'[1]Export Lascom'!O:O,0)),4,1)="-",MID(INDEX('[1]Export Lascom'!P:P,MATCH(E434,'[1]Export Lascom'!O:O,0)),5,3),"Titre à mettre à jour")</f>
        <v>TTT</v>
      </c>
      <c r="K434" s="73" t="str">
        <f>IF(MID(INDEX('[1]Export Lascom'!P:P,MATCH(E434,'[1]Export Lascom'!O:O,0)),4,1)="-",MID(INDEX('[1]Export Lascom'!P:P,MATCH(E434,'[1]Export Lascom'!O:O,0)),9,3),"Titre à mettre à jour")</f>
        <v>TTZ</v>
      </c>
      <c r="L434" s="73" t="str">
        <f>INDEX('[1]Export Lascom'!I:I,MATCH(E434,'[1]Export Lascom'!O:O,0))</f>
        <v>DAF</v>
      </c>
      <c r="M434" s="73" t="str">
        <f t="shared" si="25"/>
        <v>000142</v>
      </c>
      <c r="N434" s="74">
        <f t="shared" si="26"/>
        <v>1</v>
      </c>
      <c r="O434" s="73" t="s">
        <v>787</v>
      </c>
      <c r="P434" s="77" t="str">
        <f t="shared" ca="1" si="28"/>
        <v/>
      </c>
      <c r="Q434" s="75"/>
      <c r="R434" s="76" t="str">
        <f t="shared" ca="1" si="27"/>
        <v/>
      </c>
      <c r="S434" s="76" t="str">
        <f>IF(ISERROR(INDEX('[1]Export Agora'!F:F,MATCH(INDEX('[1]Présence Agora'!#REF!,MATCH(E434,'[1]Présence Agora'!B:B,0)),'[1]Export Agora'!A:A,0))),"",IF(INDEX('[1]Export Agora'!F:F,MATCH(INDEX('[1]Présence Agora'!#REF!,MATCH(E434,'[1]Présence Agora'!B:B,0)),'[1]Export Agora'!A:A,0))="","",INDEX('[1]Export Agora'!F:F,MATCH(INDEX('[1]Présence Agora'!#REF!,MATCH(E434,'[1]Présence Agora'!B:B,0)),'[1]Export Agora'!A:A,0))))</f>
        <v/>
      </c>
      <c r="T434" s="65">
        <f>IF(INDEX('[1]Export Lascom'!U:U,MATCH(E434,'[1]Export Lascom'!O:O,0))="","",INDEX('[1]Export Lascom'!U:U,MATCH(E434,'[1]Export Lascom'!O:O,0)))</f>
        <v>45050</v>
      </c>
    </row>
    <row r="435" spans="5:20">
      <c r="E435" s="72" t="s">
        <v>1117</v>
      </c>
      <c r="F435" s="73" t="str">
        <f>INDEX('[1]Export Lascom'!B:B,MATCH(E435,'[1]Export Lascom'!O:O,0))</f>
        <v>22ISS</v>
      </c>
      <c r="G435" s="73">
        <f>INDEX('[1]Export Lascom'!G:G,MATCH(E435,'[1]Export Lascom'!O:O,0))</f>
        <v>17</v>
      </c>
      <c r="H435" s="73" t="str">
        <f>INDEX('[1]Export Lascom'!D:D,MATCH(E435,'[1]Export Lascom'!O:O,0))</f>
        <v>MAC</v>
      </c>
      <c r="I435" s="73" t="str">
        <f>"Export CPRD " &amp; INDEX('[1]Export Lascom'!E:E,MATCH(E435,'[1]Export Lascom'!O:O,0))</f>
        <v>Export CPRD PSC2137</v>
      </c>
      <c r="J435" s="73" t="str">
        <f>IF(MID(INDEX('[1]Export Lascom'!P:P,MATCH(E435,'[1]Export Lascom'!O:O,0)),4,1)="-",MID(INDEX('[1]Export Lascom'!P:P,MATCH(E435,'[1]Export Lascom'!O:O,0)),5,3),"Titre à mettre à jour")</f>
        <v>TTT</v>
      </c>
      <c r="K435" s="73" t="str">
        <f>IF(MID(INDEX('[1]Export Lascom'!P:P,MATCH(E435,'[1]Export Lascom'!O:O,0)),4,1)="-",MID(INDEX('[1]Export Lascom'!P:P,MATCH(E435,'[1]Export Lascom'!O:O,0)),9,3),"Titre à mettre à jour")</f>
        <v>TTZ</v>
      </c>
      <c r="L435" s="73" t="str">
        <f>INDEX('[1]Export Lascom'!I:I,MATCH(E435,'[1]Export Lascom'!O:O,0))</f>
        <v>DAF</v>
      </c>
      <c r="M435" s="73" t="str">
        <f t="shared" si="25"/>
        <v>000143</v>
      </c>
      <c r="N435" s="74">
        <f t="shared" si="26"/>
        <v>1</v>
      </c>
      <c r="O435" s="73" t="s">
        <v>787</v>
      </c>
      <c r="P435" s="77" t="str">
        <f t="shared" ca="1" si="28"/>
        <v/>
      </c>
      <c r="Q435" s="75"/>
      <c r="R435" s="76" t="str">
        <f t="shared" ca="1" si="27"/>
        <v/>
      </c>
      <c r="S435" s="76" t="str">
        <f>IF(ISERROR(INDEX('[1]Export Agora'!F:F,MATCH(INDEX('[1]Présence Agora'!#REF!,MATCH(E435,'[1]Présence Agora'!B:B,0)),'[1]Export Agora'!A:A,0))),"",IF(INDEX('[1]Export Agora'!F:F,MATCH(INDEX('[1]Présence Agora'!#REF!,MATCH(E435,'[1]Présence Agora'!B:B,0)),'[1]Export Agora'!A:A,0))="","",INDEX('[1]Export Agora'!F:F,MATCH(INDEX('[1]Présence Agora'!#REF!,MATCH(E435,'[1]Présence Agora'!B:B,0)),'[1]Export Agora'!A:A,0))))</f>
        <v/>
      </c>
      <c r="T435" s="65">
        <f>IF(INDEX('[1]Export Lascom'!U:U,MATCH(E435,'[1]Export Lascom'!O:O,0))="","",INDEX('[1]Export Lascom'!U:U,MATCH(E435,'[1]Export Lascom'!O:O,0)))</f>
        <v>45050</v>
      </c>
    </row>
    <row r="436" spans="5:20">
      <c r="E436" s="72" t="s">
        <v>1118</v>
      </c>
      <c r="F436" s="73" t="str">
        <f>INDEX('[1]Export Lascom'!B:B,MATCH(E436,'[1]Export Lascom'!O:O,0))</f>
        <v>22ISS</v>
      </c>
      <c r="G436" s="73">
        <f>INDEX('[1]Export Lascom'!G:G,MATCH(E436,'[1]Export Lascom'!O:O,0))</f>
        <v>17</v>
      </c>
      <c r="H436" s="73" t="str">
        <f>INDEX('[1]Export Lascom'!D:D,MATCH(E436,'[1]Export Lascom'!O:O,0))</f>
        <v>MAC</v>
      </c>
      <c r="I436" s="73" t="str">
        <f>"Export CPRD " &amp; INDEX('[1]Export Lascom'!E:E,MATCH(E436,'[1]Export Lascom'!O:O,0))</f>
        <v>Export CPRD PSC2137</v>
      </c>
      <c r="J436" s="73" t="str">
        <f>IF(MID(INDEX('[1]Export Lascom'!P:P,MATCH(E436,'[1]Export Lascom'!O:O,0)),4,1)="-",MID(INDEX('[1]Export Lascom'!P:P,MATCH(E436,'[1]Export Lascom'!O:O,0)),5,3),"Titre à mettre à jour")</f>
        <v>TTT</v>
      </c>
      <c r="K436" s="73" t="str">
        <f>IF(MID(INDEX('[1]Export Lascom'!P:P,MATCH(E436,'[1]Export Lascom'!O:O,0)),4,1)="-",MID(INDEX('[1]Export Lascom'!P:P,MATCH(E436,'[1]Export Lascom'!O:O,0)),9,3),"Titre à mettre à jour")</f>
        <v>TTZ</v>
      </c>
      <c r="L436" s="73" t="str">
        <f>INDEX('[1]Export Lascom'!I:I,MATCH(E436,'[1]Export Lascom'!O:O,0))</f>
        <v>DAF</v>
      </c>
      <c r="M436" s="73" t="str">
        <f t="shared" si="25"/>
        <v>000144</v>
      </c>
      <c r="N436" s="74">
        <f t="shared" si="26"/>
        <v>1</v>
      </c>
      <c r="O436" s="73" t="s">
        <v>787</v>
      </c>
      <c r="P436" s="77" t="str">
        <f t="shared" ca="1" si="28"/>
        <v/>
      </c>
      <c r="Q436" s="75"/>
      <c r="R436" s="76" t="str">
        <f t="shared" ca="1" si="27"/>
        <v/>
      </c>
      <c r="S436" s="76" t="str">
        <f>IF(ISERROR(INDEX('[1]Export Agora'!F:F,MATCH(INDEX('[1]Présence Agora'!#REF!,MATCH(E436,'[1]Présence Agora'!B:B,0)),'[1]Export Agora'!A:A,0))),"",IF(INDEX('[1]Export Agora'!F:F,MATCH(INDEX('[1]Présence Agora'!#REF!,MATCH(E436,'[1]Présence Agora'!B:B,0)),'[1]Export Agora'!A:A,0))="","",INDEX('[1]Export Agora'!F:F,MATCH(INDEX('[1]Présence Agora'!#REF!,MATCH(E436,'[1]Présence Agora'!B:B,0)),'[1]Export Agora'!A:A,0))))</f>
        <v/>
      </c>
      <c r="T436" s="65">
        <f>IF(INDEX('[1]Export Lascom'!U:U,MATCH(E436,'[1]Export Lascom'!O:O,0))="","",INDEX('[1]Export Lascom'!U:U,MATCH(E436,'[1]Export Lascom'!O:O,0)))</f>
        <v>45050</v>
      </c>
    </row>
    <row r="437" spans="5:20">
      <c r="E437" s="72" t="s">
        <v>1119</v>
      </c>
      <c r="F437" s="73" t="str">
        <f>INDEX('[1]Export Lascom'!B:B,MATCH(E437,'[1]Export Lascom'!O:O,0))</f>
        <v>22ISS</v>
      </c>
      <c r="G437" s="73">
        <f>INDEX('[1]Export Lascom'!G:G,MATCH(E437,'[1]Export Lascom'!O:O,0))</f>
        <v>17</v>
      </c>
      <c r="H437" s="73" t="str">
        <f>INDEX('[1]Export Lascom'!D:D,MATCH(E437,'[1]Export Lascom'!O:O,0))</f>
        <v>MAC</v>
      </c>
      <c r="I437" s="73" t="str">
        <f>"Export CPRD " &amp; INDEX('[1]Export Lascom'!E:E,MATCH(E437,'[1]Export Lascom'!O:O,0))</f>
        <v>Export CPRD PSC2137</v>
      </c>
      <c r="J437" s="73" t="str">
        <f>IF(MID(INDEX('[1]Export Lascom'!P:P,MATCH(E437,'[1]Export Lascom'!O:O,0)),4,1)="-",MID(INDEX('[1]Export Lascom'!P:P,MATCH(E437,'[1]Export Lascom'!O:O,0)),5,3),"Titre à mettre à jour")</f>
        <v>TTT</v>
      </c>
      <c r="K437" s="73" t="str">
        <f>IF(MID(INDEX('[1]Export Lascom'!P:P,MATCH(E437,'[1]Export Lascom'!O:O,0)),4,1)="-",MID(INDEX('[1]Export Lascom'!P:P,MATCH(E437,'[1]Export Lascom'!O:O,0)),9,3),"Titre à mettre à jour")</f>
        <v>TTZ</v>
      </c>
      <c r="L437" s="73" t="str">
        <f>INDEX('[1]Export Lascom'!I:I,MATCH(E437,'[1]Export Lascom'!O:O,0))</f>
        <v>DAF</v>
      </c>
      <c r="M437" s="73" t="str">
        <f t="shared" si="25"/>
        <v>000145</v>
      </c>
      <c r="N437" s="74">
        <f t="shared" si="26"/>
        <v>1</v>
      </c>
      <c r="O437" s="73" t="s">
        <v>787</v>
      </c>
      <c r="P437" s="77" t="str">
        <f t="shared" ca="1" si="28"/>
        <v/>
      </c>
      <c r="Q437" s="75"/>
      <c r="R437" s="76" t="str">
        <f t="shared" ca="1" si="27"/>
        <v/>
      </c>
      <c r="S437" s="76" t="str">
        <f>IF(ISERROR(INDEX('[1]Export Agora'!F:F,MATCH(INDEX('[1]Présence Agora'!#REF!,MATCH(E437,'[1]Présence Agora'!B:B,0)),'[1]Export Agora'!A:A,0))),"",IF(INDEX('[1]Export Agora'!F:F,MATCH(INDEX('[1]Présence Agora'!#REF!,MATCH(E437,'[1]Présence Agora'!B:B,0)),'[1]Export Agora'!A:A,0))="","",INDEX('[1]Export Agora'!F:F,MATCH(INDEX('[1]Présence Agora'!#REF!,MATCH(E437,'[1]Présence Agora'!B:B,0)),'[1]Export Agora'!A:A,0))))</f>
        <v/>
      </c>
      <c r="T437" s="65">
        <f>IF(INDEX('[1]Export Lascom'!U:U,MATCH(E437,'[1]Export Lascom'!O:O,0))="","",INDEX('[1]Export Lascom'!U:U,MATCH(E437,'[1]Export Lascom'!O:O,0)))</f>
        <v>45050</v>
      </c>
    </row>
    <row r="438" spans="5:20">
      <c r="E438" s="72" t="s">
        <v>1120</v>
      </c>
      <c r="F438" s="73" t="str">
        <f>INDEX('[1]Export Lascom'!B:B,MATCH(E438,'[1]Export Lascom'!O:O,0))</f>
        <v>22ISS</v>
      </c>
      <c r="G438" s="73">
        <f>INDEX('[1]Export Lascom'!G:G,MATCH(E438,'[1]Export Lascom'!O:O,0))</f>
        <v>17</v>
      </c>
      <c r="H438" s="73" t="str">
        <f>INDEX('[1]Export Lascom'!D:D,MATCH(E438,'[1]Export Lascom'!O:O,0))</f>
        <v>MAC</v>
      </c>
      <c r="I438" s="73" t="str">
        <f>"Export CPRD " &amp; INDEX('[1]Export Lascom'!E:E,MATCH(E438,'[1]Export Lascom'!O:O,0))</f>
        <v>Export CPRD PSC2137</v>
      </c>
      <c r="J438" s="73" t="str">
        <f>IF(MID(INDEX('[1]Export Lascom'!P:P,MATCH(E438,'[1]Export Lascom'!O:O,0)),4,1)="-",MID(INDEX('[1]Export Lascom'!P:P,MATCH(E438,'[1]Export Lascom'!O:O,0)),5,3),"Titre à mettre à jour")</f>
        <v>TTT</v>
      </c>
      <c r="K438" s="73" t="str">
        <f>IF(MID(INDEX('[1]Export Lascom'!P:P,MATCH(E438,'[1]Export Lascom'!O:O,0)),4,1)="-",MID(INDEX('[1]Export Lascom'!P:P,MATCH(E438,'[1]Export Lascom'!O:O,0)),9,3),"Titre à mettre à jour")</f>
        <v>TTZ</v>
      </c>
      <c r="L438" s="73" t="str">
        <f>INDEX('[1]Export Lascom'!I:I,MATCH(E438,'[1]Export Lascom'!O:O,0))</f>
        <v>DAF</v>
      </c>
      <c r="M438" s="73" t="str">
        <f t="shared" si="25"/>
        <v>000146</v>
      </c>
      <c r="N438" s="74">
        <f t="shared" si="26"/>
        <v>1</v>
      </c>
      <c r="O438" s="73" t="s">
        <v>787</v>
      </c>
      <c r="P438" s="77" t="str">
        <f t="shared" ca="1" si="28"/>
        <v/>
      </c>
      <c r="Q438" s="75"/>
      <c r="R438" s="76" t="str">
        <f t="shared" ca="1" si="27"/>
        <v/>
      </c>
      <c r="S438" s="76" t="str">
        <f>IF(ISERROR(INDEX('[1]Export Agora'!F:F,MATCH(INDEX('[1]Présence Agora'!#REF!,MATCH(E438,'[1]Présence Agora'!B:B,0)),'[1]Export Agora'!A:A,0))),"",IF(INDEX('[1]Export Agora'!F:F,MATCH(INDEX('[1]Présence Agora'!#REF!,MATCH(E438,'[1]Présence Agora'!B:B,0)),'[1]Export Agora'!A:A,0))="","",INDEX('[1]Export Agora'!F:F,MATCH(INDEX('[1]Présence Agora'!#REF!,MATCH(E438,'[1]Présence Agora'!B:B,0)),'[1]Export Agora'!A:A,0))))</f>
        <v/>
      </c>
      <c r="T438" s="65">
        <f>IF(INDEX('[1]Export Lascom'!U:U,MATCH(E438,'[1]Export Lascom'!O:O,0))="","",INDEX('[1]Export Lascom'!U:U,MATCH(E438,'[1]Export Lascom'!O:O,0)))</f>
        <v>45050</v>
      </c>
    </row>
    <row r="439" spans="5:20">
      <c r="E439" s="72" t="s">
        <v>1121</v>
      </c>
      <c r="F439" s="73" t="str">
        <f>INDEX('[1]Export Lascom'!B:B,MATCH(E439,'[1]Export Lascom'!O:O,0))</f>
        <v>22ISS</v>
      </c>
      <c r="G439" s="73">
        <f>INDEX('[1]Export Lascom'!G:G,MATCH(E439,'[1]Export Lascom'!O:O,0))</f>
        <v>17</v>
      </c>
      <c r="H439" s="73" t="str">
        <f>INDEX('[1]Export Lascom'!D:D,MATCH(E439,'[1]Export Lascom'!O:O,0))</f>
        <v>MAC</v>
      </c>
      <c r="I439" s="73" t="str">
        <f>"Export CPRD " &amp; INDEX('[1]Export Lascom'!E:E,MATCH(E439,'[1]Export Lascom'!O:O,0))</f>
        <v>Export CPRD PSC2137</v>
      </c>
      <c r="J439" s="73" t="str">
        <f>IF(MID(INDEX('[1]Export Lascom'!P:P,MATCH(E439,'[1]Export Lascom'!O:O,0)),4,1)="-",MID(INDEX('[1]Export Lascom'!P:P,MATCH(E439,'[1]Export Lascom'!O:O,0)),5,3),"Titre à mettre à jour")</f>
        <v>TTT</v>
      </c>
      <c r="K439" s="73" t="str">
        <f>IF(MID(INDEX('[1]Export Lascom'!P:P,MATCH(E439,'[1]Export Lascom'!O:O,0)),4,1)="-",MID(INDEX('[1]Export Lascom'!P:P,MATCH(E439,'[1]Export Lascom'!O:O,0)),9,3),"Titre à mettre à jour")</f>
        <v>TTZ</v>
      </c>
      <c r="L439" s="73" t="str">
        <f>INDEX('[1]Export Lascom'!I:I,MATCH(E439,'[1]Export Lascom'!O:O,0))</f>
        <v>DAF</v>
      </c>
      <c r="M439" s="73" t="str">
        <f t="shared" si="25"/>
        <v>000147</v>
      </c>
      <c r="N439" s="74">
        <f t="shared" si="26"/>
        <v>1</v>
      </c>
      <c r="O439" s="73" t="s">
        <v>787</v>
      </c>
      <c r="P439" s="77" t="str">
        <f t="shared" ca="1" si="28"/>
        <v/>
      </c>
      <c r="Q439" s="75"/>
      <c r="R439" s="76" t="str">
        <f t="shared" ca="1" si="27"/>
        <v/>
      </c>
      <c r="S439" s="76" t="str">
        <f>IF(ISERROR(INDEX('[1]Export Agora'!F:F,MATCH(INDEX('[1]Présence Agora'!#REF!,MATCH(E439,'[1]Présence Agora'!B:B,0)),'[1]Export Agora'!A:A,0))),"",IF(INDEX('[1]Export Agora'!F:F,MATCH(INDEX('[1]Présence Agora'!#REF!,MATCH(E439,'[1]Présence Agora'!B:B,0)),'[1]Export Agora'!A:A,0))="","",INDEX('[1]Export Agora'!F:F,MATCH(INDEX('[1]Présence Agora'!#REF!,MATCH(E439,'[1]Présence Agora'!B:B,0)),'[1]Export Agora'!A:A,0))))</f>
        <v/>
      </c>
      <c r="T439" s="65">
        <f>IF(INDEX('[1]Export Lascom'!U:U,MATCH(E439,'[1]Export Lascom'!O:O,0))="","",INDEX('[1]Export Lascom'!U:U,MATCH(E439,'[1]Export Lascom'!O:O,0)))</f>
        <v>45050</v>
      </c>
    </row>
    <row r="440" spans="5:20">
      <c r="E440" s="72" t="s">
        <v>1167</v>
      </c>
      <c r="F440" s="73" t="str">
        <f>INDEX('[1]Export Lascom'!B:B,MATCH(E440,'[1]Export Lascom'!O:O,0))</f>
        <v>22ISS</v>
      </c>
      <c r="G440" s="73">
        <f>INDEX('[1]Export Lascom'!G:G,MATCH(E440,'[1]Export Lascom'!O:O,0))</f>
        <v>17</v>
      </c>
      <c r="H440" s="73" t="str">
        <f>INDEX('[1]Export Lascom'!D:D,MATCH(E440,'[1]Export Lascom'!O:O,0))</f>
        <v>MAC</v>
      </c>
      <c r="I440" s="73" t="str">
        <f>"Export CPRD " &amp; INDEX('[1]Export Lascom'!E:E,MATCH(E440,'[1]Export Lascom'!O:O,0))</f>
        <v>Export CPRD PSC2137</v>
      </c>
      <c r="J440" s="73" t="str">
        <f>IF(MID(INDEX('[1]Export Lascom'!P:P,MATCH(E440,'[1]Export Lascom'!O:O,0)),4,1)="-",MID(INDEX('[1]Export Lascom'!P:P,MATCH(E440,'[1]Export Lascom'!O:O,0)),5,3),"Titre à mettre à jour")</f>
        <v>TTT</v>
      </c>
      <c r="K440" s="73" t="str">
        <f>IF(MID(INDEX('[1]Export Lascom'!P:P,MATCH(E440,'[1]Export Lascom'!O:O,0)),4,1)="-",MID(INDEX('[1]Export Lascom'!P:P,MATCH(E440,'[1]Export Lascom'!O:O,0)),9,3),"Titre à mettre à jour")</f>
        <v>TTZ</v>
      </c>
      <c r="L440" s="73" t="str">
        <f>INDEX('[1]Export Lascom'!I:I,MATCH(E440,'[1]Export Lascom'!O:O,0))</f>
        <v>DAF</v>
      </c>
      <c r="M440" s="73" t="str">
        <f t="shared" si="25"/>
        <v>000147</v>
      </c>
      <c r="N440" s="74">
        <f t="shared" si="26"/>
        <v>2</v>
      </c>
      <c r="O440" s="73" t="s">
        <v>787</v>
      </c>
      <c r="P440" s="77" t="str">
        <f t="shared" ca="1" si="28"/>
        <v/>
      </c>
      <c r="Q440" s="75">
        <v>45064</v>
      </c>
      <c r="R440" s="76">
        <f t="shared" ca="1" si="27"/>
        <v>2</v>
      </c>
      <c r="S440" s="76" t="str">
        <f>IF(ISERROR(INDEX('[1]Export Agora'!F:F,MATCH(INDEX('[1]Présence Agora'!#REF!,MATCH(E440,'[1]Présence Agora'!B:B,0)),'[1]Export Agora'!A:A,0))),"",IF(INDEX('[1]Export Agora'!F:F,MATCH(INDEX('[1]Présence Agora'!#REF!,MATCH(E440,'[1]Présence Agora'!B:B,0)),'[1]Export Agora'!A:A,0))="","",INDEX('[1]Export Agora'!F:F,MATCH(INDEX('[1]Présence Agora'!#REF!,MATCH(E440,'[1]Présence Agora'!B:B,0)),'[1]Export Agora'!A:A,0))))</f>
        <v/>
      </c>
      <c r="T440" s="65">
        <f>IF(INDEX('[1]Export Lascom'!U:U,MATCH(E440,'[1]Export Lascom'!O:O,0))="","",INDEX('[1]Export Lascom'!U:U,MATCH(E440,'[1]Export Lascom'!O:O,0)))</f>
        <v>45062</v>
      </c>
    </row>
    <row r="441" spans="5:20">
      <c r="E441" s="72" t="s">
        <v>1122</v>
      </c>
      <c r="F441" s="73" t="str">
        <f>INDEX('[1]Export Lascom'!B:B,MATCH(E441,'[1]Export Lascom'!O:O,0))</f>
        <v>22ISS</v>
      </c>
      <c r="G441" s="73">
        <f>INDEX('[1]Export Lascom'!G:G,MATCH(E441,'[1]Export Lascom'!O:O,0))</f>
        <v>17</v>
      </c>
      <c r="H441" s="73" t="str">
        <f>INDEX('[1]Export Lascom'!D:D,MATCH(E441,'[1]Export Lascom'!O:O,0))</f>
        <v>MAC</v>
      </c>
      <c r="I441" s="73" t="str">
        <f>"Export CPRD " &amp; INDEX('[1]Export Lascom'!E:E,MATCH(E441,'[1]Export Lascom'!O:O,0))</f>
        <v>Export CPRD PSC2137</v>
      </c>
      <c r="J441" s="73" t="str">
        <f>IF(MID(INDEX('[1]Export Lascom'!P:P,MATCH(E441,'[1]Export Lascom'!O:O,0)),4,1)="-",MID(INDEX('[1]Export Lascom'!P:P,MATCH(E441,'[1]Export Lascom'!O:O,0)),5,3),"Titre à mettre à jour")</f>
        <v>TTT</v>
      </c>
      <c r="K441" s="73" t="str">
        <f>IF(MID(INDEX('[1]Export Lascom'!P:P,MATCH(E441,'[1]Export Lascom'!O:O,0)),4,1)="-",MID(INDEX('[1]Export Lascom'!P:P,MATCH(E441,'[1]Export Lascom'!O:O,0)),9,3),"Titre à mettre à jour")</f>
        <v>TTZ</v>
      </c>
      <c r="L441" s="73" t="str">
        <f>INDEX('[1]Export Lascom'!I:I,MATCH(E441,'[1]Export Lascom'!O:O,0))</f>
        <v>DAF</v>
      </c>
      <c r="M441" s="73" t="str">
        <f t="shared" si="25"/>
        <v>000148</v>
      </c>
      <c r="N441" s="74">
        <f t="shared" si="26"/>
        <v>1</v>
      </c>
      <c r="O441" s="73" t="s">
        <v>787</v>
      </c>
      <c r="P441" s="77" t="str">
        <f t="shared" ca="1" si="28"/>
        <v/>
      </c>
      <c r="Q441" s="75"/>
      <c r="R441" s="76" t="str">
        <f t="shared" ca="1" si="27"/>
        <v/>
      </c>
      <c r="S441" s="76" t="str">
        <f>IF(ISERROR(INDEX('[1]Export Agora'!F:F,MATCH(INDEX('[1]Présence Agora'!#REF!,MATCH(E441,'[1]Présence Agora'!B:B,0)),'[1]Export Agora'!A:A,0))),"",IF(INDEX('[1]Export Agora'!F:F,MATCH(INDEX('[1]Présence Agora'!#REF!,MATCH(E441,'[1]Présence Agora'!B:B,0)),'[1]Export Agora'!A:A,0))="","",INDEX('[1]Export Agora'!F:F,MATCH(INDEX('[1]Présence Agora'!#REF!,MATCH(E441,'[1]Présence Agora'!B:B,0)),'[1]Export Agora'!A:A,0))))</f>
        <v/>
      </c>
      <c r="T441" s="65">
        <f>IF(INDEX('[1]Export Lascom'!U:U,MATCH(E441,'[1]Export Lascom'!O:O,0))="","",INDEX('[1]Export Lascom'!U:U,MATCH(E441,'[1]Export Lascom'!O:O,0)))</f>
        <v>45050</v>
      </c>
    </row>
    <row r="442" spans="5:20">
      <c r="E442" s="72" t="s">
        <v>1123</v>
      </c>
      <c r="F442" s="73" t="str">
        <f>INDEX('[1]Export Lascom'!B:B,MATCH(E442,'[1]Export Lascom'!O:O,0))</f>
        <v>22ISS</v>
      </c>
      <c r="G442" s="73">
        <f>INDEX('[1]Export Lascom'!G:G,MATCH(E442,'[1]Export Lascom'!O:O,0))</f>
        <v>17</v>
      </c>
      <c r="H442" s="73" t="str">
        <f>INDEX('[1]Export Lascom'!D:D,MATCH(E442,'[1]Export Lascom'!O:O,0))</f>
        <v>MAC</v>
      </c>
      <c r="I442" s="73" t="str">
        <f>"Export CPRD " &amp; INDEX('[1]Export Lascom'!E:E,MATCH(E442,'[1]Export Lascom'!O:O,0))</f>
        <v>Export CPRD PSC2137</v>
      </c>
      <c r="J442" s="73" t="str">
        <f>IF(MID(INDEX('[1]Export Lascom'!P:P,MATCH(E442,'[1]Export Lascom'!O:O,0)),4,1)="-",MID(INDEX('[1]Export Lascom'!P:P,MATCH(E442,'[1]Export Lascom'!O:O,0)),5,3),"Titre à mettre à jour")</f>
        <v>TTT</v>
      </c>
      <c r="K442" s="73" t="str">
        <f>IF(MID(INDEX('[1]Export Lascom'!P:P,MATCH(E442,'[1]Export Lascom'!O:O,0)),4,1)="-",MID(INDEX('[1]Export Lascom'!P:P,MATCH(E442,'[1]Export Lascom'!O:O,0)),9,3),"Titre à mettre à jour")</f>
        <v>TTZ</v>
      </c>
      <c r="L442" s="73" t="str">
        <f>INDEX('[1]Export Lascom'!I:I,MATCH(E442,'[1]Export Lascom'!O:O,0))</f>
        <v>DAF</v>
      </c>
      <c r="M442" s="73" t="str">
        <f t="shared" si="25"/>
        <v>000149</v>
      </c>
      <c r="N442" s="74">
        <f t="shared" si="26"/>
        <v>1</v>
      </c>
      <c r="O442" s="73" t="s">
        <v>785</v>
      </c>
      <c r="P442" s="77" t="str">
        <f t="shared" ca="1" si="28"/>
        <v/>
      </c>
      <c r="Q442" s="75"/>
      <c r="R442" s="76" t="str">
        <f t="shared" ca="1" si="27"/>
        <v/>
      </c>
      <c r="S442" s="76" t="str">
        <f>IF(ISERROR(INDEX('[1]Export Agora'!F:F,MATCH(INDEX('[1]Présence Agora'!#REF!,MATCH(E442,'[1]Présence Agora'!B:B,0)),'[1]Export Agora'!A:A,0))),"",IF(INDEX('[1]Export Agora'!F:F,MATCH(INDEX('[1]Présence Agora'!#REF!,MATCH(E442,'[1]Présence Agora'!B:B,0)),'[1]Export Agora'!A:A,0))="","",INDEX('[1]Export Agora'!F:F,MATCH(INDEX('[1]Présence Agora'!#REF!,MATCH(E442,'[1]Présence Agora'!B:B,0)),'[1]Export Agora'!A:A,0))))</f>
        <v/>
      </c>
      <c r="T442" s="65">
        <f>IF(INDEX('[1]Export Lascom'!U:U,MATCH(E442,'[1]Export Lascom'!O:O,0))="","",INDEX('[1]Export Lascom'!U:U,MATCH(E442,'[1]Export Lascom'!O:O,0)))</f>
        <v>45050</v>
      </c>
    </row>
    <row r="443" spans="5:20">
      <c r="E443" s="72" t="s">
        <v>1194</v>
      </c>
      <c r="F443" s="73" t="str">
        <f>INDEX('[1]Export Lascom'!B:B,MATCH(E443,'[1]Export Lascom'!O:O,0))</f>
        <v>22ISS</v>
      </c>
      <c r="G443" s="73">
        <f>INDEX('[1]Export Lascom'!G:G,MATCH(E443,'[1]Export Lascom'!O:O,0))</f>
        <v>17</v>
      </c>
      <c r="H443" s="73" t="str">
        <f>INDEX('[1]Export Lascom'!D:D,MATCH(E443,'[1]Export Lascom'!O:O,0))</f>
        <v>MMS</v>
      </c>
      <c r="I443" s="73" t="str">
        <f>"Export CPRD " &amp; INDEX('[1]Export Lascom'!E:E,MATCH(E443,'[1]Export Lascom'!O:O,0))</f>
        <v>Export CPRD PSC2137</v>
      </c>
      <c r="J443" s="73" t="str">
        <f>IF(MID(INDEX('[1]Export Lascom'!P:P,MATCH(E443,'[1]Export Lascom'!O:O,0)),4,1)="-",MID(INDEX('[1]Export Lascom'!P:P,MATCH(E443,'[1]Export Lascom'!O:O,0)),5,3),"Titre à mettre à jour")</f>
        <v>TTT</v>
      </c>
      <c r="K443" s="73" t="str">
        <f>IF(MID(INDEX('[1]Export Lascom'!P:P,MATCH(E443,'[1]Export Lascom'!O:O,0)),4,1)="-",MID(INDEX('[1]Export Lascom'!P:P,MATCH(E443,'[1]Export Lascom'!O:O,0)),9,3),"Titre à mettre à jour")</f>
        <v>BOI</v>
      </c>
      <c r="L443" s="73" t="str">
        <f>INDEX('[1]Export Lascom'!I:I,MATCH(E443,'[1]Export Lascom'!O:O,0))</f>
        <v>DAF</v>
      </c>
      <c r="M443" s="73" t="str">
        <f t="shared" si="25"/>
        <v>000173</v>
      </c>
      <c r="N443" s="74">
        <f t="shared" si="26"/>
        <v>1</v>
      </c>
      <c r="O443" s="73" t="s">
        <v>787</v>
      </c>
      <c r="P443" s="77" t="str">
        <f t="shared" ca="1" si="28"/>
        <v/>
      </c>
      <c r="Q443" s="75"/>
      <c r="R443" s="76" t="str">
        <f t="shared" ca="1" si="27"/>
        <v/>
      </c>
      <c r="S443" s="76" t="str">
        <f>IF(ISERROR(INDEX('[1]Export Agora'!F:F,MATCH(INDEX('[1]Présence Agora'!#REF!,MATCH(E443,'[1]Présence Agora'!B:B,0)),'[1]Export Agora'!A:A,0))),"",IF(INDEX('[1]Export Agora'!F:F,MATCH(INDEX('[1]Présence Agora'!#REF!,MATCH(E443,'[1]Présence Agora'!B:B,0)),'[1]Export Agora'!A:A,0))="","",INDEX('[1]Export Agora'!F:F,MATCH(INDEX('[1]Présence Agora'!#REF!,MATCH(E443,'[1]Présence Agora'!B:B,0)),'[1]Export Agora'!A:A,0))))</f>
        <v/>
      </c>
      <c r="T443" s="65">
        <f>IF(INDEX('[1]Export Lascom'!U:U,MATCH(E443,'[1]Export Lascom'!O:O,0))="","",INDEX('[1]Export Lascom'!U:U,MATCH(E443,'[1]Export Lascom'!O:O,0)))</f>
        <v>45068</v>
      </c>
    </row>
    <row r="444" spans="5:20">
      <c r="E444" s="72" t="s">
        <v>1195</v>
      </c>
      <c r="F444" s="73" t="str">
        <f>INDEX('[1]Export Lascom'!B:B,MATCH(E444,'[1]Export Lascom'!O:O,0))</f>
        <v>22ISS</v>
      </c>
      <c r="G444" s="73">
        <f>INDEX('[1]Export Lascom'!G:G,MATCH(E444,'[1]Export Lascom'!O:O,0))</f>
        <v>17</v>
      </c>
      <c r="H444" s="73" t="str">
        <f>INDEX('[1]Export Lascom'!D:D,MATCH(E444,'[1]Export Lascom'!O:O,0))</f>
        <v>MMS</v>
      </c>
      <c r="I444" s="73" t="str">
        <f>"Export CPRD " &amp; INDEX('[1]Export Lascom'!E:E,MATCH(E444,'[1]Export Lascom'!O:O,0))</f>
        <v>Export CPRD PSC2137</v>
      </c>
      <c r="J444" s="73" t="str">
        <f>IF(MID(INDEX('[1]Export Lascom'!P:P,MATCH(E444,'[1]Export Lascom'!O:O,0)),4,1)="-",MID(INDEX('[1]Export Lascom'!P:P,MATCH(E444,'[1]Export Lascom'!O:O,0)),5,3),"Titre à mettre à jour")</f>
        <v>TTT</v>
      </c>
      <c r="K444" s="73" t="str">
        <f>IF(MID(INDEX('[1]Export Lascom'!P:P,MATCH(E444,'[1]Export Lascom'!O:O,0)),4,1)="-",MID(INDEX('[1]Export Lascom'!P:P,MATCH(E444,'[1]Export Lascom'!O:O,0)),9,3),"Titre à mettre à jour")</f>
        <v>BOI</v>
      </c>
      <c r="L444" s="73" t="str">
        <f>INDEX('[1]Export Lascom'!I:I,MATCH(E444,'[1]Export Lascom'!O:O,0))</f>
        <v>DAF</v>
      </c>
      <c r="M444" s="73" t="str">
        <f t="shared" si="25"/>
        <v>000174</v>
      </c>
      <c r="N444" s="74">
        <f t="shared" si="26"/>
        <v>1</v>
      </c>
      <c r="O444" s="73" t="s">
        <v>787</v>
      </c>
      <c r="P444" s="77" t="str">
        <f t="shared" ca="1" si="28"/>
        <v/>
      </c>
      <c r="Q444" s="75"/>
      <c r="R444" s="76" t="str">
        <f t="shared" ca="1" si="27"/>
        <v/>
      </c>
      <c r="S444" s="76" t="str">
        <f>IF(ISERROR(INDEX('[1]Export Agora'!F:F,MATCH(INDEX('[1]Présence Agora'!#REF!,MATCH(E444,'[1]Présence Agora'!B:B,0)),'[1]Export Agora'!A:A,0))),"",IF(INDEX('[1]Export Agora'!F:F,MATCH(INDEX('[1]Présence Agora'!#REF!,MATCH(E444,'[1]Présence Agora'!B:B,0)),'[1]Export Agora'!A:A,0))="","",INDEX('[1]Export Agora'!F:F,MATCH(INDEX('[1]Présence Agora'!#REF!,MATCH(E444,'[1]Présence Agora'!B:B,0)),'[1]Export Agora'!A:A,0))))</f>
        <v/>
      </c>
      <c r="T444" s="65">
        <f>IF(INDEX('[1]Export Lascom'!U:U,MATCH(E444,'[1]Export Lascom'!O:O,0))="","",INDEX('[1]Export Lascom'!U:U,MATCH(E444,'[1]Export Lascom'!O:O,0)))</f>
        <v>45068</v>
      </c>
    </row>
    <row r="445" spans="5:20">
      <c r="E445" s="72" t="s">
        <v>1196</v>
      </c>
      <c r="F445" s="73" t="str">
        <f>INDEX('[1]Export Lascom'!B:B,MATCH(E445,'[1]Export Lascom'!O:O,0))</f>
        <v>22ISS</v>
      </c>
      <c r="G445" s="73">
        <f>INDEX('[1]Export Lascom'!G:G,MATCH(E445,'[1]Export Lascom'!O:O,0))</f>
        <v>17</v>
      </c>
      <c r="H445" s="73" t="str">
        <f>INDEX('[1]Export Lascom'!D:D,MATCH(E445,'[1]Export Lascom'!O:O,0))</f>
        <v>MMS</v>
      </c>
      <c r="I445" s="73" t="str">
        <f>"Export CPRD " &amp; INDEX('[1]Export Lascom'!E:E,MATCH(E445,'[1]Export Lascom'!O:O,0))</f>
        <v>Export CPRD PSC2137</v>
      </c>
      <c r="J445" s="73" t="str">
        <f>IF(MID(INDEX('[1]Export Lascom'!P:P,MATCH(E445,'[1]Export Lascom'!O:O,0)),4,1)="-",MID(INDEX('[1]Export Lascom'!P:P,MATCH(E445,'[1]Export Lascom'!O:O,0)),5,3),"Titre à mettre à jour")</f>
        <v>TTT</v>
      </c>
      <c r="K445" s="73" t="str">
        <f>IF(MID(INDEX('[1]Export Lascom'!P:P,MATCH(E445,'[1]Export Lascom'!O:O,0)),4,1)="-",MID(INDEX('[1]Export Lascom'!P:P,MATCH(E445,'[1]Export Lascom'!O:O,0)),9,3),"Titre à mettre à jour")</f>
        <v>BOI</v>
      </c>
      <c r="L445" s="73" t="str">
        <f>INDEX('[1]Export Lascom'!I:I,MATCH(E445,'[1]Export Lascom'!O:O,0))</f>
        <v>DAF</v>
      </c>
      <c r="M445" s="73" t="str">
        <f t="shared" si="25"/>
        <v>000175</v>
      </c>
      <c r="N445" s="74">
        <f t="shared" si="26"/>
        <v>1</v>
      </c>
      <c r="O445" s="73" t="s">
        <v>787</v>
      </c>
      <c r="P445" s="77" t="str">
        <f t="shared" ca="1" si="28"/>
        <v/>
      </c>
      <c r="Q445" s="75"/>
      <c r="R445" s="76" t="str">
        <f t="shared" ca="1" si="27"/>
        <v/>
      </c>
      <c r="S445" s="76" t="str">
        <f>IF(ISERROR(INDEX('[1]Export Agora'!F:F,MATCH(INDEX('[1]Présence Agora'!#REF!,MATCH(E445,'[1]Présence Agora'!B:B,0)),'[1]Export Agora'!A:A,0))),"",IF(INDEX('[1]Export Agora'!F:F,MATCH(INDEX('[1]Présence Agora'!#REF!,MATCH(E445,'[1]Présence Agora'!B:B,0)),'[1]Export Agora'!A:A,0))="","",INDEX('[1]Export Agora'!F:F,MATCH(INDEX('[1]Présence Agora'!#REF!,MATCH(E445,'[1]Présence Agora'!B:B,0)),'[1]Export Agora'!A:A,0))))</f>
        <v/>
      </c>
      <c r="T445" s="65">
        <f>IF(INDEX('[1]Export Lascom'!U:U,MATCH(E445,'[1]Export Lascom'!O:O,0))="","",INDEX('[1]Export Lascom'!U:U,MATCH(E445,'[1]Export Lascom'!O:O,0)))</f>
        <v>45068</v>
      </c>
    </row>
    <row r="446" spans="5:20">
      <c r="E446" s="72" t="s">
        <v>1197</v>
      </c>
      <c r="F446" s="73" t="str">
        <f>INDEX('[1]Export Lascom'!B:B,MATCH(E446,'[1]Export Lascom'!O:O,0))</f>
        <v>22ISS</v>
      </c>
      <c r="G446" s="73">
        <f>INDEX('[1]Export Lascom'!G:G,MATCH(E446,'[1]Export Lascom'!O:O,0))</f>
        <v>17</v>
      </c>
      <c r="H446" s="73" t="str">
        <f>INDEX('[1]Export Lascom'!D:D,MATCH(E446,'[1]Export Lascom'!O:O,0))</f>
        <v>MMS</v>
      </c>
      <c r="I446" s="73" t="str">
        <f>"Export CPRD " &amp; INDEX('[1]Export Lascom'!E:E,MATCH(E446,'[1]Export Lascom'!O:O,0))</f>
        <v>Export CPRD PSC2137</v>
      </c>
      <c r="J446" s="73" t="str">
        <f>IF(MID(INDEX('[1]Export Lascom'!P:P,MATCH(E446,'[1]Export Lascom'!O:O,0)),4,1)="-",MID(INDEX('[1]Export Lascom'!P:P,MATCH(E446,'[1]Export Lascom'!O:O,0)),5,3),"Titre à mettre à jour")</f>
        <v>TTT</v>
      </c>
      <c r="K446" s="73" t="str">
        <f>IF(MID(INDEX('[1]Export Lascom'!P:P,MATCH(E446,'[1]Export Lascom'!O:O,0)),4,1)="-",MID(INDEX('[1]Export Lascom'!P:P,MATCH(E446,'[1]Export Lascom'!O:O,0)),9,3),"Titre à mettre à jour")</f>
        <v>BOI</v>
      </c>
      <c r="L446" s="73" t="str">
        <f>INDEX('[1]Export Lascom'!I:I,MATCH(E446,'[1]Export Lascom'!O:O,0))</f>
        <v>DAF</v>
      </c>
      <c r="M446" s="73" t="str">
        <f t="shared" si="25"/>
        <v>000176</v>
      </c>
      <c r="N446" s="74">
        <f t="shared" si="26"/>
        <v>1</v>
      </c>
      <c r="O446" s="73" t="s">
        <v>787</v>
      </c>
      <c r="P446" s="77" t="str">
        <f t="shared" ca="1" si="28"/>
        <v/>
      </c>
      <c r="Q446" s="75"/>
      <c r="R446" s="76" t="str">
        <f t="shared" ca="1" si="27"/>
        <v/>
      </c>
      <c r="S446" s="76" t="str">
        <f>IF(ISERROR(INDEX('[1]Export Agora'!F:F,MATCH(INDEX('[1]Présence Agora'!#REF!,MATCH(E446,'[1]Présence Agora'!B:B,0)),'[1]Export Agora'!A:A,0))),"",IF(INDEX('[1]Export Agora'!F:F,MATCH(INDEX('[1]Présence Agora'!#REF!,MATCH(E446,'[1]Présence Agora'!B:B,0)),'[1]Export Agora'!A:A,0))="","",INDEX('[1]Export Agora'!F:F,MATCH(INDEX('[1]Présence Agora'!#REF!,MATCH(E446,'[1]Présence Agora'!B:B,0)),'[1]Export Agora'!A:A,0))))</f>
        <v/>
      </c>
      <c r="T446" s="65">
        <f>IF(INDEX('[1]Export Lascom'!U:U,MATCH(E446,'[1]Export Lascom'!O:O,0))="","",INDEX('[1]Export Lascom'!U:U,MATCH(E446,'[1]Export Lascom'!O:O,0)))</f>
        <v>45068</v>
      </c>
    </row>
    <row r="447" spans="5:20">
      <c r="E447" s="72" t="s">
        <v>1198</v>
      </c>
      <c r="F447" s="73" t="str">
        <f>INDEX('[1]Export Lascom'!B:B,MATCH(E447,'[1]Export Lascom'!O:O,0))</f>
        <v>22ISS</v>
      </c>
      <c r="G447" s="73">
        <f>INDEX('[1]Export Lascom'!G:G,MATCH(E447,'[1]Export Lascom'!O:O,0))</f>
        <v>17</v>
      </c>
      <c r="H447" s="73" t="str">
        <f>INDEX('[1]Export Lascom'!D:D,MATCH(E447,'[1]Export Lascom'!O:O,0))</f>
        <v>MMS</v>
      </c>
      <c r="I447" s="73" t="str">
        <f>"Export CPRD " &amp; INDEX('[1]Export Lascom'!E:E,MATCH(E447,'[1]Export Lascom'!O:O,0))</f>
        <v>Export CPRD PSC2137</v>
      </c>
      <c r="J447" s="73" t="str">
        <f>IF(MID(INDEX('[1]Export Lascom'!P:P,MATCH(E447,'[1]Export Lascom'!O:O,0)),4,1)="-",MID(INDEX('[1]Export Lascom'!P:P,MATCH(E447,'[1]Export Lascom'!O:O,0)),5,3),"Titre à mettre à jour")</f>
        <v>TTT</v>
      </c>
      <c r="K447" s="73" t="str">
        <f>IF(MID(INDEX('[1]Export Lascom'!P:P,MATCH(E447,'[1]Export Lascom'!O:O,0)),4,1)="-",MID(INDEX('[1]Export Lascom'!P:P,MATCH(E447,'[1]Export Lascom'!O:O,0)),9,3),"Titre à mettre à jour")</f>
        <v>BOI</v>
      </c>
      <c r="L447" s="73" t="str">
        <f>INDEX('[1]Export Lascom'!I:I,MATCH(E447,'[1]Export Lascom'!O:O,0))</f>
        <v>DAF</v>
      </c>
      <c r="M447" s="73" t="str">
        <f t="shared" si="25"/>
        <v>000177</v>
      </c>
      <c r="N447" s="74">
        <f t="shared" si="26"/>
        <v>1</v>
      </c>
      <c r="O447" s="73" t="s">
        <v>787</v>
      </c>
      <c r="P447" s="77" t="str">
        <f t="shared" ca="1" si="28"/>
        <v/>
      </c>
      <c r="Q447" s="75"/>
      <c r="R447" s="76" t="str">
        <f t="shared" ca="1" si="27"/>
        <v/>
      </c>
      <c r="S447" s="76" t="str">
        <f>IF(ISERROR(INDEX('[1]Export Agora'!F:F,MATCH(INDEX('[1]Présence Agora'!#REF!,MATCH(E447,'[1]Présence Agora'!B:B,0)),'[1]Export Agora'!A:A,0))),"",IF(INDEX('[1]Export Agora'!F:F,MATCH(INDEX('[1]Présence Agora'!#REF!,MATCH(E447,'[1]Présence Agora'!B:B,0)),'[1]Export Agora'!A:A,0))="","",INDEX('[1]Export Agora'!F:F,MATCH(INDEX('[1]Présence Agora'!#REF!,MATCH(E447,'[1]Présence Agora'!B:B,0)),'[1]Export Agora'!A:A,0))))</f>
        <v/>
      </c>
      <c r="T447" s="65">
        <f>IF(INDEX('[1]Export Lascom'!U:U,MATCH(E447,'[1]Export Lascom'!O:O,0))="","",INDEX('[1]Export Lascom'!U:U,MATCH(E447,'[1]Export Lascom'!O:O,0)))</f>
        <v>45068</v>
      </c>
    </row>
    <row r="448" spans="5:20">
      <c r="E448" s="72" t="s">
        <v>1199</v>
      </c>
      <c r="F448" s="73" t="str">
        <f>INDEX('[1]Export Lascom'!B:B,MATCH(E448,'[1]Export Lascom'!O:O,0))</f>
        <v>22ISS</v>
      </c>
      <c r="G448" s="73">
        <f>INDEX('[1]Export Lascom'!G:G,MATCH(E448,'[1]Export Lascom'!O:O,0))</f>
        <v>17</v>
      </c>
      <c r="H448" s="73" t="str">
        <f>INDEX('[1]Export Lascom'!D:D,MATCH(E448,'[1]Export Lascom'!O:O,0))</f>
        <v>MMS</v>
      </c>
      <c r="I448" s="73" t="str">
        <f>"Export CPRD " &amp; INDEX('[1]Export Lascom'!E:E,MATCH(E448,'[1]Export Lascom'!O:O,0))</f>
        <v>Export CPRD PSC2137</v>
      </c>
      <c r="J448" s="73" t="str">
        <f>IF(MID(INDEX('[1]Export Lascom'!P:P,MATCH(E448,'[1]Export Lascom'!O:O,0)),4,1)="-",MID(INDEX('[1]Export Lascom'!P:P,MATCH(E448,'[1]Export Lascom'!O:O,0)),5,3),"Titre à mettre à jour")</f>
        <v>TTT</v>
      </c>
      <c r="K448" s="73" t="str">
        <f>IF(MID(INDEX('[1]Export Lascom'!P:P,MATCH(E448,'[1]Export Lascom'!O:O,0)),4,1)="-",MID(INDEX('[1]Export Lascom'!P:P,MATCH(E448,'[1]Export Lascom'!O:O,0)),9,3),"Titre à mettre à jour")</f>
        <v>EMR</v>
      </c>
      <c r="L448" s="73" t="str">
        <f>INDEX('[1]Export Lascom'!I:I,MATCH(E448,'[1]Export Lascom'!O:O,0))</f>
        <v>DAF</v>
      </c>
      <c r="M448" s="73" t="str">
        <f t="shared" si="25"/>
        <v>000178</v>
      </c>
      <c r="N448" s="74">
        <f t="shared" si="26"/>
        <v>1</v>
      </c>
      <c r="O448" s="73" t="s">
        <v>787</v>
      </c>
      <c r="P448" s="77" t="str">
        <f t="shared" ca="1" si="28"/>
        <v/>
      </c>
      <c r="Q448" s="75"/>
      <c r="R448" s="76" t="str">
        <f t="shared" ca="1" si="27"/>
        <v/>
      </c>
      <c r="S448" s="76" t="str">
        <f>IF(ISERROR(INDEX('[1]Export Agora'!F:F,MATCH(INDEX('[1]Présence Agora'!#REF!,MATCH(E448,'[1]Présence Agora'!B:B,0)),'[1]Export Agora'!A:A,0))),"",IF(INDEX('[1]Export Agora'!F:F,MATCH(INDEX('[1]Présence Agora'!#REF!,MATCH(E448,'[1]Présence Agora'!B:B,0)),'[1]Export Agora'!A:A,0))="","",INDEX('[1]Export Agora'!F:F,MATCH(INDEX('[1]Présence Agora'!#REF!,MATCH(E448,'[1]Présence Agora'!B:B,0)),'[1]Export Agora'!A:A,0))))</f>
        <v/>
      </c>
      <c r="T448" s="65">
        <f>IF(INDEX('[1]Export Lascom'!U:U,MATCH(E448,'[1]Export Lascom'!O:O,0))="","",INDEX('[1]Export Lascom'!U:U,MATCH(E448,'[1]Export Lascom'!O:O,0)))</f>
        <v>45068</v>
      </c>
    </row>
    <row r="449" spans="5:20">
      <c r="E449" s="72" t="s">
        <v>1200</v>
      </c>
      <c r="F449" s="73" t="str">
        <f>INDEX('[1]Export Lascom'!B:B,MATCH(E449,'[1]Export Lascom'!O:O,0))</f>
        <v>22ISS</v>
      </c>
      <c r="G449" s="73">
        <f>INDEX('[1]Export Lascom'!G:G,MATCH(E449,'[1]Export Lascom'!O:O,0))</f>
        <v>17</v>
      </c>
      <c r="H449" s="73" t="str">
        <f>INDEX('[1]Export Lascom'!D:D,MATCH(E449,'[1]Export Lascom'!O:O,0))</f>
        <v>MMS</v>
      </c>
      <c r="I449" s="73" t="str">
        <f>"Export CPRD " &amp; INDEX('[1]Export Lascom'!E:E,MATCH(E449,'[1]Export Lascom'!O:O,0))</f>
        <v>Export CPRD PSC2137</v>
      </c>
      <c r="J449" s="73" t="str">
        <f>IF(MID(INDEX('[1]Export Lascom'!P:P,MATCH(E449,'[1]Export Lascom'!O:O,0)),4,1)="-",MID(INDEX('[1]Export Lascom'!P:P,MATCH(E449,'[1]Export Lascom'!O:O,0)),5,3),"Titre à mettre à jour")</f>
        <v>TTT</v>
      </c>
      <c r="K449" s="73" t="str">
        <f>IF(MID(INDEX('[1]Export Lascom'!P:P,MATCH(E449,'[1]Export Lascom'!O:O,0)),4,1)="-",MID(INDEX('[1]Export Lascom'!P:P,MATCH(E449,'[1]Export Lascom'!O:O,0)),9,3),"Titre à mettre à jour")</f>
        <v>EMR</v>
      </c>
      <c r="L449" s="73" t="str">
        <f>INDEX('[1]Export Lascom'!I:I,MATCH(E449,'[1]Export Lascom'!O:O,0))</f>
        <v>DAF</v>
      </c>
      <c r="M449" s="73" t="str">
        <f t="shared" si="25"/>
        <v>000179</v>
      </c>
      <c r="N449" s="74">
        <f t="shared" si="26"/>
        <v>1</v>
      </c>
      <c r="O449" s="73" t="s">
        <v>785</v>
      </c>
      <c r="P449" s="77" t="str">
        <f t="shared" ca="1" si="28"/>
        <v/>
      </c>
      <c r="Q449" s="75"/>
      <c r="R449" s="76" t="str">
        <f t="shared" ca="1" si="27"/>
        <v/>
      </c>
      <c r="S449" s="76" t="str">
        <f>IF(ISERROR(INDEX('[1]Export Agora'!F:F,MATCH(INDEX('[1]Présence Agora'!#REF!,MATCH(E449,'[1]Présence Agora'!B:B,0)),'[1]Export Agora'!A:A,0))),"",IF(INDEX('[1]Export Agora'!F:F,MATCH(INDEX('[1]Présence Agora'!#REF!,MATCH(E449,'[1]Présence Agora'!B:B,0)),'[1]Export Agora'!A:A,0))="","",INDEX('[1]Export Agora'!F:F,MATCH(INDEX('[1]Présence Agora'!#REF!,MATCH(E449,'[1]Présence Agora'!B:B,0)),'[1]Export Agora'!A:A,0))))</f>
        <v/>
      </c>
      <c r="T449" s="65">
        <f>IF(INDEX('[1]Export Lascom'!U:U,MATCH(E449,'[1]Export Lascom'!O:O,0))="","",INDEX('[1]Export Lascom'!U:U,MATCH(E449,'[1]Export Lascom'!O:O,0)))</f>
        <v>45068</v>
      </c>
    </row>
    <row r="450" spans="5:20">
      <c r="E450" s="72" t="s">
        <v>1201</v>
      </c>
      <c r="F450" s="73" t="str">
        <f>INDEX('[1]Export Lascom'!B:B,MATCH(E450,'[1]Export Lascom'!O:O,0))</f>
        <v>22ISS</v>
      </c>
      <c r="G450" s="73">
        <f>INDEX('[1]Export Lascom'!G:G,MATCH(E450,'[1]Export Lascom'!O:O,0))</f>
        <v>17</v>
      </c>
      <c r="H450" s="73" t="str">
        <f>INDEX('[1]Export Lascom'!D:D,MATCH(E450,'[1]Export Lascom'!O:O,0))</f>
        <v>MMS</v>
      </c>
      <c r="I450" s="73" t="str">
        <f>"Export CPRD " &amp; INDEX('[1]Export Lascom'!E:E,MATCH(E450,'[1]Export Lascom'!O:O,0))</f>
        <v>Export CPRD PSC2137</v>
      </c>
      <c r="J450" s="73" t="str">
        <f>IF(MID(INDEX('[1]Export Lascom'!P:P,MATCH(E450,'[1]Export Lascom'!O:O,0)),4,1)="-",MID(INDEX('[1]Export Lascom'!P:P,MATCH(E450,'[1]Export Lascom'!O:O,0)),5,3),"Titre à mettre à jour")</f>
        <v>TTT</v>
      </c>
      <c r="K450" s="73" t="str">
        <f>IF(MID(INDEX('[1]Export Lascom'!P:P,MATCH(E450,'[1]Export Lascom'!O:O,0)),4,1)="-",MID(INDEX('[1]Export Lascom'!P:P,MATCH(E450,'[1]Export Lascom'!O:O,0)),9,3),"Titre à mettre à jour")</f>
        <v>COR</v>
      </c>
      <c r="L450" s="73" t="str">
        <f>INDEX('[1]Export Lascom'!I:I,MATCH(E450,'[1]Export Lascom'!O:O,0))</f>
        <v>DAF</v>
      </c>
      <c r="M450" s="73" t="str">
        <f t="shared" si="25"/>
        <v>000180</v>
      </c>
      <c r="N450" s="74">
        <f t="shared" si="26"/>
        <v>1</v>
      </c>
      <c r="O450" s="73" t="s">
        <v>787</v>
      </c>
      <c r="P450" s="77" t="str">
        <f t="shared" ca="1" si="28"/>
        <v/>
      </c>
      <c r="Q450" s="75"/>
      <c r="R450" s="76" t="str">
        <f t="shared" ca="1" si="27"/>
        <v/>
      </c>
      <c r="S450" s="76" t="str">
        <f>IF(ISERROR(INDEX('[1]Export Agora'!F:F,MATCH(INDEX('[1]Présence Agora'!#REF!,MATCH(E450,'[1]Présence Agora'!B:B,0)),'[1]Export Agora'!A:A,0))),"",IF(INDEX('[1]Export Agora'!F:F,MATCH(INDEX('[1]Présence Agora'!#REF!,MATCH(E450,'[1]Présence Agora'!B:B,0)),'[1]Export Agora'!A:A,0))="","",INDEX('[1]Export Agora'!F:F,MATCH(INDEX('[1]Présence Agora'!#REF!,MATCH(E450,'[1]Présence Agora'!B:B,0)),'[1]Export Agora'!A:A,0))))</f>
        <v/>
      </c>
      <c r="T450" s="65">
        <f>IF(INDEX('[1]Export Lascom'!U:U,MATCH(E450,'[1]Export Lascom'!O:O,0))="","",INDEX('[1]Export Lascom'!U:U,MATCH(E450,'[1]Export Lascom'!O:O,0)))</f>
        <v>45068</v>
      </c>
    </row>
    <row r="451" spans="5:20">
      <c r="E451" s="72" t="s">
        <v>1202</v>
      </c>
      <c r="F451" s="73" t="str">
        <f>INDEX('[1]Export Lascom'!B:B,MATCH(E451,'[1]Export Lascom'!O:O,0))</f>
        <v>22ISS</v>
      </c>
      <c r="G451" s="73">
        <f>INDEX('[1]Export Lascom'!G:G,MATCH(E451,'[1]Export Lascom'!O:O,0))</f>
        <v>17</v>
      </c>
      <c r="H451" s="73" t="str">
        <f>INDEX('[1]Export Lascom'!D:D,MATCH(E451,'[1]Export Lascom'!O:O,0))</f>
        <v>MMS</v>
      </c>
      <c r="I451" s="73" t="str">
        <f>"Export CPRD " &amp; INDEX('[1]Export Lascom'!E:E,MATCH(E451,'[1]Export Lascom'!O:O,0))</f>
        <v>Export CPRD PSC2137</v>
      </c>
      <c r="J451" s="73" t="str">
        <f>IF(MID(INDEX('[1]Export Lascom'!P:P,MATCH(E451,'[1]Export Lascom'!O:O,0)),4,1)="-",MID(INDEX('[1]Export Lascom'!P:P,MATCH(E451,'[1]Export Lascom'!O:O,0)),5,3),"Titre à mettre à jour")</f>
        <v>TTT</v>
      </c>
      <c r="K451" s="73" t="str">
        <f>IF(MID(INDEX('[1]Export Lascom'!P:P,MATCH(E451,'[1]Export Lascom'!O:O,0)),4,1)="-",MID(INDEX('[1]Export Lascom'!P:P,MATCH(E451,'[1]Export Lascom'!O:O,0)),9,3),"Titre à mettre à jour")</f>
        <v>COR</v>
      </c>
      <c r="L451" s="73" t="str">
        <f>INDEX('[1]Export Lascom'!I:I,MATCH(E451,'[1]Export Lascom'!O:O,0))</f>
        <v>DAF</v>
      </c>
      <c r="M451" s="73" t="str">
        <f t="shared" si="25"/>
        <v>000181</v>
      </c>
      <c r="N451" s="74">
        <f t="shared" si="26"/>
        <v>1</v>
      </c>
      <c r="O451" s="73" t="s">
        <v>785</v>
      </c>
      <c r="P451" s="77" t="str">
        <f t="shared" ca="1" si="28"/>
        <v/>
      </c>
      <c r="Q451" s="75"/>
      <c r="R451" s="76" t="str">
        <f t="shared" ca="1" si="27"/>
        <v/>
      </c>
      <c r="S451" s="76" t="str">
        <f>IF(ISERROR(INDEX('[1]Export Agora'!F:F,MATCH(INDEX('[1]Présence Agora'!#REF!,MATCH(E451,'[1]Présence Agora'!B:B,0)),'[1]Export Agora'!A:A,0))),"",IF(INDEX('[1]Export Agora'!F:F,MATCH(INDEX('[1]Présence Agora'!#REF!,MATCH(E451,'[1]Présence Agora'!B:B,0)),'[1]Export Agora'!A:A,0))="","",INDEX('[1]Export Agora'!F:F,MATCH(INDEX('[1]Présence Agora'!#REF!,MATCH(E451,'[1]Présence Agora'!B:B,0)),'[1]Export Agora'!A:A,0))))</f>
        <v/>
      </c>
      <c r="T451" s="65">
        <f>IF(INDEX('[1]Export Lascom'!U:U,MATCH(E451,'[1]Export Lascom'!O:O,0))="","",INDEX('[1]Export Lascom'!U:U,MATCH(E451,'[1]Export Lascom'!O:O,0)))</f>
        <v>45068</v>
      </c>
    </row>
    <row r="452" spans="5:20">
      <c r="E452" s="72" t="s">
        <v>1169</v>
      </c>
      <c r="F452" s="73" t="str">
        <f>INDEX('[1]Export Lascom'!B:B,MATCH(E452,'[1]Export Lascom'!O:O,0))</f>
        <v>22ISS</v>
      </c>
      <c r="G452" s="73">
        <f>INDEX('[1]Export Lascom'!G:G,MATCH(E452,'[1]Export Lascom'!O:O,0))</f>
        <v>17</v>
      </c>
      <c r="H452" s="73" t="str">
        <f>INDEX('[1]Export Lascom'!D:D,MATCH(E452,'[1]Export Lascom'!O:O,0))</f>
        <v>RVT</v>
      </c>
      <c r="I452" s="73" t="str">
        <f>"Export CPRD " &amp; INDEX('[1]Export Lascom'!E:E,MATCH(E452,'[1]Export Lascom'!O:O,0))</f>
        <v>Export CPRD PSC2137</v>
      </c>
      <c r="J452" s="73" t="str">
        <f>IF(MID(INDEX('[1]Export Lascom'!P:P,MATCH(E452,'[1]Export Lascom'!O:O,0)),4,1)="-",MID(INDEX('[1]Export Lascom'!P:P,MATCH(E452,'[1]Export Lascom'!O:O,0)),5,3),"Titre à mettre à jour")</f>
        <v>TTT</v>
      </c>
      <c r="K452" s="73" t="str">
        <f>IF(MID(INDEX('[1]Export Lascom'!P:P,MATCH(E452,'[1]Export Lascom'!O:O,0)),4,1)="-",MID(INDEX('[1]Export Lascom'!P:P,MATCH(E452,'[1]Export Lascom'!O:O,0)),9,3),"Titre à mettre à jour")</f>
        <v>TTZ</v>
      </c>
      <c r="L452" s="73" t="str">
        <f>INDEX('[1]Export Lascom'!I:I,MATCH(E452,'[1]Export Lascom'!O:O,0))</f>
        <v>DAF</v>
      </c>
      <c r="M452" s="73" t="str">
        <f t="shared" si="25"/>
        <v>000236</v>
      </c>
      <c r="N452" s="74">
        <f t="shared" si="26"/>
        <v>1</v>
      </c>
      <c r="O452" s="73" t="s">
        <v>787</v>
      </c>
      <c r="P452" s="77" t="str">
        <f t="shared" ca="1" si="28"/>
        <v/>
      </c>
      <c r="Q452" s="75"/>
      <c r="R452" s="76" t="str">
        <f t="shared" ca="1" si="27"/>
        <v/>
      </c>
      <c r="S452" s="76" t="str">
        <f>IF(ISERROR(INDEX('[1]Export Agora'!F:F,MATCH(INDEX('[1]Présence Agora'!#REF!,MATCH(E452,'[1]Présence Agora'!B:B,0)),'[1]Export Agora'!A:A,0))),"",IF(INDEX('[1]Export Agora'!F:F,MATCH(INDEX('[1]Présence Agora'!#REF!,MATCH(E452,'[1]Présence Agora'!B:B,0)),'[1]Export Agora'!A:A,0))="","",INDEX('[1]Export Agora'!F:F,MATCH(INDEX('[1]Présence Agora'!#REF!,MATCH(E452,'[1]Présence Agora'!B:B,0)),'[1]Export Agora'!A:A,0))))</f>
        <v/>
      </c>
      <c r="T452" s="65">
        <f>IF(INDEX('[1]Export Lascom'!U:U,MATCH(E452,'[1]Export Lascom'!O:O,0))="","",INDEX('[1]Export Lascom'!U:U,MATCH(E452,'[1]Export Lascom'!O:O,0)))</f>
        <v>45062</v>
      </c>
    </row>
    <row r="453" spans="5:20">
      <c r="E453" s="72" t="s">
        <v>1170</v>
      </c>
      <c r="F453" s="73" t="str">
        <f>INDEX('[1]Export Lascom'!B:B,MATCH(E453,'[1]Export Lascom'!O:O,0))</f>
        <v>22ISS</v>
      </c>
      <c r="G453" s="73">
        <f>INDEX('[1]Export Lascom'!G:G,MATCH(E453,'[1]Export Lascom'!O:O,0))</f>
        <v>17</v>
      </c>
      <c r="H453" s="73" t="str">
        <f>INDEX('[1]Export Lascom'!D:D,MATCH(E453,'[1]Export Lascom'!O:O,0))</f>
        <v>RVT</v>
      </c>
      <c r="I453" s="73" t="str">
        <f>"Export CPRD " &amp; INDEX('[1]Export Lascom'!E:E,MATCH(E453,'[1]Export Lascom'!O:O,0))</f>
        <v>Export CPRD PSC2137</v>
      </c>
      <c r="J453" s="73" t="str">
        <f>IF(MID(INDEX('[1]Export Lascom'!P:P,MATCH(E453,'[1]Export Lascom'!O:O,0)),4,1)="-",MID(INDEX('[1]Export Lascom'!P:P,MATCH(E453,'[1]Export Lascom'!O:O,0)),5,3),"Titre à mettre à jour")</f>
        <v>TTT</v>
      </c>
      <c r="K453" s="73" t="str">
        <f>IF(MID(INDEX('[1]Export Lascom'!P:P,MATCH(E453,'[1]Export Lascom'!O:O,0)),4,1)="-",MID(INDEX('[1]Export Lascom'!P:P,MATCH(E453,'[1]Export Lascom'!O:O,0)),9,3),"Titre à mettre à jour")</f>
        <v>TTZ</v>
      </c>
      <c r="L453" s="73" t="str">
        <f>INDEX('[1]Export Lascom'!I:I,MATCH(E453,'[1]Export Lascom'!O:O,0))</f>
        <v>DAF</v>
      </c>
      <c r="M453" s="73" t="str">
        <f t="shared" si="25"/>
        <v>000237</v>
      </c>
      <c r="N453" s="74">
        <f t="shared" si="26"/>
        <v>1</v>
      </c>
      <c r="O453" s="73" t="s">
        <v>787</v>
      </c>
      <c r="P453" s="77" t="str">
        <f t="shared" ca="1" si="28"/>
        <v/>
      </c>
      <c r="Q453" s="75"/>
      <c r="R453" s="76" t="str">
        <f t="shared" ca="1" si="27"/>
        <v/>
      </c>
      <c r="S453" s="76" t="str">
        <f>IF(ISERROR(INDEX('[1]Export Agora'!F:F,MATCH(INDEX('[1]Présence Agora'!#REF!,MATCH(E453,'[1]Présence Agora'!B:B,0)),'[1]Export Agora'!A:A,0))),"",IF(INDEX('[1]Export Agora'!F:F,MATCH(INDEX('[1]Présence Agora'!#REF!,MATCH(E453,'[1]Présence Agora'!B:B,0)),'[1]Export Agora'!A:A,0))="","",INDEX('[1]Export Agora'!F:F,MATCH(INDEX('[1]Présence Agora'!#REF!,MATCH(E453,'[1]Présence Agora'!B:B,0)),'[1]Export Agora'!A:A,0))))</f>
        <v/>
      </c>
      <c r="T453" s="65">
        <f>IF(INDEX('[1]Export Lascom'!U:U,MATCH(E453,'[1]Export Lascom'!O:O,0))="","",INDEX('[1]Export Lascom'!U:U,MATCH(E453,'[1]Export Lascom'!O:O,0)))</f>
        <v>45062</v>
      </c>
    </row>
    <row r="454" spans="5:20">
      <c r="E454" s="72" t="s">
        <v>1171</v>
      </c>
      <c r="F454" s="73" t="str">
        <f>INDEX('[1]Export Lascom'!B:B,MATCH(E454,'[1]Export Lascom'!O:O,0))</f>
        <v>22ISS</v>
      </c>
      <c r="G454" s="73">
        <f>INDEX('[1]Export Lascom'!G:G,MATCH(E454,'[1]Export Lascom'!O:O,0))</f>
        <v>17</v>
      </c>
      <c r="H454" s="73" t="str">
        <f>INDEX('[1]Export Lascom'!D:D,MATCH(E454,'[1]Export Lascom'!O:O,0))</f>
        <v>RVT</v>
      </c>
      <c r="I454" s="73" t="str">
        <f>"Export CPRD " &amp; INDEX('[1]Export Lascom'!E:E,MATCH(E454,'[1]Export Lascom'!O:O,0))</f>
        <v>Export CPRD PSC2137</v>
      </c>
      <c r="J454" s="73" t="str">
        <f>IF(MID(INDEX('[1]Export Lascom'!P:P,MATCH(E454,'[1]Export Lascom'!O:O,0)),4,1)="-",MID(INDEX('[1]Export Lascom'!P:P,MATCH(E454,'[1]Export Lascom'!O:O,0)),5,3),"Titre à mettre à jour")</f>
        <v>TTT</v>
      </c>
      <c r="K454" s="73" t="str">
        <f>IF(MID(INDEX('[1]Export Lascom'!P:P,MATCH(E454,'[1]Export Lascom'!O:O,0)),4,1)="-",MID(INDEX('[1]Export Lascom'!P:P,MATCH(E454,'[1]Export Lascom'!O:O,0)),9,3),"Titre à mettre à jour")</f>
        <v>TTZ</v>
      </c>
      <c r="L454" s="73" t="str">
        <f>INDEX('[1]Export Lascom'!I:I,MATCH(E454,'[1]Export Lascom'!O:O,0))</f>
        <v>DAF</v>
      </c>
      <c r="M454" s="73" t="str">
        <f t="shared" si="25"/>
        <v>000238</v>
      </c>
      <c r="N454" s="74">
        <f t="shared" si="26"/>
        <v>1</v>
      </c>
      <c r="O454" s="73" t="s">
        <v>787</v>
      </c>
      <c r="P454" s="77" t="str">
        <f t="shared" ca="1" si="28"/>
        <v/>
      </c>
      <c r="Q454" s="75"/>
      <c r="R454" s="76" t="str">
        <f t="shared" ca="1" si="27"/>
        <v/>
      </c>
      <c r="S454" s="76" t="str">
        <f>IF(ISERROR(INDEX('[1]Export Agora'!F:F,MATCH(INDEX('[1]Présence Agora'!#REF!,MATCH(E454,'[1]Présence Agora'!B:B,0)),'[1]Export Agora'!A:A,0))),"",IF(INDEX('[1]Export Agora'!F:F,MATCH(INDEX('[1]Présence Agora'!#REF!,MATCH(E454,'[1]Présence Agora'!B:B,0)),'[1]Export Agora'!A:A,0))="","",INDEX('[1]Export Agora'!F:F,MATCH(INDEX('[1]Présence Agora'!#REF!,MATCH(E454,'[1]Présence Agora'!B:B,0)),'[1]Export Agora'!A:A,0))))</f>
        <v/>
      </c>
      <c r="T454" s="65">
        <f>IF(INDEX('[1]Export Lascom'!U:U,MATCH(E454,'[1]Export Lascom'!O:O,0))="","",INDEX('[1]Export Lascom'!U:U,MATCH(E454,'[1]Export Lascom'!O:O,0)))</f>
        <v>45062</v>
      </c>
    </row>
    <row r="455" spans="5:20">
      <c r="E455" s="72" t="s">
        <v>1172</v>
      </c>
      <c r="F455" s="73" t="str">
        <f>INDEX('[1]Export Lascom'!B:B,MATCH(E455,'[1]Export Lascom'!O:O,0))</f>
        <v>22ISS</v>
      </c>
      <c r="G455" s="73">
        <f>INDEX('[1]Export Lascom'!G:G,MATCH(E455,'[1]Export Lascom'!O:O,0))</f>
        <v>17</v>
      </c>
      <c r="H455" s="73" t="str">
        <f>INDEX('[1]Export Lascom'!D:D,MATCH(E455,'[1]Export Lascom'!O:O,0))</f>
        <v>RVT</v>
      </c>
      <c r="I455" s="73" t="str">
        <f>"Export CPRD " &amp; INDEX('[1]Export Lascom'!E:E,MATCH(E455,'[1]Export Lascom'!O:O,0))</f>
        <v>Export CPRD PSC2137</v>
      </c>
      <c r="J455" s="73" t="str">
        <f>IF(MID(INDEX('[1]Export Lascom'!P:P,MATCH(E455,'[1]Export Lascom'!O:O,0)),4,1)="-",MID(INDEX('[1]Export Lascom'!P:P,MATCH(E455,'[1]Export Lascom'!O:O,0)),5,3),"Titre à mettre à jour")</f>
        <v>TTT</v>
      </c>
      <c r="K455" s="73" t="str">
        <f>IF(MID(INDEX('[1]Export Lascom'!P:P,MATCH(E455,'[1]Export Lascom'!O:O,0)),4,1)="-",MID(INDEX('[1]Export Lascom'!P:P,MATCH(E455,'[1]Export Lascom'!O:O,0)),9,3),"Titre à mettre à jour")</f>
        <v>TTZ</v>
      </c>
      <c r="L455" s="73" t="str">
        <f>INDEX('[1]Export Lascom'!I:I,MATCH(E455,'[1]Export Lascom'!O:O,0))</f>
        <v>DAF</v>
      </c>
      <c r="M455" s="73" t="str">
        <f t="shared" si="25"/>
        <v>000239</v>
      </c>
      <c r="N455" s="74">
        <f t="shared" si="26"/>
        <v>1</v>
      </c>
      <c r="O455" s="73" t="s">
        <v>785</v>
      </c>
      <c r="P455" s="77" t="str">
        <f t="shared" ca="1" si="28"/>
        <v/>
      </c>
      <c r="Q455" s="75"/>
      <c r="R455" s="76" t="str">
        <f t="shared" ca="1" si="27"/>
        <v/>
      </c>
      <c r="S455" s="76" t="str">
        <f>IF(ISERROR(INDEX('[1]Export Agora'!F:F,MATCH(INDEX('[1]Présence Agora'!#REF!,MATCH(E455,'[1]Présence Agora'!B:B,0)),'[1]Export Agora'!A:A,0))),"",IF(INDEX('[1]Export Agora'!F:F,MATCH(INDEX('[1]Présence Agora'!#REF!,MATCH(E455,'[1]Présence Agora'!B:B,0)),'[1]Export Agora'!A:A,0))="","",INDEX('[1]Export Agora'!F:F,MATCH(INDEX('[1]Présence Agora'!#REF!,MATCH(E455,'[1]Présence Agora'!B:B,0)),'[1]Export Agora'!A:A,0))))</f>
        <v/>
      </c>
      <c r="T455" s="65">
        <f>IF(INDEX('[1]Export Lascom'!U:U,MATCH(E455,'[1]Export Lascom'!O:O,0))="","",INDEX('[1]Export Lascom'!U:U,MATCH(E455,'[1]Export Lascom'!O:O,0)))</f>
        <v>45062</v>
      </c>
    </row>
    <row r="456" spans="5:20">
      <c r="E456" s="72" t="s">
        <v>1173</v>
      </c>
      <c r="F456" s="73" t="str">
        <f>INDEX('[1]Export Lascom'!B:B,MATCH(E456,'[1]Export Lascom'!O:O,0))</f>
        <v>22ISS</v>
      </c>
      <c r="G456" s="73">
        <f>INDEX('[1]Export Lascom'!G:G,MATCH(E456,'[1]Export Lascom'!O:O,0))</f>
        <v>17</v>
      </c>
      <c r="H456" s="73" t="str">
        <f>INDEX('[1]Export Lascom'!D:D,MATCH(E456,'[1]Export Lascom'!O:O,0))</f>
        <v>RVT</v>
      </c>
      <c r="I456" s="73" t="str">
        <f>"Export CPRD " &amp; INDEX('[1]Export Lascom'!E:E,MATCH(E456,'[1]Export Lascom'!O:O,0))</f>
        <v>Export CPRD PSC2137</v>
      </c>
      <c r="J456" s="73" t="str">
        <f>IF(MID(INDEX('[1]Export Lascom'!P:P,MATCH(E456,'[1]Export Lascom'!O:O,0)),4,1)="-",MID(INDEX('[1]Export Lascom'!P:P,MATCH(E456,'[1]Export Lascom'!O:O,0)),5,3),"Titre à mettre à jour")</f>
        <v>TTT</v>
      </c>
      <c r="K456" s="73" t="str">
        <f>IF(MID(INDEX('[1]Export Lascom'!P:P,MATCH(E456,'[1]Export Lascom'!O:O,0)),4,1)="-",MID(INDEX('[1]Export Lascom'!P:P,MATCH(E456,'[1]Export Lascom'!O:O,0)),9,3),"Titre à mettre à jour")</f>
        <v>TTZ</v>
      </c>
      <c r="L456" s="73" t="str">
        <f>INDEX('[1]Export Lascom'!I:I,MATCH(E456,'[1]Export Lascom'!O:O,0))</f>
        <v>DAF</v>
      </c>
      <c r="M456" s="73" t="str">
        <f t="shared" si="25"/>
        <v>000240</v>
      </c>
      <c r="N456" s="74">
        <f t="shared" si="26"/>
        <v>1</v>
      </c>
      <c r="O456" s="73" t="s">
        <v>787</v>
      </c>
      <c r="P456" s="77" t="str">
        <f t="shared" ca="1" si="28"/>
        <v/>
      </c>
      <c r="Q456" s="75"/>
      <c r="R456" s="76" t="str">
        <f t="shared" ca="1" si="27"/>
        <v/>
      </c>
      <c r="S456" s="76" t="str">
        <f>IF(ISERROR(INDEX('[1]Export Agora'!F:F,MATCH(INDEX('[1]Présence Agora'!#REF!,MATCH(E456,'[1]Présence Agora'!B:B,0)),'[1]Export Agora'!A:A,0))),"",IF(INDEX('[1]Export Agora'!F:F,MATCH(INDEX('[1]Présence Agora'!#REF!,MATCH(E456,'[1]Présence Agora'!B:B,0)),'[1]Export Agora'!A:A,0))="","",INDEX('[1]Export Agora'!F:F,MATCH(INDEX('[1]Présence Agora'!#REF!,MATCH(E456,'[1]Présence Agora'!B:B,0)),'[1]Export Agora'!A:A,0))))</f>
        <v/>
      </c>
      <c r="T456" s="65">
        <f>IF(INDEX('[1]Export Lascom'!U:U,MATCH(E456,'[1]Export Lascom'!O:O,0))="","",INDEX('[1]Export Lascom'!U:U,MATCH(E456,'[1]Export Lascom'!O:O,0)))</f>
        <v>45062</v>
      </c>
    </row>
    <row r="457" spans="5:20">
      <c r="E457" s="72" t="s">
        <v>1174</v>
      </c>
      <c r="F457" s="73" t="str">
        <f>INDEX('[1]Export Lascom'!B:B,MATCH(E457,'[1]Export Lascom'!O:O,0))</f>
        <v>22ISS</v>
      </c>
      <c r="G457" s="73">
        <f>INDEX('[1]Export Lascom'!G:G,MATCH(E457,'[1]Export Lascom'!O:O,0))</f>
        <v>17</v>
      </c>
      <c r="H457" s="73" t="str">
        <f>INDEX('[1]Export Lascom'!D:D,MATCH(E457,'[1]Export Lascom'!O:O,0))</f>
        <v>RVT</v>
      </c>
      <c r="I457" s="73" t="str">
        <f>"Export CPRD " &amp; INDEX('[1]Export Lascom'!E:E,MATCH(E457,'[1]Export Lascom'!O:O,0))</f>
        <v>Export CPRD PSC2137</v>
      </c>
      <c r="J457" s="73" t="str">
        <f>IF(MID(INDEX('[1]Export Lascom'!P:P,MATCH(E457,'[1]Export Lascom'!O:O,0)),4,1)="-",MID(INDEX('[1]Export Lascom'!P:P,MATCH(E457,'[1]Export Lascom'!O:O,0)),5,3),"Titre à mettre à jour")</f>
        <v>TTT</v>
      </c>
      <c r="K457" s="73" t="str">
        <f>IF(MID(INDEX('[1]Export Lascom'!P:P,MATCH(E457,'[1]Export Lascom'!O:O,0)),4,1)="-",MID(INDEX('[1]Export Lascom'!P:P,MATCH(E457,'[1]Export Lascom'!O:O,0)),9,3),"Titre à mettre à jour")</f>
        <v>TTZ</v>
      </c>
      <c r="L457" s="73" t="str">
        <f>INDEX('[1]Export Lascom'!I:I,MATCH(E457,'[1]Export Lascom'!O:O,0))</f>
        <v>DAF</v>
      </c>
      <c r="M457" s="73" t="str">
        <f t="shared" si="25"/>
        <v>000241</v>
      </c>
      <c r="N457" s="74">
        <f t="shared" si="26"/>
        <v>1</v>
      </c>
      <c r="O457" s="73" t="s">
        <v>787</v>
      </c>
      <c r="P457" s="77" t="str">
        <f t="shared" ca="1" si="28"/>
        <v/>
      </c>
      <c r="Q457" s="75"/>
      <c r="R457" s="76" t="str">
        <f t="shared" ca="1" si="27"/>
        <v/>
      </c>
      <c r="S457" s="76" t="str">
        <f>IF(ISERROR(INDEX('[1]Export Agora'!F:F,MATCH(INDEX('[1]Présence Agora'!#REF!,MATCH(E457,'[1]Présence Agora'!B:B,0)),'[1]Export Agora'!A:A,0))),"",IF(INDEX('[1]Export Agora'!F:F,MATCH(INDEX('[1]Présence Agora'!#REF!,MATCH(E457,'[1]Présence Agora'!B:B,0)),'[1]Export Agora'!A:A,0))="","",INDEX('[1]Export Agora'!F:F,MATCH(INDEX('[1]Présence Agora'!#REF!,MATCH(E457,'[1]Présence Agora'!B:B,0)),'[1]Export Agora'!A:A,0))))</f>
        <v/>
      </c>
      <c r="T457" s="65">
        <f>IF(INDEX('[1]Export Lascom'!U:U,MATCH(E457,'[1]Export Lascom'!O:O,0))="","",INDEX('[1]Export Lascom'!U:U,MATCH(E457,'[1]Export Lascom'!O:O,0)))</f>
        <v>45062</v>
      </c>
    </row>
    <row r="458" spans="5:20">
      <c r="E458" s="72" t="s">
        <v>1175</v>
      </c>
      <c r="F458" s="73" t="str">
        <f>INDEX('[1]Export Lascom'!B:B,MATCH(E458,'[1]Export Lascom'!O:O,0))</f>
        <v>22ISS</v>
      </c>
      <c r="G458" s="73">
        <f>INDEX('[1]Export Lascom'!G:G,MATCH(E458,'[1]Export Lascom'!O:O,0))</f>
        <v>17</v>
      </c>
      <c r="H458" s="73" t="str">
        <f>INDEX('[1]Export Lascom'!D:D,MATCH(E458,'[1]Export Lascom'!O:O,0))</f>
        <v>RVT</v>
      </c>
      <c r="I458" s="73" t="str">
        <f>"Export CPRD " &amp; INDEX('[1]Export Lascom'!E:E,MATCH(E458,'[1]Export Lascom'!O:O,0))</f>
        <v>Export CPRD PSC2137</v>
      </c>
      <c r="J458" s="73" t="str">
        <f>IF(MID(INDEX('[1]Export Lascom'!P:P,MATCH(E458,'[1]Export Lascom'!O:O,0)),4,1)="-",MID(INDEX('[1]Export Lascom'!P:P,MATCH(E458,'[1]Export Lascom'!O:O,0)),5,3),"Titre à mettre à jour")</f>
        <v>TTT</v>
      </c>
      <c r="K458" s="73" t="str">
        <f>IF(MID(INDEX('[1]Export Lascom'!P:P,MATCH(E458,'[1]Export Lascom'!O:O,0)),4,1)="-",MID(INDEX('[1]Export Lascom'!P:P,MATCH(E458,'[1]Export Lascom'!O:O,0)),9,3),"Titre à mettre à jour")</f>
        <v>TTZ</v>
      </c>
      <c r="L458" s="73" t="str">
        <f>INDEX('[1]Export Lascom'!I:I,MATCH(E458,'[1]Export Lascom'!O:O,0))</f>
        <v>DAF</v>
      </c>
      <c r="M458" s="73" t="str">
        <f t="shared" si="25"/>
        <v>000242</v>
      </c>
      <c r="N458" s="74">
        <f t="shared" si="26"/>
        <v>1</v>
      </c>
      <c r="O458" s="73" t="s">
        <v>787</v>
      </c>
      <c r="P458" s="77" t="str">
        <f t="shared" ca="1" si="28"/>
        <v/>
      </c>
      <c r="Q458" s="75"/>
      <c r="R458" s="76" t="str">
        <f t="shared" ca="1" si="27"/>
        <v/>
      </c>
      <c r="S458" s="76" t="str">
        <f>IF(ISERROR(INDEX('[1]Export Agora'!F:F,MATCH(INDEX('[1]Présence Agora'!#REF!,MATCH(E458,'[1]Présence Agora'!B:B,0)),'[1]Export Agora'!A:A,0))),"",IF(INDEX('[1]Export Agora'!F:F,MATCH(INDEX('[1]Présence Agora'!#REF!,MATCH(E458,'[1]Présence Agora'!B:B,0)),'[1]Export Agora'!A:A,0))="","",INDEX('[1]Export Agora'!F:F,MATCH(INDEX('[1]Présence Agora'!#REF!,MATCH(E458,'[1]Présence Agora'!B:B,0)),'[1]Export Agora'!A:A,0))))</f>
        <v/>
      </c>
      <c r="T458" s="65">
        <f>IF(INDEX('[1]Export Lascom'!U:U,MATCH(E458,'[1]Export Lascom'!O:O,0))="","",INDEX('[1]Export Lascom'!U:U,MATCH(E458,'[1]Export Lascom'!O:O,0)))</f>
        <v>45062</v>
      </c>
    </row>
    <row r="459" spans="5:20">
      <c r="E459" s="72" t="s">
        <v>1176</v>
      </c>
      <c r="F459" s="73" t="str">
        <f>INDEX('[1]Export Lascom'!B:B,MATCH(E459,'[1]Export Lascom'!O:O,0))</f>
        <v>22ISS</v>
      </c>
      <c r="G459" s="73">
        <f>INDEX('[1]Export Lascom'!G:G,MATCH(E459,'[1]Export Lascom'!O:O,0))</f>
        <v>17</v>
      </c>
      <c r="H459" s="73" t="str">
        <f>INDEX('[1]Export Lascom'!D:D,MATCH(E459,'[1]Export Lascom'!O:O,0))</f>
        <v>RVT</v>
      </c>
      <c r="I459" s="73" t="str">
        <f>"Export CPRD " &amp; INDEX('[1]Export Lascom'!E:E,MATCH(E459,'[1]Export Lascom'!O:O,0))</f>
        <v>Export CPRD PSC2137</v>
      </c>
      <c r="J459" s="73" t="str">
        <f>IF(MID(INDEX('[1]Export Lascom'!P:P,MATCH(E459,'[1]Export Lascom'!O:O,0)),4,1)="-",MID(INDEX('[1]Export Lascom'!P:P,MATCH(E459,'[1]Export Lascom'!O:O,0)),5,3),"Titre à mettre à jour")</f>
        <v>TTT</v>
      </c>
      <c r="K459" s="73" t="str">
        <f>IF(MID(INDEX('[1]Export Lascom'!P:P,MATCH(E459,'[1]Export Lascom'!O:O,0)),4,1)="-",MID(INDEX('[1]Export Lascom'!P:P,MATCH(E459,'[1]Export Lascom'!O:O,0)),9,3),"Titre à mettre à jour")</f>
        <v>TTZ</v>
      </c>
      <c r="L459" s="73" t="str">
        <f>INDEX('[1]Export Lascom'!I:I,MATCH(E459,'[1]Export Lascom'!O:O,0))</f>
        <v>DAF</v>
      </c>
      <c r="M459" s="73" t="str">
        <f t="shared" si="25"/>
        <v>000243</v>
      </c>
      <c r="N459" s="74">
        <f t="shared" si="26"/>
        <v>1</v>
      </c>
      <c r="O459" s="73" t="s">
        <v>787</v>
      </c>
      <c r="P459" s="77" t="str">
        <f t="shared" ca="1" si="28"/>
        <v/>
      </c>
      <c r="Q459" s="75"/>
      <c r="R459" s="76" t="str">
        <f t="shared" ca="1" si="27"/>
        <v/>
      </c>
      <c r="S459" s="76" t="str">
        <f>IF(ISERROR(INDEX('[1]Export Agora'!F:F,MATCH(INDEX('[1]Présence Agora'!#REF!,MATCH(E459,'[1]Présence Agora'!B:B,0)),'[1]Export Agora'!A:A,0))),"",IF(INDEX('[1]Export Agora'!F:F,MATCH(INDEX('[1]Présence Agora'!#REF!,MATCH(E459,'[1]Présence Agora'!B:B,0)),'[1]Export Agora'!A:A,0))="","",INDEX('[1]Export Agora'!F:F,MATCH(INDEX('[1]Présence Agora'!#REF!,MATCH(E459,'[1]Présence Agora'!B:B,0)),'[1]Export Agora'!A:A,0))))</f>
        <v/>
      </c>
      <c r="T459" s="65">
        <f>IF(INDEX('[1]Export Lascom'!U:U,MATCH(E459,'[1]Export Lascom'!O:O,0))="","",INDEX('[1]Export Lascom'!U:U,MATCH(E459,'[1]Export Lascom'!O:O,0)))</f>
        <v>45062</v>
      </c>
    </row>
    <row r="460" spans="5:20">
      <c r="E460" s="72" t="s">
        <v>1177</v>
      </c>
      <c r="F460" s="73" t="str">
        <f>INDEX('[1]Export Lascom'!B:B,MATCH(E460,'[1]Export Lascom'!O:O,0))</f>
        <v>22ISS</v>
      </c>
      <c r="G460" s="73">
        <f>INDEX('[1]Export Lascom'!G:G,MATCH(E460,'[1]Export Lascom'!O:O,0))</f>
        <v>17</v>
      </c>
      <c r="H460" s="73" t="str">
        <f>INDEX('[1]Export Lascom'!D:D,MATCH(E460,'[1]Export Lascom'!O:O,0))</f>
        <v>RVT</v>
      </c>
      <c r="I460" s="73" t="str">
        <f>"Export CPRD " &amp; INDEX('[1]Export Lascom'!E:E,MATCH(E460,'[1]Export Lascom'!O:O,0))</f>
        <v>Export CPRD PSC2137</v>
      </c>
      <c r="J460" s="73" t="str">
        <f>IF(MID(INDEX('[1]Export Lascom'!P:P,MATCH(E460,'[1]Export Lascom'!O:O,0)),4,1)="-",MID(INDEX('[1]Export Lascom'!P:P,MATCH(E460,'[1]Export Lascom'!O:O,0)),5,3),"Titre à mettre à jour")</f>
        <v>TTT</v>
      </c>
      <c r="K460" s="73" t="str">
        <f>IF(MID(INDEX('[1]Export Lascom'!P:P,MATCH(E460,'[1]Export Lascom'!O:O,0)),4,1)="-",MID(INDEX('[1]Export Lascom'!P:P,MATCH(E460,'[1]Export Lascom'!O:O,0)),9,3),"Titre à mettre à jour")</f>
        <v>TTZ</v>
      </c>
      <c r="L460" s="73" t="str">
        <f>INDEX('[1]Export Lascom'!I:I,MATCH(E460,'[1]Export Lascom'!O:O,0))</f>
        <v>DAF</v>
      </c>
      <c r="M460" s="73" t="str">
        <f t="shared" ref="M460:M506" si="29">MID(E460,SEARCH("_",E460)-1+13,6)</f>
        <v>000244</v>
      </c>
      <c r="N460" s="74">
        <f t="shared" si="26"/>
        <v>1</v>
      </c>
      <c r="O460" s="73" t="s">
        <v>787</v>
      </c>
      <c r="P460" s="77" t="str">
        <f t="shared" ca="1" si="28"/>
        <v/>
      </c>
      <c r="Q460" s="75"/>
      <c r="R460" s="76" t="str">
        <f t="shared" ref="R460:R506" ca="1" si="30">IF(AND(T460&lt;&gt;"",P460&lt;&gt;""),P460-T460,IF(AND(T460&lt;&gt;"",Q460&lt;&gt;""),Q460-T460,""))</f>
        <v/>
      </c>
      <c r="S460" s="76" t="str">
        <f>IF(ISERROR(INDEX('[1]Export Agora'!F:F,MATCH(INDEX('[1]Présence Agora'!#REF!,MATCH(E460,'[1]Présence Agora'!B:B,0)),'[1]Export Agora'!A:A,0))),"",IF(INDEX('[1]Export Agora'!F:F,MATCH(INDEX('[1]Présence Agora'!#REF!,MATCH(E460,'[1]Présence Agora'!B:B,0)),'[1]Export Agora'!A:A,0))="","",INDEX('[1]Export Agora'!F:F,MATCH(INDEX('[1]Présence Agora'!#REF!,MATCH(E460,'[1]Présence Agora'!B:B,0)),'[1]Export Agora'!A:A,0))))</f>
        <v/>
      </c>
      <c r="T460" s="65">
        <f>IF(INDEX('[1]Export Lascom'!U:U,MATCH(E460,'[1]Export Lascom'!O:O,0))="","",INDEX('[1]Export Lascom'!U:U,MATCH(E460,'[1]Export Lascom'!O:O,0)))</f>
        <v>45062</v>
      </c>
    </row>
    <row r="461" spans="5:20">
      <c r="E461" s="72" t="s">
        <v>1178</v>
      </c>
      <c r="F461" s="73" t="str">
        <f>INDEX('[1]Export Lascom'!B:B,MATCH(E461,'[1]Export Lascom'!O:O,0))</f>
        <v>22ISS</v>
      </c>
      <c r="G461" s="73">
        <f>INDEX('[1]Export Lascom'!G:G,MATCH(E461,'[1]Export Lascom'!O:O,0))</f>
        <v>17</v>
      </c>
      <c r="H461" s="73" t="str">
        <f>INDEX('[1]Export Lascom'!D:D,MATCH(E461,'[1]Export Lascom'!O:O,0))</f>
        <v>RVT</v>
      </c>
      <c r="I461" s="73" t="str">
        <f>"Export CPRD " &amp; INDEX('[1]Export Lascom'!E:E,MATCH(E461,'[1]Export Lascom'!O:O,0))</f>
        <v>Export CPRD PSC2137</v>
      </c>
      <c r="J461" s="73" t="str">
        <f>IF(MID(INDEX('[1]Export Lascom'!P:P,MATCH(E461,'[1]Export Lascom'!O:O,0)),4,1)="-",MID(INDEX('[1]Export Lascom'!P:P,MATCH(E461,'[1]Export Lascom'!O:O,0)),5,3),"Titre à mettre à jour")</f>
        <v>TTT</v>
      </c>
      <c r="K461" s="73" t="str">
        <f>IF(MID(INDEX('[1]Export Lascom'!P:P,MATCH(E461,'[1]Export Lascom'!O:O,0)),4,1)="-",MID(INDEX('[1]Export Lascom'!P:P,MATCH(E461,'[1]Export Lascom'!O:O,0)),9,3),"Titre à mettre à jour")</f>
        <v>TTZ</v>
      </c>
      <c r="L461" s="73" t="str">
        <f>INDEX('[1]Export Lascom'!I:I,MATCH(E461,'[1]Export Lascom'!O:O,0))</f>
        <v>DAF</v>
      </c>
      <c r="M461" s="73" t="str">
        <f t="shared" si="29"/>
        <v>000247</v>
      </c>
      <c r="N461" s="74">
        <f t="shared" si="26"/>
        <v>1</v>
      </c>
      <c r="O461" s="73" t="s">
        <v>785</v>
      </c>
      <c r="P461" s="77" t="str">
        <f t="shared" ca="1" si="28"/>
        <v/>
      </c>
      <c r="Q461" s="75"/>
      <c r="R461" s="76" t="str">
        <f t="shared" ca="1" si="30"/>
        <v/>
      </c>
      <c r="S461" s="76" t="str">
        <f>IF(ISERROR(INDEX('[1]Export Agora'!F:F,MATCH(INDEX('[1]Présence Agora'!#REF!,MATCH(E461,'[1]Présence Agora'!B:B,0)),'[1]Export Agora'!A:A,0))),"",IF(INDEX('[1]Export Agora'!F:F,MATCH(INDEX('[1]Présence Agora'!#REF!,MATCH(E461,'[1]Présence Agora'!B:B,0)),'[1]Export Agora'!A:A,0))="","",INDEX('[1]Export Agora'!F:F,MATCH(INDEX('[1]Présence Agora'!#REF!,MATCH(E461,'[1]Présence Agora'!B:B,0)),'[1]Export Agora'!A:A,0))))</f>
        <v/>
      </c>
      <c r="T461" s="65">
        <f>IF(INDEX('[1]Export Lascom'!U:U,MATCH(E461,'[1]Export Lascom'!O:O,0))="","",INDEX('[1]Export Lascom'!U:U,MATCH(E461,'[1]Export Lascom'!O:O,0)))</f>
        <v>45062</v>
      </c>
    </row>
    <row r="462" spans="5:20">
      <c r="E462" s="72" t="s">
        <v>1124</v>
      </c>
      <c r="F462" s="73" t="str">
        <f>INDEX('[1]Export Lascom'!B:B,MATCH(E462,'[1]Export Lascom'!O:O,0))</f>
        <v>22ISS</v>
      </c>
      <c r="G462" s="73">
        <f>INDEX('[1]Export Lascom'!G:G,MATCH(E462,'[1]Export Lascom'!O:O,0))</f>
        <v>17</v>
      </c>
      <c r="H462" s="73" t="str">
        <f>INDEX('[1]Export Lascom'!D:D,MATCH(E462,'[1]Export Lascom'!O:O,0))</f>
        <v>MAC</v>
      </c>
      <c r="I462" s="73" t="str">
        <f>"Export CPRD " &amp; INDEX('[1]Export Lascom'!E:E,MATCH(E462,'[1]Export Lascom'!O:O,0))</f>
        <v>Export CPRD PSC2137</v>
      </c>
      <c r="J462" s="73" t="str">
        <f>IF(MID(INDEX('[1]Export Lascom'!P:P,MATCH(E462,'[1]Export Lascom'!O:O,0)),4,1)="-",MID(INDEX('[1]Export Lascom'!P:P,MATCH(E462,'[1]Export Lascom'!O:O,0)),5,3),"Titre à mettre à jour")</f>
        <v>TTT</v>
      </c>
      <c r="K462" s="73" t="str">
        <f>IF(MID(INDEX('[1]Export Lascom'!P:P,MATCH(E462,'[1]Export Lascom'!O:O,0)),4,1)="-",MID(INDEX('[1]Export Lascom'!P:P,MATCH(E462,'[1]Export Lascom'!O:O,0)),9,3),"Titre à mettre à jour")</f>
        <v>TTZ</v>
      </c>
      <c r="L462" s="73" t="str">
        <f>INDEX('[1]Export Lascom'!I:I,MATCH(E462,'[1]Export Lascom'!O:O,0))</f>
        <v>DAF</v>
      </c>
      <c r="M462" s="73" t="str">
        <f t="shared" si="29"/>
        <v>000292</v>
      </c>
      <c r="N462" s="74">
        <f t="shared" si="26"/>
        <v>1</v>
      </c>
      <c r="O462" s="73" t="s">
        <v>787</v>
      </c>
      <c r="P462" s="77" t="str">
        <f t="shared" ca="1" si="28"/>
        <v/>
      </c>
      <c r="Q462" s="75"/>
      <c r="R462" s="76" t="str">
        <f t="shared" ca="1" si="30"/>
        <v/>
      </c>
      <c r="S462" s="76" t="str">
        <f>IF(ISERROR(INDEX('[1]Export Agora'!F:F,MATCH(INDEX('[1]Présence Agora'!#REF!,MATCH(E462,'[1]Présence Agora'!B:B,0)),'[1]Export Agora'!A:A,0))),"",IF(INDEX('[1]Export Agora'!F:F,MATCH(INDEX('[1]Présence Agora'!#REF!,MATCH(E462,'[1]Présence Agora'!B:B,0)),'[1]Export Agora'!A:A,0))="","",INDEX('[1]Export Agora'!F:F,MATCH(INDEX('[1]Présence Agora'!#REF!,MATCH(E462,'[1]Présence Agora'!B:B,0)),'[1]Export Agora'!A:A,0))))</f>
        <v/>
      </c>
      <c r="T462" s="65">
        <f>IF(INDEX('[1]Export Lascom'!U:U,MATCH(E462,'[1]Export Lascom'!O:O,0))="","",INDEX('[1]Export Lascom'!U:U,MATCH(E462,'[1]Export Lascom'!O:O,0)))</f>
        <v>45050</v>
      </c>
    </row>
    <row r="463" spans="5:20">
      <c r="E463" s="72" t="s">
        <v>1168</v>
      </c>
      <c r="F463" s="73" t="str">
        <f>INDEX('[1]Export Lascom'!B:B,MATCH(E463,'[1]Export Lascom'!O:O,0))</f>
        <v>22ISS</v>
      </c>
      <c r="G463" s="73">
        <f>INDEX('[1]Export Lascom'!G:G,MATCH(E463,'[1]Export Lascom'!O:O,0))</f>
        <v>17</v>
      </c>
      <c r="H463" s="73" t="str">
        <f>INDEX('[1]Export Lascom'!D:D,MATCH(E463,'[1]Export Lascom'!O:O,0))</f>
        <v>MAC</v>
      </c>
      <c r="I463" s="73" t="str">
        <f>"Export CPRD " &amp; INDEX('[1]Export Lascom'!E:E,MATCH(E463,'[1]Export Lascom'!O:O,0))</f>
        <v>Export CPRD PSC2137</v>
      </c>
      <c r="J463" s="73" t="str">
        <f>IF(MID(INDEX('[1]Export Lascom'!P:P,MATCH(E463,'[1]Export Lascom'!O:O,0)),4,1)="-",MID(INDEX('[1]Export Lascom'!P:P,MATCH(E463,'[1]Export Lascom'!O:O,0)),5,3),"Titre à mettre à jour")</f>
        <v>TTT</v>
      </c>
      <c r="K463" s="73" t="str">
        <f>IF(MID(INDEX('[1]Export Lascom'!P:P,MATCH(E463,'[1]Export Lascom'!O:O,0)),4,1)="-",MID(INDEX('[1]Export Lascom'!P:P,MATCH(E463,'[1]Export Lascom'!O:O,0)),9,3),"Titre à mettre à jour")</f>
        <v>TTZ</v>
      </c>
      <c r="L463" s="73" t="str">
        <f>INDEX('[1]Export Lascom'!I:I,MATCH(E463,'[1]Export Lascom'!O:O,0))</f>
        <v>DAF</v>
      </c>
      <c r="M463" s="73" t="str">
        <f t="shared" si="29"/>
        <v>000292</v>
      </c>
      <c r="N463" s="74">
        <f t="shared" si="26"/>
        <v>2</v>
      </c>
      <c r="O463" s="73" t="s">
        <v>785</v>
      </c>
      <c r="P463" s="77" t="str">
        <f t="shared" ca="1" si="28"/>
        <v/>
      </c>
      <c r="Q463" s="75">
        <v>45064</v>
      </c>
      <c r="R463" s="76">
        <f t="shared" ca="1" si="30"/>
        <v>2</v>
      </c>
      <c r="S463" s="76" t="str">
        <f>IF(ISERROR(INDEX('[1]Export Agora'!F:F,MATCH(INDEX('[1]Présence Agora'!#REF!,MATCH(E463,'[1]Présence Agora'!B:B,0)),'[1]Export Agora'!A:A,0))),"",IF(INDEX('[1]Export Agora'!F:F,MATCH(INDEX('[1]Présence Agora'!#REF!,MATCH(E463,'[1]Présence Agora'!B:B,0)),'[1]Export Agora'!A:A,0))="","",INDEX('[1]Export Agora'!F:F,MATCH(INDEX('[1]Présence Agora'!#REF!,MATCH(E463,'[1]Présence Agora'!B:B,0)),'[1]Export Agora'!A:A,0))))</f>
        <v/>
      </c>
      <c r="T463" s="65">
        <f>IF(INDEX('[1]Export Lascom'!U:U,MATCH(E463,'[1]Export Lascom'!O:O,0))="","",INDEX('[1]Export Lascom'!U:U,MATCH(E463,'[1]Export Lascom'!O:O,0)))</f>
        <v>45062</v>
      </c>
    </row>
    <row r="464" spans="5:20">
      <c r="E464" s="72" t="s">
        <v>1036</v>
      </c>
      <c r="F464" s="73" t="str">
        <f>INDEX('[1]Export Lascom'!B:B,MATCH(E464,'[1]Export Lascom'!O:O,0))</f>
        <v>22ISS</v>
      </c>
      <c r="G464" s="73">
        <f>INDEX('[1]Export Lascom'!G:G,MATCH(E464,'[1]Export Lascom'!O:O,0))</f>
        <v>17</v>
      </c>
      <c r="H464" s="73" t="str">
        <f>INDEX('[1]Export Lascom'!D:D,MATCH(E464,'[1]Export Lascom'!O:O,0))</f>
        <v>CHA</v>
      </c>
      <c r="I464" s="73" t="str">
        <f>"Export CPRD " &amp; INDEX('[1]Export Lascom'!E:E,MATCH(E464,'[1]Export Lascom'!O:O,0))</f>
        <v>Export CPRD PSC2137</v>
      </c>
      <c r="J464" s="73" t="str">
        <f>IF(MID(INDEX('[1]Export Lascom'!P:P,MATCH(E464,'[1]Export Lascom'!O:O,0)),4,1)="-",MID(INDEX('[1]Export Lascom'!P:P,MATCH(E464,'[1]Export Lascom'!O:O,0)),5,3),"Titre à mettre à jour")</f>
        <v>TTT</v>
      </c>
      <c r="K464" s="73" t="str">
        <f>IF(MID(INDEX('[1]Export Lascom'!P:P,MATCH(E464,'[1]Export Lascom'!O:O,0)),4,1)="-",MID(INDEX('[1]Export Lascom'!P:P,MATCH(E464,'[1]Export Lascom'!O:O,0)),9,3),"Titre à mettre à jour")</f>
        <v>EME</v>
      </c>
      <c r="L464" s="73" t="str">
        <f>INDEX('[1]Export Lascom'!I:I,MATCH(E464,'[1]Export Lascom'!O:O,0))</f>
        <v>DAF</v>
      </c>
      <c r="M464" s="73" t="str">
        <f t="shared" si="29"/>
        <v>000322</v>
      </c>
      <c r="N464" s="74" t="str">
        <f>MID(E464,SEARCH("_",E464)-1+20,2)</f>
        <v>1</v>
      </c>
      <c r="O464" s="73" t="s">
        <v>785</v>
      </c>
      <c r="P464" s="77" t="str">
        <f t="shared" ca="1" si="28"/>
        <v/>
      </c>
      <c r="Q464" s="75"/>
      <c r="R464" s="76" t="str">
        <f t="shared" ca="1" si="30"/>
        <v/>
      </c>
      <c r="S464" s="76" t="str">
        <f>IF(ISERROR(INDEX('[1]Export Agora'!F:F,MATCH(INDEX('[1]Présence Agora'!#REF!,MATCH(E464,'[1]Présence Agora'!B:B,0)),'[1]Export Agora'!A:A,0))),"",IF(INDEX('[1]Export Agora'!F:F,MATCH(INDEX('[1]Présence Agora'!#REF!,MATCH(E464,'[1]Présence Agora'!B:B,0)),'[1]Export Agora'!A:A,0))="","",INDEX('[1]Export Agora'!F:F,MATCH(INDEX('[1]Présence Agora'!#REF!,MATCH(E464,'[1]Présence Agora'!B:B,0)),'[1]Export Agora'!A:A,0))))</f>
        <v/>
      </c>
      <c r="T464" s="65">
        <f>IF(INDEX('[1]Export Lascom'!U:U,MATCH(E464,'[1]Export Lascom'!O:O,0))="","",INDEX('[1]Export Lascom'!U:U,MATCH(E464,'[1]Export Lascom'!O:O,0)))</f>
        <v>45036</v>
      </c>
    </row>
    <row r="465" spans="5:20">
      <c r="E465" s="72" t="s">
        <v>1143</v>
      </c>
      <c r="F465" s="73" t="str">
        <f>INDEX('[1]Export Lascom'!B:B,MATCH(E465,'[1]Export Lascom'!O:O,0))</f>
        <v>22ISS</v>
      </c>
      <c r="G465" s="73">
        <f>INDEX('[1]Export Lascom'!G:G,MATCH(E465,'[1]Export Lascom'!O:O,0))</f>
        <v>17</v>
      </c>
      <c r="H465" s="73" t="str">
        <f>INDEX('[1]Export Lascom'!D:D,MATCH(E465,'[1]Export Lascom'!O:O,0))</f>
        <v>MAC</v>
      </c>
      <c r="I465" s="73" t="str">
        <f>"Export CPRD " &amp; INDEX('[1]Export Lascom'!E:E,MATCH(E465,'[1]Export Lascom'!O:O,0))</f>
        <v>Export CPRD PSC2137</v>
      </c>
      <c r="J465" s="73" t="str">
        <f>IF(MID(INDEX('[1]Export Lascom'!P:P,MATCH(E465,'[1]Export Lascom'!O:O,0)),4,1)="-",MID(INDEX('[1]Export Lascom'!P:P,MATCH(E465,'[1]Export Lascom'!O:O,0)),5,3),"Titre à mettre à jour")</f>
        <v>TTT</v>
      </c>
      <c r="K465" s="73" t="str">
        <f>IF(MID(INDEX('[1]Export Lascom'!P:P,MATCH(E465,'[1]Export Lascom'!O:O,0)),4,1)="-",MID(INDEX('[1]Export Lascom'!P:P,MATCH(E465,'[1]Export Lascom'!O:O,0)),9,3),"Titre à mettre à jour")</f>
        <v>TTZ</v>
      </c>
      <c r="L465" s="73" t="str">
        <f>INDEX('[1]Export Lascom'!I:I,MATCH(E465,'[1]Export Lascom'!O:O,0))</f>
        <v>DAF</v>
      </c>
      <c r="M465" s="73" t="str">
        <f t="shared" si="29"/>
        <v>000324</v>
      </c>
      <c r="N465" s="74">
        <f t="shared" ref="N465:N506" si="31">VALUE(MID(E465,SEARCH("_",E465)-1+20,2))</f>
        <v>1</v>
      </c>
      <c r="O465" s="73" t="s">
        <v>785</v>
      </c>
      <c r="P465" s="77" t="str">
        <f t="shared" ca="1" si="28"/>
        <v/>
      </c>
      <c r="Q465" s="75"/>
      <c r="R465" s="76" t="str">
        <f t="shared" ca="1" si="30"/>
        <v/>
      </c>
      <c r="S465" s="76" t="str">
        <f>IF(ISERROR(INDEX('[1]Export Agora'!F:F,MATCH(INDEX('[1]Présence Agora'!#REF!,MATCH(E465,'[1]Présence Agora'!B:B,0)),'[1]Export Agora'!A:A,0))),"",IF(INDEX('[1]Export Agora'!F:F,MATCH(INDEX('[1]Présence Agora'!#REF!,MATCH(E465,'[1]Présence Agora'!B:B,0)),'[1]Export Agora'!A:A,0))="","",INDEX('[1]Export Agora'!F:F,MATCH(INDEX('[1]Présence Agora'!#REF!,MATCH(E465,'[1]Présence Agora'!B:B,0)),'[1]Export Agora'!A:A,0))))</f>
        <v/>
      </c>
      <c r="T465" s="65">
        <f>IF(INDEX('[1]Export Lascom'!U:U,MATCH(E465,'[1]Export Lascom'!O:O,0))="","",INDEX('[1]Export Lascom'!U:U,MATCH(E465,'[1]Export Lascom'!O:O,0)))</f>
        <v>45058</v>
      </c>
    </row>
    <row r="466" spans="5:20">
      <c r="E466" s="72" t="s">
        <v>1140</v>
      </c>
      <c r="F466" s="73" t="str">
        <f>INDEX('[1]Export Lascom'!B:B,MATCH(E466,'[1]Export Lascom'!O:O,0))</f>
        <v>22ISS</v>
      </c>
      <c r="G466" s="73">
        <f>INDEX('[1]Export Lascom'!G:G,MATCH(E466,'[1]Export Lascom'!O:O,0))</f>
        <v>17</v>
      </c>
      <c r="H466" s="73" t="str">
        <f>INDEX('[1]Export Lascom'!D:D,MATCH(E466,'[1]Export Lascom'!O:O,0))</f>
        <v>ETA</v>
      </c>
      <c r="I466" s="73" t="str">
        <f>"Export CPRD " &amp; INDEX('[1]Export Lascom'!E:E,MATCH(E466,'[1]Export Lascom'!O:O,0))</f>
        <v>Export CPRD PSC2137</v>
      </c>
      <c r="J466" s="73" t="str">
        <f>IF(MID(INDEX('[1]Export Lascom'!P:P,MATCH(E466,'[1]Export Lascom'!O:O,0)),4,1)="-",MID(INDEX('[1]Export Lascom'!P:P,MATCH(E466,'[1]Export Lascom'!O:O,0)),5,3),"Titre à mettre à jour")</f>
        <v>TTT</v>
      </c>
      <c r="K466" s="73" t="str">
        <f>IF(MID(INDEX('[1]Export Lascom'!P:P,MATCH(E466,'[1]Export Lascom'!O:O,0)),4,1)="-",MID(INDEX('[1]Export Lascom'!P:P,MATCH(E466,'[1]Export Lascom'!O:O,0)),9,3),"Titre à mettre à jour")</f>
        <v>TTZ</v>
      </c>
      <c r="L466" s="73" t="str">
        <f>INDEX('[1]Export Lascom'!I:I,MATCH(E466,'[1]Export Lascom'!O:O,0))</f>
        <v>DAF</v>
      </c>
      <c r="M466" s="73" t="str">
        <f t="shared" si="29"/>
        <v>000325</v>
      </c>
      <c r="N466" s="74">
        <f t="shared" si="31"/>
        <v>1</v>
      </c>
      <c r="O466" s="73" t="s">
        <v>787</v>
      </c>
      <c r="P466" s="77" t="str">
        <f t="shared" ca="1" si="28"/>
        <v/>
      </c>
      <c r="Q466" s="75"/>
      <c r="R466" s="76" t="str">
        <f t="shared" ca="1" si="30"/>
        <v/>
      </c>
      <c r="S466" s="76" t="str">
        <f>IF(ISERROR(INDEX('[1]Export Agora'!F:F,MATCH(INDEX('[1]Présence Agora'!#REF!,MATCH(E466,'[1]Présence Agora'!B:B,0)),'[1]Export Agora'!A:A,0))),"",IF(INDEX('[1]Export Agora'!F:F,MATCH(INDEX('[1]Présence Agora'!#REF!,MATCH(E466,'[1]Présence Agora'!B:B,0)),'[1]Export Agora'!A:A,0))="","",INDEX('[1]Export Agora'!F:F,MATCH(INDEX('[1]Présence Agora'!#REF!,MATCH(E466,'[1]Présence Agora'!B:B,0)),'[1]Export Agora'!A:A,0))))</f>
        <v/>
      </c>
      <c r="T466" s="65">
        <f>IF(INDEX('[1]Export Lascom'!U:U,MATCH(E466,'[1]Export Lascom'!O:O,0))="","",INDEX('[1]Export Lascom'!U:U,MATCH(E466,'[1]Export Lascom'!O:O,0)))</f>
        <v>45058</v>
      </c>
    </row>
    <row r="467" spans="5:20">
      <c r="E467" s="72" t="s">
        <v>1141</v>
      </c>
      <c r="F467" s="73" t="str">
        <f>INDEX('[1]Export Lascom'!B:B,MATCH(E467,'[1]Export Lascom'!O:O,0))</f>
        <v>22ISS</v>
      </c>
      <c r="G467" s="73">
        <f>INDEX('[1]Export Lascom'!G:G,MATCH(E467,'[1]Export Lascom'!O:O,0))</f>
        <v>17</v>
      </c>
      <c r="H467" s="73" t="str">
        <f>INDEX('[1]Export Lascom'!D:D,MATCH(E467,'[1]Export Lascom'!O:O,0))</f>
        <v>ETA</v>
      </c>
      <c r="I467" s="73" t="str">
        <f>"Export CPRD " &amp; INDEX('[1]Export Lascom'!E:E,MATCH(E467,'[1]Export Lascom'!O:O,0))</f>
        <v>Export CPRD PSC2137</v>
      </c>
      <c r="J467" s="73" t="str">
        <f>IF(MID(INDEX('[1]Export Lascom'!P:P,MATCH(E467,'[1]Export Lascom'!O:O,0)),4,1)="-",MID(INDEX('[1]Export Lascom'!P:P,MATCH(E467,'[1]Export Lascom'!O:O,0)),5,3),"Titre à mettre à jour")</f>
        <v>TTT</v>
      </c>
      <c r="K467" s="73" t="str">
        <f>IF(MID(INDEX('[1]Export Lascom'!P:P,MATCH(E467,'[1]Export Lascom'!O:O,0)),4,1)="-",MID(INDEX('[1]Export Lascom'!P:P,MATCH(E467,'[1]Export Lascom'!O:O,0)),9,3),"Titre à mettre à jour")</f>
        <v>TTZ</v>
      </c>
      <c r="L467" s="73" t="str">
        <f>INDEX('[1]Export Lascom'!I:I,MATCH(E467,'[1]Export Lascom'!O:O,0))</f>
        <v>DAF</v>
      </c>
      <c r="M467" s="73" t="str">
        <f t="shared" si="29"/>
        <v>000326</v>
      </c>
      <c r="N467" s="74">
        <f t="shared" si="31"/>
        <v>1</v>
      </c>
      <c r="O467" s="73" t="s">
        <v>785</v>
      </c>
      <c r="P467" s="77" t="str">
        <f t="shared" ca="1" si="28"/>
        <v/>
      </c>
      <c r="Q467" s="75"/>
      <c r="R467" s="76" t="str">
        <f t="shared" ca="1" si="30"/>
        <v/>
      </c>
      <c r="S467" s="76" t="str">
        <f>IF(ISERROR(INDEX('[1]Export Agora'!F:F,MATCH(INDEX('[1]Présence Agora'!#REF!,MATCH(E467,'[1]Présence Agora'!B:B,0)),'[1]Export Agora'!A:A,0))),"",IF(INDEX('[1]Export Agora'!F:F,MATCH(INDEX('[1]Présence Agora'!#REF!,MATCH(E467,'[1]Présence Agora'!B:B,0)),'[1]Export Agora'!A:A,0))="","",INDEX('[1]Export Agora'!F:F,MATCH(INDEX('[1]Présence Agora'!#REF!,MATCH(E467,'[1]Présence Agora'!B:B,0)),'[1]Export Agora'!A:A,0))))</f>
        <v/>
      </c>
      <c r="T467" s="65">
        <f>IF(INDEX('[1]Export Lascom'!U:U,MATCH(E467,'[1]Export Lascom'!O:O,0))="","",INDEX('[1]Export Lascom'!U:U,MATCH(E467,'[1]Export Lascom'!O:O,0)))</f>
        <v>45058</v>
      </c>
    </row>
    <row r="468" spans="5:20">
      <c r="E468" s="72" t="s">
        <v>800</v>
      </c>
      <c r="F468" s="73" t="str">
        <f>INDEX('[1]Export Lascom'!B:B,MATCH(E468,'[1]Export Lascom'!O:O,0))</f>
        <v>22ISS</v>
      </c>
      <c r="G468" s="73">
        <f>INDEX('[1]Export Lascom'!G:G,MATCH(E468,'[1]Export Lascom'!O:O,0))</f>
        <v>17</v>
      </c>
      <c r="H468" s="73" t="str">
        <f>INDEX('[1]Export Lascom'!D:D,MATCH(E468,'[1]Export Lascom'!O:O,0))</f>
        <v>GEN</v>
      </c>
      <c r="I468" s="73" t="str">
        <f>"Export CPRD " &amp; INDEX('[1]Export Lascom'!E:E,MATCH(E468,'[1]Export Lascom'!O:O,0))</f>
        <v>Export CPRD PSC2137</v>
      </c>
      <c r="J468" s="73" t="str">
        <f>IF(MID(INDEX('[1]Export Lascom'!P:P,MATCH(E468,'[1]Export Lascom'!O:O,0)),4,1)="-",MID(INDEX('[1]Export Lascom'!P:P,MATCH(E468,'[1]Export Lascom'!O:O,0)),5,3),"Titre à mettre à jour")</f>
        <v>Titre à mettre à jour</v>
      </c>
      <c r="K468" s="73" t="str">
        <f>IF(MID(INDEX('[1]Export Lascom'!P:P,MATCH(E468,'[1]Export Lascom'!O:O,0)),4,1)="-",MID(INDEX('[1]Export Lascom'!P:P,MATCH(E468,'[1]Export Lascom'!O:O,0)),9,3),"Titre à mettre à jour")</f>
        <v>Titre à mettre à jour</v>
      </c>
      <c r="L468" s="73" t="str">
        <f>INDEX('[1]Export Lascom'!I:I,MATCH(E468,'[1]Export Lascom'!O:O,0))</f>
        <v>LIS</v>
      </c>
      <c r="M468" s="73" t="str">
        <f t="shared" si="29"/>
        <v>000001</v>
      </c>
      <c r="N468" s="74">
        <f t="shared" si="31"/>
        <v>1</v>
      </c>
      <c r="O468" s="73" t="s">
        <v>785</v>
      </c>
      <c r="P468" s="77" t="str">
        <f t="shared" ca="1" si="28"/>
        <v/>
      </c>
      <c r="Q468" s="75"/>
      <c r="R468" s="76" t="str">
        <f t="shared" ca="1" si="30"/>
        <v/>
      </c>
      <c r="S468" s="76" t="str">
        <f>IF(ISERROR(INDEX('[1]Export Agora'!F:F,MATCH(INDEX('[1]Présence Agora'!#REF!,MATCH(E468,'[1]Présence Agora'!B:B,0)),'[1]Export Agora'!A:A,0))),"",IF(INDEX('[1]Export Agora'!F:F,MATCH(INDEX('[1]Présence Agora'!#REF!,MATCH(E468,'[1]Présence Agora'!B:B,0)),'[1]Export Agora'!A:A,0))="","",INDEX('[1]Export Agora'!F:F,MATCH(INDEX('[1]Présence Agora'!#REF!,MATCH(E468,'[1]Présence Agora'!B:B,0)),'[1]Export Agora'!A:A,0))))</f>
        <v/>
      </c>
      <c r="T468" s="65">
        <f>IF(INDEX('[1]Export Lascom'!U:U,MATCH(E468,'[1]Export Lascom'!O:O,0))="","",INDEX('[1]Export Lascom'!U:U,MATCH(E468,'[1]Export Lascom'!O:O,0)))</f>
        <v>44922</v>
      </c>
    </row>
    <row r="469" spans="5:20">
      <c r="E469" s="72" t="s">
        <v>828</v>
      </c>
      <c r="F469" s="73" t="str">
        <f>INDEX('[1]Export Lascom'!B:B,MATCH(E469,'[1]Export Lascom'!O:O,0))</f>
        <v>22ISS</v>
      </c>
      <c r="G469" s="73">
        <f>INDEX('[1]Export Lascom'!G:G,MATCH(E469,'[1]Export Lascom'!O:O,0))</f>
        <v>17</v>
      </c>
      <c r="H469" s="73" t="str">
        <f>INDEX('[1]Export Lascom'!D:D,MATCH(E469,'[1]Export Lascom'!O:O,0))</f>
        <v>GEN</v>
      </c>
      <c r="I469" s="73" t="str">
        <f>"Export CPRD " &amp; INDEX('[1]Export Lascom'!E:E,MATCH(E469,'[1]Export Lascom'!O:O,0))</f>
        <v>Export CPRD PSC2137</v>
      </c>
      <c r="J469" s="73" t="str">
        <f>IF(MID(INDEX('[1]Export Lascom'!P:P,MATCH(E469,'[1]Export Lascom'!O:O,0)),4,1)="-",MID(INDEX('[1]Export Lascom'!P:P,MATCH(E469,'[1]Export Lascom'!O:O,0)),5,3),"Titre à mettre à jour")</f>
        <v>TTT</v>
      </c>
      <c r="K469" s="73" t="str">
        <f>IF(MID(INDEX('[1]Export Lascom'!P:P,MATCH(E469,'[1]Export Lascom'!O:O,0)),4,1)="-",MID(INDEX('[1]Export Lascom'!P:P,MATCH(E469,'[1]Export Lascom'!O:O,0)),9,3),"Titre à mettre à jour")</f>
        <v>TTZ</v>
      </c>
      <c r="L469" s="73" t="str">
        <f>INDEX('[1]Export Lascom'!I:I,MATCH(E469,'[1]Export Lascom'!O:O,0))</f>
        <v>LIS</v>
      </c>
      <c r="M469" s="73" t="str">
        <f t="shared" si="29"/>
        <v>000018</v>
      </c>
      <c r="N469" s="74">
        <f t="shared" si="31"/>
        <v>1</v>
      </c>
      <c r="O469" s="73" t="s">
        <v>785</v>
      </c>
      <c r="P469" s="77" t="str">
        <f t="shared" ca="1" si="28"/>
        <v/>
      </c>
      <c r="Q469" s="75"/>
      <c r="R469" s="76" t="str">
        <f t="shared" ca="1" si="30"/>
        <v/>
      </c>
      <c r="S469" s="76" t="str">
        <f>IF(ISERROR(INDEX('[1]Export Agora'!F:F,MATCH(INDEX('[1]Présence Agora'!#REF!,MATCH(E469,'[1]Présence Agora'!B:B,0)),'[1]Export Agora'!A:A,0))),"",IF(INDEX('[1]Export Agora'!F:F,MATCH(INDEX('[1]Présence Agora'!#REF!,MATCH(E469,'[1]Présence Agora'!B:B,0)),'[1]Export Agora'!A:A,0))="","",INDEX('[1]Export Agora'!F:F,MATCH(INDEX('[1]Présence Agora'!#REF!,MATCH(E469,'[1]Présence Agora'!B:B,0)),'[1]Export Agora'!A:A,0))))</f>
        <v/>
      </c>
      <c r="T469" s="65">
        <f>IF(INDEX('[1]Export Lascom'!U:U,MATCH(E469,'[1]Export Lascom'!O:O,0))="","",INDEX('[1]Export Lascom'!U:U,MATCH(E469,'[1]Export Lascom'!O:O,0)))</f>
        <v>44946</v>
      </c>
    </row>
    <row r="470" spans="5:20">
      <c r="E470" s="72" t="s">
        <v>829</v>
      </c>
      <c r="F470" s="73" t="str">
        <f>INDEX('[1]Export Lascom'!B:B,MATCH(E470,'[1]Export Lascom'!O:O,0))</f>
        <v>22ISS</v>
      </c>
      <c r="G470" s="73">
        <f>INDEX('[1]Export Lascom'!G:G,MATCH(E470,'[1]Export Lascom'!O:O,0))</f>
        <v>17</v>
      </c>
      <c r="H470" s="73" t="str">
        <f>INDEX('[1]Export Lascom'!D:D,MATCH(E470,'[1]Export Lascom'!O:O,0))</f>
        <v>GEN</v>
      </c>
      <c r="I470" s="73" t="str">
        <f>"Export CPRD " &amp; INDEX('[1]Export Lascom'!E:E,MATCH(E470,'[1]Export Lascom'!O:O,0))</f>
        <v>Export CPRD PSC2137</v>
      </c>
      <c r="J470" s="73" t="str">
        <f>IF(MID(INDEX('[1]Export Lascom'!P:P,MATCH(E470,'[1]Export Lascom'!O:O,0)),4,1)="-",MID(INDEX('[1]Export Lascom'!P:P,MATCH(E470,'[1]Export Lascom'!O:O,0)),5,3),"Titre à mettre à jour")</f>
        <v>TTT</v>
      </c>
      <c r="K470" s="73" t="str">
        <f>IF(MID(INDEX('[1]Export Lascom'!P:P,MATCH(E470,'[1]Export Lascom'!O:O,0)),4,1)="-",MID(INDEX('[1]Export Lascom'!P:P,MATCH(E470,'[1]Export Lascom'!O:O,0)),9,3),"Titre à mettre à jour")</f>
        <v>TTZ</v>
      </c>
      <c r="L470" s="73" t="str">
        <f>INDEX('[1]Export Lascom'!I:I,MATCH(E470,'[1]Export Lascom'!O:O,0))</f>
        <v>NOT</v>
      </c>
      <c r="M470" s="73" t="str">
        <f t="shared" si="29"/>
        <v>000011</v>
      </c>
      <c r="N470" s="74">
        <f t="shared" si="31"/>
        <v>1</v>
      </c>
      <c r="O470" s="73" t="s">
        <v>787</v>
      </c>
      <c r="P470" s="77" t="str">
        <f t="shared" ca="1" si="28"/>
        <v/>
      </c>
      <c r="Q470" s="75"/>
      <c r="R470" s="76" t="str">
        <f t="shared" ca="1" si="30"/>
        <v/>
      </c>
      <c r="S470" s="76" t="str">
        <f>IF(ISERROR(INDEX('[1]Export Agora'!F:F,MATCH(INDEX('[1]Présence Agora'!#REF!,MATCH(E470,'[1]Présence Agora'!B:B,0)),'[1]Export Agora'!A:A,0))),"",IF(INDEX('[1]Export Agora'!F:F,MATCH(INDEX('[1]Présence Agora'!#REF!,MATCH(E470,'[1]Présence Agora'!B:B,0)),'[1]Export Agora'!A:A,0))="","",INDEX('[1]Export Agora'!F:F,MATCH(INDEX('[1]Présence Agora'!#REF!,MATCH(E470,'[1]Présence Agora'!B:B,0)),'[1]Export Agora'!A:A,0))))</f>
        <v/>
      </c>
      <c r="T470" s="65">
        <f>IF(INDEX('[1]Export Lascom'!U:U,MATCH(E470,'[1]Export Lascom'!O:O,0))="","",INDEX('[1]Export Lascom'!U:U,MATCH(E470,'[1]Export Lascom'!O:O,0)))</f>
        <v>44946</v>
      </c>
    </row>
    <row r="471" spans="5:20">
      <c r="E471" s="72" t="s">
        <v>836</v>
      </c>
      <c r="F471" s="73" t="str">
        <f>INDEX('[1]Export Lascom'!B:B,MATCH(E471,'[1]Export Lascom'!O:O,0))</f>
        <v>22ISS</v>
      </c>
      <c r="G471" s="73">
        <f>INDEX('[1]Export Lascom'!G:G,MATCH(E471,'[1]Export Lascom'!O:O,0))</f>
        <v>17</v>
      </c>
      <c r="H471" s="73" t="str">
        <f>INDEX('[1]Export Lascom'!D:D,MATCH(E471,'[1]Export Lascom'!O:O,0))</f>
        <v>POP</v>
      </c>
      <c r="I471" s="73" t="str">
        <f>"Export CPRD " &amp; INDEX('[1]Export Lascom'!E:E,MATCH(E471,'[1]Export Lascom'!O:O,0))</f>
        <v>Export CPRD PSC2137</v>
      </c>
      <c r="J471" s="73" t="str">
        <f>IF(MID(INDEX('[1]Export Lascom'!P:P,MATCH(E471,'[1]Export Lascom'!O:O,0)),4,1)="-",MID(INDEX('[1]Export Lascom'!P:P,MATCH(E471,'[1]Export Lascom'!O:O,0)),5,3),"Titre à mettre à jour")</f>
        <v>TTT</v>
      </c>
      <c r="K471" s="73" t="str">
        <f>IF(MID(INDEX('[1]Export Lascom'!P:P,MATCH(E471,'[1]Export Lascom'!O:O,0)),4,1)="-",MID(INDEX('[1]Export Lascom'!P:P,MATCH(E471,'[1]Export Lascom'!O:O,0)),9,3),"Titre à mettre à jour")</f>
        <v>TTZ</v>
      </c>
      <c r="L471" s="73" t="str">
        <f>INDEX('[1]Export Lascom'!I:I,MATCH(E471,'[1]Export Lascom'!O:O,0))</f>
        <v>NOT</v>
      </c>
      <c r="M471" s="73" t="str">
        <f t="shared" si="29"/>
        <v>000012</v>
      </c>
      <c r="N471" s="74">
        <f t="shared" si="31"/>
        <v>1</v>
      </c>
      <c r="O471" s="73" t="s">
        <v>787</v>
      </c>
      <c r="P471" s="77" t="str">
        <f t="shared" ca="1" si="28"/>
        <v/>
      </c>
      <c r="Q471" s="75"/>
      <c r="R471" s="76" t="str">
        <f t="shared" ca="1" si="30"/>
        <v/>
      </c>
      <c r="S471" s="76" t="str">
        <f>IF(ISERROR(INDEX('[1]Export Agora'!F:F,MATCH(INDEX('[1]Présence Agora'!#REF!,MATCH(E471,'[1]Présence Agora'!B:B,0)),'[1]Export Agora'!A:A,0))),"",IF(INDEX('[1]Export Agora'!F:F,MATCH(INDEX('[1]Présence Agora'!#REF!,MATCH(E471,'[1]Présence Agora'!B:B,0)),'[1]Export Agora'!A:A,0))="","",INDEX('[1]Export Agora'!F:F,MATCH(INDEX('[1]Présence Agora'!#REF!,MATCH(E471,'[1]Présence Agora'!B:B,0)),'[1]Export Agora'!A:A,0))))</f>
        <v/>
      </c>
      <c r="T471" s="65">
        <f>IF(INDEX('[1]Export Lascom'!U:U,MATCH(E471,'[1]Export Lascom'!O:O,0))="","",INDEX('[1]Export Lascom'!U:U,MATCH(E471,'[1]Export Lascom'!O:O,0)))</f>
        <v>44946</v>
      </c>
    </row>
    <row r="472" spans="5:20">
      <c r="E472" s="72" t="s">
        <v>843</v>
      </c>
      <c r="F472" s="73" t="str">
        <f>INDEX('[1]Export Lascom'!B:B,MATCH(E472,'[1]Export Lascom'!O:O,0))</f>
        <v>22ISS</v>
      </c>
      <c r="G472" s="73">
        <f>INDEX('[1]Export Lascom'!G:G,MATCH(E472,'[1]Export Lascom'!O:O,0))</f>
        <v>17</v>
      </c>
      <c r="H472" s="73" t="str">
        <f>INDEX('[1]Export Lascom'!D:D,MATCH(E472,'[1]Export Lascom'!O:O,0))</f>
        <v>POP</v>
      </c>
      <c r="I472" s="73" t="str">
        <f>"Export CPRD " &amp; INDEX('[1]Export Lascom'!E:E,MATCH(E472,'[1]Export Lascom'!O:O,0))</f>
        <v>Export CPRD PSC2137</v>
      </c>
      <c r="J472" s="73" t="str">
        <f>IF(MID(INDEX('[1]Export Lascom'!P:P,MATCH(E472,'[1]Export Lascom'!O:O,0)),4,1)="-",MID(INDEX('[1]Export Lascom'!P:P,MATCH(E472,'[1]Export Lascom'!O:O,0)),5,3),"Titre à mettre à jour")</f>
        <v>TTT</v>
      </c>
      <c r="K472" s="73" t="str">
        <f>IF(MID(INDEX('[1]Export Lascom'!P:P,MATCH(E472,'[1]Export Lascom'!O:O,0)),4,1)="-",MID(INDEX('[1]Export Lascom'!P:P,MATCH(E472,'[1]Export Lascom'!O:O,0)),9,3),"Titre à mettre à jour")</f>
        <v>TTZ</v>
      </c>
      <c r="L472" s="73" t="str">
        <f>INDEX('[1]Export Lascom'!I:I,MATCH(E472,'[1]Export Lascom'!O:O,0))</f>
        <v>NOT</v>
      </c>
      <c r="M472" s="73" t="str">
        <f t="shared" si="29"/>
        <v>000012</v>
      </c>
      <c r="N472" s="74">
        <f t="shared" si="31"/>
        <v>2</v>
      </c>
      <c r="O472" s="73" t="s">
        <v>785</v>
      </c>
      <c r="P472" s="77" t="str">
        <f t="shared" ca="1" si="28"/>
        <v/>
      </c>
      <c r="Q472" s="75">
        <v>44963</v>
      </c>
      <c r="R472" s="76">
        <f t="shared" ca="1" si="30"/>
        <v>11</v>
      </c>
      <c r="S472" s="76" t="str">
        <f>IF(ISERROR(INDEX('[1]Export Agora'!F:F,MATCH(INDEX('[1]Présence Agora'!#REF!,MATCH(E472,'[1]Présence Agora'!B:B,0)),'[1]Export Agora'!A:A,0))),"",IF(INDEX('[1]Export Agora'!F:F,MATCH(INDEX('[1]Présence Agora'!#REF!,MATCH(E472,'[1]Présence Agora'!B:B,0)),'[1]Export Agora'!A:A,0))="","",INDEX('[1]Export Agora'!F:F,MATCH(INDEX('[1]Présence Agora'!#REF!,MATCH(E472,'[1]Présence Agora'!B:B,0)),'[1]Export Agora'!A:A,0))))</f>
        <v/>
      </c>
      <c r="T472" s="65">
        <f>IF(INDEX('[1]Export Lascom'!U:U,MATCH(E472,'[1]Export Lascom'!O:O,0))="","",INDEX('[1]Export Lascom'!U:U,MATCH(E472,'[1]Export Lascom'!O:O,0)))</f>
        <v>44952</v>
      </c>
    </row>
    <row r="473" spans="5:20">
      <c r="E473" s="72" t="s">
        <v>831</v>
      </c>
      <c r="F473" s="73" t="str">
        <f>INDEX('[1]Export Lascom'!B:B,MATCH(E473,'[1]Export Lascom'!O:O,0))</f>
        <v>22ISS</v>
      </c>
      <c r="G473" s="73">
        <f>INDEX('[1]Export Lascom'!G:G,MATCH(E473,'[1]Export Lascom'!O:O,0))</f>
        <v>17</v>
      </c>
      <c r="H473" s="73" t="str">
        <f>INDEX('[1]Export Lascom'!D:D,MATCH(E473,'[1]Export Lascom'!O:O,0))</f>
        <v>INS</v>
      </c>
      <c r="I473" s="73" t="str">
        <f>"Export CPRD " &amp; INDEX('[1]Export Lascom'!E:E,MATCH(E473,'[1]Export Lascom'!O:O,0))</f>
        <v>Export CPRD PSC2137</v>
      </c>
      <c r="J473" s="73" t="str">
        <f>IF(MID(INDEX('[1]Export Lascom'!P:P,MATCH(E473,'[1]Export Lascom'!O:O,0)),4,1)="-",MID(INDEX('[1]Export Lascom'!P:P,MATCH(E473,'[1]Export Lascom'!O:O,0)),5,3),"Titre à mettre à jour")</f>
        <v>TTT</v>
      </c>
      <c r="K473" s="73" t="str">
        <f>IF(MID(INDEX('[1]Export Lascom'!P:P,MATCH(E473,'[1]Export Lascom'!O:O,0)),4,1)="-",MID(INDEX('[1]Export Lascom'!P:P,MATCH(E473,'[1]Export Lascom'!O:O,0)),9,3),"Titre à mettre à jour")</f>
        <v>TTZ</v>
      </c>
      <c r="L473" s="73" t="str">
        <f>INDEX('[1]Export Lascom'!I:I,MATCH(E473,'[1]Export Lascom'!O:O,0))</f>
        <v>NOT</v>
      </c>
      <c r="M473" s="73" t="str">
        <f t="shared" si="29"/>
        <v>000016</v>
      </c>
      <c r="N473" s="74">
        <f t="shared" si="31"/>
        <v>1</v>
      </c>
      <c r="O473" s="73" t="s">
        <v>787</v>
      </c>
      <c r="P473" s="77" t="str">
        <f t="shared" ca="1" si="28"/>
        <v/>
      </c>
      <c r="Q473" s="75"/>
      <c r="R473" s="76" t="str">
        <f t="shared" ca="1" si="30"/>
        <v/>
      </c>
      <c r="S473" s="76" t="str">
        <f>IF(ISERROR(INDEX('[1]Export Agora'!F:F,MATCH(INDEX('[1]Présence Agora'!#REF!,MATCH(E473,'[1]Présence Agora'!B:B,0)),'[1]Export Agora'!A:A,0))),"",IF(INDEX('[1]Export Agora'!F:F,MATCH(INDEX('[1]Présence Agora'!#REF!,MATCH(E473,'[1]Présence Agora'!B:B,0)),'[1]Export Agora'!A:A,0))="","",INDEX('[1]Export Agora'!F:F,MATCH(INDEX('[1]Présence Agora'!#REF!,MATCH(E473,'[1]Présence Agora'!B:B,0)),'[1]Export Agora'!A:A,0))))</f>
        <v/>
      </c>
      <c r="T473" s="65">
        <f>IF(INDEX('[1]Export Lascom'!U:U,MATCH(E473,'[1]Export Lascom'!O:O,0))="","",INDEX('[1]Export Lascom'!U:U,MATCH(E473,'[1]Export Lascom'!O:O,0)))</f>
        <v>44946</v>
      </c>
    </row>
    <row r="474" spans="5:20">
      <c r="E474" s="72" t="s">
        <v>841</v>
      </c>
      <c r="F474" s="73" t="str">
        <f>INDEX('[1]Export Lascom'!B:B,MATCH(E474,'[1]Export Lascom'!O:O,0))</f>
        <v>22ISS</v>
      </c>
      <c r="G474" s="73">
        <f>INDEX('[1]Export Lascom'!G:G,MATCH(E474,'[1]Export Lascom'!O:O,0))</f>
        <v>17</v>
      </c>
      <c r="H474" s="73" t="str">
        <f>INDEX('[1]Export Lascom'!D:D,MATCH(E474,'[1]Export Lascom'!O:O,0))</f>
        <v>INS</v>
      </c>
      <c r="I474" s="73" t="str">
        <f>"Export CPRD " &amp; INDEX('[1]Export Lascom'!E:E,MATCH(E474,'[1]Export Lascom'!O:O,0))</f>
        <v>Export CPRD PSC2137</v>
      </c>
      <c r="J474" s="73" t="str">
        <f>IF(MID(INDEX('[1]Export Lascom'!P:P,MATCH(E474,'[1]Export Lascom'!O:O,0)),4,1)="-",MID(INDEX('[1]Export Lascom'!P:P,MATCH(E474,'[1]Export Lascom'!O:O,0)),5,3),"Titre à mettre à jour")</f>
        <v>TTT</v>
      </c>
      <c r="K474" s="73" t="str">
        <f>IF(MID(INDEX('[1]Export Lascom'!P:P,MATCH(E474,'[1]Export Lascom'!O:O,0)),4,1)="-",MID(INDEX('[1]Export Lascom'!P:P,MATCH(E474,'[1]Export Lascom'!O:O,0)),9,3),"Titre à mettre à jour")</f>
        <v>TTZ</v>
      </c>
      <c r="L474" s="73" t="str">
        <f>INDEX('[1]Export Lascom'!I:I,MATCH(E474,'[1]Export Lascom'!O:O,0))</f>
        <v>NOT</v>
      </c>
      <c r="M474" s="73" t="str">
        <f t="shared" si="29"/>
        <v>000016</v>
      </c>
      <c r="N474" s="74">
        <f t="shared" si="31"/>
        <v>2</v>
      </c>
      <c r="O474" s="73" t="s">
        <v>785</v>
      </c>
      <c r="P474" s="77" t="str">
        <f t="shared" ca="1" si="28"/>
        <v/>
      </c>
      <c r="Q474" s="75">
        <v>44963</v>
      </c>
      <c r="R474" s="76">
        <f t="shared" ca="1" si="30"/>
        <v>11</v>
      </c>
      <c r="S474" s="76" t="str">
        <f>IF(ISERROR(INDEX('[1]Export Agora'!F:F,MATCH(INDEX('[1]Présence Agora'!#REF!,MATCH(E474,'[1]Présence Agora'!B:B,0)),'[1]Export Agora'!A:A,0))),"",IF(INDEX('[1]Export Agora'!F:F,MATCH(INDEX('[1]Présence Agora'!#REF!,MATCH(E474,'[1]Présence Agora'!B:B,0)),'[1]Export Agora'!A:A,0))="","",INDEX('[1]Export Agora'!F:F,MATCH(INDEX('[1]Présence Agora'!#REF!,MATCH(E474,'[1]Présence Agora'!B:B,0)),'[1]Export Agora'!A:A,0))))</f>
        <v/>
      </c>
      <c r="T474" s="65">
        <f>IF(INDEX('[1]Export Lascom'!U:U,MATCH(E474,'[1]Export Lascom'!O:O,0))="","",INDEX('[1]Export Lascom'!U:U,MATCH(E474,'[1]Export Lascom'!O:O,0)))</f>
        <v>44952</v>
      </c>
    </row>
    <row r="475" spans="5:20">
      <c r="E475" s="72" t="s">
        <v>834</v>
      </c>
      <c r="F475" s="73" t="str">
        <f>INDEX('[1]Export Lascom'!B:B,MATCH(E475,'[1]Export Lascom'!O:O,0))</f>
        <v>22ISS</v>
      </c>
      <c r="G475" s="73">
        <f>INDEX('[1]Export Lascom'!G:G,MATCH(E475,'[1]Export Lascom'!O:O,0))</f>
        <v>17</v>
      </c>
      <c r="H475" s="73" t="str">
        <f>INDEX('[1]Export Lascom'!D:D,MATCH(E475,'[1]Export Lascom'!O:O,0))</f>
        <v>PLF</v>
      </c>
      <c r="I475" s="73" t="str">
        <f>"Export CPRD " &amp; INDEX('[1]Export Lascom'!E:E,MATCH(E475,'[1]Export Lascom'!O:O,0))</f>
        <v>Export CPRD PSC2137</v>
      </c>
      <c r="J475" s="73" t="str">
        <f>IF(MID(INDEX('[1]Export Lascom'!P:P,MATCH(E475,'[1]Export Lascom'!O:O,0)),4,1)="-",MID(INDEX('[1]Export Lascom'!P:P,MATCH(E475,'[1]Export Lascom'!O:O,0)),5,3),"Titre à mettre à jour")</f>
        <v>TTT</v>
      </c>
      <c r="K475" s="73" t="str">
        <f>IF(MID(INDEX('[1]Export Lascom'!P:P,MATCH(E475,'[1]Export Lascom'!O:O,0)),4,1)="-",MID(INDEX('[1]Export Lascom'!P:P,MATCH(E475,'[1]Export Lascom'!O:O,0)),9,3),"Titre à mettre à jour")</f>
        <v>TTZ</v>
      </c>
      <c r="L475" s="73" t="str">
        <f>INDEX('[1]Export Lascom'!I:I,MATCH(E475,'[1]Export Lascom'!O:O,0))</f>
        <v>NOT</v>
      </c>
      <c r="M475" s="73" t="str">
        <f t="shared" si="29"/>
        <v>000017</v>
      </c>
      <c r="N475" s="74">
        <f t="shared" si="31"/>
        <v>1</v>
      </c>
      <c r="O475" s="73" t="s">
        <v>785</v>
      </c>
      <c r="P475" s="77" t="str">
        <f t="shared" ca="1" si="28"/>
        <v/>
      </c>
      <c r="Q475" s="75"/>
      <c r="R475" s="76" t="str">
        <f t="shared" ca="1" si="30"/>
        <v/>
      </c>
      <c r="S475" s="76" t="str">
        <f>IF(ISERROR(INDEX('[1]Export Agora'!F:F,MATCH(INDEX('[1]Présence Agora'!#REF!,MATCH(E475,'[1]Présence Agora'!B:B,0)),'[1]Export Agora'!A:A,0))),"",IF(INDEX('[1]Export Agora'!F:F,MATCH(INDEX('[1]Présence Agora'!#REF!,MATCH(E475,'[1]Présence Agora'!B:B,0)),'[1]Export Agora'!A:A,0))="","",INDEX('[1]Export Agora'!F:F,MATCH(INDEX('[1]Présence Agora'!#REF!,MATCH(E475,'[1]Présence Agora'!B:B,0)),'[1]Export Agora'!A:A,0))))</f>
        <v/>
      </c>
      <c r="T475" s="65">
        <f>IF(INDEX('[1]Export Lascom'!U:U,MATCH(E475,'[1]Export Lascom'!O:O,0))="","",INDEX('[1]Export Lascom'!U:U,MATCH(E475,'[1]Export Lascom'!O:O,0)))</f>
        <v>44946</v>
      </c>
    </row>
    <row r="476" spans="5:20">
      <c r="E476" s="72" t="s">
        <v>830</v>
      </c>
      <c r="F476" s="73" t="str">
        <f>INDEX('[1]Export Lascom'!B:B,MATCH(E476,'[1]Export Lascom'!O:O,0))</f>
        <v>22ISS</v>
      </c>
      <c r="G476" s="73">
        <f>INDEX('[1]Export Lascom'!G:G,MATCH(E476,'[1]Export Lascom'!O:O,0))</f>
        <v>17</v>
      </c>
      <c r="H476" s="73" t="str">
        <f>INDEX('[1]Export Lascom'!D:D,MATCH(E476,'[1]Export Lascom'!O:O,0))</f>
        <v>GEN</v>
      </c>
      <c r="I476" s="73" t="str">
        <f>"Export CPRD " &amp; INDEX('[1]Export Lascom'!E:E,MATCH(E476,'[1]Export Lascom'!O:O,0))</f>
        <v>Export CPRD PSC2137</v>
      </c>
      <c r="J476" s="73" t="str">
        <f>IF(MID(INDEX('[1]Export Lascom'!P:P,MATCH(E476,'[1]Export Lascom'!O:O,0)),4,1)="-",MID(INDEX('[1]Export Lascom'!P:P,MATCH(E476,'[1]Export Lascom'!O:O,0)),5,3),"Titre à mettre à jour")</f>
        <v>TTT</v>
      </c>
      <c r="K476" s="73" t="str">
        <f>IF(MID(INDEX('[1]Export Lascom'!P:P,MATCH(E476,'[1]Export Lascom'!O:O,0)),4,1)="-",MID(INDEX('[1]Export Lascom'!P:P,MATCH(E476,'[1]Export Lascom'!O:O,0)),9,3),"Titre à mettre à jour")</f>
        <v>TTZ</v>
      </c>
      <c r="L476" s="73" t="str">
        <f>INDEX('[1]Export Lascom'!I:I,MATCH(E476,'[1]Export Lascom'!O:O,0))</f>
        <v>NOT</v>
      </c>
      <c r="M476" s="73" t="str">
        <f t="shared" si="29"/>
        <v>000019</v>
      </c>
      <c r="N476" s="74">
        <f t="shared" si="31"/>
        <v>1</v>
      </c>
      <c r="O476" s="73" t="s">
        <v>785</v>
      </c>
      <c r="P476" s="77" t="str">
        <f t="shared" ca="1" si="28"/>
        <v/>
      </c>
      <c r="Q476" s="75"/>
      <c r="R476" s="76" t="str">
        <f t="shared" ca="1" si="30"/>
        <v/>
      </c>
      <c r="S476" s="76" t="str">
        <f>IF(ISERROR(INDEX('[1]Export Agora'!F:F,MATCH(INDEX('[1]Présence Agora'!#REF!,MATCH(E476,'[1]Présence Agora'!B:B,0)),'[1]Export Agora'!A:A,0))),"",IF(INDEX('[1]Export Agora'!F:F,MATCH(INDEX('[1]Présence Agora'!#REF!,MATCH(E476,'[1]Présence Agora'!B:B,0)),'[1]Export Agora'!A:A,0))="","",INDEX('[1]Export Agora'!F:F,MATCH(INDEX('[1]Présence Agora'!#REF!,MATCH(E476,'[1]Présence Agora'!B:B,0)),'[1]Export Agora'!A:A,0))))</f>
        <v/>
      </c>
      <c r="T476" s="65">
        <f>IF(INDEX('[1]Export Lascom'!U:U,MATCH(E476,'[1]Export Lascom'!O:O,0))="","",INDEX('[1]Export Lascom'!U:U,MATCH(E476,'[1]Export Lascom'!O:O,0)))</f>
        <v>44946</v>
      </c>
    </row>
    <row r="477" spans="5:20">
      <c r="E477" s="72" t="s">
        <v>927</v>
      </c>
      <c r="F477" s="73" t="str">
        <f>INDEX('[1]Export Lascom'!B:B,MATCH(E477,'[1]Export Lascom'!O:O,0))</f>
        <v>22ISS</v>
      </c>
      <c r="G477" s="73">
        <f>INDEX('[1]Export Lascom'!G:G,MATCH(E477,'[1]Export Lascom'!O:O,0))</f>
        <v>17</v>
      </c>
      <c r="H477" s="73" t="str">
        <f>INDEX('[1]Export Lascom'!D:D,MATCH(E477,'[1]Export Lascom'!O:O,0))</f>
        <v>MAC</v>
      </c>
      <c r="I477" s="73" t="str">
        <f>"Export CPRD " &amp; INDEX('[1]Export Lascom'!E:E,MATCH(E477,'[1]Export Lascom'!O:O,0))</f>
        <v>Export CPRD PSC2137</v>
      </c>
      <c r="J477" s="73" t="str">
        <f>IF(MID(INDEX('[1]Export Lascom'!P:P,MATCH(E477,'[1]Export Lascom'!O:O,0)),4,1)="-",MID(INDEX('[1]Export Lascom'!P:P,MATCH(E477,'[1]Export Lascom'!O:O,0)),5,3),"Titre à mettre à jour")</f>
        <v>TTT</v>
      </c>
      <c r="K477" s="73" t="str">
        <f>IF(MID(INDEX('[1]Export Lascom'!P:P,MATCH(E477,'[1]Export Lascom'!O:O,0)),4,1)="-",MID(INDEX('[1]Export Lascom'!P:P,MATCH(E477,'[1]Export Lascom'!O:O,0)),9,3),"Titre à mettre à jour")</f>
        <v>TTZ</v>
      </c>
      <c r="L477" s="73" t="str">
        <f>INDEX('[1]Export Lascom'!I:I,MATCH(E477,'[1]Export Lascom'!O:O,0))</f>
        <v>NTE</v>
      </c>
      <c r="M477" s="73" t="str">
        <f t="shared" si="29"/>
        <v>000295</v>
      </c>
      <c r="N477" s="74">
        <f t="shared" si="31"/>
        <v>1</v>
      </c>
      <c r="O477" s="73" t="s">
        <v>787</v>
      </c>
      <c r="P477" s="77" t="str">
        <f t="shared" ca="1" si="28"/>
        <v/>
      </c>
      <c r="Q477" s="75"/>
      <c r="R477" s="76" t="str">
        <f t="shared" ca="1" si="30"/>
        <v/>
      </c>
      <c r="S477" s="76" t="str">
        <f>IF(ISERROR(INDEX('[1]Export Agora'!F:F,MATCH(INDEX('[1]Présence Agora'!#REF!,MATCH(E477,'[1]Présence Agora'!B:B,0)),'[1]Export Agora'!A:A,0))),"",IF(INDEX('[1]Export Agora'!F:F,MATCH(INDEX('[1]Présence Agora'!#REF!,MATCH(E477,'[1]Présence Agora'!B:B,0)),'[1]Export Agora'!A:A,0))="","",INDEX('[1]Export Agora'!F:F,MATCH(INDEX('[1]Présence Agora'!#REF!,MATCH(E477,'[1]Présence Agora'!B:B,0)),'[1]Export Agora'!A:A,0))))</f>
        <v/>
      </c>
      <c r="T477" s="65">
        <f>IF(INDEX('[1]Export Lascom'!U:U,MATCH(E477,'[1]Export Lascom'!O:O,0))="","",INDEX('[1]Export Lascom'!U:U,MATCH(E477,'[1]Export Lascom'!O:O,0)))</f>
        <v>44994</v>
      </c>
    </row>
    <row r="478" spans="5:20">
      <c r="E478" s="72" t="s">
        <v>928</v>
      </c>
      <c r="F478" s="73" t="str">
        <f>INDEX('[1]Export Lascom'!B:B,MATCH(E478,'[1]Export Lascom'!O:O,0))</f>
        <v>22ISS</v>
      </c>
      <c r="G478" s="73">
        <f>INDEX('[1]Export Lascom'!G:G,MATCH(E478,'[1]Export Lascom'!O:O,0))</f>
        <v>17</v>
      </c>
      <c r="H478" s="73" t="str">
        <f>INDEX('[1]Export Lascom'!D:D,MATCH(E478,'[1]Export Lascom'!O:O,0))</f>
        <v>MAC</v>
      </c>
      <c r="I478" s="73" t="str">
        <f>"Export CPRD " &amp; INDEX('[1]Export Lascom'!E:E,MATCH(E478,'[1]Export Lascom'!O:O,0))</f>
        <v>Export CPRD PSC2137</v>
      </c>
      <c r="J478" s="73" t="str">
        <f>IF(MID(INDEX('[1]Export Lascom'!P:P,MATCH(E478,'[1]Export Lascom'!O:O,0)),4,1)="-",MID(INDEX('[1]Export Lascom'!P:P,MATCH(E478,'[1]Export Lascom'!O:O,0)),5,3),"Titre à mettre à jour")</f>
        <v>TTT</v>
      </c>
      <c r="K478" s="73" t="str">
        <f>IF(MID(INDEX('[1]Export Lascom'!P:P,MATCH(E478,'[1]Export Lascom'!O:O,0)),4,1)="-",MID(INDEX('[1]Export Lascom'!P:P,MATCH(E478,'[1]Export Lascom'!O:O,0)),9,3),"Titre à mettre à jour")</f>
        <v>TTZ</v>
      </c>
      <c r="L478" s="73" t="str">
        <f>INDEX('[1]Export Lascom'!I:I,MATCH(E478,'[1]Export Lascom'!O:O,0))</f>
        <v>NTE</v>
      </c>
      <c r="M478" s="73" t="str">
        <f t="shared" si="29"/>
        <v>000296</v>
      </c>
      <c r="N478" s="74">
        <f t="shared" si="31"/>
        <v>1</v>
      </c>
      <c r="O478" s="73" t="s">
        <v>787</v>
      </c>
      <c r="P478" s="77" t="str">
        <f t="shared" ca="1" si="28"/>
        <v/>
      </c>
      <c r="Q478" s="75"/>
      <c r="R478" s="76" t="str">
        <f t="shared" ca="1" si="30"/>
        <v/>
      </c>
      <c r="S478" s="76" t="str">
        <f>IF(ISERROR(INDEX('[1]Export Agora'!F:F,MATCH(INDEX('[1]Présence Agora'!#REF!,MATCH(E478,'[1]Présence Agora'!B:B,0)),'[1]Export Agora'!A:A,0))),"",IF(INDEX('[1]Export Agora'!F:F,MATCH(INDEX('[1]Présence Agora'!#REF!,MATCH(E478,'[1]Présence Agora'!B:B,0)),'[1]Export Agora'!A:A,0))="","",INDEX('[1]Export Agora'!F:F,MATCH(INDEX('[1]Présence Agora'!#REF!,MATCH(E478,'[1]Présence Agora'!B:B,0)),'[1]Export Agora'!A:A,0))))</f>
        <v/>
      </c>
      <c r="T478" s="65">
        <f>IF(INDEX('[1]Export Lascom'!U:U,MATCH(E478,'[1]Export Lascom'!O:O,0))="","",INDEX('[1]Export Lascom'!U:U,MATCH(E478,'[1]Export Lascom'!O:O,0)))</f>
        <v>44994</v>
      </c>
    </row>
    <row r="479" spans="5:20">
      <c r="E479" s="72" t="s">
        <v>929</v>
      </c>
      <c r="F479" s="73" t="str">
        <f>INDEX('[1]Export Lascom'!B:B,MATCH(E479,'[1]Export Lascom'!O:O,0))</f>
        <v>22ISS</v>
      </c>
      <c r="G479" s="73">
        <f>INDEX('[1]Export Lascom'!G:G,MATCH(E479,'[1]Export Lascom'!O:O,0))</f>
        <v>17</v>
      </c>
      <c r="H479" s="73" t="str">
        <f>INDEX('[1]Export Lascom'!D:D,MATCH(E479,'[1]Export Lascom'!O:O,0))</f>
        <v>MAC</v>
      </c>
      <c r="I479" s="73" t="str">
        <f>"Export CPRD " &amp; INDEX('[1]Export Lascom'!E:E,MATCH(E479,'[1]Export Lascom'!O:O,0))</f>
        <v>Export CPRD PSC2137</v>
      </c>
      <c r="J479" s="73" t="str">
        <f>IF(MID(INDEX('[1]Export Lascom'!P:P,MATCH(E479,'[1]Export Lascom'!O:O,0)),4,1)="-",MID(INDEX('[1]Export Lascom'!P:P,MATCH(E479,'[1]Export Lascom'!O:O,0)),5,3),"Titre à mettre à jour")</f>
        <v>TTT</v>
      </c>
      <c r="K479" s="73" t="str">
        <f>IF(MID(INDEX('[1]Export Lascom'!P:P,MATCH(E479,'[1]Export Lascom'!O:O,0)),4,1)="-",MID(INDEX('[1]Export Lascom'!P:P,MATCH(E479,'[1]Export Lascom'!O:O,0)),9,3),"Titre à mettre à jour")</f>
        <v>TTZ</v>
      </c>
      <c r="L479" s="73" t="str">
        <f>INDEX('[1]Export Lascom'!I:I,MATCH(E479,'[1]Export Lascom'!O:O,0))</f>
        <v>NTE</v>
      </c>
      <c r="M479" s="73" t="str">
        <f t="shared" si="29"/>
        <v>000297</v>
      </c>
      <c r="N479" s="74">
        <f t="shared" si="31"/>
        <v>1</v>
      </c>
      <c r="O479" s="73" t="s">
        <v>785</v>
      </c>
      <c r="P479" s="77" t="str">
        <f t="shared" ca="1" si="28"/>
        <v/>
      </c>
      <c r="Q479" s="75"/>
      <c r="R479" s="76" t="str">
        <f t="shared" ca="1" si="30"/>
        <v/>
      </c>
      <c r="S479" s="76" t="str">
        <f>IF(ISERROR(INDEX('[1]Export Agora'!F:F,MATCH(INDEX('[1]Présence Agora'!#REF!,MATCH(E479,'[1]Présence Agora'!B:B,0)),'[1]Export Agora'!A:A,0))),"",IF(INDEX('[1]Export Agora'!F:F,MATCH(INDEX('[1]Présence Agora'!#REF!,MATCH(E479,'[1]Présence Agora'!B:B,0)),'[1]Export Agora'!A:A,0))="","",INDEX('[1]Export Agora'!F:F,MATCH(INDEX('[1]Présence Agora'!#REF!,MATCH(E479,'[1]Présence Agora'!B:B,0)),'[1]Export Agora'!A:A,0))))</f>
        <v/>
      </c>
      <c r="T479" s="65">
        <f>IF(INDEX('[1]Export Lascom'!U:U,MATCH(E479,'[1]Export Lascom'!O:O,0))="","",INDEX('[1]Export Lascom'!U:U,MATCH(E479,'[1]Export Lascom'!O:O,0)))</f>
        <v>44994</v>
      </c>
    </row>
    <row r="480" spans="5:20">
      <c r="E480" s="72" t="s">
        <v>1039</v>
      </c>
      <c r="F480" s="73" t="str">
        <f>INDEX('[1]Export Lascom'!B:B,MATCH(E480,'[1]Export Lascom'!O:O,0))</f>
        <v>22ISS</v>
      </c>
      <c r="G480" s="73">
        <f>INDEX('[1]Export Lascom'!G:G,MATCH(E480,'[1]Export Lascom'!O:O,0))</f>
        <v>17</v>
      </c>
      <c r="H480" s="73" t="str">
        <f>INDEX('[1]Export Lascom'!D:D,MATCH(E480,'[1]Export Lascom'!O:O,0))</f>
        <v>SGO</v>
      </c>
      <c r="I480" s="73" t="str">
        <f>"Export CPRD " &amp; INDEX('[1]Export Lascom'!E:E,MATCH(E480,'[1]Export Lascom'!O:O,0))</f>
        <v>Export CPRD PSC2137</v>
      </c>
      <c r="J480" s="73" t="str">
        <f>IF(MID(INDEX('[1]Export Lascom'!P:P,MATCH(E480,'[1]Export Lascom'!O:O,0)),4,1)="-",MID(INDEX('[1]Export Lascom'!P:P,MATCH(E480,'[1]Export Lascom'!O:O,0)),5,3),"Titre à mettre à jour")</f>
        <v>TTT</v>
      </c>
      <c r="K480" s="73" t="str">
        <f>IF(MID(INDEX('[1]Export Lascom'!P:P,MATCH(E480,'[1]Export Lascom'!O:O,0)),4,1)="-",MID(INDEX('[1]Export Lascom'!P:P,MATCH(E480,'[1]Export Lascom'!O:O,0)),9,3),"Titre à mettre à jour")</f>
        <v>TTZ</v>
      </c>
      <c r="L480" s="73" t="str">
        <f>INDEX('[1]Export Lascom'!I:I,MATCH(E480,'[1]Export Lascom'!O:O,0))</f>
        <v>NTE</v>
      </c>
      <c r="M480" s="73" t="str">
        <f t="shared" si="29"/>
        <v>000300</v>
      </c>
      <c r="N480" s="74">
        <f t="shared" si="31"/>
        <v>1</v>
      </c>
      <c r="O480" s="73" t="s">
        <v>785</v>
      </c>
      <c r="P480" s="77" t="str">
        <f t="shared" ca="1" si="28"/>
        <v/>
      </c>
      <c r="Q480" s="75"/>
      <c r="R480" s="76" t="str">
        <f t="shared" ca="1" si="30"/>
        <v/>
      </c>
      <c r="S480" s="76" t="str">
        <f>IF(ISERROR(INDEX('[1]Export Agora'!F:F,MATCH(INDEX('[1]Présence Agora'!#REF!,MATCH(E480,'[1]Présence Agora'!B:B,0)),'[1]Export Agora'!A:A,0))),"",IF(INDEX('[1]Export Agora'!F:F,MATCH(INDEX('[1]Présence Agora'!#REF!,MATCH(E480,'[1]Présence Agora'!B:B,0)),'[1]Export Agora'!A:A,0))="","",INDEX('[1]Export Agora'!F:F,MATCH(INDEX('[1]Présence Agora'!#REF!,MATCH(E480,'[1]Présence Agora'!B:B,0)),'[1]Export Agora'!A:A,0))))</f>
        <v/>
      </c>
      <c r="T480" s="65">
        <f>IF(INDEX('[1]Export Lascom'!U:U,MATCH(E480,'[1]Export Lascom'!O:O,0))="","",INDEX('[1]Export Lascom'!U:U,MATCH(E480,'[1]Export Lascom'!O:O,0)))</f>
        <v>45036</v>
      </c>
    </row>
    <row r="481" spans="5:20">
      <c r="E481" s="72" t="s">
        <v>1037</v>
      </c>
      <c r="F481" s="73" t="str">
        <f>INDEX('[1]Export Lascom'!B:B,MATCH(E481,'[1]Export Lascom'!O:O,0))</f>
        <v>22ISS</v>
      </c>
      <c r="G481" s="73">
        <f>INDEX('[1]Export Lascom'!G:G,MATCH(E481,'[1]Export Lascom'!O:O,0))</f>
        <v>17</v>
      </c>
      <c r="H481" s="73" t="str">
        <f>INDEX('[1]Export Lascom'!D:D,MATCH(E481,'[1]Export Lascom'!O:O,0))</f>
        <v>CHA</v>
      </c>
      <c r="I481" s="73" t="str">
        <f>"Export CPRD " &amp; INDEX('[1]Export Lascom'!E:E,MATCH(E481,'[1]Export Lascom'!O:O,0))</f>
        <v>Export CPRD PSC2137</v>
      </c>
      <c r="J481" s="73" t="str">
        <f>IF(MID(INDEX('[1]Export Lascom'!P:P,MATCH(E481,'[1]Export Lascom'!O:O,0)),4,1)="-",MID(INDEX('[1]Export Lascom'!P:P,MATCH(E481,'[1]Export Lascom'!O:O,0)),5,3),"Titre à mettre à jour")</f>
        <v>TTT</v>
      </c>
      <c r="K481" s="73" t="str">
        <f>IF(MID(INDEX('[1]Export Lascom'!P:P,MATCH(E481,'[1]Export Lascom'!O:O,0)),4,1)="-",MID(INDEX('[1]Export Lascom'!P:P,MATCH(E481,'[1]Export Lascom'!O:O,0)),9,3),"Titre à mettre à jour")</f>
        <v>EME</v>
      </c>
      <c r="L481" s="73" t="str">
        <f>INDEX('[1]Export Lascom'!I:I,MATCH(E481,'[1]Export Lascom'!O:O,0))</f>
        <v>NTE</v>
      </c>
      <c r="M481" s="73" t="str">
        <f t="shared" si="29"/>
        <v>000320</v>
      </c>
      <c r="N481" s="74">
        <f t="shared" si="31"/>
        <v>1</v>
      </c>
      <c r="O481" s="73" t="s">
        <v>787</v>
      </c>
      <c r="P481" s="77" t="str">
        <f t="shared" ca="1" si="28"/>
        <v/>
      </c>
      <c r="Q481" s="75"/>
      <c r="R481" s="76" t="str">
        <f t="shared" ca="1" si="30"/>
        <v/>
      </c>
      <c r="S481" s="76" t="str">
        <f>IF(ISERROR(INDEX('[1]Export Agora'!F:F,MATCH(INDEX('[1]Présence Agora'!#REF!,MATCH(E481,'[1]Présence Agora'!B:B,0)),'[1]Export Agora'!A:A,0))),"",IF(INDEX('[1]Export Agora'!F:F,MATCH(INDEX('[1]Présence Agora'!#REF!,MATCH(E481,'[1]Présence Agora'!B:B,0)),'[1]Export Agora'!A:A,0))="","",INDEX('[1]Export Agora'!F:F,MATCH(INDEX('[1]Présence Agora'!#REF!,MATCH(E481,'[1]Présence Agora'!B:B,0)),'[1]Export Agora'!A:A,0))))</f>
        <v/>
      </c>
      <c r="T481" s="65">
        <f>IF(INDEX('[1]Export Lascom'!U:U,MATCH(E481,'[1]Export Lascom'!O:O,0))="","",INDEX('[1]Export Lascom'!U:U,MATCH(E481,'[1]Export Lascom'!O:O,0)))</f>
        <v>45036</v>
      </c>
    </row>
    <row r="482" spans="5:20">
      <c r="E482" s="72" t="s">
        <v>1218</v>
      </c>
      <c r="F482" s="73" t="str">
        <f>INDEX('[1]Export Lascom'!B:B,MATCH(E482,'[1]Export Lascom'!O:O,0))</f>
        <v>22ISS</v>
      </c>
      <c r="G482" s="73">
        <f>INDEX('[1]Export Lascom'!G:G,MATCH(E482,'[1]Export Lascom'!O:O,0))</f>
        <v>17</v>
      </c>
      <c r="H482" s="73" t="str">
        <f>INDEX('[1]Export Lascom'!D:D,MATCH(E482,'[1]Export Lascom'!O:O,0))</f>
        <v>CHA</v>
      </c>
      <c r="I482" s="73" t="str">
        <f>"Export CPRD " &amp; INDEX('[1]Export Lascom'!E:E,MATCH(E482,'[1]Export Lascom'!O:O,0))</f>
        <v>Export CPRD PSC2137</v>
      </c>
      <c r="J482" s="73" t="str">
        <f>IF(MID(INDEX('[1]Export Lascom'!P:P,MATCH(E482,'[1]Export Lascom'!O:O,0)),4,1)="-",MID(INDEX('[1]Export Lascom'!P:P,MATCH(E482,'[1]Export Lascom'!O:O,0)),5,3),"Titre à mettre à jour")</f>
        <v>TTZ</v>
      </c>
      <c r="K482" s="73" t="str">
        <f>IF(MID(INDEX('[1]Export Lascom'!P:P,MATCH(E482,'[1]Export Lascom'!O:O,0)),4,1)="-",MID(INDEX('[1]Export Lascom'!P:P,MATCH(E482,'[1]Export Lascom'!O:O,0)),9,3),"Titre à mettre à jour")</f>
        <v>EME</v>
      </c>
      <c r="L482" s="73" t="str">
        <f>INDEX('[1]Export Lascom'!I:I,MATCH(E482,'[1]Export Lascom'!O:O,0))</f>
        <v>NTE</v>
      </c>
      <c r="M482" s="73" t="str">
        <f t="shared" si="29"/>
        <v>000321</v>
      </c>
      <c r="N482" s="74">
        <f t="shared" si="31"/>
        <v>1</v>
      </c>
      <c r="O482" s="73" t="s">
        <v>785</v>
      </c>
      <c r="P482" s="77" t="str">
        <f t="shared" ca="1" si="28"/>
        <v/>
      </c>
      <c r="Q482" s="75"/>
      <c r="R482" s="76" t="str">
        <f t="shared" ca="1" si="30"/>
        <v/>
      </c>
      <c r="S482" s="76" t="str">
        <f>IF(ISERROR(INDEX('[1]Export Agora'!F:F,MATCH(INDEX('[1]Présence Agora'!#REF!,MATCH(E482,'[1]Présence Agora'!B:B,0)),'[1]Export Agora'!A:A,0))),"",IF(INDEX('[1]Export Agora'!F:F,MATCH(INDEX('[1]Présence Agora'!#REF!,MATCH(E482,'[1]Présence Agora'!B:B,0)),'[1]Export Agora'!A:A,0))="","",INDEX('[1]Export Agora'!F:F,MATCH(INDEX('[1]Présence Agora'!#REF!,MATCH(E482,'[1]Présence Agora'!B:B,0)),'[1]Export Agora'!A:A,0))))</f>
        <v/>
      </c>
      <c r="T482" s="65">
        <f>IF(INDEX('[1]Export Lascom'!U:U,MATCH(E482,'[1]Export Lascom'!O:O,0))="","",INDEX('[1]Export Lascom'!U:U,MATCH(E482,'[1]Export Lascom'!O:O,0)))</f>
        <v>45071</v>
      </c>
    </row>
    <row r="483" spans="5:20">
      <c r="E483" s="72" t="s">
        <v>861</v>
      </c>
      <c r="F483" s="73" t="str">
        <f>INDEX('[1]Export Lascom'!B:B,MATCH(E483,'[1]Export Lascom'!O:O,0))</f>
        <v>22ISS</v>
      </c>
      <c r="G483" s="73">
        <f>INDEX('[1]Export Lascom'!G:G,MATCH(E483,'[1]Export Lascom'!O:O,0))</f>
        <v>17</v>
      </c>
      <c r="H483" s="73" t="str">
        <f>INDEX('[1]Export Lascom'!D:D,MATCH(E483,'[1]Export Lascom'!O:O,0))</f>
        <v>INS</v>
      </c>
      <c r="I483" s="73" t="str">
        <f>"Export CPRD " &amp; INDEX('[1]Export Lascom'!E:E,MATCH(E483,'[1]Export Lascom'!O:O,0))</f>
        <v>Export CPRD PSC2137</v>
      </c>
      <c r="J483" s="73" t="str">
        <f>IF(MID(INDEX('[1]Export Lascom'!P:P,MATCH(E483,'[1]Export Lascom'!O:O,0)),4,1)="-",MID(INDEX('[1]Export Lascom'!P:P,MATCH(E483,'[1]Export Lascom'!O:O,0)),5,3),"Titre à mettre à jour")</f>
        <v>TTT</v>
      </c>
      <c r="K483" s="73" t="str">
        <f>IF(MID(INDEX('[1]Export Lascom'!P:P,MATCH(E483,'[1]Export Lascom'!O:O,0)),4,1)="-",MID(INDEX('[1]Export Lascom'!P:P,MATCH(E483,'[1]Export Lascom'!O:O,0)),9,3),"Titre à mettre à jour")</f>
        <v>TTZ</v>
      </c>
      <c r="L483" s="73" t="str">
        <f>INDEX('[1]Export Lascom'!I:I,MATCH(E483,'[1]Export Lascom'!O:O,0))</f>
        <v>PIC</v>
      </c>
      <c r="M483" s="73" t="str">
        <f t="shared" si="29"/>
        <v>000005</v>
      </c>
      <c r="N483" s="74">
        <f t="shared" si="31"/>
        <v>1</v>
      </c>
      <c r="O483" s="73" t="s">
        <v>787</v>
      </c>
      <c r="P483" s="77" t="str">
        <f t="shared" ca="1" si="28"/>
        <v/>
      </c>
      <c r="Q483" s="75"/>
      <c r="R483" s="76" t="str">
        <f t="shared" ca="1" si="30"/>
        <v/>
      </c>
      <c r="S483" s="76" t="str">
        <f>IF(ISERROR(INDEX('[1]Export Agora'!F:F,MATCH(INDEX('[1]Présence Agora'!#REF!,MATCH(E483,'[1]Présence Agora'!B:B,0)),'[1]Export Agora'!A:A,0))),"",IF(INDEX('[1]Export Agora'!F:F,MATCH(INDEX('[1]Présence Agora'!#REF!,MATCH(E483,'[1]Présence Agora'!B:B,0)),'[1]Export Agora'!A:A,0))="","",INDEX('[1]Export Agora'!F:F,MATCH(INDEX('[1]Présence Agora'!#REF!,MATCH(E483,'[1]Présence Agora'!B:B,0)),'[1]Export Agora'!A:A,0))))</f>
        <v/>
      </c>
      <c r="T483" s="65">
        <f>IF(INDEX('[1]Export Lascom'!U:U,MATCH(E483,'[1]Export Lascom'!O:O,0))="","",INDEX('[1]Export Lascom'!U:U,MATCH(E483,'[1]Export Lascom'!O:O,0)))</f>
        <v>44966</v>
      </c>
    </row>
    <row r="484" spans="5:20">
      <c r="E484" s="72" t="s">
        <v>941</v>
      </c>
      <c r="F484" s="73" t="str">
        <f>INDEX('[1]Export Lascom'!B:B,MATCH(E484,'[1]Export Lascom'!O:O,0))</f>
        <v>22ISS</v>
      </c>
      <c r="G484" s="73">
        <f>INDEX('[1]Export Lascom'!G:G,MATCH(E484,'[1]Export Lascom'!O:O,0))</f>
        <v>17</v>
      </c>
      <c r="H484" s="73" t="str">
        <f>INDEX('[1]Export Lascom'!D:D,MATCH(E484,'[1]Export Lascom'!O:O,0))</f>
        <v>INS</v>
      </c>
      <c r="I484" s="73" t="str">
        <f>"Export CPRD " &amp; INDEX('[1]Export Lascom'!E:E,MATCH(E484,'[1]Export Lascom'!O:O,0))</f>
        <v>Export CPRD PSC2137</v>
      </c>
      <c r="J484" s="73" t="str">
        <f>IF(MID(INDEX('[1]Export Lascom'!P:P,MATCH(E484,'[1]Export Lascom'!O:O,0)),4,1)="-",MID(INDEX('[1]Export Lascom'!P:P,MATCH(E484,'[1]Export Lascom'!O:O,0)),5,3),"Titre à mettre à jour")</f>
        <v>TTT</v>
      </c>
      <c r="K484" s="73" t="str">
        <f>IF(MID(INDEX('[1]Export Lascom'!P:P,MATCH(E484,'[1]Export Lascom'!O:O,0)),4,1)="-",MID(INDEX('[1]Export Lascom'!P:P,MATCH(E484,'[1]Export Lascom'!O:O,0)),9,3),"Titre à mettre à jour")</f>
        <v>TTZ</v>
      </c>
      <c r="L484" s="73" t="str">
        <f>INDEX('[1]Export Lascom'!I:I,MATCH(E484,'[1]Export Lascom'!O:O,0))</f>
        <v>PIC</v>
      </c>
      <c r="M484" s="73" t="str">
        <f t="shared" si="29"/>
        <v>000005</v>
      </c>
      <c r="N484" s="74">
        <f t="shared" si="31"/>
        <v>2</v>
      </c>
      <c r="O484" s="73" t="s">
        <v>787</v>
      </c>
      <c r="P484" s="77" t="str">
        <f t="shared" ca="1" si="28"/>
        <v/>
      </c>
      <c r="Q484" s="75">
        <v>44980</v>
      </c>
      <c r="R484" s="76">
        <f t="shared" ca="1" si="30"/>
        <v>-22</v>
      </c>
      <c r="S484" s="76" t="str">
        <f>IF(ISERROR(INDEX('[1]Export Agora'!F:F,MATCH(INDEX('[1]Présence Agora'!#REF!,MATCH(E484,'[1]Présence Agora'!B:B,0)),'[1]Export Agora'!A:A,0))),"",IF(INDEX('[1]Export Agora'!F:F,MATCH(INDEX('[1]Présence Agora'!#REF!,MATCH(E484,'[1]Présence Agora'!B:B,0)),'[1]Export Agora'!A:A,0))="","",INDEX('[1]Export Agora'!F:F,MATCH(INDEX('[1]Présence Agora'!#REF!,MATCH(E484,'[1]Présence Agora'!B:B,0)),'[1]Export Agora'!A:A,0))))</f>
        <v/>
      </c>
      <c r="T484" s="65">
        <f>IF(INDEX('[1]Export Lascom'!U:U,MATCH(E484,'[1]Export Lascom'!O:O,0))="","",INDEX('[1]Export Lascom'!U:U,MATCH(E484,'[1]Export Lascom'!O:O,0)))</f>
        <v>45002</v>
      </c>
    </row>
    <row r="485" spans="5:20">
      <c r="E485" s="72" t="s">
        <v>1025</v>
      </c>
      <c r="F485" s="73" t="str">
        <f>INDEX('[1]Export Lascom'!B:B,MATCH(E485,'[1]Export Lascom'!O:O,0))</f>
        <v>22ISS</v>
      </c>
      <c r="G485" s="73">
        <f>INDEX('[1]Export Lascom'!G:G,MATCH(E485,'[1]Export Lascom'!O:O,0))</f>
        <v>17</v>
      </c>
      <c r="H485" s="73" t="str">
        <f>INDEX('[1]Export Lascom'!D:D,MATCH(E485,'[1]Export Lascom'!O:O,0))</f>
        <v>INS</v>
      </c>
      <c r="I485" s="73" t="str">
        <f>"Export CPRD " &amp; INDEX('[1]Export Lascom'!E:E,MATCH(E485,'[1]Export Lascom'!O:O,0))</f>
        <v>Export CPRD PSC2137</v>
      </c>
      <c r="J485" s="73" t="str">
        <f>IF(MID(INDEX('[1]Export Lascom'!P:P,MATCH(E485,'[1]Export Lascom'!O:O,0)),4,1)="-",MID(INDEX('[1]Export Lascom'!P:P,MATCH(E485,'[1]Export Lascom'!O:O,0)),5,3),"Titre à mettre à jour")</f>
        <v>TTT</v>
      </c>
      <c r="K485" s="73" t="str">
        <f>IF(MID(INDEX('[1]Export Lascom'!P:P,MATCH(E485,'[1]Export Lascom'!O:O,0)),4,1)="-",MID(INDEX('[1]Export Lascom'!P:P,MATCH(E485,'[1]Export Lascom'!O:O,0)),9,3),"Titre à mettre à jour")</f>
        <v>TTZ</v>
      </c>
      <c r="L485" s="73" t="str">
        <f>INDEX('[1]Export Lascom'!I:I,MATCH(E485,'[1]Export Lascom'!O:O,0))</f>
        <v>PIC</v>
      </c>
      <c r="M485" s="73" t="str">
        <f t="shared" si="29"/>
        <v>000005</v>
      </c>
      <c r="N485" s="74">
        <f t="shared" si="31"/>
        <v>4</v>
      </c>
      <c r="O485" s="73" t="s">
        <v>787</v>
      </c>
      <c r="P485" s="77" t="str">
        <f t="shared" ca="1" si="28"/>
        <v/>
      </c>
      <c r="Q485" s="75">
        <v>45019</v>
      </c>
      <c r="R485" s="76">
        <f t="shared" ca="1" si="30"/>
        <v>-10</v>
      </c>
      <c r="S485" s="76" t="str">
        <f>IF(ISERROR(INDEX('[1]Export Agora'!F:F,MATCH(INDEX('[1]Présence Agora'!#REF!,MATCH(E485,'[1]Présence Agora'!B:B,0)),'[1]Export Agora'!A:A,0))),"",IF(INDEX('[1]Export Agora'!F:F,MATCH(INDEX('[1]Présence Agora'!#REF!,MATCH(E485,'[1]Présence Agora'!B:B,0)),'[1]Export Agora'!A:A,0))="","",INDEX('[1]Export Agora'!F:F,MATCH(INDEX('[1]Présence Agora'!#REF!,MATCH(E485,'[1]Présence Agora'!B:B,0)),'[1]Export Agora'!A:A,0))))</f>
        <v/>
      </c>
      <c r="T485" s="65">
        <f>IF(INDEX('[1]Export Lascom'!U:U,MATCH(E485,'[1]Export Lascom'!O:O,0))="","",INDEX('[1]Export Lascom'!U:U,MATCH(E485,'[1]Export Lascom'!O:O,0)))</f>
        <v>45029</v>
      </c>
    </row>
    <row r="486" spans="5:20">
      <c r="E486" s="72" t="s">
        <v>862</v>
      </c>
      <c r="F486" s="73" t="str">
        <f>INDEX('[1]Export Lascom'!B:B,MATCH(E486,'[1]Export Lascom'!O:O,0))</f>
        <v>22ISS</v>
      </c>
      <c r="G486" s="73">
        <f>INDEX('[1]Export Lascom'!G:G,MATCH(E486,'[1]Export Lascom'!O:O,0))</f>
        <v>17</v>
      </c>
      <c r="H486" s="73" t="str">
        <f>INDEX('[1]Export Lascom'!D:D,MATCH(E486,'[1]Export Lascom'!O:O,0))</f>
        <v>INS</v>
      </c>
      <c r="I486" s="73" t="str">
        <f>"Export CPRD " &amp; INDEX('[1]Export Lascom'!E:E,MATCH(E486,'[1]Export Lascom'!O:O,0))</f>
        <v>Export CPRD PSC2137</v>
      </c>
      <c r="J486" s="73" t="str">
        <f>IF(MID(INDEX('[1]Export Lascom'!P:P,MATCH(E486,'[1]Export Lascom'!O:O,0)),4,1)="-",MID(INDEX('[1]Export Lascom'!P:P,MATCH(E486,'[1]Export Lascom'!O:O,0)),5,3),"Titre à mettre à jour")</f>
        <v>TTT</v>
      </c>
      <c r="K486" s="73" t="str">
        <f>IF(MID(INDEX('[1]Export Lascom'!P:P,MATCH(E486,'[1]Export Lascom'!O:O,0)),4,1)="-",MID(INDEX('[1]Export Lascom'!P:P,MATCH(E486,'[1]Export Lascom'!O:O,0)),9,3),"Titre à mettre à jour")</f>
        <v>TTZ</v>
      </c>
      <c r="L486" s="73" t="str">
        <f>INDEX('[1]Export Lascom'!I:I,MATCH(E486,'[1]Export Lascom'!O:O,0))</f>
        <v>PIC</v>
      </c>
      <c r="M486" s="73" t="str">
        <f t="shared" si="29"/>
        <v>000006</v>
      </c>
      <c r="N486" s="74">
        <f t="shared" si="31"/>
        <v>1</v>
      </c>
      <c r="O486" s="73" t="s">
        <v>785</v>
      </c>
      <c r="P486" s="77" t="str">
        <f t="shared" ca="1" si="28"/>
        <v/>
      </c>
      <c r="Q486" s="75"/>
      <c r="R486" s="76" t="str">
        <f t="shared" ca="1" si="30"/>
        <v/>
      </c>
      <c r="S486" s="76" t="str">
        <f>IF(ISERROR(INDEX('[1]Export Agora'!F:F,MATCH(INDEX('[1]Présence Agora'!#REF!,MATCH(E486,'[1]Présence Agora'!B:B,0)),'[1]Export Agora'!A:A,0))),"",IF(INDEX('[1]Export Agora'!F:F,MATCH(INDEX('[1]Présence Agora'!#REF!,MATCH(E486,'[1]Présence Agora'!B:B,0)),'[1]Export Agora'!A:A,0))="","",INDEX('[1]Export Agora'!F:F,MATCH(INDEX('[1]Présence Agora'!#REF!,MATCH(E486,'[1]Présence Agora'!B:B,0)),'[1]Export Agora'!A:A,0))))</f>
        <v/>
      </c>
      <c r="T486" s="65">
        <f>IF(INDEX('[1]Export Lascom'!U:U,MATCH(E486,'[1]Export Lascom'!O:O,0))="","",INDEX('[1]Export Lascom'!U:U,MATCH(E486,'[1]Export Lascom'!O:O,0)))</f>
        <v>44966</v>
      </c>
    </row>
    <row r="487" spans="5:20">
      <c r="E487" s="72" t="s">
        <v>1203</v>
      </c>
      <c r="F487" s="73" t="str">
        <f>INDEX('[1]Export Lascom'!B:B,MATCH(E487,'[1]Export Lascom'!O:O,0))</f>
        <v>22ISS</v>
      </c>
      <c r="G487" s="73">
        <f>INDEX('[1]Export Lascom'!G:G,MATCH(E487,'[1]Export Lascom'!O:O,0))</f>
        <v>17</v>
      </c>
      <c r="H487" s="73" t="str">
        <f>INDEX('[1]Export Lascom'!D:D,MATCH(E487,'[1]Export Lascom'!O:O,0))</f>
        <v>MMS</v>
      </c>
      <c r="I487" s="73" t="str">
        <f>"Export CPRD " &amp; INDEX('[1]Export Lascom'!E:E,MATCH(E487,'[1]Export Lascom'!O:O,0))</f>
        <v>Export CPRD PSC2137</v>
      </c>
      <c r="J487" s="73" t="str">
        <f>IF(MID(INDEX('[1]Export Lascom'!P:P,MATCH(E487,'[1]Export Lascom'!O:O,0)),4,1)="-",MID(INDEX('[1]Export Lascom'!P:P,MATCH(E487,'[1]Export Lascom'!O:O,0)),5,3),"Titre à mettre à jour")</f>
        <v>S01</v>
      </c>
      <c r="K487" s="73" t="str">
        <f>IF(MID(INDEX('[1]Export Lascom'!P:P,MATCH(E487,'[1]Export Lascom'!O:O,0)),4,1)="-",MID(INDEX('[1]Export Lascom'!P:P,MATCH(E487,'[1]Export Lascom'!O:O,0)),9,3),"Titre à mettre à jour")</f>
        <v>-BO</v>
      </c>
      <c r="L487" s="73" t="str">
        <f>INDEX('[1]Export Lascom'!I:I,MATCH(E487,'[1]Export Lascom'!O:O,0))</f>
        <v>PLA</v>
      </c>
      <c r="M487" s="73" t="str">
        <f t="shared" si="29"/>
        <v>000080</v>
      </c>
      <c r="N487" s="74">
        <f t="shared" si="31"/>
        <v>1</v>
      </c>
      <c r="O487" s="73" t="s">
        <v>787</v>
      </c>
      <c r="P487" s="77" t="str">
        <f t="shared" ca="1" si="28"/>
        <v/>
      </c>
      <c r="Q487" s="75"/>
      <c r="R487" s="76" t="str">
        <f t="shared" ca="1" si="30"/>
        <v/>
      </c>
      <c r="S487" s="76" t="str">
        <f>IF(ISERROR(INDEX('[1]Export Agora'!F:F,MATCH(INDEX('[1]Présence Agora'!#REF!,MATCH(E487,'[1]Présence Agora'!B:B,0)),'[1]Export Agora'!A:A,0))),"",IF(INDEX('[1]Export Agora'!F:F,MATCH(INDEX('[1]Présence Agora'!#REF!,MATCH(E487,'[1]Présence Agora'!B:B,0)),'[1]Export Agora'!A:A,0))="","",INDEX('[1]Export Agora'!F:F,MATCH(INDEX('[1]Présence Agora'!#REF!,MATCH(E487,'[1]Présence Agora'!B:B,0)),'[1]Export Agora'!A:A,0))))</f>
        <v/>
      </c>
      <c r="T487" s="65">
        <f>IF(INDEX('[1]Export Lascom'!U:U,MATCH(E487,'[1]Export Lascom'!O:O,0))="","",INDEX('[1]Export Lascom'!U:U,MATCH(E487,'[1]Export Lascom'!O:O,0)))</f>
        <v>45068</v>
      </c>
    </row>
    <row r="488" spans="5:20">
      <c r="E488" s="72" t="s">
        <v>1204</v>
      </c>
      <c r="F488" s="73" t="str">
        <f>INDEX('[1]Export Lascom'!B:B,MATCH(E488,'[1]Export Lascom'!O:O,0))</f>
        <v>22ISS</v>
      </c>
      <c r="G488" s="73">
        <f>INDEX('[1]Export Lascom'!G:G,MATCH(E488,'[1]Export Lascom'!O:O,0))</f>
        <v>17</v>
      </c>
      <c r="H488" s="73" t="str">
        <f>INDEX('[1]Export Lascom'!D:D,MATCH(E488,'[1]Export Lascom'!O:O,0))</f>
        <v>MMS</v>
      </c>
      <c r="I488" s="73" t="str">
        <f>"Export CPRD " &amp; INDEX('[1]Export Lascom'!E:E,MATCH(E488,'[1]Export Lascom'!O:O,0))</f>
        <v>Export CPRD PSC2137</v>
      </c>
      <c r="J488" s="73" t="str">
        <f>IF(MID(INDEX('[1]Export Lascom'!P:P,MATCH(E488,'[1]Export Lascom'!O:O,0)),4,1)="-",MID(INDEX('[1]Export Lascom'!P:P,MATCH(E488,'[1]Export Lascom'!O:O,0)),5,3),"Titre à mettre à jour")</f>
        <v>S02</v>
      </c>
      <c r="K488" s="73" t="str">
        <f>IF(MID(INDEX('[1]Export Lascom'!P:P,MATCH(E488,'[1]Export Lascom'!O:O,0)),4,1)="-",MID(INDEX('[1]Export Lascom'!P:P,MATCH(E488,'[1]Export Lascom'!O:O,0)),9,3),"Titre à mettre à jour")</f>
        <v>BOI</v>
      </c>
      <c r="L488" s="73" t="str">
        <f>INDEX('[1]Export Lascom'!I:I,MATCH(E488,'[1]Export Lascom'!O:O,0))</f>
        <v>PLA</v>
      </c>
      <c r="M488" s="73" t="str">
        <f t="shared" si="29"/>
        <v>000081</v>
      </c>
      <c r="N488" s="74">
        <f t="shared" si="31"/>
        <v>1</v>
      </c>
      <c r="O488" s="73" t="s">
        <v>787</v>
      </c>
      <c r="P488" s="77" t="str">
        <f t="shared" ca="1" si="28"/>
        <v/>
      </c>
      <c r="Q488" s="75"/>
      <c r="R488" s="76" t="str">
        <f t="shared" ca="1" si="30"/>
        <v/>
      </c>
      <c r="S488" s="76" t="str">
        <f>IF(ISERROR(INDEX('[1]Export Agora'!F:F,MATCH(INDEX('[1]Présence Agora'!#REF!,MATCH(E488,'[1]Présence Agora'!B:B,0)),'[1]Export Agora'!A:A,0))),"",IF(INDEX('[1]Export Agora'!F:F,MATCH(INDEX('[1]Présence Agora'!#REF!,MATCH(E488,'[1]Présence Agora'!B:B,0)),'[1]Export Agora'!A:A,0))="","",INDEX('[1]Export Agora'!F:F,MATCH(INDEX('[1]Présence Agora'!#REF!,MATCH(E488,'[1]Présence Agora'!B:B,0)),'[1]Export Agora'!A:A,0))))</f>
        <v/>
      </c>
      <c r="T488" s="65">
        <f>IF(INDEX('[1]Export Lascom'!U:U,MATCH(E488,'[1]Export Lascom'!O:O,0))="","",INDEX('[1]Export Lascom'!U:U,MATCH(E488,'[1]Export Lascom'!O:O,0)))</f>
        <v>45068</v>
      </c>
    </row>
    <row r="489" spans="5:20">
      <c r="E489" s="72" t="s">
        <v>1205</v>
      </c>
      <c r="F489" s="73" t="str">
        <f>INDEX('[1]Export Lascom'!B:B,MATCH(E489,'[1]Export Lascom'!O:O,0))</f>
        <v>22ISS</v>
      </c>
      <c r="G489" s="73">
        <f>INDEX('[1]Export Lascom'!G:G,MATCH(E489,'[1]Export Lascom'!O:O,0))</f>
        <v>17</v>
      </c>
      <c r="H489" s="73" t="str">
        <f>INDEX('[1]Export Lascom'!D:D,MATCH(E489,'[1]Export Lascom'!O:O,0))</f>
        <v>MMS</v>
      </c>
      <c r="I489" s="73" t="str">
        <f>"Export CPRD " &amp; INDEX('[1]Export Lascom'!E:E,MATCH(E489,'[1]Export Lascom'!O:O,0))</f>
        <v>Export CPRD PSC2137</v>
      </c>
      <c r="J489" s="73" t="str">
        <f>IF(MID(INDEX('[1]Export Lascom'!P:P,MATCH(E489,'[1]Export Lascom'!O:O,0)),4,1)="-",MID(INDEX('[1]Export Lascom'!P:P,MATCH(E489,'[1]Export Lascom'!O:O,0)),5,3),"Titre à mettre à jour")</f>
        <v>S03</v>
      </c>
      <c r="K489" s="73" t="str">
        <f>IF(MID(INDEX('[1]Export Lascom'!P:P,MATCH(E489,'[1]Export Lascom'!O:O,0)),4,1)="-",MID(INDEX('[1]Export Lascom'!P:P,MATCH(E489,'[1]Export Lascom'!O:O,0)),9,3),"Titre à mettre à jour")</f>
        <v>BOI</v>
      </c>
      <c r="L489" s="73" t="str">
        <f>INDEX('[1]Export Lascom'!I:I,MATCH(E489,'[1]Export Lascom'!O:O,0))</f>
        <v>PLA</v>
      </c>
      <c r="M489" s="73" t="str">
        <f t="shared" si="29"/>
        <v>000082</v>
      </c>
      <c r="N489" s="74">
        <f t="shared" si="31"/>
        <v>1</v>
      </c>
      <c r="O489" s="73" t="s">
        <v>787</v>
      </c>
      <c r="P489" s="77" t="str">
        <f t="shared" ca="1" si="28"/>
        <v/>
      </c>
      <c r="Q489" s="75"/>
      <c r="R489" s="76" t="str">
        <f t="shared" ca="1" si="30"/>
        <v/>
      </c>
      <c r="S489" s="76" t="str">
        <f>IF(ISERROR(INDEX('[1]Export Agora'!F:F,MATCH(INDEX('[1]Présence Agora'!#REF!,MATCH(E489,'[1]Présence Agora'!B:B,0)),'[1]Export Agora'!A:A,0))),"",IF(INDEX('[1]Export Agora'!F:F,MATCH(INDEX('[1]Présence Agora'!#REF!,MATCH(E489,'[1]Présence Agora'!B:B,0)),'[1]Export Agora'!A:A,0))="","",INDEX('[1]Export Agora'!F:F,MATCH(INDEX('[1]Présence Agora'!#REF!,MATCH(E489,'[1]Présence Agora'!B:B,0)),'[1]Export Agora'!A:A,0))))</f>
        <v/>
      </c>
      <c r="T489" s="65">
        <f>IF(INDEX('[1]Export Lascom'!U:U,MATCH(E489,'[1]Export Lascom'!O:O,0))="","",INDEX('[1]Export Lascom'!U:U,MATCH(E489,'[1]Export Lascom'!O:O,0)))</f>
        <v>45068</v>
      </c>
    </row>
    <row r="490" spans="5:20">
      <c r="E490" s="72" t="s">
        <v>1206</v>
      </c>
      <c r="F490" s="73" t="str">
        <f>INDEX('[1]Export Lascom'!B:B,MATCH(E490,'[1]Export Lascom'!O:O,0))</f>
        <v>22ISS</v>
      </c>
      <c r="G490" s="73">
        <f>INDEX('[1]Export Lascom'!G:G,MATCH(E490,'[1]Export Lascom'!O:O,0))</f>
        <v>17</v>
      </c>
      <c r="H490" s="73" t="str">
        <f>INDEX('[1]Export Lascom'!D:D,MATCH(E490,'[1]Export Lascom'!O:O,0))</f>
        <v>MMS</v>
      </c>
      <c r="I490" s="73" t="str">
        <f>"Export CPRD " &amp; INDEX('[1]Export Lascom'!E:E,MATCH(E490,'[1]Export Lascom'!O:O,0))</f>
        <v>Export CPRD PSC2137</v>
      </c>
      <c r="J490" s="73" t="str">
        <f>IF(MID(INDEX('[1]Export Lascom'!P:P,MATCH(E490,'[1]Export Lascom'!O:O,0)),4,1)="-",MID(INDEX('[1]Export Lascom'!P:P,MATCH(E490,'[1]Export Lascom'!O:O,0)),5,3),"Titre à mettre à jour")</f>
        <v>S04</v>
      </c>
      <c r="K490" s="73" t="str">
        <f>IF(MID(INDEX('[1]Export Lascom'!P:P,MATCH(E490,'[1]Export Lascom'!O:O,0)),4,1)="-",MID(INDEX('[1]Export Lascom'!P:P,MATCH(E490,'[1]Export Lascom'!O:O,0)),9,3),"Titre à mettre à jour")</f>
        <v>BOI</v>
      </c>
      <c r="L490" s="73" t="str">
        <f>INDEX('[1]Export Lascom'!I:I,MATCH(E490,'[1]Export Lascom'!O:O,0))</f>
        <v>PLA</v>
      </c>
      <c r="M490" s="73" t="str">
        <f t="shared" si="29"/>
        <v>000083</v>
      </c>
      <c r="N490" s="74">
        <f t="shared" si="31"/>
        <v>1</v>
      </c>
      <c r="O490" s="73" t="s">
        <v>787</v>
      </c>
      <c r="P490" s="77" t="str">
        <f t="shared" ca="1" si="28"/>
        <v/>
      </c>
      <c r="Q490" s="75"/>
      <c r="R490" s="76" t="str">
        <f t="shared" ca="1" si="30"/>
        <v/>
      </c>
      <c r="S490" s="76" t="str">
        <f>IF(ISERROR(INDEX('[1]Export Agora'!F:F,MATCH(INDEX('[1]Présence Agora'!#REF!,MATCH(E490,'[1]Présence Agora'!B:B,0)),'[1]Export Agora'!A:A,0))),"",IF(INDEX('[1]Export Agora'!F:F,MATCH(INDEX('[1]Présence Agora'!#REF!,MATCH(E490,'[1]Présence Agora'!B:B,0)),'[1]Export Agora'!A:A,0))="","",INDEX('[1]Export Agora'!F:F,MATCH(INDEX('[1]Présence Agora'!#REF!,MATCH(E490,'[1]Présence Agora'!B:B,0)),'[1]Export Agora'!A:A,0))))</f>
        <v/>
      </c>
      <c r="T490" s="65">
        <f>IF(INDEX('[1]Export Lascom'!U:U,MATCH(E490,'[1]Export Lascom'!O:O,0))="","",INDEX('[1]Export Lascom'!U:U,MATCH(E490,'[1]Export Lascom'!O:O,0)))</f>
        <v>45068</v>
      </c>
    </row>
    <row r="491" spans="5:20">
      <c r="E491" s="72" t="s">
        <v>1207</v>
      </c>
      <c r="F491" s="73" t="str">
        <f>INDEX('[1]Export Lascom'!B:B,MATCH(E491,'[1]Export Lascom'!O:O,0))</f>
        <v>22ISS</v>
      </c>
      <c r="G491" s="73">
        <f>INDEX('[1]Export Lascom'!G:G,MATCH(E491,'[1]Export Lascom'!O:O,0))</f>
        <v>17</v>
      </c>
      <c r="H491" s="73" t="str">
        <f>INDEX('[1]Export Lascom'!D:D,MATCH(E491,'[1]Export Lascom'!O:O,0))</f>
        <v>MMS</v>
      </c>
      <c r="I491" s="73" t="str">
        <f>"Export CPRD " &amp; INDEX('[1]Export Lascom'!E:E,MATCH(E491,'[1]Export Lascom'!O:O,0))</f>
        <v>Export CPRD PSC2137</v>
      </c>
      <c r="J491" s="73" t="str">
        <f>IF(MID(INDEX('[1]Export Lascom'!P:P,MATCH(E491,'[1]Export Lascom'!O:O,0)),4,1)="-",MID(INDEX('[1]Export Lascom'!P:P,MATCH(E491,'[1]Export Lascom'!O:O,0)),5,3),"Titre à mettre à jour")</f>
        <v>N00</v>
      </c>
      <c r="K491" s="73" t="str">
        <f>IF(MID(INDEX('[1]Export Lascom'!P:P,MATCH(E491,'[1]Export Lascom'!O:O,0)),4,1)="-",MID(INDEX('[1]Export Lascom'!P:P,MATCH(E491,'[1]Export Lascom'!O:O,0)),9,3),"Titre à mettre à jour")</f>
        <v>COR</v>
      </c>
      <c r="L491" s="73" t="str">
        <f>INDEX('[1]Export Lascom'!I:I,MATCH(E491,'[1]Export Lascom'!O:O,0))</f>
        <v>PLA</v>
      </c>
      <c r="M491" s="73" t="str">
        <f t="shared" si="29"/>
        <v>000084</v>
      </c>
      <c r="N491" s="74">
        <f t="shared" si="31"/>
        <v>1</v>
      </c>
      <c r="O491" s="73" t="s">
        <v>787</v>
      </c>
      <c r="P491" s="77" t="str">
        <f t="shared" ca="1" si="28"/>
        <v/>
      </c>
      <c r="Q491" s="75"/>
      <c r="R491" s="76" t="str">
        <f t="shared" ca="1" si="30"/>
        <v/>
      </c>
      <c r="S491" s="76" t="str">
        <f>IF(ISERROR(INDEX('[1]Export Agora'!F:F,MATCH(INDEX('[1]Présence Agora'!#REF!,MATCH(E491,'[1]Présence Agora'!B:B,0)),'[1]Export Agora'!A:A,0))),"",IF(INDEX('[1]Export Agora'!F:F,MATCH(INDEX('[1]Présence Agora'!#REF!,MATCH(E491,'[1]Présence Agora'!B:B,0)),'[1]Export Agora'!A:A,0))="","",INDEX('[1]Export Agora'!F:F,MATCH(INDEX('[1]Présence Agora'!#REF!,MATCH(E491,'[1]Présence Agora'!B:B,0)),'[1]Export Agora'!A:A,0))))</f>
        <v/>
      </c>
      <c r="T491" s="65">
        <f>IF(INDEX('[1]Export Lascom'!U:U,MATCH(E491,'[1]Export Lascom'!O:O,0))="","",INDEX('[1]Export Lascom'!U:U,MATCH(E491,'[1]Export Lascom'!O:O,0)))</f>
        <v>45068</v>
      </c>
    </row>
    <row r="492" spans="5:20">
      <c r="E492" s="72" t="s">
        <v>1208</v>
      </c>
      <c r="F492" s="73" t="str">
        <f>INDEX('[1]Export Lascom'!B:B,MATCH(E492,'[1]Export Lascom'!O:O,0))</f>
        <v>22ISS</v>
      </c>
      <c r="G492" s="73">
        <f>INDEX('[1]Export Lascom'!G:G,MATCH(E492,'[1]Export Lascom'!O:O,0))</f>
        <v>17</v>
      </c>
      <c r="H492" s="73" t="str">
        <f>INDEX('[1]Export Lascom'!D:D,MATCH(E492,'[1]Export Lascom'!O:O,0))</f>
        <v>MMS</v>
      </c>
      <c r="I492" s="73" t="str">
        <f>"Export CPRD " &amp; INDEX('[1]Export Lascom'!E:E,MATCH(E492,'[1]Export Lascom'!O:O,0))</f>
        <v>Export CPRD PSC2137</v>
      </c>
      <c r="J492" s="73" t="str">
        <f>IF(MID(INDEX('[1]Export Lascom'!P:P,MATCH(E492,'[1]Export Lascom'!O:O,0)),4,1)="-",MID(INDEX('[1]Export Lascom'!P:P,MATCH(E492,'[1]Export Lascom'!O:O,0)),5,3),"Titre à mettre à jour")</f>
        <v>S01</v>
      </c>
      <c r="K492" s="73" t="str">
        <f>IF(MID(INDEX('[1]Export Lascom'!P:P,MATCH(E492,'[1]Export Lascom'!O:O,0)),4,1)="-",MID(INDEX('[1]Export Lascom'!P:P,MATCH(E492,'[1]Export Lascom'!O:O,0)),9,3),"Titre à mettre à jour")</f>
        <v>-CO</v>
      </c>
      <c r="L492" s="73" t="str">
        <f>INDEX('[1]Export Lascom'!I:I,MATCH(E492,'[1]Export Lascom'!O:O,0))</f>
        <v>PLA</v>
      </c>
      <c r="M492" s="73" t="str">
        <f t="shared" si="29"/>
        <v>000085</v>
      </c>
      <c r="N492" s="74">
        <f t="shared" si="31"/>
        <v>1</v>
      </c>
      <c r="O492" s="73" t="s">
        <v>787</v>
      </c>
      <c r="P492" s="77" t="str">
        <f t="shared" ca="1" si="28"/>
        <v/>
      </c>
      <c r="Q492" s="75"/>
      <c r="R492" s="76" t="str">
        <f t="shared" ca="1" si="30"/>
        <v/>
      </c>
      <c r="S492" s="76" t="str">
        <f>IF(ISERROR(INDEX('[1]Export Agora'!F:F,MATCH(INDEX('[1]Présence Agora'!#REF!,MATCH(E492,'[1]Présence Agora'!B:B,0)),'[1]Export Agora'!A:A,0))),"",IF(INDEX('[1]Export Agora'!F:F,MATCH(INDEX('[1]Présence Agora'!#REF!,MATCH(E492,'[1]Présence Agora'!B:B,0)),'[1]Export Agora'!A:A,0))="","",INDEX('[1]Export Agora'!F:F,MATCH(INDEX('[1]Présence Agora'!#REF!,MATCH(E492,'[1]Présence Agora'!B:B,0)),'[1]Export Agora'!A:A,0))))</f>
        <v/>
      </c>
      <c r="T492" s="65">
        <f>IF(INDEX('[1]Export Lascom'!U:U,MATCH(E492,'[1]Export Lascom'!O:O,0))="","",INDEX('[1]Export Lascom'!U:U,MATCH(E492,'[1]Export Lascom'!O:O,0)))</f>
        <v>45068</v>
      </c>
    </row>
    <row r="493" spans="5:20">
      <c r="E493" s="72" t="s">
        <v>1209</v>
      </c>
      <c r="F493" s="73" t="str">
        <f>INDEX('[1]Export Lascom'!B:B,MATCH(E493,'[1]Export Lascom'!O:O,0))</f>
        <v>22ISS</v>
      </c>
      <c r="G493" s="73">
        <f>INDEX('[1]Export Lascom'!G:G,MATCH(E493,'[1]Export Lascom'!O:O,0))</f>
        <v>17</v>
      </c>
      <c r="H493" s="73" t="str">
        <f>INDEX('[1]Export Lascom'!D:D,MATCH(E493,'[1]Export Lascom'!O:O,0))</f>
        <v>MMS</v>
      </c>
      <c r="I493" s="73" t="str">
        <f>"Export CPRD " &amp; INDEX('[1]Export Lascom'!E:E,MATCH(E493,'[1]Export Lascom'!O:O,0))</f>
        <v>Export CPRD PSC2137</v>
      </c>
      <c r="J493" s="73" t="str">
        <f>IF(MID(INDEX('[1]Export Lascom'!P:P,MATCH(E493,'[1]Export Lascom'!O:O,0)),4,1)="-",MID(INDEX('[1]Export Lascom'!P:P,MATCH(E493,'[1]Export Lascom'!O:O,0)),5,3),"Titre à mettre à jour")</f>
        <v>S02</v>
      </c>
      <c r="K493" s="73" t="str">
        <f>IF(MID(INDEX('[1]Export Lascom'!P:P,MATCH(E493,'[1]Export Lascom'!O:O,0)),4,1)="-",MID(INDEX('[1]Export Lascom'!P:P,MATCH(E493,'[1]Export Lascom'!O:O,0)),9,3),"Titre à mettre à jour")</f>
        <v>COR</v>
      </c>
      <c r="L493" s="73" t="str">
        <f>INDEX('[1]Export Lascom'!I:I,MATCH(E493,'[1]Export Lascom'!O:O,0))</f>
        <v>PLA</v>
      </c>
      <c r="M493" s="73" t="str">
        <f t="shared" si="29"/>
        <v>000086</v>
      </c>
      <c r="N493" s="74">
        <f t="shared" si="31"/>
        <v>1</v>
      </c>
      <c r="O493" s="73" t="s">
        <v>787</v>
      </c>
      <c r="P493" s="77" t="str">
        <f t="shared" ca="1" si="28"/>
        <v/>
      </c>
      <c r="Q493" s="75"/>
      <c r="R493" s="76" t="str">
        <f t="shared" ca="1" si="30"/>
        <v/>
      </c>
      <c r="S493" s="76" t="str">
        <f>IF(ISERROR(INDEX('[1]Export Agora'!F:F,MATCH(INDEX('[1]Présence Agora'!#REF!,MATCH(E493,'[1]Présence Agora'!B:B,0)),'[1]Export Agora'!A:A,0))),"",IF(INDEX('[1]Export Agora'!F:F,MATCH(INDEX('[1]Présence Agora'!#REF!,MATCH(E493,'[1]Présence Agora'!B:B,0)),'[1]Export Agora'!A:A,0))="","",INDEX('[1]Export Agora'!F:F,MATCH(INDEX('[1]Présence Agora'!#REF!,MATCH(E493,'[1]Présence Agora'!B:B,0)),'[1]Export Agora'!A:A,0))))</f>
        <v/>
      </c>
      <c r="T493" s="65">
        <f>IF(INDEX('[1]Export Lascom'!U:U,MATCH(E493,'[1]Export Lascom'!O:O,0))="","",INDEX('[1]Export Lascom'!U:U,MATCH(E493,'[1]Export Lascom'!O:O,0)))</f>
        <v>45068</v>
      </c>
    </row>
    <row r="494" spans="5:20">
      <c r="E494" s="72" t="s">
        <v>1210</v>
      </c>
      <c r="F494" s="73" t="str">
        <f>INDEX('[1]Export Lascom'!B:B,MATCH(E494,'[1]Export Lascom'!O:O,0))</f>
        <v>22ISS</v>
      </c>
      <c r="G494" s="73">
        <f>INDEX('[1]Export Lascom'!G:G,MATCH(E494,'[1]Export Lascom'!O:O,0))</f>
        <v>17</v>
      </c>
      <c r="H494" s="73" t="str">
        <f>INDEX('[1]Export Lascom'!D:D,MATCH(E494,'[1]Export Lascom'!O:O,0))</f>
        <v>MMS</v>
      </c>
      <c r="I494" s="73" t="str">
        <f>"Export CPRD " &amp; INDEX('[1]Export Lascom'!E:E,MATCH(E494,'[1]Export Lascom'!O:O,0))</f>
        <v>Export CPRD PSC2137</v>
      </c>
      <c r="J494" s="73" t="str">
        <f>IF(MID(INDEX('[1]Export Lascom'!P:P,MATCH(E494,'[1]Export Lascom'!O:O,0)),4,1)="-",MID(INDEX('[1]Export Lascom'!P:P,MATCH(E494,'[1]Export Lascom'!O:O,0)),5,3),"Titre à mettre à jour")</f>
        <v>N00</v>
      </c>
      <c r="K494" s="73" t="str">
        <f>IF(MID(INDEX('[1]Export Lascom'!P:P,MATCH(E494,'[1]Export Lascom'!O:O,0)),4,1)="-",MID(INDEX('[1]Export Lascom'!P:P,MATCH(E494,'[1]Export Lascom'!O:O,0)),9,3),"Titre à mettre à jour")</f>
        <v>EMR</v>
      </c>
      <c r="L494" s="73" t="str">
        <f>INDEX('[1]Export Lascom'!I:I,MATCH(E494,'[1]Export Lascom'!O:O,0))</f>
        <v>PLA</v>
      </c>
      <c r="M494" s="73" t="str">
        <f t="shared" si="29"/>
        <v>000087</v>
      </c>
      <c r="N494" s="74">
        <f t="shared" si="31"/>
        <v>1</v>
      </c>
      <c r="O494" s="73" t="s">
        <v>787</v>
      </c>
      <c r="P494" s="77" t="str">
        <f t="shared" ref="P494:P506" ca="1" si="32">IFERROR(INDEX(INDIRECT("'" &amp;  I494 &amp; "'!A:M"),MATCH(E494,INDIRECT("'" &amp;  I494 &amp; "'!A:A"),0),13),"")</f>
        <v/>
      </c>
      <c r="Q494" s="75"/>
      <c r="R494" s="76" t="str">
        <f t="shared" ca="1" si="30"/>
        <v/>
      </c>
      <c r="S494" s="76" t="str">
        <f>IF(ISERROR(INDEX('[1]Export Agora'!F:F,MATCH(INDEX('[1]Présence Agora'!#REF!,MATCH(E494,'[1]Présence Agora'!B:B,0)),'[1]Export Agora'!A:A,0))),"",IF(INDEX('[1]Export Agora'!F:F,MATCH(INDEX('[1]Présence Agora'!#REF!,MATCH(E494,'[1]Présence Agora'!B:B,0)),'[1]Export Agora'!A:A,0))="","",INDEX('[1]Export Agora'!F:F,MATCH(INDEX('[1]Présence Agora'!#REF!,MATCH(E494,'[1]Présence Agora'!B:B,0)),'[1]Export Agora'!A:A,0))))</f>
        <v/>
      </c>
      <c r="T494" s="65">
        <f>IF(INDEX('[1]Export Lascom'!U:U,MATCH(E494,'[1]Export Lascom'!O:O,0))="","",INDEX('[1]Export Lascom'!U:U,MATCH(E494,'[1]Export Lascom'!O:O,0)))</f>
        <v>45068</v>
      </c>
    </row>
    <row r="495" spans="5:20">
      <c r="E495" s="72" t="s">
        <v>1211</v>
      </c>
      <c r="F495" s="73" t="str">
        <f>INDEX('[1]Export Lascom'!B:B,MATCH(E495,'[1]Export Lascom'!O:O,0))</f>
        <v>22ISS</v>
      </c>
      <c r="G495" s="73">
        <f>INDEX('[1]Export Lascom'!G:G,MATCH(E495,'[1]Export Lascom'!O:O,0))</f>
        <v>17</v>
      </c>
      <c r="H495" s="73" t="str">
        <f>INDEX('[1]Export Lascom'!D:D,MATCH(E495,'[1]Export Lascom'!O:O,0))</f>
        <v>MMS</v>
      </c>
      <c r="I495" s="73" t="str">
        <f>"Export CPRD " &amp; INDEX('[1]Export Lascom'!E:E,MATCH(E495,'[1]Export Lascom'!O:O,0))</f>
        <v>Export CPRD PSC2137</v>
      </c>
      <c r="J495" s="73" t="str">
        <f>IF(MID(INDEX('[1]Export Lascom'!P:P,MATCH(E495,'[1]Export Lascom'!O:O,0)),4,1)="-",MID(INDEX('[1]Export Lascom'!P:P,MATCH(E495,'[1]Export Lascom'!O:O,0)),5,3),"Titre à mettre à jour")</f>
        <v>S01</v>
      </c>
      <c r="K495" s="73" t="str">
        <f>IF(MID(INDEX('[1]Export Lascom'!P:P,MATCH(E495,'[1]Export Lascom'!O:O,0)),4,1)="-",MID(INDEX('[1]Export Lascom'!P:P,MATCH(E495,'[1]Export Lascom'!O:O,0)),9,3),"Titre à mettre à jour")</f>
        <v>-EM</v>
      </c>
      <c r="L495" s="73" t="str">
        <f>INDEX('[1]Export Lascom'!I:I,MATCH(E495,'[1]Export Lascom'!O:O,0))</f>
        <v>PLA</v>
      </c>
      <c r="M495" s="73" t="str">
        <f t="shared" si="29"/>
        <v>000088</v>
      </c>
      <c r="N495" s="74">
        <f t="shared" si="31"/>
        <v>1</v>
      </c>
      <c r="O495" s="73" t="s">
        <v>787</v>
      </c>
      <c r="P495" s="77" t="str">
        <f t="shared" ca="1" si="32"/>
        <v/>
      </c>
      <c r="Q495" s="75"/>
      <c r="R495" s="76" t="str">
        <f t="shared" ca="1" si="30"/>
        <v/>
      </c>
      <c r="S495" s="76" t="str">
        <f>IF(ISERROR(INDEX('[1]Export Agora'!F:F,MATCH(INDEX('[1]Présence Agora'!#REF!,MATCH(E495,'[1]Présence Agora'!B:B,0)),'[1]Export Agora'!A:A,0))),"",IF(INDEX('[1]Export Agora'!F:F,MATCH(INDEX('[1]Présence Agora'!#REF!,MATCH(E495,'[1]Présence Agora'!B:B,0)),'[1]Export Agora'!A:A,0))="","",INDEX('[1]Export Agora'!F:F,MATCH(INDEX('[1]Présence Agora'!#REF!,MATCH(E495,'[1]Présence Agora'!B:B,0)),'[1]Export Agora'!A:A,0))))</f>
        <v/>
      </c>
      <c r="T495" s="65">
        <f>IF(INDEX('[1]Export Lascom'!U:U,MATCH(E495,'[1]Export Lascom'!O:O,0))="","",INDEX('[1]Export Lascom'!U:U,MATCH(E495,'[1]Export Lascom'!O:O,0)))</f>
        <v>45068</v>
      </c>
    </row>
    <row r="496" spans="5:20">
      <c r="E496" s="72" t="s">
        <v>1212</v>
      </c>
      <c r="F496" s="73" t="str">
        <f>INDEX('[1]Export Lascom'!B:B,MATCH(E496,'[1]Export Lascom'!O:O,0))</f>
        <v>22ISS</v>
      </c>
      <c r="G496" s="73">
        <f>INDEX('[1]Export Lascom'!G:G,MATCH(E496,'[1]Export Lascom'!O:O,0))</f>
        <v>17</v>
      </c>
      <c r="H496" s="73" t="str">
        <f>INDEX('[1]Export Lascom'!D:D,MATCH(E496,'[1]Export Lascom'!O:O,0))</f>
        <v>MMS</v>
      </c>
      <c r="I496" s="73" t="str">
        <f>"Export CPRD " &amp; INDEX('[1]Export Lascom'!E:E,MATCH(E496,'[1]Export Lascom'!O:O,0))</f>
        <v>Export CPRD PSC2137</v>
      </c>
      <c r="J496" s="73" t="str">
        <f>IF(MID(INDEX('[1]Export Lascom'!P:P,MATCH(E496,'[1]Export Lascom'!O:O,0)),4,1)="-",MID(INDEX('[1]Export Lascom'!P:P,MATCH(E496,'[1]Export Lascom'!O:O,0)),5,3),"Titre à mettre à jour")</f>
        <v>S02</v>
      </c>
      <c r="K496" s="73" t="str">
        <f>IF(MID(INDEX('[1]Export Lascom'!P:P,MATCH(E496,'[1]Export Lascom'!O:O,0)),4,1)="-",MID(INDEX('[1]Export Lascom'!P:P,MATCH(E496,'[1]Export Lascom'!O:O,0)),9,3),"Titre à mettre à jour")</f>
        <v>EMR</v>
      </c>
      <c r="L496" s="73" t="str">
        <f>INDEX('[1]Export Lascom'!I:I,MATCH(E496,'[1]Export Lascom'!O:O,0))</f>
        <v>PLA</v>
      </c>
      <c r="M496" s="73" t="str">
        <f t="shared" si="29"/>
        <v>000089</v>
      </c>
      <c r="N496" s="74">
        <f t="shared" si="31"/>
        <v>1</v>
      </c>
      <c r="O496" s="73" t="s">
        <v>785</v>
      </c>
      <c r="P496" s="77" t="str">
        <f t="shared" ca="1" si="32"/>
        <v/>
      </c>
      <c r="Q496" s="75"/>
      <c r="R496" s="76" t="str">
        <f t="shared" ca="1" si="30"/>
        <v/>
      </c>
      <c r="S496" s="76" t="str">
        <f>IF(ISERROR(INDEX('[1]Export Agora'!F:F,MATCH(INDEX('[1]Présence Agora'!#REF!,MATCH(E496,'[1]Présence Agora'!B:B,0)),'[1]Export Agora'!A:A,0))),"",IF(INDEX('[1]Export Agora'!F:F,MATCH(INDEX('[1]Présence Agora'!#REF!,MATCH(E496,'[1]Présence Agora'!B:B,0)),'[1]Export Agora'!A:A,0))="","",INDEX('[1]Export Agora'!F:F,MATCH(INDEX('[1]Présence Agora'!#REF!,MATCH(E496,'[1]Présence Agora'!B:B,0)),'[1]Export Agora'!A:A,0))))</f>
        <v/>
      </c>
      <c r="T496" s="65">
        <f>IF(INDEX('[1]Export Lascom'!U:U,MATCH(E496,'[1]Export Lascom'!O:O,0))="","",INDEX('[1]Export Lascom'!U:U,MATCH(E496,'[1]Export Lascom'!O:O,0)))</f>
        <v>45068</v>
      </c>
    </row>
    <row r="497" spans="5:20">
      <c r="E497" s="72" t="s">
        <v>1125</v>
      </c>
      <c r="F497" s="73" t="str">
        <f>INDEX('[1]Export Lascom'!B:B,MATCH(E497,'[1]Export Lascom'!O:O,0))</f>
        <v>22ISS</v>
      </c>
      <c r="G497" s="73">
        <f>INDEX('[1]Export Lascom'!G:G,MATCH(E497,'[1]Export Lascom'!O:O,0))</f>
        <v>17</v>
      </c>
      <c r="H497" s="73" t="str">
        <f>INDEX('[1]Export Lascom'!D:D,MATCH(E497,'[1]Export Lascom'!O:O,0))</f>
        <v>SGO</v>
      </c>
      <c r="I497" s="73" t="str">
        <f>"Export CPRD " &amp; INDEX('[1]Export Lascom'!E:E,MATCH(E497,'[1]Export Lascom'!O:O,0))</f>
        <v>Export CPRD PSC2137</v>
      </c>
      <c r="J497" s="73" t="str">
        <f>IF(MID(INDEX('[1]Export Lascom'!P:P,MATCH(E497,'[1]Export Lascom'!O:O,0)),4,1)="-",MID(INDEX('[1]Export Lascom'!P:P,MATCH(E497,'[1]Export Lascom'!O:O,0)),5,3),"Titre à mettre à jour")</f>
        <v>TTT</v>
      </c>
      <c r="K497" s="73" t="str">
        <f>IF(MID(INDEX('[1]Export Lascom'!P:P,MATCH(E497,'[1]Export Lascom'!O:O,0)),4,1)="-",MID(INDEX('[1]Export Lascom'!P:P,MATCH(E497,'[1]Export Lascom'!O:O,0)),9,3),"Titre à mettre à jour")</f>
        <v>TTZ</v>
      </c>
      <c r="L497" s="73" t="str">
        <f>INDEX('[1]Export Lascom'!I:I,MATCH(E497,'[1]Export Lascom'!O:O,0))</f>
        <v>PLA</v>
      </c>
      <c r="M497" s="73" t="str">
        <f t="shared" si="29"/>
        <v>000168</v>
      </c>
      <c r="N497" s="74">
        <f t="shared" si="31"/>
        <v>1</v>
      </c>
      <c r="O497" s="73" t="s">
        <v>785</v>
      </c>
      <c r="P497" s="77" t="str">
        <f t="shared" ca="1" si="32"/>
        <v/>
      </c>
      <c r="Q497" s="75"/>
      <c r="R497" s="76" t="str">
        <f t="shared" ca="1" si="30"/>
        <v/>
      </c>
      <c r="S497" s="76" t="str">
        <f>IF(ISERROR(INDEX('[1]Export Agora'!F:F,MATCH(INDEX('[1]Présence Agora'!#REF!,MATCH(E497,'[1]Présence Agora'!B:B,0)),'[1]Export Agora'!A:A,0))),"",IF(INDEX('[1]Export Agora'!F:F,MATCH(INDEX('[1]Présence Agora'!#REF!,MATCH(E497,'[1]Présence Agora'!B:B,0)),'[1]Export Agora'!A:A,0))="","",INDEX('[1]Export Agora'!F:F,MATCH(INDEX('[1]Présence Agora'!#REF!,MATCH(E497,'[1]Présence Agora'!B:B,0)),'[1]Export Agora'!A:A,0))))</f>
        <v/>
      </c>
      <c r="T497" s="65">
        <f>IF(INDEX('[1]Export Lascom'!U:U,MATCH(E497,'[1]Export Lascom'!O:O,0))="","",INDEX('[1]Export Lascom'!U:U,MATCH(E497,'[1]Export Lascom'!O:O,0)))</f>
        <v>45050</v>
      </c>
    </row>
    <row r="498" spans="5:20">
      <c r="E498" s="72" t="s">
        <v>1220</v>
      </c>
      <c r="F498" s="73" t="str">
        <f>INDEX('[1]Export Lascom'!B:B,MATCH(E498,'[1]Export Lascom'!O:O,0))</f>
        <v>22ISS</v>
      </c>
      <c r="G498" s="73">
        <f>INDEX('[1]Export Lascom'!G:G,MATCH(E498,'[1]Export Lascom'!O:O,0))</f>
        <v>17</v>
      </c>
      <c r="H498" s="73" t="str">
        <f>INDEX('[1]Export Lascom'!D:D,MATCH(E498,'[1]Export Lascom'!O:O,0))</f>
        <v>GEN</v>
      </c>
      <c r="I498" s="73" t="str">
        <f>"Export CPRD " &amp; INDEX('[1]Export Lascom'!E:E,MATCH(E498,'[1]Export Lascom'!O:O,0))</f>
        <v>Export CPRD PSC2137</v>
      </c>
      <c r="J498" s="73" t="str">
        <f>IF(MID(INDEX('[1]Export Lascom'!P:P,MATCH(E498,'[1]Export Lascom'!O:O,0)),4,1)="-",MID(INDEX('[1]Export Lascom'!P:P,MATCH(E498,'[1]Export Lascom'!O:O,0)),5,3),"Titre à mettre à jour")</f>
        <v>TTT</v>
      </c>
      <c r="K498" s="73" t="str">
        <f>IF(MID(INDEX('[1]Export Lascom'!P:P,MATCH(E498,'[1]Export Lascom'!O:O,0)),4,1)="-",MID(INDEX('[1]Export Lascom'!P:P,MATCH(E498,'[1]Export Lascom'!O:O,0)),9,3),"Titre à mettre à jour")</f>
        <v>TTZ</v>
      </c>
      <c r="L498" s="73" t="str">
        <f>INDEX('[1]Export Lascom'!I:I,MATCH(E498,'[1]Export Lascom'!O:O,0))</f>
        <v>PLA</v>
      </c>
      <c r="M498" s="73" t="str">
        <f t="shared" si="29"/>
        <v>000170</v>
      </c>
      <c r="N498" s="74">
        <f t="shared" si="31"/>
        <v>1</v>
      </c>
      <c r="O498" s="73" t="s">
        <v>785</v>
      </c>
      <c r="P498" s="77" t="str">
        <f t="shared" ca="1" si="32"/>
        <v/>
      </c>
      <c r="Q498" s="75"/>
      <c r="R498" s="76" t="str">
        <f t="shared" ca="1" si="30"/>
        <v/>
      </c>
      <c r="S498" s="76" t="str">
        <f>IF(ISERROR(INDEX('[1]Export Agora'!F:F,MATCH(INDEX('[1]Présence Agora'!#REF!,MATCH(E498,'[1]Présence Agora'!B:B,0)),'[1]Export Agora'!A:A,0))),"",IF(INDEX('[1]Export Agora'!F:F,MATCH(INDEX('[1]Présence Agora'!#REF!,MATCH(E498,'[1]Présence Agora'!B:B,0)),'[1]Export Agora'!A:A,0))="","",INDEX('[1]Export Agora'!F:F,MATCH(INDEX('[1]Présence Agora'!#REF!,MATCH(E498,'[1]Présence Agora'!B:B,0)),'[1]Export Agora'!A:A,0))))</f>
        <v/>
      </c>
      <c r="T498" s="65">
        <f>IF(INDEX('[1]Export Lascom'!U:U,MATCH(E498,'[1]Export Lascom'!O:O,0))="","",INDEX('[1]Export Lascom'!U:U,MATCH(E498,'[1]Export Lascom'!O:O,0)))</f>
        <v>45071</v>
      </c>
    </row>
    <row r="499" spans="5:20">
      <c r="E499" s="72" t="s">
        <v>1221</v>
      </c>
      <c r="F499" s="73" t="str">
        <f>INDEX('[1]Export Lascom'!B:B,MATCH(E499,'[1]Export Lascom'!O:O,0))</f>
        <v>22ISS</v>
      </c>
      <c r="G499" s="73">
        <f>INDEX('[1]Export Lascom'!G:G,MATCH(E499,'[1]Export Lascom'!O:O,0))</f>
        <v>17</v>
      </c>
      <c r="H499" s="73" t="str">
        <f>INDEX('[1]Export Lascom'!D:D,MATCH(E499,'[1]Export Lascom'!O:O,0))</f>
        <v>MAC</v>
      </c>
      <c r="I499" s="73" t="str">
        <f>"Export CPRD " &amp; INDEX('[1]Export Lascom'!E:E,MATCH(E499,'[1]Export Lascom'!O:O,0))</f>
        <v>Export CPRD PSC2137</v>
      </c>
      <c r="J499" s="73" t="str">
        <f>IF(MID(INDEX('[1]Export Lascom'!P:P,MATCH(E499,'[1]Export Lascom'!O:O,0)),4,1)="-",MID(INDEX('[1]Export Lascom'!P:P,MATCH(E499,'[1]Export Lascom'!O:O,0)),5,3),"Titre à mettre à jour")</f>
        <v>TTT</v>
      </c>
      <c r="K499" s="73" t="str">
        <f>IF(MID(INDEX('[1]Export Lascom'!P:P,MATCH(E499,'[1]Export Lascom'!O:O,0)),4,1)="-",MID(INDEX('[1]Export Lascom'!P:P,MATCH(E499,'[1]Export Lascom'!O:O,0)),9,3),"Titre à mettre à jour")</f>
        <v>EMR</v>
      </c>
      <c r="L499" s="73" t="str">
        <f>INDEX('[1]Export Lascom'!I:I,MATCH(E499,'[1]Export Lascom'!O:O,0))</f>
        <v>PLA</v>
      </c>
      <c r="M499" s="73" t="str">
        <f t="shared" si="29"/>
        <v>000171</v>
      </c>
      <c r="N499" s="74">
        <f t="shared" si="31"/>
        <v>1</v>
      </c>
      <c r="O499" s="73" t="s">
        <v>785</v>
      </c>
      <c r="P499" s="77" t="str">
        <f t="shared" ca="1" si="32"/>
        <v/>
      </c>
      <c r="Q499" s="75"/>
      <c r="R499" s="76" t="str">
        <f t="shared" ca="1" si="30"/>
        <v/>
      </c>
      <c r="S499" s="76" t="str">
        <f>IF(ISERROR(INDEX('[1]Export Agora'!F:F,MATCH(INDEX('[1]Présence Agora'!#REF!,MATCH(E499,'[1]Présence Agora'!B:B,0)),'[1]Export Agora'!A:A,0))),"",IF(INDEX('[1]Export Agora'!F:F,MATCH(INDEX('[1]Présence Agora'!#REF!,MATCH(E499,'[1]Présence Agora'!B:B,0)),'[1]Export Agora'!A:A,0))="","",INDEX('[1]Export Agora'!F:F,MATCH(INDEX('[1]Présence Agora'!#REF!,MATCH(E499,'[1]Présence Agora'!B:B,0)),'[1]Export Agora'!A:A,0))))</f>
        <v/>
      </c>
      <c r="T499" s="65">
        <f>IF(INDEX('[1]Export Lascom'!U:U,MATCH(E499,'[1]Export Lascom'!O:O,0))="","",INDEX('[1]Export Lascom'!U:U,MATCH(E499,'[1]Export Lascom'!O:O,0)))</f>
        <v>45071</v>
      </c>
    </row>
    <row r="500" spans="5:20">
      <c r="E500" s="72" t="s">
        <v>835</v>
      </c>
      <c r="F500" s="73" t="str">
        <f>INDEX('[1]Export Lascom'!B:B,MATCH(E500,'[1]Export Lascom'!O:O,0))</f>
        <v>22ISS</v>
      </c>
      <c r="G500" s="73">
        <f>INDEX('[1]Export Lascom'!G:G,MATCH(E500,'[1]Export Lascom'!O:O,0))</f>
        <v>17</v>
      </c>
      <c r="H500" s="73" t="str">
        <f>INDEX('[1]Export Lascom'!D:D,MATCH(E500,'[1]Export Lascom'!O:O,0))</f>
        <v>PLF</v>
      </c>
      <c r="I500" s="73" t="str">
        <f>"Export CPRD " &amp; INDEX('[1]Export Lascom'!E:E,MATCH(E500,'[1]Export Lascom'!O:O,0))</f>
        <v>Export CPRD PSC2137</v>
      </c>
      <c r="J500" s="73" t="str">
        <f>IF(MID(INDEX('[1]Export Lascom'!P:P,MATCH(E500,'[1]Export Lascom'!O:O,0)),4,1)="-",MID(INDEX('[1]Export Lascom'!P:P,MATCH(E500,'[1]Export Lascom'!O:O,0)),5,3),"Titre à mettre à jour")</f>
        <v>TTT</v>
      </c>
      <c r="K500" s="73" t="str">
        <f>IF(MID(INDEX('[1]Export Lascom'!P:P,MATCH(E500,'[1]Export Lascom'!O:O,0)),4,1)="-",MID(INDEX('[1]Export Lascom'!P:P,MATCH(E500,'[1]Export Lascom'!O:O,0)),9,3),"Titre à mettre à jour")</f>
        <v>TTZ</v>
      </c>
      <c r="L500" s="73" t="str">
        <f>INDEX('[1]Export Lascom'!I:I,MATCH(E500,'[1]Export Lascom'!O:O,0))</f>
        <v>PLG</v>
      </c>
      <c r="M500" s="73" t="str">
        <f t="shared" si="29"/>
        <v>000014</v>
      </c>
      <c r="N500" s="74">
        <f t="shared" si="31"/>
        <v>2</v>
      </c>
      <c r="O500" s="73" t="s">
        <v>787</v>
      </c>
      <c r="P500" s="77" t="str">
        <f t="shared" ca="1" si="32"/>
        <v/>
      </c>
      <c r="Q500" s="75"/>
      <c r="R500" s="76" t="str">
        <f t="shared" ca="1" si="30"/>
        <v/>
      </c>
      <c r="S500" s="76" t="str">
        <f>IF(ISERROR(INDEX('[1]Export Agora'!F:F,MATCH(INDEX('[1]Présence Agora'!#REF!,MATCH(E500,'[1]Présence Agora'!B:B,0)),'[1]Export Agora'!A:A,0))),"",IF(INDEX('[1]Export Agora'!F:F,MATCH(INDEX('[1]Présence Agora'!#REF!,MATCH(E500,'[1]Présence Agora'!B:B,0)),'[1]Export Agora'!A:A,0))="","",INDEX('[1]Export Agora'!F:F,MATCH(INDEX('[1]Présence Agora'!#REF!,MATCH(E500,'[1]Présence Agora'!B:B,0)),'[1]Export Agora'!A:A,0))))</f>
        <v/>
      </c>
      <c r="T500" s="65">
        <f>IF(INDEX('[1]Export Lascom'!U:U,MATCH(E500,'[1]Export Lascom'!O:O,0))="","",INDEX('[1]Export Lascom'!U:U,MATCH(E500,'[1]Export Lascom'!O:O,0)))</f>
        <v>44946</v>
      </c>
    </row>
    <row r="501" spans="5:20">
      <c r="E501" s="72" t="s">
        <v>842</v>
      </c>
      <c r="F501" s="73" t="str">
        <f>INDEX('[1]Export Lascom'!B:B,MATCH(E501,'[1]Export Lascom'!O:O,0))</f>
        <v>22ISS</v>
      </c>
      <c r="G501" s="73">
        <f>INDEX('[1]Export Lascom'!G:G,MATCH(E501,'[1]Export Lascom'!O:O,0))</f>
        <v>17</v>
      </c>
      <c r="H501" s="73" t="str">
        <f>INDEX('[1]Export Lascom'!D:D,MATCH(E501,'[1]Export Lascom'!O:O,0))</f>
        <v>PLF</v>
      </c>
      <c r="I501" s="73" t="str">
        <f>"Export CPRD " &amp; INDEX('[1]Export Lascom'!E:E,MATCH(E501,'[1]Export Lascom'!O:O,0))</f>
        <v>Export CPRD PSC2137</v>
      </c>
      <c r="J501" s="73" t="str">
        <f>IF(MID(INDEX('[1]Export Lascom'!P:P,MATCH(E501,'[1]Export Lascom'!O:O,0)),4,1)="-",MID(INDEX('[1]Export Lascom'!P:P,MATCH(E501,'[1]Export Lascom'!O:O,0)),5,3),"Titre à mettre à jour")</f>
        <v>TTT</v>
      </c>
      <c r="K501" s="73" t="str">
        <f>IF(MID(INDEX('[1]Export Lascom'!P:P,MATCH(E501,'[1]Export Lascom'!O:O,0)),4,1)="-",MID(INDEX('[1]Export Lascom'!P:P,MATCH(E501,'[1]Export Lascom'!O:O,0)),9,3),"Titre à mettre à jour")</f>
        <v>TTZ</v>
      </c>
      <c r="L501" s="73" t="str">
        <f>INDEX('[1]Export Lascom'!I:I,MATCH(E501,'[1]Export Lascom'!O:O,0))</f>
        <v>PLG</v>
      </c>
      <c r="M501" s="73" t="str">
        <f t="shared" si="29"/>
        <v>000014</v>
      </c>
      <c r="N501" s="74">
        <f t="shared" si="31"/>
        <v>3</v>
      </c>
      <c r="O501" s="73" t="s">
        <v>785</v>
      </c>
      <c r="P501" s="77" t="str">
        <f t="shared" ca="1" si="32"/>
        <v/>
      </c>
      <c r="Q501" s="75">
        <v>44963</v>
      </c>
      <c r="R501" s="76">
        <f t="shared" ca="1" si="30"/>
        <v>11</v>
      </c>
      <c r="S501" s="76" t="str">
        <f>IF(ISERROR(INDEX('[1]Export Agora'!F:F,MATCH(INDEX('[1]Présence Agora'!#REF!,MATCH(E501,'[1]Présence Agora'!B:B,0)),'[1]Export Agora'!A:A,0))),"",IF(INDEX('[1]Export Agora'!F:F,MATCH(INDEX('[1]Présence Agora'!#REF!,MATCH(E501,'[1]Présence Agora'!B:B,0)),'[1]Export Agora'!A:A,0))="","",INDEX('[1]Export Agora'!F:F,MATCH(INDEX('[1]Présence Agora'!#REF!,MATCH(E501,'[1]Présence Agora'!B:B,0)),'[1]Export Agora'!A:A,0))))</f>
        <v/>
      </c>
      <c r="T501" s="65">
        <f>IF(INDEX('[1]Export Lascom'!U:U,MATCH(E501,'[1]Export Lascom'!O:O,0))="","",INDEX('[1]Export Lascom'!U:U,MATCH(E501,'[1]Export Lascom'!O:O,0)))</f>
        <v>44952</v>
      </c>
    </row>
    <row r="502" spans="5:20">
      <c r="E502" s="72" t="s">
        <v>801</v>
      </c>
      <c r="F502" s="73" t="str">
        <f>INDEX('[1]Export Lascom'!B:B,MATCH(E502,'[1]Export Lascom'!O:O,0))</f>
        <v>22ISS</v>
      </c>
      <c r="G502" s="73">
        <f>INDEX('[1]Export Lascom'!G:G,MATCH(E502,'[1]Export Lascom'!O:O,0))</f>
        <v>17</v>
      </c>
      <c r="H502" s="73" t="str">
        <f>INDEX('[1]Export Lascom'!D:D,MATCH(E502,'[1]Export Lascom'!O:O,0))</f>
        <v>MQP</v>
      </c>
      <c r="I502" s="73" t="str">
        <f>"Export CPRD " &amp; INDEX('[1]Export Lascom'!E:E,MATCH(E502,'[1]Export Lascom'!O:O,0))</f>
        <v>Export CPRD PSC2137</v>
      </c>
      <c r="J502" s="73" t="str">
        <f>IF(MID(INDEX('[1]Export Lascom'!P:P,MATCH(E502,'[1]Export Lascom'!O:O,0)),4,1)="-",MID(INDEX('[1]Export Lascom'!P:P,MATCH(E502,'[1]Export Lascom'!O:O,0)),5,3),"Titre à mettre à jour")</f>
        <v>Titre à mettre à jour</v>
      </c>
      <c r="K502" s="73" t="str">
        <f>IF(MID(INDEX('[1]Export Lascom'!P:P,MATCH(E502,'[1]Export Lascom'!O:O,0)),4,1)="-",MID(INDEX('[1]Export Lascom'!P:P,MATCH(E502,'[1]Export Lascom'!O:O,0)),9,3),"Titre à mettre à jour")</f>
        <v>Titre à mettre à jour</v>
      </c>
      <c r="L502" s="73" t="str">
        <f>INDEX('[1]Export Lascom'!I:I,MATCH(E502,'[1]Export Lascom'!O:O,0))</f>
        <v>PRC</v>
      </c>
      <c r="M502" s="73" t="str">
        <f t="shared" si="29"/>
        <v>000002</v>
      </c>
      <c r="N502" s="74">
        <f t="shared" si="31"/>
        <v>1</v>
      </c>
      <c r="O502" s="73" t="s">
        <v>787</v>
      </c>
      <c r="P502" s="77" t="str">
        <f t="shared" ca="1" si="32"/>
        <v/>
      </c>
      <c r="Q502" s="75"/>
      <c r="R502" s="76" t="str">
        <f t="shared" ca="1" si="30"/>
        <v/>
      </c>
      <c r="S502" s="76" t="str">
        <f>IF(ISERROR(INDEX('[1]Export Agora'!F:F,MATCH(INDEX('[1]Présence Agora'!#REF!,MATCH(E502,'[1]Présence Agora'!B:B,0)),'[1]Export Agora'!A:A,0))),"",IF(INDEX('[1]Export Agora'!F:F,MATCH(INDEX('[1]Présence Agora'!#REF!,MATCH(E502,'[1]Présence Agora'!B:B,0)),'[1]Export Agora'!A:A,0))="","",INDEX('[1]Export Agora'!F:F,MATCH(INDEX('[1]Présence Agora'!#REF!,MATCH(E502,'[1]Présence Agora'!B:B,0)),'[1]Export Agora'!A:A,0))))</f>
        <v/>
      </c>
      <c r="T502" s="65">
        <f>IF(INDEX('[1]Export Lascom'!U:U,MATCH(E502,'[1]Export Lascom'!O:O,0))="","",INDEX('[1]Export Lascom'!U:U,MATCH(E502,'[1]Export Lascom'!O:O,0)))</f>
        <v>44922</v>
      </c>
    </row>
    <row r="503" spans="5:20">
      <c r="E503" s="72" t="s">
        <v>832</v>
      </c>
      <c r="F503" s="73" t="str">
        <f>INDEX('[1]Export Lascom'!B:B,MATCH(E503,'[1]Export Lascom'!O:O,0))</f>
        <v>22ISS</v>
      </c>
      <c r="G503" s="73">
        <f>INDEX('[1]Export Lascom'!G:G,MATCH(E503,'[1]Export Lascom'!O:O,0))</f>
        <v>17</v>
      </c>
      <c r="H503" s="73" t="str">
        <f>INDEX('[1]Export Lascom'!D:D,MATCH(E503,'[1]Export Lascom'!O:O,0))</f>
        <v>MQP</v>
      </c>
      <c r="I503" s="73" t="str">
        <f>"Export CPRD " &amp; INDEX('[1]Export Lascom'!E:E,MATCH(E503,'[1]Export Lascom'!O:O,0))</f>
        <v>Export CPRD PSC2137</v>
      </c>
      <c r="J503" s="73" t="str">
        <f>IF(MID(INDEX('[1]Export Lascom'!P:P,MATCH(E503,'[1]Export Lascom'!O:O,0)),4,1)="-",MID(INDEX('[1]Export Lascom'!P:P,MATCH(E503,'[1]Export Lascom'!O:O,0)),5,3),"Titre à mettre à jour")</f>
        <v>TTT</v>
      </c>
      <c r="K503" s="73" t="str">
        <f>IF(MID(INDEX('[1]Export Lascom'!P:P,MATCH(E503,'[1]Export Lascom'!O:O,0)),4,1)="-",MID(INDEX('[1]Export Lascom'!P:P,MATCH(E503,'[1]Export Lascom'!O:O,0)),9,3),"Titre à mettre à jour")</f>
        <v>TTZ</v>
      </c>
      <c r="L503" s="73" t="str">
        <f>INDEX('[1]Export Lascom'!I:I,MATCH(E503,'[1]Export Lascom'!O:O,0))</f>
        <v>PRC</v>
      </c>
      <c r="M503" s="73" t="str">
        <f t="shared" si="29"/>
        <v>000002</v>
      </c>
      <c r="N503" s="74">
        <f t="shared" si="31"/>
        <v>2</v>
      </c>
      <c r="O503" s="73" t="s">
        <v>785</v>
      </c>
      <c r="P503" s="77" t="str">
        <f t="shared" ca="1" si="32"/>
        <v/>
      </c>
      <c r="Q503" s="75">
        <v>44942</v>
      </c>
      <c r="R503" s="76">
        <f t="shared" ca="1" si="30"/>
        <v>-4</v>
      </c>
      <c r="S503" s="76" t="str">
        <f>IF(ISERROR(INDEX('[1]Export Agora'!F:F,MATCH(INDEX('[1]Présence Agora'!#REF!,MATCH(E503,'[1]Présence Agora'!B:B,0)),'[1]Export Agora'!A:A,0))),"",IF(INDEX('[1]Export Agora'!F:F,MATCH(INDEX('[1]Présence Agora'!#REF!,MATCH(E503,'[1]Présence Agora'!B:B,0)),'[1]Export Agora'!A:A,0))="","",INDEX('[1]Export Agora'!F:F,MATCH(INDEX('[1]Présence Agora'!#REF!,MATCH(E503,'[1]Présence Agora'!B:B,0)),'[1]Export Agora'!A:A,0))))</f>
        <v/>
      </c>
      <c r="T503" s="65">
        <f>IF(INDEX('[1]Export Lascom'!U:U,MATCH(E503,'[1]Export Lascom'!O:O,0))="","",INDEX('[1]Export Lascom'!U:U,MATCH(E503,'[1]Export Lascom'!O:O,0)))</f>
        <v>44946</v>
      </c>
    </row>
    <row r="504" spans="5:20">
      <c r="E504" s="72" t="s">
        <v>799</v>
      </c>
      <c r="F504" s="73" t="str">
        <f>INDEX('[1]Export Lascom'!B:B,MATCH(E504,'[1]Export Lascom'!O:O,0))</f>
        <v>22ISS</v>
      </c>
      <c r="G504" s="73">
        <f>INDEX('[1]Export Lascom'!G:G,MATCH(E504,'[1]Export Lascom'!O:O,0))</f>
        <v>17</v>
      </c>
      <c r="H504" s="73" t="str">
        <f>INDEX('[1]Export Lascom'!D:D,MATCH(E504,'[1]Export Lascom'!O:O,0))</f>
        <v>ENV</v>
      </c>
      <c r="I504" s="73" t="str">
        <f>"Export CPRD " &amp; INDEX('[1]Export Lascom'!E:E,MATCH(E504,'[1]Export Lascom'!O:O,0))</f>
        <v>Export CPRD PSC2137</v>
      </c>
      <c r="J504" s="73" t="str">
        <f>IF(MID(INDEX('[1]Export Lascom'!P:P,MATCH(E504,'[1]Export Lascom'!O:O,0)),4,1)="-",MID(INDEX('[1]Export Lascom'!P:P,MATCH(E504,'[1]Export Lascom'!O:O,0)),5,3),"Titre à mettre à jour")</f>
        <v>Titre à mettre à jour</v>
      </c>
      <c r="K504" s="73" t="str">
        <f>IF(MID(INDEX('[1]Export Lascom'!P:P,MATCH(E504,'[1]Export Lascom'!O:O,0)),4,1)="-",MID(INDEX('[1]Export Lascom'!P:P,MATCH(E504,'[1]Export Lascom'!O:O,0)),9,3),"Titre à mettre à jour")</f>
        <v>Titre à mettre à jour</v>
      </c>
      <c r="L504" s="73" t="str">
        <f>INDEX('[1]Export Lascom'!I:I,MATCH(E504,'[1]Export Lascom'!O:O,0))</f>
        <v>PRC</v>
      </c>
      <c r="M504" s="73" t="str">
        <f t="shared" si="29"/>
        <v>000003</v>
      </c>
      <c r="N504" s="74">
        <f t="shared" si="31"/>
        <v>1</v>
      </c>
      <c r="O504" s="73" t="s">
        <v>787</v>
      </c>
      <c r="P504" s="77" t="str">
        <f t="shared" ca="1" si="32"/>
        <v/>
      </c>
      <c r="Q504" s="75"/>
      <c r="R504" s="76" t="str">
        <f t="shared" ca="1" si="30"/>
        <v/>
      </c>
      <c r="S504" s="76" t="str">
        <f>IF(ISERROR(INDEX('[1]Export Agora'!F:F,MATCH(INDEX('[1]Présence Agora'!#REF!,MATCH(E504,'[1]Présence Agora'!B:B,0)),'[1]Export Agora'!A:A,0))),"",IF(INDEX('[1]Export Agora'!F:F,MATCH(INDEX('[1]Présence Agora'!#REF!,MATCH(E504,'[1]Présence Agora'!B:B,0)),'[1]Export Agora'!A:A,0))="","",INDEX('[1]Export Agora'!F:F,MATCH(INDEX('[1]Présence Agora'!#REF!,MATCH(E504,'[1]Présence Agora'!B:B,0)),'[1]Export Agora'!A:A,0))))</f>
        <v/>
      </c>
      <c r="T504" s="65">
        <f>IF(INDEX('[1]Export Lascom'!U:U,MATCH(E504,'[1]Export Lascom'!O:O,0))="","",INDEX('[1]Export Lascom'!U:U,MATCH(E504,'[1]Export Lascom'!O:O,0)))</f>
        <v>44922</v>
      </c>
    </row>
    <row r="505" spans="5:20">
      <c r="E505" s="72" t="s">
        <v>823</v>
      </c>
      <c r="F505" s="73" t="str">
        <f>INDEX('[1]Export Lascom'!B:B,MATCH(E505,'[1]Export Lascom'!O:O,0))</f>
        <v>22ISS</v>
      </c>
      <c r="G505" s="73">
        <f>INDEX('[1]Export Lascom'!G:G,MATCH(E505,'[1]Export Lascom'!O:O,0))</f>
        <v>17</v>
      </c>
      <c r="H505" s="73" t="str">
        <f>INDEX('[1]Export Lascom'!D:D,MATCH(E505,'[1]Export Lascom'!O:O,0))</f>
        <v>ENV</v>
      </c>
      <c r="I505" s="73" t="str">
        <f>"Export CPRD " &amp; INDEX('[1]Export Lascom'!E:E,MATCH(E505,'[1]Export Lascom'!O:O,0))</f>
        <v>Export CPRD PSC2137</v>
      </c>
      <c r="J505" s="73" t="str">
        <f>IF(MID(INDEX('[1]Export Lascom'!P:P,MATCH(E505,'[1]Export Lascom'!O:O,0)),4,1)="-",MID(INDEX('[1]Export Lascom'!P:P,MATCH(E505,'[1]Export Lascom'!O:O,0)),5,3),"Titre à mettre à jour")</f>
        <v>TTT</v>
      </c>
      <c r="K505" s="73" t="str">
        <f>IF(MID(INDEX('[1]Export Lascom'!P:P,MATCH(E505,'[1]Export Lascom'!O:O,0)),4,1)="-",MID(INDEX('[1]Export Lascom'!P:P,MATCH(E505,'[1]Export Lascom'!O:O,0)),9,3),"Titre à mettre à jour")</f>
        <v>TTZ</v>
      </c>
      <c r="L505" s="73" t="str">
        <f>INDEX('[1]Export Lascom'!I:I,MATCH(E505,'[1]Export Lascom'!O:O,0))</f>
        <v>PRC</v>
      </c>
      <c r="M505" s="73" t="str">
        <f t="shared" si="29"/>
        <v>000003</v>
      </c>
      <c r="N505" s="74">
        <f t="shared" si="31"/>
        <v>2</v>
      </c>
      <c r="O505" s="73" t="s">
        <v>785</v>
      </c>
      <c r="P505" s="77" t="str">
        <f t="shared" ca="1" si="32"/>
        <v/>
      </c>
      <c r="Q505" s="75">
        <v>44942</v>
      </c>
      <c r="R505" s="76">
        <f t="shared" ca="1" si="30"/>
        <v>-4</v>
      </c>
      <c r="S505" s="76" t="str">
        <f>IF(ISERROR(INDEX('[1]Export Agora'!F:F,MATCH(INDEX('[1]Présence Agora'!#REF!,MATCH(E505,'[1]Présence Agora'!B:B,0)),'[1]Export Agora'!A:A,0))),"",IF(INDEX('[1]Export Agora'!F:F,MATCH(INDEX('[1]Présence Agora'!#REF!,MATCH(E505,'[1]Présence Agora'!B:B,0)),'[1]Export Agora'!A:A,0))="","",INDEX('[1]Export Agora'!F:F,MATCH(INDEX('[1]Présence Agora'!#REF!,MATCH(E505,'[1]Présence Agora'!B:B,0)),'[1]Export Agora'!A:A,0))))</f>
        <v/>
      </c>
      <c r="T505" s="65">
        <f>IF(INDEX('[1]Export Lascom'!U:U,MATCH(E505,'[1]Export Lascom'!O:O,0))="","",INDEX('[1]Export Lascom'!U:U,MATCH(E505,'[1]Export Lascom'!O:O,0)))</f>
        <v>44946</v>
      </c>
    </row>
    <row r="506" spans="5:20">
      <c r="E506" s="72" t="s">
        <v>833</v>
      </c>
      <c r="F506" s="73" t="str">
        <f>INDEX('[1]Export Lascom'!B:B,MATCH(E506,'[1]Export Lascom'!O:O,0))</f>
        <v>22ISS</v>
      </c>
      <c r="G506" s="73">
        <f>INDEX('[1]Export Lascom'!G:G,MATCH(E506,'[1]Export Lascom'!O:O,0))</f>
        <v>17</v>
      </c>
      <c r="H506" s="73" t="str">
        <f>INDEX('[1]Export Lascom'!D:D,MATCH(E506,'[1]Export Lascom'!O:O,0))</f>
        <v>MSE</v>
      </c>
      <c r="I506" s="73" t="str">
        <f>"Export CPRD " &amp; INDEX('[1]Export Lascom'!E:E,MATCH(E506,'[1]Export Lascom'!O:O,0))</f>
        <v>Export CPRD PSC2137</v>
      </c>
      <c r="J506" s="73" t="str">
        <f>IF(MID(INDEX('[1]Export Lascom'!P:P,MATCH(E506,'[1]Export Lascom'!O:O,0)),4,1)="-",MID(INDEX('[1]Export Lascom'!P:P,MATCH(E506,'[1]Export Lascom'!O:O,0)),5,3),"Titre à mettre à jour")</f>
        <v>TTT</v>
      </c>
      <c r="K506" s="73" t="str">
        <f>IF(MID(INDEX('[1]Export Lascom'!P:P,MATCH(E506,'[1]Export Lascom'!O:O,0)),4,1)="-",MID(INDEX('[1]Export Lascom'!P:P,MATCH(E506,'[1]Export Lascom'!O:O,0)),9,3),"Titre à mettre à jour")</f>
        <v>TTZ</v>
      </c>
      <c r="L506" s="73" t="str">
        <f>INDEX('[1]Export Lascom'!I:I,MATCH(E506,'[1]Export Lascom'!O:O,0))</f>
        <v>SPS</v>
      </c>
      <c r="M506" s="73" t="str">
        <f t="shared" si="29"/>
        <v>000004</v>
      </c>
      <c r="N506" s="74">
        <f t="shared" si="31"/>
        <v>1</v>
      </c>
      <c r="O506" s="73" t="s">
        <v>785</v>
      </c>
      <c r="P506" s="77" t="str">
        <f t="shared" ca="1" si="32"/>
        <v/>
      </c>
      <c r="Q506" s="75"/>
      <c r="R506" s="76" t="str">
        <f t="shared" ca="1" si="30"/>
        <v/>
      </c>
      <c r="S506" s="76" t="str">
        <f>IF(ISERROR(INDEX('[1]Export Agora'!F:F,MATCH(INDEX('[1]Présence Agora'!#REF!,MATCH(E506,'[1]Présence Agora'!B:B,0)),'[1]Export Agora'!A:A,0))),"",IF(INDEX('[1]Export Agora'!F:F,MATCH(INDEX('[1]Présence Agora'!#REF!,MATCH(E506,'[1]Présence Agora'!B:B,0)),'[1]Export Agora'!A:A,0))="","",INDEX('[1]Export Agora'!F:F,MATCH(INDEX('[1]Présence Agora'!#REF!,MATCH(E506,'[1]Présence Agora'!B:B,0)),'[1]Export Agora'!A:A,0))))</f>
        <v/>
      </c>
      <c r="T506" s="65">
        <f>IF(INDEX('[1]Export Lascom'!U:U,MATCH(E506,'[1]Export Lascom'!O:O,0))="","",INDEX('[1]Export Lascom'!U:U,MATCH(E506,'[1]Export Lascom'!O:O,0)))</f>
        <v>44946</v>
      </c>
    </row>
  </sheetData>
  <protectedRanges>
    <protectedRange sqref="E11:R11" name="Plage1"/>
    <protectedRange sqref="S11" name="Plage1_1"/>
  </protectedRanges>
  <autoFilter ref="E11:T506">
    <sortState ref="E12:T506">
      <sortCondition ref="T11:T234"/>
    </sortState>
  </autoFilter>
  <sortState ref="E11:T506">
    <sortCondition ref="E12:E506"/>
  </sortState>
  <mergeCells count="2">
    <mergeCell ref="T9:T10"/>
    <mergeCell ref="E9:O10"/>
  </mergeCells>
  <conditionalFormatting sqref="T12:T506">
    <cfRule type="containsBlanks" dxfId="6" priority="22">
      <formula>LEN(TRIM(T12))=0</formula>
    </cfRule>
    <cfRule type="cellIs" dxfId="5" priority="23" operator="greaterThanOrEqual">
      <formula>$P$6</formula>
    </cfRule>
  </conditionalFormatting>
  <conditionalFormatting sqref="R12:R506">
    <cfRule type="containsText" dxfId="4" priority="14" operator="containsText" text="Rendu">
      <formula>NOT(ISERROR(SEARCH("Rendu",R12)))</formula>
    </cfRule>
    <cfRule type="containsBlanks" dxfId="3" priority="15">
      <formula>LEN(TRIM(R12))=0</formula>
    </cfRule>
    <cfRule type="cellIs" dxfId="2" priority="16" operator="greaterThanOrEqual">
      <formula>3</formula>
    </cfRule>
    <cfRule type="cellIs" dxfId="1" priority="17" operator="between">
      <formula>0</formula>
      <formula>2</formula>
    </cfRule>
    <cfRule type="cellIs" dxfId="0" priority="18" operator="lessThanOrEqual">
      <formula>-1</formula>
    </cfRule>
  </conditionalFormatting>
  <pageMargins left="0.70866141732283472" right="0.70866141732283472" top="0.74803149606299213" bottom="0.74803149606299213" header="0.31496062992125984" footer="0.31496062992125984"/>
  <pageSetup paperSize="8" scale="1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Export CPRD PN2068-2</vt:lpstr>
      <vt:lpstr>Export CPRD PN2122</vt:lpstr>
      <vt:lpstr>Etat navette</vt:lpstr>
      <vt:lpstr>Feuil1</vt:lpstr>
      <vt:lpstr>EN_date_prev_ind_prec</vt:lpstr>
      <vt:lpstr>EN_dern_ind</vt:lpstr>
      <vt:lpstr>EN_num_ind</vt:lpstr>
      <vt:lpstr>EN_Ouvrage</vt:lpstr>
      <vt:lpstr>EN_Spec</vt:lpstr>
      <vt:lpstr>EN_TypeD</vt:lpstr>
      <vt:lpstr>Nav_GED</vt:lpstr>
      <vt:lpstr>'Etat navette'!Zone_d_impression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IGP</dc:creator>
  <cp:lastModifiedBy>FRANCIS</cp:lastModifiedBy>
  <dcterms:created xsi:type="dcterms:W3CDTF">2023-06-01T13:25:12Z</dcterms:created>
  <dcterms:modified xsi:type="dcterms:W3CDTF">2023-06-02T04:13:43Z</dcterms:modified>
</cp:coreProperties>
</file>