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05" yWindow="-105" windowWidth="23250" windowHeight="12450"/>
  </bookViews>
  <sheets>
    <sheet name="Base " sheetId="117" r:id="rId1"/>
    <sheet name="1" sheetId="1" r:id="rId2"/>
    <sheet name="2" sheetId="118" r:id="rId3"/>
  </sheets>
  <externalReferences>
    <externalReference r:id="rId4"/>
  </externalReferences>
  <definedNames>
    <definedName name="description">[1]Références!$B$3:$B$155</definedName>
    <definedName name="Destinataire">[1]Références!$J$3:$J$87</definedName>
    <definedName name="Emplacement">[1]Références!$N$3:$N$64</definedName>
    <definedName name="Origine">[1]Références!$G$3:$G$42</definedName>
    <definedName name="Origines">[1]Références!$H$3:$H$25</definedName>
    <definedName name="_xlnm.Print_Area" localSheetId="0">'Base '!#REF!</definedName>
  </definedNames>
  <calcPr calcId="12451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7" i="118"/>
  <c r="I14"/>
  <c r="J14" s="1"/>
  <c r="F14"/>
  <c r="E14"/>
  <c r="D14"/>
  <c r="I13"/>
  <c r="J13" s="1"/>
  <c r="F13"/>
  <c r="E13"/>
  <c r="D13"/>
  <c r="I12"/>
  <c r="J12" s="1"/>
  <c r="F12"/>
  <c r="E12"/>
  <c r="D12"/>
  <c r="I11"/>
  <c r="J11" s="1"/>
  <c r="F11"/>
  <c r="E11"/>
  <c r="D11"/>
  <c r="I10"/>
  <c r="J10" s="1"/>
  <c r="F10"/>
  <c r="E10"/>
  <c r="D10"/>
  <c r="J9"/>
  <c r="I9"/>
  <c r="F9"/>
  <c r="E9"/>
  <c r="D9"/>
  <c r="J8"/>
  <c r="D9" i="1"/>
  <c r="E9"/>
  <c r="F9"/>
  <c r="I9"/>
  <c r="J9" s="1"/>
  <c r="D10"/>
  <c r="E10"/>
  <c r="F10"/>
  <c r="I10"/>
  <c r="J10" s="1"/>
  <c r="D11"/>
  <c r="E11"/>
  <c r="F11"/>
  <c r="I11"/>
  <c r="J11" s="1"/>
  <c r="D12"/>
  <c r="E12"/>
  <c r="F12"/>
  <c r="I12"/>
  <c r="J12" s="1"/>
  <c r="D13"/>
  <c r="E13"/>
  <c r="F13"/>
  <c r="I13"/>
  <c r="J13" s="1"/>
  <c r="D14"/>
  <c r="E14"/>
  <c r="F14"/>
  <c r="I14"/>
  <c r="J14" s="1"/>
  <c r="D15"/>
  <c r="E15"/>
  <c r="F15"/>
  <c r="I15"/>
  <c r="J15"/>
  <c r="D16"/>
  <c r="E16"/>
  <c r="F16"/>
  <c r="I16"/>
  <c r="J16" s="1"/>
  <c r="D17"/>
  <c r="E17"/>
  <c r="F17"/>
  <c r="I17"/>
  <c r="J17" s="1"/>
  <c r="D18"/>
  <c r="E18"/>
  <c r="F18"/>
  <c r="I18"/>
  <c r="J18" s="1"/>
  <c r="D19"/>
  <c r="E19"/>
  <c r="F19"/>
  <c r="I19"/>
  <c r="J19" s="1"/>
  <c r="D20"/>
  <c r="E20"/>
  <c r="F20"/>
  <c r="I20"/>
  <c r="J20" s="1"/>
  <c r="D21"/>
  <c r="E21"/>
  <c r="F21"/>
  <c r="I21"/>
  <c r="J21" s="1"/>
  <c r="D22"/>
  <c r="E22"/>
  <c r="F22"/>
  <c r="I22"/>
  <c r="J22" s="1"/>
  <c r="D23"/>
  <c r="E23"/>
  <c r="F23"/>
  <c r="I23"/>
  <c r="J23" s="1"/>
  <c r="D24"/>
  <c r="E24"/>
  <c r="F24"/>
  <c r="I24"/>
  <c r="J24"/>
  <c r="D25"/>
  <c r="E25"/>
  <c r="F25"/>
  <c r="I25"/>
  <c r="J25"/>
  <c r="D26"/>
  <c r="E26"/>
  <c r="F26"/>
  <c r="I26"/>
  <c r="J26" s="1"/>
  <c r="D27"/>
  <c r="E27"/>
  <c r="F27"/>
  <c r="I27"/>
  <c r="J27" s="1"/>
  <c r="D28"/>
  <c r="E28"/>
  <c r="F28"/>
  <c r="I28"/>
  <c r="J28" s="1"/>
  <c r="D29"/>
  <c r="E29"/>
  <c r="F29"/>
  <c r="I29"/>
  <c r="J29" s="1"/>
  <c r="D30"/>
  <c r="E30"/>
  <c r="F30"/>
  <c r="I30"/>
  <c r="J30"/>
  <c r="D31"/>
  <c r="E31"/>
  <c r="F31"/>
  <c r="I31"/>
  <c r="J31" s="1"/>
  <c r="D32"/>
  <c r="E32"/>
  <c r="F32"/>
  <c r="I32"/>
  <c r="J32" s="1"/>
  <c r="J8"/>
  <c r="N4" i="117"/>
  <c r="J18" i="118" l="1"/>
  <c r="J36" i="1"/>
  <c r="J35" l="1"/>
</calcChain>
</file>

<file path=xl/connections.xml><?xml version="1.0" encoding="utf-8"?>
<connections xmlns="http://schemas.openxmlformats.org/spreadsheetml/2006/main">
  <connection id="1" keepAlive="1" name="Connexion" type="5" refreshedVersion="8" saveData="1">
    <dbPr connection="Provider=Microsoft.Mashup.OleDb.1;Data Source=$Workbook$;Location=&quot;Produit laitier&quot;;Extended Properties=&quot;&quot;" command="SELECT * FROM [Produit laitier]"/>
  </connection>
  <connection id="2" keepAlive="1" name="Connexion1" type="5" refreshedVersion="0" background="1">
    <dbPr connection="Provider=Microsoft.Mashup.OleDb.1;Data Source=$Workbook$;Location=Conserve;Extended Properties=&quot;&quot;" commandType="0"/>
  </connection>
  <connection id="3" keepAlive="1" name="Connexion10" type="5" refreshedVersion="0" background="1">
    <dbPr connection="Provider=Microsoft.Mashup.OleDb.1;Data Source=$Workbook$;Location=SansFamille;Extended Properties=&quot;&quot;" commandType="0"/>
  </connection>
  <connection id="4" keepAlive="1" name="Connexion11" type="5" refreshedVersion="0" background="1">
    <dbPr connection="Provider=Microsoft.Mashup.OleDb.1;Data Source=$Workbook$;Location=Produit laitier;Extended Properties=&quot;&quot;" commandType="0"/>
  </connection>
  <connection id="5" keepAlive="1" name="Connexion12" type="5" refreshedVersion="0" background="1">
    <dbPr connection="Provider=Microsoft.Mashup.OleDb.1;Data Source=$Workbook$;Location=BISCUIT;Extended Properties=&quot;&quot;" commandType="0"/>
  </connection>
  <connection id="6" keepAlive="1" name="Connexion13" type="5" refreshedVersion="0" background="1">
    <dbPr connection="Provider=Microsoft.Mashup.OleDb.1;Data Source=$Workbook$;Location=Conserve;Extended Properties=&quot;&quot;" commandType="0"/>
  </connection>
  <connection id="7" keepAlive="1" name="Connexion14" type="5" refreshedVersion="0" background="1">
    <dbPr connection="Provider=Microsoft.Mashup.OleDb.1;Data Source=$Workbook$;Location=SansFamille;Extended Properties=&quot;&quot;" commandType="0"/>
  </connection>
  <connection id="8" keepAlive="1" name="Connexion15" type="5" refreshedVersion="8" saveData="1">
    <dbPr connection="Provider=Microsoft.Mashup.OleDb.1;Data Source=$Workbook$;Location=SansFamille;Extended Properties=&quot;&quot;" command="SELECT * FROM [SansFamille]"/>
  </connection>
  <connection id="9" keepAlive="1" name="Connexion16" type="5" refreshedVersion="8" saveData="1">
    <dbPr connection="Provider=Microsoft.Mashup.OleDb.1;Data Source=$Workbook$;Location=&quot;Produit laitier&quot;;Extended Properties=&quot;&quot;" command="SELECT * FROM [Produit laitier]"/>
  </connection>
  <connection id="10" keepAlive="1" name="Connexion17" type="5" refreshedVersion="0" background="1">
    <dbPr connection="Provider=Microsoft.Mashup.OleDb.1;Data Source=$Workbook$;Location=BISCUIT;Extended Properties=&quot;&quot;" commandType="0"/>
  </connection>
  <connection id="11" keepAlive="1" name="Connexion18" type="5" refreshedVersion="0" background="1">
    <dbPr connection="Provider=Microsoft.Mashup.OleDb.1;Data Source=$Workbook$;Location=Conserve;Extended Properties=&quot;&quot;" commandType="0"/>
  </connection>
  <connection id="12" keepAlive="1" name="Connexion19" type="5" refreshedVersion="0" background="1">
    <dbPr connection="Provider=Microsoft.Mashup.OleDb.1;Data Source=$Workbook$;Location=SansFamille;Extended Properties=&quot;&quot;" commandType="0"/>
  </connection>
  <connection id="13" keepAlive="1" name="Connexion2" type="5" refreshedVersion="0" saveData="1">
    <dbPr connection="Provider=Microsoft.Mashup.OleDb.1;Data Source=$Workbook$;Location=SansFamille;Extended Properties=&quot;&quot;" command="SELECT * FROM []"/>
  </connection>
  <connection id="14" keepAlive="1" name="Connexion20" type="5" refreshedVersion="0" background="1">
    <dbPr connection="Provider=Microsoft.Mashup.OleDb.1;Data Source=$Workbook$;Location=Produit laitier;Extended Properties=&quot;&quot;" commandType="0"/>
  </connection>
  <connection id="15" keepAlive="1" name="Connexion21" type="5" refreshedVersion="0" background="1">
    <dbPr connection="Provider=Microsoft.Mashup.OleDb.1;Data Source=$Workbook$;Location=BISCUIT;Extended Properties=&quot;&quot;" commandType="0"/>
  </connection>
  <connection id="16" keepAlive="1" name="Connexion22" type="5" refreshedVersion="0" background="1">
    <dbPr connection="Provider=Microsoft.Mashup.OleDb.1;Data Source=$Workbook$;Location=Conserve;Extended Properties=&quot;&quot;" commandType="0"/>
  </connection>
  <connection id="17" keepAlive="1" name="Connexion23" type="5" refreshedVersion="0" background="1">
    <dbPr connection="Provider=Microsoft.Mashup.OleDb.1;Data Source=$Workbook$;Location=A crée;Extended Properties=&quot;&quot;" commandType="0"/>
  </connection>
  <connection id="18" keepAlive="1" name="Connexion24" type="5" refreshedVersion="0" background="1">
    <dbPr connection="Provider=Microsoft.Mashup.OleDb.1;Data Source=$Workbook$;Location=reference;Extended Properties=&quot;&quot;" commandType="0"/>
  </connection>
  <connection id="19" keepAlive="1" name="Connexion25" type="5" refreshedVersion="0" background="1">
    <dbPr connection="Provider=Microsoft.Mashup.OleDb.1;Data Source=$Workbook$;Location=EB200;Extended Properties=&quot;&quot;" commandType="0"/>
  </connection>
  <connection id="20" keepAlive="1" name="Connexion26" type="5" refreshedVersion="0" background="1">
    <dbPr connection="Provider=Microsoft.Mashup.OleDb.1;Data Source=$Workbook$;Location=EB200;Extended Properties=&quot;&quot;" commandType="0"/>
  </connection>
  <connection id="21" keepAlive="1" name="Connexion27" type="5" refreshedVersion="0" background="1">
    <dbPr connection="Provider=Microsoft.Mashup.OleDb.1;Data Source=$Workbook$;Location=EB200;Extended Properties=&quot;&quot;" commandType="0"/>
  </connection>
  <connection id="22" keepAlive="1" name="Connexion3" type="5" refreshedVersion="8" saveData="1">
    <dbPr connection="Provider=Microsoft.Mashup.OleDb.1;Data Source=$Workbook$;Location=SansFamille;Extended Properties=&quot;&quot;" command="SELECT * FROM [SansFamille]"/>
  </connection>
  <connection id="23" keepAlive="1" name="Connexion4" type="5" refreshedVersion="0" background="1">
    <dbPr connection="Provider=Microsoft.Mashup.OleDb.1;Data Source=$Workbook$;Location=SansFamille;Extended Properties=&quot;&quot;" commandType="0"/>
  </connection>
  <connection id="24" keepAlive="1" name="Connexion5" type="5" refreshedVersion="0" background="1">
    <dbPr connection="Provider=Microsoft.Mashup.OleDb.1;Data Source=$Workbook$;Location=SansFamille;Extended Properties=&quot;&quot;" commandType="0"/>
  </connection>
  <connection id="25" keepAlive="1" name="Connexion6" type="5" refreshedVersion="0" background="1">
    <dbPr connection="Provider=Microsoft.Mashup.OleDb.1;Data Source=$Workbook$;Location=Produit laitier;Extended Properties=&quot;&quot;" commandType="0"/>
  </connection>
  <connection id="26" keepAlive="1" name="Connexion7" type="5" refreshedVersion="0" background="1">
    <dbPr connection="Provider=Microsoft.Mashup.OleDb.1;Data Source=$Workbook$;Location=BISCUIT;Extended Properties=&quot;&quot;" commandType="0"/>
  </connection>
  <connection id="27" keepAlive="1" name="Connexion8" type="5" refreshedVersion="0" background="1">
    <dbPr connection="Provider=Microsoft.Mashup.OleDb.1;Data Source=$Workbook$;Location=Conserve;Extended Properties=&quot;&quot;" commandType="0"/>
  </connection>
  <connection id="28" keepAlive="1" name="Connexion9" type="5" refreshedVersion="0" background="1">
    <dbPr connection="Provider=Microsoft.Mashup.OleDb.1;Data Source=$Workbook$;Location=Conserve;Extended Properties=&quot;&quot;" commandType="0"/>
  </connection>
  <connection id="29" keepAlive="1" name="Requête - Biscuit" description="Connexion à la requête « Biscuit » dans le classeur." type="5" refreshedVersion="8" background="1">
    <dbPr connection="Provider=Microsoft.Mashup.OleDb.1;Data Source=$Workbook$;Location=Biscuit;Extended Properties=&quot;&quot;" command="SELECT * FROM [Biscuit]"/>
  </connection>
</connections>
</file>

<file path=xl/sharedStrings.xml><?xml version="1.0" encoding="utf-8"?>
<sst xmlns="http://schemas.openxmlformats.org/spreadsheetml/2006/main" count="29" uniqueCount="16">
  <si>
    <t>quantité</t>
  </si>
  <si>
    <t/>
  </si>
  <si>
    <t>site</t>
  </si>
  <si>
    <t>reference</t>
  </si>
  <si>
    <t>description</t>
  </si>
  <si>
    <t>cout unitaire</t>
  </si>
  <si>
    <t>total</t>
  </si>
  <si>
    <t>emplacement</t>
  </si>
  <si>
    <t>Synthèse</t>
  </si>
  <si>
    <t>Total</t>
  </si>
  <si>
    <t>Feuille de la semaine</t>
  </si>
  <si>
    <t xml:space="preserve"> origine</t>
  </si>
  <si>
    <t>famille</t>
  </si>
  <si>
    <t>Numéro</t>
  </si>
  <si>
    <t>Total pour le code origine</t>
  </si>
  <si>
    <t>Totaux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</si>
</sst>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#,##0.00\ _€"/>
    <numFmt numFmtId="165" formatCode="\D\L\T@"/>
    <numFmt numFmtId="166" formatCode="_-* #,##0.00\ [$€-1]_-;\-* #,##0.00\ [$€-1]_-;_-* &quot;-&quot;??\ [$€-1]_-"/>
  </numFmts>
  <fonts count="8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44" fontId="2" fillId="0" borderId="0" applyFont="0" applyFill="0" applyBorder="0" applyAlignment="0" applyProtection="0"/>
  </cellStyleXfs>
  <cellXfs count="73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1"/>
    <xf numFmtId="165" fontId="5" fillId="2" borderId="9" xfId="0" applyNumberFormat="1" applyFont="1" applyFill="1" applyBorder="1"/>
    <xf numFmtId="165" fontId="5" fillId="2" borderId="10" xfId="0" applyNumberFormat="1" applyFont="1" applyFill="1" applyBorder="1"/>
    <xf numFmtId="0" fontId="2" fillId="0" borderId="11" xfId="0" applyFont="1" applyBorder="1" applyAlignment="1">
      <alignment horizontal="center" vertical="center"/>
    </xf>
    <xf numFmtId="2" fontId="6" fillId="0" borderId="11" xfId="0" applyNumberFormat="1" applyFont="1" applyBorder="1" applyAlignment="1">
      <alignment horizontal="center" vertical="center"/>
    </xf>
    <xf numFmtId="164" fontId="6" fillId="0" borderId="11" xfId="0" applyNumberFormat="1" applyFont="1" applyBorder="1" applyAlignment="1">
      <alignment horizontal="center" vertical="center"/>
    </xf>
    <xf numFmtId="2" fontId="0" fillId="0" borderId="14" xfId="0" applyNumberFormat="1" applyBorder="1"/>
    <xf numFmtId="0" fontId="2" fillId="0" borderId="0" xfId="0" applyFont="1" applyAlignment="1">
      <alignment horizontal="center" vertical="center"/>
    </xf>
    <xf numFmtId="2" fontId="1" fillId="0" borderId="0" xfId="0" applyNumberFormat="1" applyFont="1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5" xfId="0" applyFill="1" applyBorder="1"/>
    <xf numFmtId="0" fontId="0" fillId="2" borderId="13" xfId="0" applyFill="1" applyBorder="1"/>
    <xf numFmtId="0" fontId="0" fillId="2" borderId="13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166" fontId="4" fillId="2" borderId="18" xfId="0" applyNumberFormat="1" applyFont="1" applyFill="1" applyBorder="1" applyAlignment="1">
      <alignment horizontal="center"/>
    </xf>
    <xf numFmtId="0" fontId="3" fillId="2" borderId="10" xfId="0" applyFont="1" applyFill="1" applyBorder="1"/>
    <xf numFmtId="0" fontId="3" fillId="2" borderId="13" xfId="0" applyFont="1" applyFill="1" applyBorder="1"/>
    <xf numFmtId="0" fontId="3" fillId="2" borderId="6" xfId="0" applyFont="1" applyFill="1" applyBorder="1"/>
    <xf numFmtId="0" fontId="5" fillId="2" borderId="12" xfId="0" applyFont="1" applyFill="1" applyBorder="1"/>
    <xf numFmtId="0" fontId="5" fillId="2" borderId="4" xfId="0" applyFont="1" applyFill="1" applyBorder="1"/>
    <xf numFmtId="0" fontId="3" fillId="2" borderId="0" xfId="0" applyFont="1" applyFill="1" applyAlignment="1">
      <alignment horizontal="center"/>
    </xf>
    <xf numFmtId="165" fontId="5" fillId="2" borderId="0" xfId="0" applyNumberFormat="1" applyFont="1" applyFill="1"/>
    <xf numFmtId="0" fontId="3" fillId="2" borderId="0" xfId="0" applyFont="1" applyFill="1"/>
    <xf numFmtId="0" fontId="3" fillId="2" borderId="19" xfId="0" applyFont="1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" fontId="4" fillId="0" borderId="7" xfId="0" applyNumberFormat="1" applyFont="1" applyBorder="1" applyAlignment="1">
      <alignment horizontal="center" vertical="center"/>
    </xf>
    <xf numFmtId="2" fontId="4" fillId="0" borderId="8" xfId="0" applyNumberFormat="1" applyFont="1" applyBorder="1" applyAlignment="1">
      <alignment horizontal="center" vertical="center"/>
    </xf>
    <xf numFmtId="2" fontId="6" fillId="2" borderId="11" xfId="0" applyNumberFormat="1" applyFont="1" applyFill="1" applyBorder="1" applyAlignment="1">
      <alignment horizontal="center" vertical="center"/>
    </xf>
    <xf numFmtId="2" fontId="4" fillId="0" borderId="20" xfId="0" applyNumberFormat="1" applyFont="1" applyBorder="1" applyAlignment="1">
      <alignment horizontal="center" vertical="center"/>
    </xf>
    <xf numFmtId="0" fontId="2" fillId="0" borderId="7" xfId="0" applyFont="1" applyBorder="1" applyAlignment="1" applyProtection="1">
      <alignment horizontal="center" vertical="center"/>
      <protection locked="0"/>
    </xf>
    <xf numFmtId="0" fontId="0" fillId="2" borderId="20" xfId="0" applyFill="1" applyBorder="1"/>
    <xf numFmtId="0" fontId="0" fillId="2" borderId="21" xfId="0" applyFill="1" applyBorder="1"/>
    <xf numFmtId="2" fontId="0" fillId="0" borderId="22" xfId="0" applyNumberFormat="1" applyBorder="1"/>
    <xf numFmtId="2" fontId="0" fillId="2" borderId="23" xfId="0" applyNumberFormat="1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2" fillId="0" borderId="25" xfId="0" applyFont="1" applyBorder="1" applyAlignment="1" applyProtection="1">
      <alignment horizontal="center" vertical="center"/>
      <protection locked="0"/>
    </xf>
    <xf numFmtId="0" fontId="4" fillId="2" borderId="26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2" fillId="0" borderId="22" xfId="0" applyFont="1" applyBorder="1" applyAlignment="1" applyProtection="1">
      <alignment horizontal="center" vertical="center"/>
      <protection locked="0"/>
    </xf>
    <xf numFmtId="0" fontId="2" fillId="0" borderId="15" xfId="0" applyFont="1" applyBorder="1" applyAlignment="1">
      <alignment horizontal="center" vertical="center"/>
    </xf>
    <xf numFmtId="2" fontId="6" fillId="0" borderId="15" xfId="0" applyNumberFormat="1" applyFont="1" applyBorder="1" applyAlignment="1">
      <alignment horizontal="center" vertical="center"/>
    </xf>
    <xf numFmtId="2" fontId="6" fillId="2" borderId="15" xfId="0" applyNumberFormat="1" applyFont="1" applyFill="1" applyBorder="1" applyAlignment="1">
      <alignment horizontal="center" vertical="center"/>
    </xf>
    <xf numFmtId="164" fontId="6" fillId="0" borderId="15" xfId="0" applyNumberFormat="1" applyFont="1" applyBorder="1" applyAlignment="1">
      <alignment horizontal="center" vertical="center"/>
    </xf>
    <xf numFmtId="2" fontId="0" fillId="0" borderId="27" xfId="0" applyNumberFormat="1" applyBorder="1"/>
    <xf numFmtId="0" fontId="4" fillId="2" borderId="1" xfId="0" applyFont="1" applyFill="1" applyBorder="1" applyAlignment="1">
      <alignment vertical="center" wrapText="1"/>
    </xf>
    <xf numFmtId="0" fontId="4" fillId="2" borderId="17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/>
    </xf>
    <xf numFmtId="0" fontId="3" fillId="2" borderId="17" xfId="0" applyFont="1" applyFill="1" applyBorder="1" applyAlignment="1">
      <alignment horizontal="center"/>
    </xf>
    <xf numFmtId="2" fontId="4" fillId="0" borderId="15" xfId="0" applyNumberFormat="1" applyFont="1" applyBorder="1" applyAlignment="1">
      <alignment horizontal="center" vertical="center"/>
    </xf>
    <xf numFmtId="2" fontId="4" fillId="0" borderId="16" xfId="0" applyNumberFormat="1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2" borderId="13" xfId="0" applyFont="1" applyFill="1" applyBorder="1" applyAlignment="1">
      <alignment horizontal="center"/>
    </xf>
    <xf numFmtId="14" fontId="5" fillId="2" borderId="0" xfId="0" applyNumberFormat="1" applyFont="1" applyFill="1" applyAlignment="1">
      <alignment horizontal="center"/>
    </xf>
    <xf numFmtId="0" fontId="4" fillId="3" borderId="28" xfId="1" applyFont="1" applyFill="1" applyBorder="1" applyAlignment="1"/>
    <xf numFmtId="0" fontId="4" fillId="4" borderId="34" xfId="1" applyFont="1" applyFill="1" applyBorder="1" applyAlignment="1">
      <alignment horizontal="center"/>
    </xf>
    <xf numFmtId="0" fontId="4" fillId="0" borderId="3" xfId="1" applyFont="1" applyBorder="1" applyAlignment="1">
      <alignment horizontal="center"/>
    </xf>
    <xf numFmtId="0" fontId="4" fillId="0" borderId="4" xfId="1" applyFont="1" applyBorder="1" applyAlignment="1">
      <alignment horizontal="center"/>
    </xf>
    <xf numFmtId="0" fontId="2" fillId="6" borderId="32" xfId="1" applyFill="1" applyBorder="1" applyAlignment="1">
      <alignment horizontal="center"/>
    </xf>
    <xf numFmtId="0" fontId="2" fillId="6" borderId="29" xfId="1" applyFill="1" applyBorder="1" applyAlignment="1">
      <alignment horizontal="center"/>
    </xf>
    <xf numFmtId="0" fontId="2" fillId="6" borderId="30" xfId="1" applyFill="1" applyBorder="1" applyAlignment="1">
      <alignment horizontal="center"/>
    </xf>
    <xf numFmtId="0" fontId="2" fillId="5" borderId="33" xfId="1" applyFill="1" applyBorder="1" applyAlignment="1">
      <alignment horizontal="center" vertical="center"/>
    </xf>
    <xf numFmtId="0" fontId="2" fillId="5" borderId="14" xfId="1" applyFill="1" applyBorder="1" applyAlignment="1">
      <alignment horizontal="center" vertical="center"/>
    </xf>
    <xf numFmtId="0" fontId="2" fillId="5" borderId="14" xfId="1" applyFill="1" applyBorder="1" applyAlignment="1">
      <alignment horizontal="center"/>
    </xf>
    <xf numFmtId="0" fontId="2" fillId="5" borderId="31" xfId="1" applyFill="1" applyBorder="1" applyAlignment="1">
      <alignment horizontal="center"/>
    </xf>
    <xf numFmtId="0" fontId="2" fillId="0" borderId="0" xfId="1" applyAlignment="1">
      <alignment horizontal="center"/>
    </xf>
    <xf numFmtId="0" fontId="2" fillId="7" borderId="18" xfId="1" applyFill="1" applyBorder="1" applyAlignment="1">
      <alignment horizontal="center"/>
    </xf>
  </cellXfs>
  <cellStyles count="3">
    <cellStyle name="Monétaire 2" xfId="2"/>
    <cellStyle name="Normal" xfId="0" builtinId="0"/>
    <cellStyle name="Normal 2" xfId="1"/>
  </cellStyles>
  <dxfs count="36">
    <dxf>
      <numFmt numFmtId="2" formatCode="0.0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4" formatCode="#,##0.00\ _€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2" formatCode="0.00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4" formatCode="#,##0.00\ _€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2" formatCode="0.00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85726</xdr:colOff>
      <xdr:row>4</xdr:row>
      <xdr:rowOff>95250</xdr:rowOff>
    </xdr:from>
    <xdr:to>
      <xdr:col>14</xdr:col>
      <xdr:colOff>19051</xdr:colOff>
      <xdr:row>9</xdr:row>
      <xdr:rowOff>38100</xdr:rowOff>
    </xdr:to>
    <xdr:sp macro="[0]!Totaux" textlink="">
      <xdr:nvSpPr>
        <xdr:cNvPr id="2" name="ZoneTexte 1"/>
        <xdr:cNvSpPr txBox="1"/>
      </xdr:nvSpPr>
      <xdr:spPr>
        <a:xfrm>
          <a:off x="10829926" y="704850"/>
          <a:ext cx="1066800" cy="70485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Récupération des totaux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LOGISTIQUE%20SUPPLY%20CHAIN\03%20Op&#233;rations%20logistiques\03-02%20Dispatch\1-%20MAROC%20EXPORT\2021\FA%20GR%201387%2004012021%20DI100590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onnées"/>
      <sheetName val="Chargement"/>
      <sheetName val="Pays Tiers"/>
      <sheetName val="Europe"/>
      <sheetName val="conso CEE"/>
      <sheetName val="conso hors UE"/>
      <sheetName val="europe matériel retour"/>
      <sheetName val="Pays Tiers matériel retour"/>
      <sheetName val="packing"/>
      <sheetName val="11DPFU"/>
      <sheetName val="lcs Marolles SAFRAN"/>
      <sheetName val="lcs Marolles MATIS"/>
      <sheetName val="Marolles Pays Tiers"/>
      <sheetName val="Marolles Europe (2)"/>
      <sheetName val="Références"/>
      <sheetName val="CreditNoteVierge (1)"/>
      <sheetName val="Prix fournitures client"/>
      <sheetName val="Prix Cons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3">
          <cell r="B3" t="str">
            <v>Accessoire de tuyauterie en alu.(POP)</v>
          </cell>
          <cell r="G3" t="str">
            <v>CHINE</v>
          </cell>
          <cell r="H3" t="str">
            <v>CHINE</v>
          </cell>
          <cell r="J3" t="str">
            <v>Albakali Mohamed</v>
          </cell>
          <cell r="N3" t="str">
            <v>DIVERS/11DPE00/11DL00</v>
          </cell>
        </row>
        <row r="4">
          <cell r="B4" t="str">
            <v>Aiguille</v>
          </cell>
          <cell r="G4" t="str">
            <v>INDE</v>
          </cell>
          <cell r="H4" t="str">
            <v>INDE</v>
          </cell>
          <cell r="J4" t="str">
            <v>Ali Sadeddine</v>
          </cell>
          <cell r="N4" t="str">
            <v>11DPINDU</v>
          </cell>
        </row>
        <row r="5">
          <cell r="B5" t="str">
            <v>Alcool  Ethanol</v>
          </cell>
          <cell r="G5" t="str">
            <v>JAPON</v>
          </cell>
          <cell r="H5" t="str">
            <v>JAPON</v>
          </cell>
          <cell r="J5" t="str">
            <v>Amekka oui Hakima</v>
          </cell>
          <cell r="N5" t="str">
            <v>11DPAERO/11DAACC</v>
          </cell>
        </row>
        <row r="6">
          <cell r="B6" t="str">
            <v>Alimentation GOW</v>
          </cell>
          <cell r="G6" t="str">
            <v>MALAYSIA</v>
          </cell>
          <cell r="H6" t="str">
            <v>MALAYSIA</v>
          </cell>
          <cell r="J6" t="str">
            <v>Bakkali Hanan</v>
          </cell>
          <cell r="N6" t="str">
            <v>TAT1R</v>
          </cell>
        </row>
        <row r="7">
          <cell r="B7" t="str">
            <v>Angle MFC16</v>
          </cell>
          <cell r="G7" t="str">
            <v>MAROC.</v>
          </cell>
          <cell r="H7" t="str">
            <v>MAROC.</v>
          </cell>
          <cell r="J7" t="str">
            <v>Barbach Laila</v>
          </cell>
          <cell r="N7" t="str">
            <v>TAT2R</v>
          </cell>
        </row>
        <row r="8">
          <cell r="B8" t="str">
            <v>Appareil de contrôle et mesure ( expl. fuitoscope)</v>
          </cell>
          <cell r="G8" t="str">
            <v>MEXICO</v>
          </cell>
          <cell r="H8" t="str">
            <v>MEXICO</v>
          </cell>
          <cell r="J8" t="str">
            <v>Barbach Sanae</v>
          </cell>
          <cell r="N8" t="str">
            <v>TAT3R</v>
          </cell>
        </row>
        <row r="9">
          <cell r="B9" t="str">
            <v>Appareil d'éclairage ( lampe universelle Waldmam)</v>
          </cell>
          <cell r="G9" t="str">
            <v>PAKISTAN</v>
          </cell>
          <cell r="H9" t="str">
            <v>PAKISTAN</v>
          </cell>
          <cell r="J9" t="str">
            <v>Barthelemy, Pierre-Yves</v>
          </cell>
          <cell r="N9" t="str">
            <v>TAT4R</v>
          </cell>
        </row>
        <row r="10">
          <cell r="B10" t="str">
            <v>Argon Nertal Gaz CO4420</v>
          </cell>
          <cell r="G10" t="str">
            <v>REP DOM</v>
          </cell>
          <cell r="H10" t="str">
            <v>REP DOM</v>
          </cell>
          <cell r="J10" t="str">
            <v>Bel Adj Sarah</v>
          </cell>
          <cell r="N10" t="str">
            <v>TAT5R</v>
          </cell>
        </row>
        <row r="11">
          <cell r="B11" t="str">
            <v>Armoire métal</v>
          </cell>
          <cell r="G11" t="str">
            <v>SINGAPOUR</v>
          </cell>
          <cell r="H11" t="str">
            <v>SINGAPOUR</v>
          </cell>
          <cell r="J11" t="str">
            <v>Benbrahim, Mohamed Jalil</v>
          </cell>
          <cell r="N11" t="str">
            <v>TAT1RQC</v>
          </cell>
        </row>
        <row r="12">
          <cell r="B12" t="str">
            <v>Articles de bureau ( et articles scolaires)</v>
          </cell>
          <cell r="G12" t="str">
            <v>SUISSE</v>
          </cell>
          <cell r="H12" t="str">
            <v>SUISSE</v>
          </cell>
          <cell r="J12" t="str">
            <v>Beyad Anas</v>
          </cell>
          <cell r="N12" t="str">
            <v>TAT2RQC</v>
          </cell>
        </row>
        <row r="13">
          <cell r="B13" t="str">
            <v>aspirateur de poussière et eau</v>
          </cell>
          <cell r="G13" t="str">
            <v>TAIWAN</v>
          </cell>
          <cell r="H13" t="str">
            <v>TAIWAN</v>
          </cell>
          <cell r="J13" t="str">
            <v>Chahboun Mohamed Rida</v>
          </cell>
          <cell r="N13" t="str">
            <v>TAT3RQC</v>
          </cell>
        </row>
        <row r="14">
          <cell r="B14" t="str">
            <v>Autres interrupteurs</v>
          </cell>
          <cell r="G14" t="str">
            <v>THAILAND</v>
          </cell>
          <cell r="H14" t="str">
            <v>THAILAND</v>
          </cell>
          <cell r="J14" t="str">
            <v>Cheb Jawad</v>
          </cell>
          <cell r="N14" t="str">
            <v>TAT4RQC</v>
          </cell>
        </row>
        <row r="15">
          <cell r="B15" t="str">
            <v>Autres pinces</v>
          </cell>
          <cell r="G15" t="str">
            <v>TUNISIE</v>
          </cell>
          <cell r="H15" t="str">
            <v>TUNISIE</v>
          </cell>
          <cell r="J15" t="str">
            <v>Dalouh Mounir</v>
          </cell>
          <cell r="N15" t="str">
            <v>TAT5RQC</v>
          </cell>
        </row>
        <row r="16">
          <cell r="B16" t="str">
            <v xml:space="preserve">Bacs plastique </v>
          </cell>
          <cell r="G16" t="str">
            <v>USA</v>
          </cell>
          <cell r="H16" t="str">
            <v>USA</v>
          </cell>
          <cell r="J16" t="str">
            <v>Derkaoui Faiçal</v>
          </cell>
          <cell r="N16" t="str">
            <v>TAT1C</v>
          </cell>
        </row>
        <row r="17">
          <cell r="B17" t="str">
            <v>Balance ( moins  précise =  &gt; à 5cg )</v>
          </cell>
          <cell r="G17" t="str">
            <v>FINLANDE</v>
          </cell>
          <cell r="H17" t="str">
            <v>FINLANDE</v>
          </cell>
          <cell r="J17" t="str">
            <v>El Asri Mouhcine</v>
          </cell>
          <cell r="N17" t="str">
            <v>TAT2C</v>
          </cell>
        </row>
        <row r="18">
          <cell r="B18" t="str">
            <v>balance ( si très précise =  &lt; à 5cg )</v>
          </cell>
          <cell r="G18" t="str">
            <v>MOROCCO</v>
          </cell>
          <cell r="H18" t="str">
            <v>MOROCCO</v>
          </cell>
          <cell r="J18" t="str">
            <v>El Azzaoui Nadia</v>
          </cell>
          <cell r="N18" t="str">
            <v>TAT3C</v>
          </cell>
        </row>
        <row r="19">
          <cell r="B19" t="str">
            <v>Balisage sécurité PVC</v>
          </cell>
          <cell r="G19">
            <v>0</v>
          </cell>
          <cell r="H19">
            <v>0</v>
          </cell>
          <cell r="J19" t="str">
            <v>Essaidir Anouar</v>
          </cell>
          <cell r="N19" t="str">
            <v>TAT4C</v>
          </cell>
        </row>
        <row r="20">
          <cell r="B20" t="str">
            <v>bancs</v>
          </cell>
          <cell r="G20">
            <v>0</v>
          </cell>
          <cell r="H20">
            <v>0</v>
          </cell>
          <cell r="J20" t="str">
            <v>Faye Modou</v>
          </cell>
          <cell r="N20" t="str">
            <v>TAT5C</v>
          </cell>
        </row>
        <row r="21">
          <cell r="B21" t="str">
            <v>Barco ( appareil de projection)</v>
          </cell>
          <cell r="G21">
            <v>0</v>
          </cell>
          <cell r="H21">
            <v>0</v>
          </cell>
          <cell r="J21" t="str">
            <v>Haidara Mourad</v>
          </cell>
          <cell r="N21" t="str">
            <v>TATPP1</v>
          </cell>
        </row>
        <row r="22">
          <cell r="B22" t="str">
            <v>Barquettes plastiques</v>
          </cell>
          <cell r="G22">
            <v>0</v>
          </cell>
          <cell r="H22">
            <v>0</v>
          </cell>
          <cell r="J22" t="str">
            <v>Hamri Hatim</v>
          </cell>
          <cell r="N22" t="str">
            <v>TATPP2</v>
          </cell>
        </row>
        <row r="23">
          <cell r="B23" t="str">
            <v>Barre (cuivre:nickel/plomb)</v>
          </cell>
          <cell r="G23">
            <v>0</v>
          </cell>
          <cell r="H23">
            <v>0</v>
          </cell>
          <cell r="J23" t="str">
            <v>Benbrahim, Mohamed Jalil</v>
          </cell>
          <cell r="N23" t="str">
            <v>TATPP3</v>
          </cell>
        </row>
        <row r="24">
          <cell r="B24" t="str">
            <v>Barre Alu</v>
          </cell>
          <cell r="G24">
            <v>0</v>
          </cell>
          <cell r="H24">
            <v>0</v>
          </cell>
          <cell r="J24" t="str">
            <v>Beyad Anas</v>
          </cell>
          <cell r="N24" t="str">
            <v>TATPP4</v>
          </cell>
        </row>
        <row r="25">
          <cell r="B25" t="str">
            <v xml:space="preserve">binoculaire    </v>
          </cell>
          <cell r="G25">
            <v>0</v>
          </cell>
          <cell r="H25">
            <v>0</v>
          </cell>
          <cell r="J25" t="str">
            <v>Chahboun Mohamed Rida</v>
          </cell>
          <cell r="N25" t="str">
            <v>TATPP5</v>
          </cell>
        </row>
        <row r="26">
          <cell r="B26" t="str">
            <v>bobines vides Alu</v>
          </cell>
          <cell r="G26">
            <v>0</v>
          </cell>
          <cell r="J26" t="str">
            <v>Cheb Jawad</v>
          </cell>
          <cell r="N26" t="str">
            <v>MAROLLES</v>
          </cell>
        </row>
        <row r="27">
          <cell r="B27" t="str">
            <v>bobines vides Plastique</v>
          </cell>
          <cell r="J27" t="str">
            <v>Dalouh Mounir</v>
          </cell>
          <cell r="N27" t="str">
            <v>BOX VIDE</v>
          </cell>
        </row>
        <row r="28">
          <cell r="B28" t="str">
            <v xml:space="preserve">boites archives </v>
          </cell>
          <cell r="J28" t="str">
            <v>Derkaoui Faiçal</v>
          </cell>
          <cell r="N28">
            <v>0</v>
          </cell>
        </row>
        <row r="29">
          <cell r="B29" t="str">
            <v>Boitier HP170X pour imprimante</v>
          </cell>
          <cell r="J29" t="str">
            <v>Achamrar Reda</v>
          </cell>
          <cell r="N29">
            <v>0</v>
          </cell>
        </row>
        <row r="30">
          <cell r="B30" t="str">
            <v>Bouchon pour colle CO5010</v>
          </cell>
          <cell r="J30" t="str">
            <v>El Asri Mouhcine</v>
          </cell>
          <cell r="N30">
            <v>0</v>
          </cell>
        </row>
        <row r="31">
          <cell r="B31" t="str">
            <v>Boucle MFC90</v>
          </cell>
          <cell r="J31" t="str">
            <v>El Azzaoui Nadia</v>
          </cell>
          <cell r="N31">
            <v>0</v>
          </cell>
        </row>
        <row r="32">
          <cell r="B32" t="str">
            <v>Bureaux bois (inférieur à 80cm de hauteur)</v>
          </cell>
          <cell r="J32" t="str">
            <v>El Bouchouki Saloua</v>
          </cell>
          <cell r="N32">
            <v>0</v>
          </cell>
        </row>
        <row r="33">
          <cell r="B33" t="str">
            <v>Cable elec.muni de pieces de connexion POE</v>
          </cell>
          <cell r="J33" t="str">
            <v>El Hani Hakim</v>
          </cell>
          <cell r="N33">
            <v>0</v>
          </cell>
        </row>
        <row r="34">
          <cell r="B34" t="str">
            <v>Câble électrique (avec cuivre)</v>
          </cell>
          <cell r="J34" t="str">
            <v>El Mamoun</v>
          </cell>
          <cell r="N34">
            <v>0</v>
          </cell>
        </row>
        <row r="35">
          <cell r="B35" t="str">
            <v>cable informatique</v>
          </cell>
          <cell r="J35" t="str">
            <v>El Mathari Taoufik</v>
          </cell>
          <cell r="N35">
            <v>0</v>
          </cell>
        </row>
        <row r="36">
          <cell r="B36" t="str">
            <v>Calendrier</v>
          </cell>
          <cell r="J36" t="str">
            <v>El Miyani Badreddine</v>
          </cell>
          <cell r="N36">
            <v>0</v>
          </cell>
        </row>
        <row r="37">
          <cell r="B37" t="str">
            <v xml:space="preserve">caméra </v>
          </cell>
          <cell r="J37" t="str">
            <v>Essaidir Anouar</v>
          </cell>
          <cell r="N37">
            <v>0</v>
          </cell>
        </row>
        <row r="38">
          <cell r="B38" t="str">
            <v>camescope</v>
          </cell>
          <cell r="J38" t="str">
            <v>Faye Modou</v>
          </cell>
          <cell r="N38">
            <v>0</v>
          </cell>
        </row>
        <row r="39">
          <cell r="B39" t="str">
            <v>carte électronique pour instrument de contrôle</v>
          </cell>
          <cell r="J39" t="str">
            <v>Haidara Mourad</v>
          </cell>
          <cell r="N39">
            <v>0</v>
          </cell>
        </row>
        <row r="40">
          <cell r="B40" t="str">
            <v>Carton et Coiffe S03</v>
          </cell>
          <cell r="J40" t="str">
            <v>Hamri Hatim</v>
          </cell>
          <cell r="N40">
            <v>0</v>
          </cell>
        </row>
        <row r="41">
          <cell r="B41" t="str">
            <v>Carton individuel  ( C24)</v>
          </cell>
          <cell r="J41" t="str">
            <v>Hanchi Meriem</v>
          </cell>
          <cell r="N41">
            <v>0</v>
          </cell>
        </row>
        <row r="42">
          <cell r="B42" t="str">
            <v>Cartouche d'encre pour imprimante ( recharge)</v>
          </cell>
          <cell r="J42" t="str">
            <v>Hilali Badr</v>
          </cell>
          <cell r="N42">
            <v>0</v>
          </cell>
        </row>
        <row r="43">
          <cell r="B43" t="str">
            <v>Casquette</v>
          </cell>
          <cell r="J43" t="str">
            <v>Jaber Khalid</v>
          </cell>
          <cell r="N43">
            <v>0</v>
          </cell>
        </row>
        <row r="44">
          <cell r="B44" t="str">
            <v>Catalogues</v>
          </cell>
          <cell r="J44" t="str">
            <v>Jabli Karime</v>
          </cell>
          <cell r="N44">
            <v>0</v>
          </cell>
        </row>
        <row r="45">
          <cell r="B45" t="str">
            <v>CD ROM</v>
          </cell>
          <cell r="J45" t="str">
            <v>Kandar Driss</v>
          </cell>
          <cell r="N45">
            <v>0</v>
          </cell>
        </row>
        <row r="46">
          <cell r="B46" t="str">
            <v>chaise  (mobilier)</v>
          </cell>
          <cell r="J46" t="str">
            <v>Kaoutar Laabid</v>
          </cell>
          <cell r="N46">
            <v>0</v>
          </cell>
        </row>
        <row r="47">
          <cell r="B47" t="str">
            <v>chariot (roll)</v>
          </cell>
          <cell r="J47" t="str">
            <v>Kaoutar Laahid</v>
          </cell>
          <cell r="N47">
            <v>0</v>
          </cell>
        </row>
        <row r="48">
          <cell r="B48" t="str">
            <v>chariot Elévateur/ Gerbeur  ou 84272019</v>
          </cell>
          <cell r="J48" t="str">
            <v>Lahmidi Wadia</v>
          </cell>
          <cell r="N48">
            <v>0</v>
          </cell>
        </row>
        <row r="49">
          <cell r="B49" t="str">
            <v>chloroforme</v>
          </cell>
          <cell r="J49" t="str">
            <v>Lakbak hehyaagoubi Aicha</v>
          </cell>
          <cell r="N49">
            <v>0</v>
          </cell>
        </row>
        <row r="50">
          <cell r="B50" t="str">
            <v xml:space="preserve">classeurs </v>
          </cell>
          <cell r="J50" t="str">
            <v>Lakbakbielyaagoubi, Aicha</v>
          </cell>
          <cell r="N50">
            <v>0</v>
          </cell>
        </row>
        <row r="51">
          <cell r="B51" t="str">
            <v>Clichés</v>
          </cell>
          <cell r="J51" t="str">
            <v>Laqlii Driss</v>
          </cell>
          <cell r="N51">
            <v>0</v>
          </cell>
        </row>
        <row r="52">
          <cell r="B52" t="str">
            <v>colis d'outillage</v>
          </cell>
          <cell r="J52" t="str">
            <v>Lkhou, Abdelmajid</v>
          </cell>
          <cell r="N52">
            <v>0</v>
          </cell>
        </row>
        <row r="53">
          <cell r="B53" t="str">
            <v>Colle EPOTEK</v>
          </cell>
          <cell r="J53" t="str">
            <v>Mahbouh Otman</v>
          </cell>
          <cell r="N53">
            <v>0</v>
          </cell>
        </row>
        <row r="54">
          <cell r="B54" t="str">
            <v>Comparateur</v>
          </cell>
          <cell r="J54" t="str">
            <v>Mselli Mohamed</v>
          </cell>
          <cell r="N54">
            <v>0</v>
          </cell>
        </row>
        <row r="55">
          <cell r="B55" t="str">
            <v>Compresseur</v>
          </cell>
          <cell r="J55" t="str">
            <v>Nabih Farah</v>
          </cell>
          <cell r="N55">
            <v>0</v>
          </cell>
        </row>
        <row r="56">
          <cell r="B56" t="str">
            <v>Conducteurs elec. &gt; 80V &lt; 1000V (fils cab)</v>
          </cell>
          <cell r="J56" t="str">
            <v>Najah Laila</v>
          </cell>
          <cell r="N56">
            <v>0</v>
          </cell>
        </row>
        <row r="57">
          <cell r="B57" t="str">
            <v xml:space="preserve">Connecteurs </v>
          </cell>
          <cell r="J57" t="str">
            <v>Nejarri Omar</v>
          </cell>
          <cell r="N57">
            <v>0</v>
          </cell>
        </row>
        <row r="58">
          <cell r="B58" t="str">
            <v>Connecteurs / Ci</v>
          </cell>
          <cell r="J58" t="str">
            <v>Ouari Fatiha</v>
          </cell>
          <cell r="N58">
            <v>0</v>
          </cell>
        </row>
        <row r="59">
          <cell r="B59" t="str">
            <v>Contacts</v>
          </cell>
          <cell r="J59" t="str">
            <v>Ouarrich Abdellatif</v>
          </cell>
          <cell r="N59">
            <v>0</v>
          </cell>
        </row>
        <row r="60">
          <cell r="B60" t="str">
            <v>Coque de sécurité</v>
          </cell>
          <cell r="J60" t="str">
            <v>Oulhani Anas</v>
          </cell>
          <cell r="N60">
            <v>0</v>
          </cell>
        </row>
        <row r="61">
          <cell r="B61" t="str">
            <v>Coussin d'air</v>
          </cell>
          <cell r="J61" t="str">
            <v>Riad</v>
          </cell>
          <cell r="N61">
            <v>0</v>
          </cell>
        </row>
        <row r="62">
          <cell r="B62" t="str">
            <v>Déchets cuivre</v>
          </cell>
          <cell r="J62" t="str">
            <v>Riane Meryem</v>
          </cell>
          <cell r="N62">
            <v>0</v>
          </cell>
        </row>
        <row r="63">
          <cell r="B63" t="str">
            <v>degraisseuse (machine)</v>
          </cell>
          <cell r="J63" t="str">
            <v>Sadeddin</v>
          </cell>
          <cell r="N63">
            <v>0</v>
          </cell>
        </row>
        <row r="64">
          <cell r="B64" t="str">
            <v>Déshumidificateur</v>
          </cell>
          <cell r="J64" t="str">
            <v>Sadrani Othmane</v>
          </cell>
          <cell r="N64">
            <v>0</v>
          </cell>
        </row>
        <row r="65">
          <cell r="B65" t="str">
            <v xml:space="preserve">Diable </v>
          </cell>
          <cell r="J65" t="str">
            <v>Saidi Hind</v>
          </cell>
        </row>
        <row r="66">
          <cell r="B66" t="str">
            <v>Dielectrimètre (électronique)</v>
          </cell>
          <cell r="J66" t="str">
            <v>Sayah, Abdelaziz</v>
          </cell>
        </row>
        <row r="67">
          <cell r="B67" t="str">
            <v>DN106 methylisobutylcetone CO4100</v>
          </cell>
          <cell r="J67" t="str">
            <v>Toubi Selloua</v>
          </cell>
        </row>
        <row r="68">
          <cell r="B68" t="str">
            <v>dynamomètre</v>
          </cell>
          <cell r="J68" t="str">
            <v>Znaki Ahmed</v>
          </cell>
        </row>
        <row r="69">
          <cell r="B69" t="str">
            <v>eau distillée</v>
          </cell>
          <cell r="J69" t="str">
            <v>Afilal Mohammed</v>
          </cell>
        </row>
        <row r="70">
          <cell r="B70" t="str">
            <v>Ecouteurs casque téléphone</v>
          </cell>
          <cell r="J70">
            <v>0</v>
          </cell>
        </row>
        <row r="71">
          <cell r="B71" t="str">
            <v>Ecran informatique</v>
          </cell>
          <cell r="J71">
            <v>0</v>
          </cell>
        </row>
        <row r="72">
          <cell r="B72" t="str">
            <v>Encre MARKEM</v>
          </cell>
          <cell r="J72">
            <v>0</v>
          </cell>
        </row>
        <row r="73">
          <cell r="B73" t="str">
            <v>encre videojet</v>
          </cell>
          <cell r="J73">
            <v>0</v>
          </cell>
        </row>
        <row r="74">
          <cell r="B74" t="str">
            <v>equipement UV</v>
          </cell>
          <cell r="J74">
            <v>0</v>
          </cell>
        </row>
        <row r="75">
          <cell r="B75" t="str">
            <v>étagères</v>
          </cell>
          <cell r="J75">
            <v>0</v>
          </cell>
        </row>
        <row r="76">
          <cell r="B76" t="str">
            <v>Etiquette préimprimée adhésive</v>
          </cell>
          <cell r="J76">
            <v>0</v>
          </cell>
        </row>
        <row r="77">
          <cell r="B77" t="str">
            <v>Etiquette primaire</v>
          </cell>
          <cell r="J77">
            <v>0</v>
          </cell>
        </row>
        <row r="78">
          <cell r="B78" t="str">
            <v>étuve</v>
          </cell>
          <cell r="J78">
            <v>0</v>
          </cell>
        </row>
        <row r="79">
          <cell r="B79" t="str">
            <v>Fax</v>
          </cell>
          <cell r="J79">
            <v>0</v>
          </cell>
        </row>
        <row r="80">
          <cell r="B80" t="str">
            <v>Feuillard bande en cuivre bérilium</v>
          </cell>
          <cell r="J80">
            <v>0</v>
          </cell>
        </row>
        <row r="81">
          <cell r="B81" t="str">
            <v>Feuillard MFC13  ( cerclage )</v>
          </cell>
          <cell r="J81">
            <v>0</v>
          </cell>
        </row>
        <row r="82">
          <cell r="B82" t="str">
            <v>Fibre optique</v>
          </cell>
          <cell r="J82">
            <v>0</v>
          </cell>
        </row>
        <row r="83">
          <cell r="B83" t="str">
            <v>four plasma</v>
          </cell>
          <cell r="J83">
            <v>0</v>
          </cell>
        </row>
        <row r="84">
          <cell r="B84" t="str">
            <v>Fournitures de bureaux (cahier, agendas)</v>
          </cell>
          <cell r="J84">
            <v>0</v>
          </cell>
        </row>
        <row r="85">
          <cell r="B85" t="str">
            <v>Fût vide</v>
          </cell>
          <cell r="J85">
            <v>0</v>
          </cell>
        </row>
        <row r="86">
          <cell r="B86" t="str">
            <v>Générateur</v>
          </cell>
          <cell r="J86">
            <v>0</v>
          </cell>
        </row>
        <row r="87">
          <cell r="B87" t="str">
            <v>Graisse MOLYKOTE</v>
          </cell>
          <cell r="J87">
            <v>0</v>
          </cell>
        </row>
        <row r="88">
          <cell r="B88" t="str">
            <v>Héthanol en solution</v>
          </cell>
        </row>
        <row r="89">
          <cell r="B89" t="str">
            <v>hottes aspirantes</v>
          </cell>
        </row>
        <row r="90">
          <cell r="B90" t="str">
            <v>Huile hydraulique DSE25</v>
          </cell>
        </row>
        <row r="91">
          <cell r="B91" t="str">
            <v>imprimante</v>
          </cell>
        </row>
        <row r="92">
          <cell r="B92" t="str">
            <v>lame</v>
          </cell>
        </row>
        <row r="93">
          <cell r="B93" t="str">
            <v>lampe halogène</v>
          </cell>
        </row>
        <row r="94">
          <cell r="B94" t="str">
            <v>Lecteur code à barres</v>
          </cell>
        </row>
        <row r="95">
          <cell r="B95" t="str">
            <v>Lecteur de disquettes</v>
          </cell>
        </row>
        <row r="96">
          <cell r="B96" t="str">
            <v>Licence  (documentation technique )</v>
          </cell>
        </row>
        <row r="97">
          <cell r="B97" t="str">
            <v>machine Collage</v>
          </cell>
        </row>
        <row r="98">
          <cell r="B98" t="str">
            <v>machine Compoundage</v>
          </cell>
        </row>
        <row r="99">
          <cell r="B99" t="str">
            <v>machine contrôle étanchéité</v>
          </cell>
        </row>
        <row r="100">
          <cell r="B100" t="str">
            <v>Machines, Appareils, Electriques</v>
          </cell>
        </row>
        <row r="101">
          <cell r="B101" t="str">
            <v>Machine insertion/ emmanchement</v>
          </cell>
        </row>
        <row r="102">
          <cell r="B102" t="str">
            <v>machine marquage en creux</v>
          </cell>
        </row>
        <row r="103">
          <cell r="B103" t="str">
            <v>machine outil pour métaux</v>
          </cell>
        </row>
        <row r="104">
          <cell r="B104" t="str">
            <v>Manchette</v>
          </cell>
        </row>
        <row r="105">
          <cell r="B105" t="str">
            <v>marche pied</v>
          </cell>
        </row>
        <row r="106">
          <cell r="B106" t="str">
            <v>matière polyester</v>
          </cell>
        </row>
        <row r="107">
          <cell r="B107" t="str">
            <v>matière primaire ( résine  pour la Ferté)</v>
          </cell>
        </row>
        <row r="108">
          <cell r="B108" t="str">
            <v>Methyllethylcetone CO4052</v>
          </cell>
        </row>
        <row r="109">
          <cell r="B109" t="str">
            <v>Meuble bois</v>
          </cell>
        </row>
        <row r="110">
          <cell r="B110" t="str">
            <v>Micromètre</v>
          </cell>
        </row>
        <row r="111">
          <cell r="B111" t="str">
            <v>Mobilier de bureau</v>
          </cell>
        </row>
        <row r="112">
          <cell r="B112" t="str">
            <v>Notice</v>
          </cell>
        </row>
        <row r="113">
          <cell r="B113" t="str">
            <v>onduleur    &lt;7.5kvwa</v>
          </cell>
        </row>
        <row r="114">
          <cell r="B114" t="str">
            <v>ordinateur  portable</v>
          </cell>
        </row>
        <row r="115">
          <cell r="B115" t="str">
            <v>oscilloscope</v>
          </cell>
        </row>
        <row r="116">
          <cell r="B116" t="str">
            <v>Outillages à main</v>
          </cell>
        </row>
        <row r="117">
          <cell r="B117" t="str">
            <v>Palette</v>
          </cell>
        </row>
        <row r="118">
          <cell r="B118" t="str">
            <v>Panier</v>
          </cell>
        </row>
        <row r="119">
          <cell r="B119" t="str">
            <v>Panneau d'identification Ilots(mat. Plastique /feuille)</v>
          </cell>
        </row>
        <row r="120">
          <cell r="B120" t="str">
            <v>Papier à en-tête</v>
          </cell>
        </row>
        <row r="121">
          <cell r="B121" t="str">
            <v>Partie de connecteur</v>
          </cell>
        </row>
        <row r="122">
          <cell r="B122" t="str">
            <v>Perforatrice de bureau</v>
          </cell>
        </row>
        <row r="123">
          <cell r="B123" t="str">
            <v>Photocopieur</v>
          </cell>
        </row>
        <row r="124">
          <cell r="B124" t="str">
            <v>Pièces en plastique</v>
          </cell>
        </row>
        <row r="125">
          <cell r="B125" t="str">
            <v>Pieds à coulisse</v>
          </cell>
        </row>
        <row r="126">
          <cell r="B126" t="str">
            <v>Plans + dessins d'architecte / Imprimés...</v>
          </cell>
        </row>
        <row r="127">
          <cell r="B127" t="str">
            <v>Plateaux alvéolés</v>
          </cell>
        </row>
        <row r="128">
          <cell r="B128" t="str">
            <v>Pochettes adhésives</v>
          </cell>
        </row>
        <row r="129">
          <cell r="B129" t="str">
            <v>poinçon</v>
          </cell>
        </row>
        <row r="130">
          <cell r="B130" t="str">
            <v>Pompe à vide</v>
          </cell>
        </row>
        <row r="131">
          <cell r="B131" t="str">
            <v>Poste de claquage</v>
          </cell>
        </row>
        <row r="132">
          <cell r="B132" t="str">
            <v>Poubelle à pédale</v>
          </cell>
        </row>
        <row r="133">
          <cell r="B133" t="str">
            <v>presse d'aragon</v>
          </cell>
        </row>
        <row r="134">
          <cell r="B134" t="str">
            <v>presse manuelle</v>
          </cell>
        </row>
        <row r="135">
          <cell r="B135" t="str">
            <v>Pyrotracer</v>
          </cell>
        </row>
        <row r="136">
          <cell r="B136" t="str">
            <v>refroidisseur de chaleur</v>
          </cell>
        </row>
        <row r="137">
          <cell r="B137" t="str">
            <v>régulateur</v>
          </cell>
        </row>
        <row r="138">
          <cell r="B138" t="str">
            <v>Ruban encreur pour imprimante</v>
          </cell>
        </row>
        <row r="139">
          <cell r="B139" t="str">
            <v>Sac</v>
          </cell>
        </row>
        <row r="140">
          <cell r="B140" t="str">
            <v>Sachet</v>
          </cell>
        </row>
        <row r="141">
          <cell r="B141" t="str">
            <v>Sacs poubelle</v>
          </cell>
        </row>
        <row r="142">
          <cell r="B142" t="str">
            <v>Serveur ( unité de mémoire à Disque dur )</v>
          </cell>
        </row>
        <row r="143">
          <cell r="B143" t="str">
            <v>Soldry</v>
          </cell>
        </row>
        <row r="144">
          <cell r="B144" t="str">
            <v>soudeuse pour matières plastique</v>
          </cell>
        </row>
        <row r="145">
          <cell r="B145" t="str">
            <v>Tableau  (bois petite hauteur)</v>
          </cell>
        </row>
        <row r="146">
          <cell r="B146" t="str">
            <v>Tableau de présentation  metal ( vitrine)</v>
          </cell>
        </row>
        <row r="147">
          <cell r="B147" t="str">
            <v>Tampon encreur</v>
          </cell>
        </row>
        <row r="148">
          <cell r="B148" t="str">
            <v>Thermo hygromètre</v>
          </cell>
        </row>
        <row r="149">
          <cell r="B149" t="str">
            <v>Transpalette peseur</v>
          </cell>
        </row>
        <row r="150">
          <cell r="B150" t="str">
            <v>t-shirt coton publicitaire marqué souriau or: boswana</v>
          </cell>
        </row>
        <row r="151">
          <cell r="B151" t="str">
            <v>Tuyau plastique</v>
          </cell>
        </row>
        <row r="152">
          <cell r="B152" t="str">
            <v>Tuyau zingué</v>
          </cell>
        </row>
        <row r="153">
          <cell r="B153" t="str">
            <v xml:space="preserve">Unité centrale Dell (tour de PC ou  PC ) </v>
          </cell>
        </row>
        <row r="154">
          <cell r="B154" t="str">
            <v>Ventilateurs</v>
          </cell>
        </row>
        <row r="155">
          <cell r="B155" t="str">
            <v>Vis N°6X16</v>
          </cell>
        </row>
      </sheetData>
      <sheetData sheetId="15"/>
      <sheetData sheetId="16"/>
      <sheetData sheetId="17"/>
    </sheetDataSet>
  </externalBook>
</externalLink>
</file>

<file path=xl/tables/table1.xml><?xml version="1.0" encoding="utf-8"?>
<table xmlns="http://schemas.openxmlformats.org/spreadsheetml/2006/main" id="2" name="Tableau2" displayName="Tableau2" ref="B7:J32" totalsRowShown="0" headerRowDxfId="31" dataDxfId="29" headerRowBorderDxfId="30" tableBorderDxfId="28" totalsRowBorderDxfId="27">
  <autoFilter ref="B7:J32"/>
  <tableColumns count="9">
    <tableColumn id="1" name="site" dataDxfId="26"/>
    <tableColumn id="2" name="reference" dataDxfId="25"/>
    <tableColumn id="3" name="description" dataDxfId="24">
      <calculatedColumnFormula>IFERROR(VLOOKUP($C8,#REF!,2,FALSE),"")</calculatedColumnFormula>
    </tableColumn>
    <tableColumn id="4" name=" origine" dataDxfId="23">
      <calculatedColumnFormula>IFERROR(VLOOKUP($C8,#REF!,3,FALSE),"")</calculatedColumnFormula>
    </tableColumn>
    <tableColumn id="5" name="famille" dataDxfId="22">
      <calculatedColumnFormula>IFERROR(VLOOKUP($C8,#REF!,4,FALSE),"")</calculatedColumnFormula>
    </tableColumn>
    <tableColumn id="6" name="emplacement" dataDxfId="21"/>
    <tableColumn id="7" name="quantité" dataDxfId="20"/>
    <tableColumn id="8" name="cout unitaire" dataDxfId="19">
      <calculatedColumnFormula>IFERROR(VLOOKUP($C8,#REF!,5,FALSE),"")</calculatedColumnFormula>
    </tableColumn>
    <tableColumn id="9" name="total" dataDxfId="18">
      <calculatedColumnFormula>IFERROR(H8*I8,"")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1" name="Tableau22" displayName="Tableau22" ref="B7:J14" totalsRowShown="0" headerRowDxfId="13" dataDxfId="11" headerRowBorderDxfId="12" tableBorderDxfId="10" totalsRowBorderDxfId="9">
  <autoFilter ref="B7:J14"/>
  <tableColumns count="9">
    <tableColumn id="1" name="site" dataDxfId="8"/>
    <tableColumn id="2" name="reference" dataDxfId="7"/>
    <tableColumn id="3" name="description" dataDxfId="6">
      <calculatedColumnFormula>IFERROR(VLOOKUP($C8,#REF!,2,FALSE),"")</calculatedColumnFormula>
    </tableColumn>
    <tableColumn id="4" name=" origine" dataDxfId="5">
      <calculatedColumnFormula>IFERROR(VLOOKUP($C8,#REF!,3,FALSE),"")</calculatedColumnFormula>
    </tableColumn>
    <tableColumn id="5" name="famille" dataDxfId="4">
      <calculatedColumnFormula>IFERROR(VLOOKUP($C8,#REF!,4,FALSE),"")</calculatedColumnFormula>
    </tableColumn>
    <tableColumn id="6" name="emplacement" dataDxfId="3"/>
    <tableColumn id="7" name="quantité" dataDxfId="2"/>
    <tableColumn id="8" name="cout unitaire" dataDxfId="1">
      <calculatedColumnFormula>IFERROR(VLOOKUP($C8,#REF!,5,FALSE),"")</calculatedColumnFormula>
    </tableColumn>
    <tableColumn id="9" name="total" dataDxfId="0">
      <calculatedColumnFormula>IFERROR(H8*I8,"")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Base1">
    <pageSetUpPr fitToPage="1"/>
  </sheetPr>
  <dimension ref="L2:N11"/>
  <sheetViews>
    <sheetView showGridLines="0" tabSelected="1" workbookViewId="0">
      <selection activeCell="M15" sqref="M15"/>
    </sheetView>
  </sheetViews>
  <sheetFormatPr baseColWidth="10" defaultColWidth="11.5703125" defaultRowHeight="12" customHeight="1"/>
  <cols>
    <col min="1" max="1" width="2.5703125" style="2" customWidth="1"/>
    <col min="2" max="2" width="13" style="2" customWidth="1"/>
    <col min="3" max="11" width="11.5703125" style="2"/>
    <col min="12" max="12" width="21.5703125" style="2" customWidth="1"/>
    <col min="13" max="13" width="19.85546875" style="2" customWidth="1"/>
    <col min="14" max="14" width="17" style="71" customWidth="1"/>
    <col min="15" max="16384" width="11.5703125" style="2"/>
  </cols>
  <sheetData>
    <row r="2" spans="12:14" ht="12" customHeight="1" thickBot="1"/>
    <row r="3" spans="12:14" ht="12" customHeight="1" thickBot="1">
      <c r="L3" s="62" t="s">
        <v>8</v>
      </c>
      <c r="M3" s="63"/>
    </row>
    <row r="4" spans="12:14" ht="12" customHeight="1" thickBot="1">
      <c r="L4" s="60" t="s">
        <v>10</v>
      </c>
      <c r="M4" s="61" t="s">
        <v>15</v>
      </c>
      <c r="N4" s="72">
        <f ca="1">SUM(INDIRECT("M5:M"&amp;COUNTA($L:$M)-1))</f>
        <v>0</v>
      </c>
    </row>
    <row r="5" spans="12:14" ht="12" customHeight="1">
      <c r="L5" s="64"/>
      <c r="M5" s="67"/>
    </row>
    <row r="6" spans="12:14" ht="12" customHeight="1">
      <c r="L6" s="65"/>
      <c r="M6" s="68"/>
    </row>
    <row r="7" spans="12:14" ht="12" customHeight="1">
      <c r="L7" s="65"/>
      <c r="M7" s="69"/>
    </row>
    <row r="8" spans="12:14" ht="12" customHeight="1">
      <c r="L8" s="65"/>
      <c r="M8" s="69"/>
    </row>
    <row r="9" spans="12:14" ht="12" customHeight="1">
      <c r="L9" s="65"/>
      <c r="M9" s="69"/>
    </row>
    <row r="10" spans="12:14" ht="12" customHeight="1">
      <c r="L10" s="65"/>
      <c r="M10" s="69"/>
    </row>
    <row r="11" spans="12:14" ht="12" customHeight="1" thickBot="1">
      <c r="L11" s="66"/>
      <c r="M11" s="70"/>
    </row>
  </sheetData>
  <sheetProtection formatCells="0" formatColumns="0" formatRows="0" insertColumns="0" insertRows="0" insertHyperlinks="0" deleteColumns="0" deleteRows="0" sort="0" autoFilter="0" pivotTables="0"/>
  <mergeCells count="1">
    <mergeCell ref="L3:M3"/>
  </mergeCells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Data"/>
  <dimension ref="B1:K39"/>
  <sheetViews>
    <sheetView showGridLines="0" topLeftCell="A3" workbookViewId="0">
      <selection activeCell="I36" sqref="I1:I1048576"/>
    </sheetView>
  </sheetViews>
  <sheetFormatPr baseColWidth="10" defaultColWidth="19.5703125" defaultRowHeight="15.75" customHeight="1"/>
  <cols>
    <col min="1" max="1" width="2.85546875" style="1" customWidth="1"/>
    <col min="2" max="2" width="22.5703125" style="1" customWidth="1"/>
    <col min="3" max="3" width="24.5703125" style="1" customWidth="1"/>
    <col min="4" max="4" width="44.42578125" style="1" customWidth="1"/>
    <col min="5" max="5" width="14" style="1" customWidth="1"/>
    <col min="6" max="6" width="16.42578125" style="1" customWidth="1"/>
    <col min="7" max="7" width="16.28515625" style="1" customWidth="1"/>
    <col min="8" max="10" width="16" style="1" customWidth="1"/>
    <col min="11" max="16384" width="19.5703125" style="1"/>
  </cols>
  <sheetData>
    <row r="1" spans="2:11" ht="15.75" customHeight="1" thickBot="1"/>
    <row r="2" spans="2:11" ht="15.75" customHeight="1">
      <c r="B2" s="27"/>
      <c r="C2" s="21"/>
      <c r="D2" s="56"/>
      <c r="E2" s="56"/>
      <c r="F2" s="56"/>
      <c r="G2" s="56"/>
      <c r="H2" s="21"/>
      <c r="I2" s="21"/>
      <c r="J2" s="22"/>
    </row>
    <row r="3" spans="2:11" ht="15.75" customHeight="1">
      <c r="B3" s="3"/>
      <c r="C3" s="24"/>
      <c r="D3" s="59"/>
      <c r="E3" s="59"/>
      <c r="F3" s="59"/>
      <c r="G3" s="59"/>
      <c r="H3" s="24"/>
      <c r="I3" s="24"/>
      <c r="J3" s="4"/>
    </row>
    <row r="4" spans="2:11" ht="15.75" customHeight="1">
      <c r="B4" s="28"/>
      <c r="C4" s="25"/>
      <c r="D4" s="57"/>
      <c r="E4" s="57"/>
      <c r="F4" s="57"/>
      <c r="G4" s="57"/>
      <c r="H4" s="25"/>
      <c r="I4" s="25"/>
      <c r="J4" s="18"/>
      <c r="K4"/>
    </row>
    <row r="5" spans="2:11" ht="15.75" customHeight="1" thickBot="1">
      <c r="B5" s="29"/>
      <c r="C5" s="19"/>
      <c r="D5" s="58"/>
      <c r="E5" s="58"/>
      <c r="F5" s="58"/>
      <c r="G5" s="58"/>
      <c r="H5" s="19"/>
      <c r="I5" s="19"/>
      <c r="J5" s="20"/>
      <c r="K5"/>
    </row>
    <row r="6" spans="2:11" ht="15.75" customHeight="1">
      <c r="B6" s="23"/>
      <c r="C6" s="23"/>
      <c r="D6" s="23"/>
      <c r="E6" s="23"/>
      <c r="F6" s="23"/>
      <c r="G6" s="26"/>
      <c r="H6" s="23"/>
      <c r="I6" s="23"/>
      <c r="J6" s="23"/>
      <c r="K6"/>
    </row>
    <row r="7" spans="2:11" ht="15.75" customHeight="1">
      <c r="B7" s="42" t="s">
        <v>2</v>
      </c>
      <c r="C7" s="43" t="s">
        <v>3</v>
      </c>
      <c r="D7" s="43" t="s">
        <v>4</v>
      </c>
      <c r="E7" s="43" t="s">
        <v>11</v>
      </c>
      <c r="F7" s="43" t="s">
        <v>12</v>
      </c>
      <c r="G7" s="43" t="s">
        <v>7</v>
      </c>
      <c r="H7" s="43" t="s">
        <v>0</v>
      </c>
      <c r="I7" s="43" t="s">
        <v>5</v>
      </c>
      <c r="J7" s="43" t="s">
        <v>6</v>
      </c>
    </row>
    <row r="8" spans="2:11" ht="15.75" customHeight="1">
      <c r="B8" s="41"/>
      <c r="C8" s="5"/>
      <c r="D8" s="6"/>
      <c r="E8" s="32"/>
      <c r="F8" s="5"/>
      <c r="G8" s="5"/>
      <c r="H8" s="5">
        <v>1</v>
      </c>
      <c r="I8" s="7">
        <v>10</v>
      </c>
      <c r="J8" s="8">
        <f t="shared" ref="J8:J32" si="0">IFERROR(H8*I8,"")</f>
        <v>10</v>
      </c>
    </row>
    <row r="9" spans="2:11" ht="15.75" customHeight="1">
      <c r="B9" s="41"/>
      <c r="C9" s="5"/>
      <c r="D9" s="6" t="str">
        <f>IFERROR(VLOOKUP($C9,#REF!,2,FALSE),"")</f>
        <v/>
      </c>
      <c r="E9" s="32" t="str">
        <f>IFERROR(VLOOKUP($C9,#REF!,3,FALSE),"")</f>
        <v/>
      </c>
      <c r="F9" s="5" t="str">
        <f>IFERROR(VLOOKUP($C9,#REF!,4,FALSE),"")</f>
        <v/>
      </c>
      <c r="G9" s="5"/>
      <c r="H9" s="5"/>
      <c r="I9" s="7" t="str">
        <f>IFERROR(VLOOKUP($C9,#REF!,5,FALSE),"")</f>
        <v/>
      </c>
      <c r="J9" s="8" t="str">
        <f t="shared" si="0"/>
        <v/>
      </c>
    </row>
    <row r="10" spans="2:11" ht="15.75" customHeight="1">
      <c r="B10" s="41"/>
      <c r="C10" s="5"/>
      <c r="D10" s="6" t="str">
        <f>IFERROR(VLOOKUP($C10,#REF!,2,FALSE),"")</f>
        <v/>
      </c>
      <c r="E10" s="32" t="str">
        <f>IFERROR(VLOOKUP($C10,#REF!,3,FALSE),"")</f>
        <v/>
      </c>
      <c r="F10" s="5" t="str">
        <f>IFERROR(VLOOKUP($C10,#REF!,4,FALSE),"")</f>
        <v/>
      </c>
      <c r="G10" s="5"/>
      <c r="H10" s="5"/>
      <c r="I10" s="7" t="str">
        <f>IFERROR(VLOOKUP($C10,#REF!,5,FALSE),"")</f>
        <v/>
      </c>
      <c r="J10" s="8" t="str">
        <f t="shared" si="0"/>
        <v/>
      </c>
    </row>
    <row r="11" spans="2:11" ht="15.75" customHeight="1">
      <c r="B11" s="41"/>
      <c r="C11" s="5"/>
      <c r="D11" s="6" t="str">
        <f>IFERROR(VLOOKUP($C11,#REF!,2,FALSE),"")</f>
        <v/>
      </c>
      <c r="E11" s="32" t="str">
        <f>IFERROR(VLOOKUP($C11,#REF!,3,FALSE),"")</f>
        <v/>
      </c>
      <c r="F11" s="5" t="str">
        <f>IFERROR(VLOOKUP($C11,#REF!,4,FALSE),"")</f>
        <v/>
      </c>
      <c r="G11" s="5"/>
      <c r="H11" s="5"/>
      <c r="I11" s="7" t="str">
        <f>IFERROR(VLOOKUP($C11,#REF!,5,FALSE),"")</f>
        <v/>
      </c>
      <c r="J11" s="8" t="str">
        <f t="shared" si="0"/>
        <v/>
      </c>
    </row>
    <row r="12" spans="2:11" ht="15.75" customHeight="1">
      <c r="B12" s="41"/>
      <c r="C12" s="5"/>
      <c r="D12" s="6" t="str">
        <f>IFERROR(VLOOKUP($C12,#REF!,2,FALSE),"")</f>
        <v/>
      </c>
      <c r="E12" s="32" t="str">
        <f>IFERROR(VLOOKUP($C12,#REF!,3,FALSE),"")</f>
        <v/>
      </c>
      <c r="F12" s="5" t="str">
        <f>IFERROR(VLOOKUP($C12,#REF!,4,FALSE),"")</f>
        <v/>
      </c>
      <c r="G12" s="5"/>
      <c r="H12" s="5"/>
      <c r="I12" s="7" t="str">
        <f>IFERROR(VLOOKUP($C12,#REF!,5,FALSE),"")</f>
        <v/>
      </c>
      <c r="J12" s="8" t="str">
        <f t="shared" si="0"/>
        <v/>
      </c>
    </row>
    <row r="13" spans="2:11" ht="15.75" customHeight="1">
      <c r="B13" s="41"/>
      <c r="C13" s="5"/>
      <c r="D13" s="6" t="str">
        <f>IFERROR(VLOOKUP($C13,#REF!,2,FALSE),"")</f>
        <v/>
      </c>
      <c r="E13" s="32" t="str">
        <f>IFERROR(VLOOKUP($C13,#REF!,3,FALSE),"")</f>
        <v/>
      </c>
      <c r="F13" s="5" t="str">
        <f>IFERROR(VLOOKUP($C13,#REF!,4,FALSE),"")</f>
        <v/>
      </c>
      <c r="G13" s="5"/>
      <c r="H13" s="5"/>
      <c r="I13" s="7" t="str">
        <f>IFERROR(VLOOKUP($C13,#REF!,5,FALSE),"")</f>
        <v/>
      </c>
      <c r="J13" s="8" t="str">
        <f t="shared" si="0"/>
        <v/>
      </c>
    </row>
    <row r="14" spans="2:11" ht="15.75" customHeight="1">
      <c r="B14" s="41"/>
      <c r="C14" s="5"/>
      <c r="D14" s="6" t="str">
        <f>IFERROR(VLOOKUP($C14,#REF!,2,FALSE),"")</f>
        <v/>
      </c>
      <c r="E14" s="32" t="str">
        <f>IFERROR(VLOOKUP($C14,#REF!,3,FALSE),"")</f>
        <v/>
      </c>
      <c r="F14" s="5" t="str">
        <f>IFERROR(VLOOKUP($C14,#REF!,4,FALSE),"")</f>
        <v/>
      </c>
      <c r="G14" s="5"/>
      <c r="H14" s="5"/>
      <c r="I14" s="7" t="str">
        <f>IFERROR(VLOOKUP($C14,#REF!,5,FALSE),"")</f>
        <v/>
      </c>
      <c r="J14" s="8" t="str">
        <f t="shared" si="0"/>
        <v/>
      </c>
    </row>
    <row r="15" spans="2:11" ht="15.75" customHeight="1">
      <c r="B15" s="41"/>
      <c r="C15" s="5"/>
      <c r="D15" s="6" t="str">
        <f>IFERROR(VLOOKUP($C15,#REF!,2,FALSE),"")</f>
        <v/>
      </c>
      <c r="E15" s="32" t="str">
        <f>IFERROR(VLOOKUP($C15,#REF!,3,FALSE),"")</f>
        <v/>
      </c>
      <c r="F15" s="5" t="str">
        <f>IFERROR(VLOOKUP($C15,#REF!,4,FALSE),"")</f>
        <v/>
      </c>
      <c r="G15" s="5"/>
      <c r="H15" s="5"/>
      <c r="I15" s="7" t="str">
        <f>IFERROR(VLOOKUP($C15,#REF!,5,FALSE),"")</f>
        <v/>
      </c>
      <c r="J15" s="8" t="str">
        <f t="shared" si="0"/>
        <v/>
      </c>
    </row>
    <row r="16" spans="2:11" ht="15.75" customHeight="1">
      <c r="B16" s="41"/>
      <c r="C16" s="5"/>
      <c r="D16" s="6" t="str">
        <f>IFERROR(VLOOKUP($C16,#REF!,2,FALSE),"")</f>
        <v/>
      </c>
      <c r="E16" s="32" t="str">
        <f>IFERROR(VLOOKUP($C16,#REF!,3,FALSE),"")</f>
        <v/>
      </c>
      <c r="F16" s="5" t="str">
        <f>IFERROR(VLOOKUP($C16,#REF!,4,FALSE),"")</f>
        <v/>
      </c>
      <c r="G16" s="5"/>
      <c r="H16" s="5"/>
      <c r="I16" s="7" t="str">
        <f>IFERROR(VLOOKUP($C16,#REF!,5,FALSE),"")</f>
        <v/>
      </c>
      <c r="J16" s="8" t="str">
        <f t="shared" si="0"/>
        <v/>
      </c>
    </row>
    <row r="17" spans="2:10" ht="15.75" customHeight="1">
      <c r="B17" s="41"/>
      <c r="C17" s="5"/>
      <c r="D17" s="6" t="str">
        <f>IFERROR(VLOOKUP($C17,#REF!,2,FALSE),"")</f>
        <v/>
      </c>
      <c r="E17" s="32" t="str">
        <f>IFERROR(VLOOKUP($C17,#REF!,3,FALSE),"")</f>
        <v/>
      </c>
      <c r="F17" s="5" t="str">
        <f>IFERROR(VLOOKUP($C17,#REF!,4,FALSE),"")</f>
        <v/>
      </c>
      <c r="G17" s="5"/>
      <c r="H17" s="5"/>
      <c r="I17" s="7" t="str">
        <f>IFERROR(VLOOKUP($C17,#REF!,5,FALSE),"")</f>
        <v/>
      </c>
      <c r="J17" s="8" t="str">
        <f t="shared" si="0"/>
        <v/>
      </c>
    </row>
    <row r="18" spans="2:10" ht="15.75" customHeight="1">
      <c r="B18" s="41"/>
      <c r="C18" s="5"/>
      <c r="D18" s="6" t="str">
        <f>IFERROR(VLOOKUP($C18,#REF!,2,FALSE),"")</f>
        <v/>
      </c>
      <c r="E18" s="32" t="str">
        <f>IFERROR(VLOOKUP($C18,#REF!,3,FALSE),"")</f>
        <v/>
      </c>
      <c r="F18" s="5" t="str">
        <f>IFERROR(VLOOKUP($C18,#REF!,4,FALSE),"")</f>
        <v/>
      </c>
      <c r="G18" s="5"/>
      <c r="H18" s="5"/>
      <c r="I18" s="7" t="str">
        <f>IFERROR(VLOOKUP($C18,#REF!,5,FALSE),"")</f>
        <v/>
      </c>
      <c r="J18" s="8" t="str">
        <f t="shared" si="0"/>
        <v/>
      </c>
    </row>
    <row r="19" spans="2:10" ht="15.75" customHeight="1">
      <c r="B19" s="41"/>
      <c r="C19" s="5"/>
      <c r="D19" s="6" t="str">
        <f>IFERROR(VLOOKUP($C19,#REF!,2,FALSE),"")</f>
        <v/>
      </c>
      <c r="E19" s="32" t="str">
        <f>IFERROR(VLOOKUP($C19,#REF!,3,FALSE),"")</f>
        <v/>
      </c>
      <c r="F19" s="5" t="str">
        <f>IFERROR(VLOOKUP($C19,#REF!,4,FALSE),"")</f>
        <v/>
      </c>
      <c r="G19" s="5"/>
      <c r="H19" s="5"/>
      <c r="I19" s="7" t="str">
        <f>IFERROR(VLOOKUP($C19,#REF!,5,FALSE),"")</f>
        <v/>
      </c>
      <c r="J19" s="8" t="str">
        <f t="shared" si="0"/>
        <v/>
      </c>
    </row>
    <row r="20" spans="2:10" ht="15.75" customHeight="1">
      <c r="B20" s="41"/>
      <c r="C20" s="5"/>
      <c r="D20" s="6" t="str">
        <f>IFERROR(VLOOKUP($C20,#REF!,2,FALSE),"")</f>
        <v/>
      </c>
      <c r="E20" s="32" t="str">
        <f>IFERROR(VLOOKUP($C20,#REF!,3,FALSE),"")</f>
        <v/>
      </c>
      <c r="F20" s="5" t="str">
        <f>IFERROR(VLOOKUP($C20,#REF!,4,FALSE),"")</f>
        <v/>
      </c>
      <c r="G20" s="5"/>
      <c r="H20" s="5"/>
      <c r="I20" s="7" t="str">
        <f>IFERROR(VLOOKUP($C20,#REF!,5,FALSE),"")</f>
        <v/>
      </c>
      <c r="J20" s="8" t="str">
        <f t="shared" si="0"/>
        <v/>
      </c>
    </row>
    <row r="21" spans="2:10" ht="15.75" customHeight="1">
      <c r="B21" s="41"/>
      <c r="C21" s="5"/>
      <c r="D21" s="6" t="str">
        <f>IFERROR(VLOOKUP($C21,#REF!,2,FALSE),"")</f>
        <v/>
      </c>
      <c r="E21" s="32" t="str">
        <f>IFERROR(VLOOKUP($C21,#REF!,3,FALSE),"")</f>
        <v/>
      </c>
      <c r="F21" s="5" t="str">
        <f>IFERROR(VLOOKUP($C21,#REF!,4,FALSE),"")</f>
        <v/>
      </c>
      <c r="G21" s="5"/>
      <c r="H21" s="5"/>
      <c r="I21" s="7" t="str">
        <f>IFERROR(VLOOKUP($C21,#REF!,5,FALSE),"")</f>
        <v/>
      </c>
      <c r="J21" s="8" t="str">
        <f t="shared" si="0"/>
        <v/>
      </c>
    </row>
    <row r="22" spans="2:10" ht="15.75" customHeight="1">
      <c r="B22" s="41"/>
      <c r="C22" s="5"/>
      <c r="D22" s="6" t="str">
        <f>IFERROR(VLOOKUP($C22,#REF!,2,FALSE),"")</f>
        <v/>
      </c>
      <c r="E22" s="32" t="str">
        <f>IFERROR(VLOOKUP($C22,#REF!,3,FALSE),"")</f>
        <v/>
      </c>
      <c r="F22" s="5" t="str">
        <f>IFERROR(VLOOKUP($C22,#REF!,4,FALSE),"")</f>
        <v/>
      </c>
      <c r="G22" s="5"/>
      <c r="H22" s="5"/>
      <c r="I22" s="7" t="str">
        <f>IFERROR(VLOOKUP($C22,#REF!,5,FALSE),"")</f>
        <v/>
      </c>
      <c r="J22" s="8" t="str">
        <f t="shared" si="0"/>
        <v/>
      </c>
    </row>
    <row r="23" spans="2:10" ht="15.75" customHeight="1">
      <c r="B23" s="41"/>
      <c r="C23" s="5"/>
      <c r="D23" s="6" t="str">
        <f>IFERROR(VLOOKUP($C23,#REF!,2,FALSE),"")</f>
        <v/>
      </c>
      <c r="E23" s="32" t="str">
        <f>IFERROR(VLOOKUP($C23,#REF!,3,FALSE),"")</f>
        <v/>
      </c>
      <c r="F23" s="5" t="str">
        <f>IFERROR(VLOOKUP($C23,#REF!,4,FALSE),"")</f>
        <v/>
      </c>
      <c r="G23" s="5"/>
      <c r="H23" s="5"/>
      <c r="I23" s="7" t="str">
        <f>IFERROR(VLOOKUP($C23,#REF!,5,FALSE),"")</f>
        <v/>
      </c>
      <c r="J23" s="8" t="str">
        <f t="shared" si="0"/>
        <v/>
      </c>
    </row>
    <row r="24" spans="2:10" ht="15.75" customHeight="1">
      <c r="B24" s="41"/>
      <c r="C24" s="5"/>
      <c r="D24" s="6" t="str">
        <f>IFERROR(VLOOKUP($C24,#REF!,2,FALSE),"")</f>
        <v/>
      </c>
      <c r="E24" s="32" t="str">
        <f>IFERROR(VLOOKUP($C24,#REF!,3,FALSE),"")</f>
        <v/>
      </c>
      <c r="F24" s="5" t="str">
        <f>IFERROR(VLOOKUP($C24,#REF!,4,FALSE),"")</f>
        <v/>
      </c>
      <c r="G24" s="5"/>
      <c r="H24" s="5"/>
      <c r="I24" s="7" t="str">
        <f>IFERROR(VLOOKUP($C24,#REF!,5,FALSE),"")</f>
        <v/>
      </c>
      <c r="J24" s="8" t="str">
        <f t="shared" si="0"/>
        <v/>
      </c>
    </row>
    <row r="25" spans="2:10" ht="15.75" customHeight="1">
      <c r="B25" s="41"/>
      <c r="C25" s="5"/>
      <c r="D25" s="6" t="str">
        <f>IFERROR(VLOOKUP($C25,#REF!,2,FALSE),"")</f>
        <v/>
      </c>
      <c r="E25" s="32" t="str">
        <f>IFERROR(VLOOKUP($C25,#REF!,3,FALSE),"")</f>
        <v/>
      </c>
      <c r="F25" s="5" t="str">
        <f>IFERROR(VLOOKUP($C25,#REF!,4,FALSE),"")</f>
        <v/>
      </c>
      <c r="G25" s="5"/>
      <c r="H25" s="5"/>
      <c r="I25" s="7" t="str">
        <f>IFERROR(VLOOKUP($C25,#REF!,5,FALSE),"")</f>
        <v/>
      </c>
      <c r="J25" s="8" t="str">
        <f t="shared" si="0"/>
        <v/>
      </c>
    </row>
    <row r="26" spans="2:10" ht="15.75" customHeight="1">
      <c r="B26" s="41"/>
      <c r="C26" s="5"/>
      <c r="D26" s="6" t="str">
        <f>IFERROR(VLOOKUP($C26,#REF!,2,FALSE),"")</f>
        <v/>
      </c>
      <c r="E26" s="32" t="str">
        <f>IFERROR(VLOOKUP($C26,#REF!,3,FALSE),"")</f>
        <v/>
      </c>
      <c r="F26" s="5" t="str">
        <f>IFERROR(VLOOKUP($C26,#REF!,4,FALSE),"")</f>
        <v/>
      </c>
      <c r="G26" s="5"/>
      <c r="H26" s="5"/>
      <c r="I26" s="7" t="str">
        <f>IFERROR(VLOOKUP($C26,#REF!,5,FALSE),"")</f>
        <v/>
      </c>
      <c r="J26" s="8" t="str">
        <f t="shared" si="0"/>
        <v/>
      </c>
    </row>
    <row r="27" spans="2:10" ht="15.75" customHeight="1">
      <c r="B27" s="41"/>
      <c r="C27" s="5"/>
      <c r="D27" s="6" t="str">
        <f>IFERROR(VLOOKUP($C27,#REF!,2,FALSE),"")</f>
        <v/>
      </c>
      <c r="E27" s="32" t="str">
        <f>IFERROR(VLOOKUP($C27,#REF!,3,FALSE),"")</f>
        <v/>
      </c>
      <c r="F27" s="5" t="str">
        <f>IFERROR(VLOOKUP($C27,#REF!,4,FALSE),"")</f>
        <v/>
      </c>
      <c r="G27" s="5"/>
      <c r="H27" s="5"/>
      <c r="I27" s="7" t="str">
        <f>IFERROR(VLOOKUP($C27,#REF!,5,FALSE),"")</f>
        <v/>
      </c>
      <c r="J27" s="8" t="str">
        <f t="shared" si="0"/>
        <v/>
      </c>
    </row>
    <row r="28" spans="2:10" ht="15.75" customHeight="1">
      <c r="B28" s="41"/>
      <c r="C28" s="5"/>
      <c r="D28" s="6" t="str">
        <f>IFERROR(VLOOKUP($C28,#REF!,2,FALSE),"")</f>
        <v/>
      </c>
      <c r="E28" s="32" t="str">
        <f>IFERROR(VLOOKUP($C28,#REF!,3,FALSE),"")</f>
        <v/>
      </c>
      <c r="F28" s="5" t="str">
        <f>IFERROR(VLOOKUP($C28,#REF!,4,FALSE),"")</f>
        <v/>
      </c>
      <c r="G28" s="5"/>
      <c r="H28" s="5"/>
      <c r="I28" s="7" t="str">
        <f>IFERROR(VLOOKUP($C28,#REF!,5,FALSE),"")</f>
        <v/>
      </c>
      <c r="J28" s="8" t="str">
        <f t="shared" si="0"/>
        <v/>
      </c>
    </row>
    <row r="29" spans="2:10" ht="15.75" customHeight="1">
      <c r="B29" s="41"/>
      <c r="C29" s="5"/>
      <c r="D29" s="6" t="str">
        <f>IFERROR(VLOOKUP($C29,#REF!,2,FALSE),"")</f>
        <v/>
      </c>
      <c r="E29" s="32" t="str">
        <f>IFERROR(VLOOKUP($C29,#REF!,3,FALSE),"")</f>
        <v/>
      </c>
      <c r="F29" s="5" t="str">
        <f>IFERROR(VLOOKUP($C29,#REF!,4,FALSE),"")</f>
        <v/>
      </c>
      <c r="G29" s="5"/>
      <c r="H29" s="5"/>
      <c r="I29" s="7" t="str">
        <f>IFERROR(VLOOKUP($C29,#REF!,5,FALSE),"")</f>
        <v/>
      </c>
      <c r="J29" s="8" t="str">
        <f t="shared" si="0"/>
        <v/>
      </c>
    </row>
    <row r="30" spans="2:10" ht="15.75" customHeight="1">
      <c r="B30" s="41"/>
      <c r="C30" s="5"/>
      <c r="D30" s="6" t="str">
        <f>IFERROR(VLOOKUP($C30,#REF!,2,FALSE),"")</f>
        <v/>
      </c>
      <c r="E30" s="32" t="str">
        <f>IFERROR(VLOOKUP($C30,#REF!,3,FALSE),"")</f>
        <v/>
      </c>
      <c r="F30" s="5" t="str">
        <f>IFERROR(VLOOKUP($C30,#REF!,4,FALSE),"")</f>
        <v/>
      </c>
      <c r="G30" s="5"/>
      <c r="H30" s="5"/>
      <c r="I30" s="7" t="str">
        <f>IFERROR(VLOOKUP($C30,#REF!,5,FALSE),"")</f>
        <v/>
      </c>
      <c r="J30" s="8" t="str">
        <f t="shared" si="0"/>
        <v/>
      </c>
    </row>
    <row r="31" spans="2:10" ht="15.75" customHeight="1">
      <c r="B31" s="41"/>
      <c r="C31" s="5"/>
      <c r="D31" s="6" t="str">
        <f>IFERROR(VLOOKUP($C31,#REF!,2,FALSE),"")</f>
        <v/>
      </c>
      <c r="E31" s="32" t="str">
        <f>IFERROR(VLOOKUP($C31,#REF!,3,FALSE),"")</f>
        <v/>
      </c>
      <c r="F31" s="5" t="str">
        <f>IFERROR(VLOOKUP($C31,#REF!,4,FALSE),"")</f>
        <v/>
      </c>
      <c r="G31" s="5"/>
      <c r="H31" s="5"/>
      <c r="I31" s="7" t="str">
        <f>IFERROR(VLOOKUP($C31,#REF!,5,FALSE),"")</f>
        <v/>
      </c>
      <c r="J31" s="8" t="str">
        <f t="shared" si="0"/>
        <v/>
      </c>
    </row>
    <row r="32" spans="2:10" ht="15.75" customHeight="1">
      <c r="B32" s="44"/>
      <c r="C32" s="45"/>
      <c r="D32" s="46" t="str">
        <f>IFERROR(VLOOKUP($C32,#REF!,2,FALSE),"")</f>
        <v/>
      </c>
      <c r="E32" s="47" t="str">
        <f>IFERROR(VLOOKUP($C32,#REF!,3,FALSE),"")</f>
        <v/>
      </c>
      <c r="F32" s="45" t="str">
        <f>IFERROR(VLOOKUP($C32,#REF!,4,FALSE),"")</f>
        <v/>
      </c>
      <c r="G32" s="45"/>
      <c r="H32" s="45"/>
      <c r="I32" s="48" t="str">
        <f>IFERROR(VLOOKUP($C32,#REF!,5,FALSE),"")</f>
        <v/>
      </c>
      <c r="J32" s="49" t="str">
        <f t="shared" si="0"/>
        <v/>
      </c>
    </row>
    <row r="33" spans="2:11" ht="15.75" customHeight="1">
      <c r="B33" s="34"/>
      <c r="C33" s="9"/>
      <c r="D33" s="54" t="s">
        <v>13</v>
      </c>
      <c r="E33" s="30"/>
      <c r="F33" s="30"/>
      <c r="G33" s="9"/>
      <c r="H33" s="9"/>
      <c r="I33" s="10"/>
      <c r="J33" s="37"/>
      <c r="K33"/>
    </row>
    <row r="34" spans="2:11" ht="15.75" customHeight="1">
      <c r="B34" s="35"/>
      <c r="C34" s="11"/>
      <c r="D34" s="55"/>
      <c r="E34" s="31"/>
      <c r="F34" s="33"/>
      <c r="G34" s="11"/>
      <c r="H34" s="12"/>
      <c r="I34" s="12"/>
      <c r="J34" s="38"/>
      <c r="K34"/>
    </row>
    <row r="35" spans="2:11" ht="15.75" customHeight="1" thickBot="1">
      <c r="B35" s="36"/>
      <c r="C35" s="14"/>
      <c r="D35" s="14"/>
      <c r="E35" s="14"/>
      <c r="F35" s="14"/>
      <c r="G35" s="14"/>
      <c r="H35" s="15"/>
      <c r="I35" s="15" t="s">
        <v>1</v>
      </c>
      <c r="J35" s="39" t="str">
        <f>IF(I35="","",H35*I35)</f>
        <v/>
      </c>
      <c r="K35"/>
    </row>
    <row r="36" spans="2:11" ht="15.75" customHeight="1" thickBot="1">
      <c r="B36" s="52" t="s">
        <v>14</v>
      </c>
      <c r="C36" s="53"/>
      <c r="D36" s="53"/>
      <c r="E36" s="53"/>
      <c r="F36" s="53"/>
      <c r="G36" s="50"/>
      <c r="H36" s="51"/>
      <c r="I36" s="40" t="s">
        <v>9</v>
      </c>
      <c r="J36" s="17">
        <f>SUM(J8:J26)</f>
        <v>10</v>
      </c>
      <c r="K36"/>
    </row>
    <row r="37" spans="2:11" ht="15.75" customHeight="1" thickBot="1">
      <c r="B37" s="13"/>
      <c r="C37" s="14"/>
      <c r="D37" s="14"/>
      <c r="E37" s="14"/>
      <c r="F37" s="14"/>
      <c r="G37" s="14"/>
      <c r="H37" s="15"/>
      <c r="I37" s="15"/>
      <c r="J37" s="16"/>
      <c r="K37"/>
    </row>
    <row r="38" spans="2:11" ht="15.75" customHeight="1">
      <c r="K38"/>
    </row>
    <row r="39" spans="2:11" ht="15.75" customHeight="1">
      <c r="K39"/>
    </row>
  </sheetData>
  <sortState ref="B8:J32">
    <sortCondition ref="F8:F32"/>
    <sortCondition descending="1" ref="E8:E32"/>
  </sortState>
  <mergeCells count="6">
    <mergeCell ref="B36:F36"/>
    <mergeCell ref="D33:D34"/>
    <mergeCell ref="D2:G2"/>
    <mergeCell ref="D4:G4"/>
    <mergeCell ref="D5:G5"/>
    <mergeCell ref="D3:G3"/>
  </mergeCells>
  <phoneticPr fontId="7" type="noConversion"/>
  <conditionalFormatting sqref="B34:C34 G34:J34 B35:H35 C8:C32 J8:J33 F8:H32">
    <cfRule type="cellIs" dxfId="35" priority="7" stopIfTrue="1" operator="notEqual">
      <formula>0</formula>
    </cfRule>
  </conditionalFormatting>
  <conditionalFormatting sqref="J35">
    <cfRule type="cellIs" dxfId="34" priority="8" stopIfTrue="1" operator="between">
      <formula>0</formula>
      <formula>5000</formula>
    </cfRule>
  </conditionalFormatting>
  <conditionalFormatting sqref="I35">
    <cfRule type="cellIs" dxfId="33" priority="9" stopIfTrue="1" operator="between">
      <formula>0</formula>
      <formula>100</formula>
    </cfRule>
  </conditionalFormatting>
  <conditionalFormatting sqref="G33:H33 C33">
    <cfRule type="cellIs" dxfId="32" priority="5" stopIfTrue="1" operator="notEqual">
      <formula>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Data1"/>
  <dimension ref="B1:K21"/>
  <sheetViews>
    <sheetView showGridLines="0" workbookViewId="0">
      <selection activeCell="C29" sqref="C29"/>
    </sheetView>
  </sheetViews>
  <sheetFormatPr baseColWidth="10" defaultColWidth="19.5703125" defaultRowHeight="15.75" customHeight="1"/>
  <cols>
    <col min="1" max="1" width="2.85546875" style="1" customWidth="1"/>
    <col min="2" max="2" width="22.5703125" style="1" customWidth="1"/>
    <col min="3" max="3" width="24.5703125" style="1" customWidth="1"/>
    <col min="4" max="4" width="44.42578125" style="1" customWidth="1"/>
    <col min="5" max="5" width="14" style="1" customWidth="1"/>
    <col min="6" max="6" width="16.42578125" style="1" customWidth="1"/>
    <col min="7" max="7" width="16.28515625" style="1" customWidth="1"/>
    <col min="8" max="10" width="16" style="1" customWidth="1"/>
    <col min="11" max="16384" width="19.5703125" style="1"/>
  </cols>
  <sheetData>
    <row r="1" spans="2:11" ht="15.75" customHeight="1" thickBot="1"/>
    <row r="2" spans="2:11" ht="15.75" customHeight="1">
      <c r="B2" s="27"/>
      <c r="C2" s="21"/>
      <c r="D2" s="56"/>
      <c r="E2" s="56"/>
      <c r="F2" s="56"/>
      <c r="G2" s="56"/>
      <c r="H2" s="21"/>
      <c r="I2" s="21"/>
      <c r="J2" s="22"/>
    </row>
    <row r="3" spans="2:11" ht="15.75" customHeight="1">
      <c r="B3" s="3"/>
      <c r="C3" s="24"/>
      <c r="D3" s="59"/>
      <c r="E3" s="59"/>
      <c r="F3" s="59"/>
      <c r="G3" s="59"/>
      <c r="H3" s="24"/>
      <c r="I3" s="24"/>
      <c r="J3" s="4"/>
    </row>
    <row r="4" spans="2:11" ht="15.75" customHeight="1">
      <c r="B4" s="28"/>
      <c r="C4" s="25"/>
      <c r="D4" s="57"/>
      <c r="E4" s="57"/>
      <c r="F4" s="57"/>
      <c r="G4" s="57"/>
      <c r="H4" s="25"/>
      <c r="I4" s="25"/>
      <c r="J4" s="18"/>
      <c r="K4"/>
    </row>
    <row r="5" spans="2:11" ht="15.75" customHeight="1" thickBot="1">
      <c r="B5" s="29"/>
      <c r="C5" s="19"/>
      <c r="D5" s="58"/>
      <c r="E5" s="58"/>
      <c r="F5" s="58"/>
      <c r="G5" s="58"/>
      <c r="H5" s="19"/>
      <c r="I5" s="19"/>
      <c r="J5" s="20"/>
      <c r="K5"/>
    </row>
    <row r="6" spans="2:11" ht="15.75" customHeight="1">
      <c r="B6" s="23"/>
      <c r="C6" s="23"/>
      <c r="D6" s="23"/>
      <c r="E6" s="23"/>
      <c r="F6" s="23"/>
      <c r="G6" s="26"/>
      <c r="H6" s="23"/>
      <c r="I6" s="23"/>
      <c r="J6" s="23"/>
      <c r="K6"/>
    </row>
    <row r="7" spans="2:11" ht="15.75" customHeight="1">
      <c r="B7" s="42" t="s">
        <v>2</v>
      </c>
      <c r="C7" s="43" t="s">
        <v>3</v>
      </c>
      <c r="D7" s="43" t="s">
        <v>4</v>
      </c>
      <c r="E7" s="43" t="s">
        <v>11</v>
      </c>
      <c r="F7" s="43" t="s">
        <v>12</v>
      </c>
      <c r="G7" s="43" t="s">
        <v>7</v>
      </c>
      <c r="H7" s="43" t="s">
        <v>0</v>
      </c>
      <c r="I7" s="43" t="s">
        <v>5</v>
      </c>
      <c r="J7" s="43" t="s">
        <v>6</v>
      </c>
    </row>
    <row r="8" spans="2:11" ht="15.75" customHeight="1">
      <c r="B8" s="41"/>
      <c r="C8" s="5"/>
      <c r="D8" s="6"/>
      <c r="E8" s="32"/>
      <c r="F8" s="5"/>
      <c r="G8" s="5"/>
      <c r="H8" s="5">
        <v>1</v>
      </c>
      <c r="I8" s="7">
        <v>10</v>
      </c>
      <c r="J8" s="8">
        <f t="shared" ref="J8:J14" si="0">IFERROR(H8*I8,"")</f>
        <v>10</v>
      </c>
    </row>
    <row r="9" spans="2:11" ht="15.75" customHeight="1">
      <c r="B9" s="41"/>
      <c r="C9" s="5"/>
      <c r="D9" s="6" t="str">
        <f>IFERROR(VLOOKUP($C9,#REF!,2,FALSE),"")</f>
        <v/>
      </c>
      <c r="E9" s="32" t="str">
        <f>IFERROR(VLOOKUP($C9,#REF!,3,FALSE),"")</f>
        <v/>
      </c>
      <c r="F9" s="5" t="str">
        <f>IFERROR(VLOOKUP($C9,#REF!,4,FALSE),"")</f>
        <v/>
      </c>
      <c r="G9" s="5"/>
      <c r="H9" s="5"/>
      <c r="I9" s="7" t="str">
        <f>IFERROR(VLOOKUP($C9,#REF!,5,FALSE),"")</f>
        <v/>
      </c>
      <c r="J9" s="8" t="str">
        <f t="shared" si="0"/>
        <v/>
      </c>
    </row>
    <row r="10" spans="2:11" ht="15.75" customHeight="1">
      <c r="B10" s="41"/>
      <c r="C10" s="5"/>
      <c r="D10" s="6" t="str">
        <f>IFERROR(VLOOKUP($C10,#REF!,2,FALSE),"")</f>
        <v/>
      </c>
      <c r="E10" s="32" t="str">
        <f>IFERROR(VLOOKUP($C10,#REF!,3,FALSE),"")</f>
        <v/>
      </c>
      <c r="F10" s="5" t="str">
        <f>IFERROR(VLOOKUP($C10,#REF!,4,FALSE),"")</f>
        <v/>
      </c>
      <c r="G10" s="5"/>
      <c r="H10" s="5"/>
      <c r="I10" s="7" t="str">
        <f>IFERROR(VLOOKUP($C10,#REF!,5,FALSE),"")</f>
        <v/>
      </c>
      <c r="J10" s="8" t="str">
        <f t="shared" si="0"/>
        <v/>
      </c>
    </row>
    <row r="11" spans="2:11" ht="15.75" customHeight="1">
      <c r="B11" s="41"/>
      <c r="C11" s="5"/>
      <c r="D11" s="6" t="str">
        <f>IFERROR(VLOOKUP($C11,#REF!,2,FALSE),"")</f>
        <v/>
      </c>
      <c r="E11" s="32" t="str">
        <f>IFERROR(VLOOKUP($C11,#REF!,3,FALSE),"")</f>
        <v/>
      </c>
      <c r="F11" s="5" t="str">
        <f>IFERROR(VLOOKUP($C11,#REF!,4,FALSE),"")</f>
        <v/>
      </c>
      <c r="G11" s="5"/>
      <c r="H11" s="5"/>
      <c r="I11" s="7" t="str">
        <f>IFERROR(VLOOKUP($C11,#REF!,5,FALSE),"")</f>
        <v/>
      </c>
      <c r="J11" s="8" t="str">
        <f t="shared" si="0"/>
        <v/>
      </c>
    </row>
    <row r="12" spans="2:11" ht="15.75" customHeight="1">
      <c r="B12" s="41"/>
      <c r="C12" s="5"/>
      <c r="D12" s="6" t="str">
        <f>IFERROR(VLOOKUP($C12,#REF!,2,FALSE),"")</f>
        <v/>
      </c>
      <c r="E12" s="32" t="str">
        <f>IFERROR(VLOOKUP($C12,#REF!,3,FALSE),"")</f>
        <v/>
      </c>
      <c r="F12" s="5" t="str">
        <f>IFERROR(VLOOKUP($C12,#REF!,4,FALSE),"")</f>
        <v/>
      </c>
      <c r="G12" s="5"/>
      <c r="H12" s="5"/>
      <c r="I12" s="7" t="str">
        <f>IFERROR(VLOOKUP($C12,#REF!,5,FALSE),"")</f>
        <v/>
      </c>
      <c r="J12" s="8" t="str">
        <f t="shared" si="0"/>
        <v/>
      </c>
    </row>
    <row r="13" spans="2:11" ht="15.75" customHeight="1">
      <c r="B13" s="41"/>
      <c r="C13" s="5"/>
      <c r="D13" s="6" t="str">
        <f>IFERROR(VLOOKUP($C13,#REF!,2,FALSE),"")</f>
        <v/>
      </c>
      <c r="E13" s="32" t="str">
        <f>IFERROR(VLOOKUP($C13,#REF!,3,FALSE),"")</f>
        <v/>
      </c>
      <c r="F13" s="5" t="str">
        <f>IFERROR(VLOOKUP($C13,#REF!,4,FALSE),"")</f>
        <v/>
      </c>
      <c r="G13" s="5"/>
      <c r="H13" s="5"/>
      <c r="I13" s="7" t="str">
        <f>IFERROR(VLOOKUP($C13,#REF!,5,FALSE),"")</f>
        <v/>
      </c>
      <c r="J13" s="8" t="str">
        <f t="shared" si="0"/>
        <v/>
      </c>
    </row>
    <row r="14" spans="2:11" ht="15.75" customHeight="1">
      <c r="B14" s="41"/>
      <c r="C14" s="5"/>
      <c r="D14" s="6" t="str">
        <f>IFERROR(VLOOKUP($C14,#REF!,2,FALSE),"")</f>
        <v/>
      </c>
      <c r="E14" s="32" t="str">
        <f>IFERROR(VLOOKUP($C14,#REF!,3,FALSE),"")</f>
        <v/>
      </c>
      <c r="F14" s="5" t="str">
        <f>IFERROR(VLOOKUP($C14,#REF!,4,FALSE),"")</f>
        <v/>
      </c>
      <c r="G14" s="5"/>
      <c r="H14" s="5"/>
      <c r="I14" s="7" t="str">
        <f>IFERROR(VLOOKUP($C14,#REF!,5,FALSE),"")</f>
        <v/>
      </c>
      <c r="J14" s="8" t="str">
        <f t="shared" si="0"/>
        <v/>
      </c>
    </row>
    <row r="15" spans="2:11" ht="15.75" customHeight="1">
      <c r="B15" s="34"/>
      <c r="C15" s="9"/>
      <c r="D15" s="54" t="s">
        <v>13</v>
      </c>
      <c r="E15" s="30"/>
      <c r="F15" s="30"/>
      <c r="G15" s="9"/>
      <c r="H15" s="9"/>
      <c r="I15" s="10"/>
      <c r="J15" s="37"/>
      <c r="K15"/>
    </row>
    <row r="16" spans="2:11" ht="15.75" customHeight="1">
      <c r="B16" s="35"/>
      <c r="C16" s="11"/>
      <c r="D16" s="55"/>
      <c r="E16" s="31"/>
      <c r="F16" s="33"/>
      <c r="G16" s="11"/>
      <c r="H16" s="12"/>
      <c r="I16" s="12"/>
      <c r="J16" s="38"/>
      <c r="K16"/>
    </row>
    <row r="17" spans="2:11" ht="15.75" customHeight="1" thickBot="1">
      <c r="B17" s="36"/>
      <c r="C17" s="14"/>
      <c r="D17" s="14"/>
      <c r="E17" s="14"/>
      <c r="F17" s="14"/>
      <c r="G17" s="14"/>
      <c r="H17" s="15"/>
      <c r="I17" s="15" t="s">
        <v>1</v>
      </c>
      <c r="J17" s="39" t="str">
        <f>IF(I17="","",H17*I17)</f>
        <v/>
      </c>
      <c r="K17"/>
    </row>
    <row r="18" spans="2:11" ht="15.75" customHeight="1" thickBot="1">
      <c r="B18" s="52" t="s">
        <v>14</v>
      </c>
      <c r="C18" s="53"/>
      <c r="D18" s="53"/>
      <c r="E18" s="53"/>
      <c r="F18" s="53"/>
      <c r="G18" s="50"/>
      <c r="H18" s="51"/>
      <c r="I18" s="40" t="s">
        <v>9</v>
      </c>
      <c r="J18" s="17">
        <f>SUM(J8:J14)</f>
        <v>10</v>
      </c>
      <c r="K18"/>
    </row>
    <row r="19" spans="2:11" ht="15.75" customHeight="1" thickBot="1">
      <c r="B19" s="13"/>
      <c r="C19" s="14"/>
      <c r="D19" s="14"/>
      <c r="E19" s="14"/>
      <c r="F19" s="14"/>
      <c r="G19" s="14"/>
      <c r="H19" s="15"/>
      <c r="I19" s="15"/>
      <c r="J19" s="16"/>
      <c r="K19"/>
    </row>
    <row r="20" spans="2:11" ht="15.75" customHeight="1">
      <c r="K20"/>
    </row>
    <row r="21" spans="2:11" ht="15.75" customHeight="1">
      <c r="K21"/>
    </row>
  </sheetData>
  <mergeCells count="6">
    <mergeCell ref="B18:F18"/>
    <mergeCell ref="D2:G2"/>
    <mergeCell ref="D3:G3"/>
    <mergeCell ref="D4:G4"/>
    <mergeCell ref="D5:G5"/>
    <mergeCell ref="D15:D16"/>
  </mergeCells>
  <conditionalFormatting sqref="B16:C16 G16:J16 B17:H17 C8:C14 F8:H14 J8:J15">
    <cfRule type="cellIs" dxfId="17" priority="2" stopIfTrue="1" operator="notEqual">
      <formula>0</formula>
    </cfRule>
  </conditionalFormatting>
  <conditionalFormatting sqref="J17">
    <cfRule type="cellIs" dxfId="16" priority="3" stopIfTrue="1" operator="between">
      <formula>0</formula>
      <formula>5000</formula>
    </cfRule>
  </conditionalFormatting>
  <conditionalFormatting sqref="I17">
    <cfRule type="cellIs" dxfId="15" priority="4" stopIfTrue="1" operator="between">
      <formula>0</formula>
      <formula>100</formula>
    </cfRule>
  </conditionalFormatting>
  <conditionalFormatting sqref="G15:H15 C15">
    <cfRule type="cellIs" dxfId="14" priority="1" stopIfTrue="1" operator="notEqual">
      <formula>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BA5173A-47E0-42A5-8A8D-D6AB508DBA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</vt:lpstr>
      <vt:lpstr>1</vt:lpstr>
      <vt:lpstr>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Kamal Achouri</dc:creator>
  <cp:lastModifiedBy>FRANCIS</cp:lastModifiedBy>
  <cp:lastPrinted>2023-03-30T10:05:18Z</cp:lastPrinted>
  <dcterms:created xsi:type="dcterms:W3CDTF">2023-03-15T13:37:22Z</dcterms:created>
  <dcterms:modified xsi:type="dcterms:W3CDTF">2023-04-09T04:52:13Z</dcterms:modified>
</cp:coreProperties>
</file>