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8680" yWindow="-120" windowWidth="25440" windowHeight="15390" activeTab="1"/>
  </bookViews>
  <sheets>
    <sheet name="Liste_des_conseillers" sheetId="1" r:id="rId1"/>
    <sheet name="SEANCES" sheetId="2" r:id="rId2"/>
    <sheet name="Comptage_des_absents" sheetId="3" r:id="rId3"/>
    <sheet name="Synthese_Attribution_Pouvoirs" sheetId="4" r:id="rId4"/>
    <sheet name="Hypertexte" sheetId="5" r:id="rId5"/>
  </sheets>
  <definedNames>
    <definedName name="CONSEILLERS">Tableau2[Liste des CONSEILLERS]</definedName>
    <definedName name="Liste_Presence">Tableau1[Liste pour remplissage du  tableau des séances]</definedName>
  </definedNames>
  <calcPr calcId="124519"/>
</workbook>
</file>

<file path=xl/calcChain.xml><?xml version="1.0" encoding="utf-8"?>
<calcChain xmlns="http://schemas.openxmlformats.org/spreadsheetml/2006/main">
  <c r="G1" i="5"/>
  <c r="F3"/>
  <c r="E3" s="1"/>
  <c r="F4"/>
  <c r="D4" s="1"/>
  <c r="F5"/>
  <c r="E5" s="1"/>
  <c r="F6"/>
  <c r="D6" s="1"/>
  <c r="F7"/>
  <c r="E7" s="1"/>
  <c r="F8"/>
  <c r="D8" s="1"/>
  <c r="F9"/>
  <c r="E9" s="1"/>
  <c r="F10"/>
  <c r="D10" s="1"/>
  <c r="F11"/>
  <c r="E11" s="1"/>
  <c r="F12"/>
  <c r="D12" s="1"/>
  <c r="F13"/>
  <c r="E13" s="1"/>
  <c r="F14"/>
  <c r="D14" s="1"/>
  <c r="F15"/>
  <c r="E15" s="1"/>
  <c r="F16"/>
  <c r="D16" s="1"/>
  <c r="F17"/>
  <c r="E17" s="1"/>
  <c r="F18"/>
  <c r="D18" s="1"/>
  <c r="F19"/>
  <c r="E19" s="1"/>
  <c r="F20"/>
  <c r="D20" s="1"/>
  <c r="F21"/>
  <c r="E21" s="1"/>
  <c r="F22"/>
  <c r="D22" s="1"/>
  <c r="F23"/>
  <c r="E23" s="1"/>
  <c r="F24"/>
  <c r="D24" s="1"/>
  <c r="F25"/>
  <c r="E25" s="1"/>
  <c r="F26"/>
  <c r="D26" s="1"/>
  <c r="F27"/>
  <c r="E27" s="1"/>
  <c r="F28"/>
  <c r="D28" s="1"/>
  <c r="F2"/>
  <c r="B2" s="1"/>
  <c r="F30" i="2"/>
  <c r="G30"/>
  <c r="H30"/>
  <c r="I30"/>
  <c r="J30"/>
  <c r="K30"/>
  <c r="L30"/>
  <c r="M30"/>
  <c r="N30"/>
  <c r="O30"/>
  <c r="P30"/>
  <c r="Q30"/>
  <c r="R30"/>
  <c r="S30"/>
  <c r="T30"/>
  <c r="U30"/>
  <c r="V30"/>
  <c r="W30"/>
  <c r="X30"/>
  <c r="Y30"/>
  <c r="Z30"/>
  <c r="E3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D3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C7"/>
  <c r="B3"/>
  <c r="B4"/>
  <c r="C4" s="1"/>
  <c r="B5"/>
  <c r="C5" s="1"/>
  <c r="B6"/>
  <c r="B7"/>
  <c r="B8"/>
  <c r="B9"/>
  <c r="C9" s="1"/>
  <c r="B10"/>
  <c r="C10" s="1"/>
  <c r="B11"/>
  <c r="B12"/>
  <c r="B13"/>
  <c r="C13" s="1"/>
  <c r="B14"/>
  <c r="B15"/>
  <c r="C15" s="1"/>
  <c r="B16"/>
  <c r="C16" s="1"/>
  <c r="B17"/>
  <c r="B18"/>
  <c r="B19"/>
  <c r="B20"/>
  <c r="B21"/>
  <c r="C21" s="1"/>
  <c r="B22"/>
  <c r="B23"/>
  <c r="B24"/>
  <c r="C24" s="1"/>
  <c r="B25"/>
  <c r="C25" s="1"/>
  <c r="B26"/>
  <c r="B27"/>
  <c r="B28"/>
  <c r="B29"/>
  <c r="C17" l="1"/>
  <c r="C8"/>
  <c r="C26"/>
  <c r="C18"/>
  <c r="C14"/>
  <c r="C6"/>
  <c r="E10" i="5"/>
  <c r="E16"/>
  <c r="B18"/>
  <c r="E4"/>
  <c r="E18"/>
  <c r="B8"/>
  <c r="E20"/>
  <c r="E8"/>
  <c r="B24"/>
  <c r="B10"/>
  <c r="E24"/>
  <c r="B26"/>
  <c r="E12"/>
  <c r="E26"/>
  <c r="B16"/>
  <c r="B27"/>
  <c r="B25"/>
  <c r="B23"/>
  <c r="B21"/>
  <c r="B19"/>
  <c r="B17"/>
  <c r="B15"/>
  <c r="B13"/>
  <c r="B11"/>
  <c r="B9"/>
  <c r="B7"/>
  <c r="B5"/>
  <c r="B3"/>
  <c r="E22"/>
  <c r="E14"/>
  <c r="E6"/>
  <c r="E2"/>
  <c r="D2"/>
  <c r="D27"/>
  <c r="D25"/>
  <c r="D23"/>
  <c r="D21"/>
  <c r="D19"/>
  <c r="D17"/>
  <c r="D15"/>
  <c r="D13"/>
  <c r="D11"/>
  <c r="D9"/>
  <c r="D7"/>
  <c r="D5"/>
  <c r="D3"/>
  <c r="E28"/>
  <c r="B28"/>
  <c r="B22"/>
  <c r="B20"/>
  <c r="B14"/>
  <c r="B12"/>
  <c r="B6"/>
  <c r="B4"/>
  <c r="D30" i="2"/>
  <c r="C22"/>
  <c r="B30"/>
  <c r="C23"/>
  <c r="E30"/>
  <c r="C12"/>
  <c r="C27"/>
  <c r="C19"/>
  <c r="C11"/>
  <c r="C20"/>
  <c r="C28"/>
  <c r="C29"/>
  <c r="C3"/>
  <c r="C4" i="5" l="1"/>
  <c r="C18"/>
  <c r="C16"/>
  <c r="C10"/>
  <c r="C17"/>
  <c r="C6"/>
  <c r="C24"/>
  <c r="C26"/>
  <c r="C28"/>
  <c r="C11"/>
  <c r="C27"/>
  <c r="C2"/>
  <c r="C20"/>
  <c r="C14"/>
  <c r="C5"/>
  <c r="C21"/>
  <c r="C12"/>
  <c r="C3"/>
  <c r="C19"/>
  <c r="C8"/>
  <c r="C15"/>
  <c r="C13"/>
  <c r="C22"/>
  <c r="C9"/>
  <c r="C25"/>
  <c r="C7"/>
  <c r="C23"/>
  <c r="C30" i="2"/>
  <c r="E29" i="3" l="1"/>
  <c r="D29"/>
  <c r="C29"/>
  <c r="H1"/>
  <c r="B29" l="1"/>
</calcChain>
</file>

<file path=xl/sharedStrings.xml><?xml version="1.0" encoding="utf-8"?>
<sst xmlns="http://schemas.openxmlformats.org/spreadsheetml/2006/main" count="863" uniqueCount="46">
  <si>
    <t>NOMS</t>
  </si>
  <si>
    <t>Liste des CONSEILLERS</t>
  </si>
  <si>
    <t>Liste pour remplissage du  tableau des séances</t>
  </si>
  <si>
    <t>Absent Excusé</t>
  </si>
  <si>
    <t>Absent non excusé</t>
  </si>
  <si>
    <t>MANDON  Christine</t>
  </si>
  <si>
    <t>FAGONT Alain</t>
  </si>
  <si>
    <t>PIRONIN Maryse</t>
  </si>
  <si>
    <t>PRADIER Eric</t>
  </si>
  <si>
    <t>ALAPETITE Nadine</t>
  </si>
  <si>
    <t>AMAZIGH Hamid</t>
  </si>
  <si>
    <t>CHETTOUH Aicha</t>
  </si>
  <si>
    <t>THABEAU Didier</t>
  </si>
  <si>
    <t>MATHEY Catherine</t>
  </si>
  <si>
    <t>LAZEWSKI René</t>
  </si>
  <si>
    <t>BALICHARD Dominique</t>
  </si>
  <si>
    <t>SOARES Maryse</t>
  </si>
  <si>
    <t>DOS SANTOS Antonio</t>
  </si>
  <si>
    <t>KOWALESWSKI Jean-Marc</t>
  </si>
  <si>
    <t>COUTANSON Pascale</t>
  </si>
  <si>
    <t>REVEILLOUX Françoise</t>
  </si>
  <si>
    <t>BEURIOT Sabine</t>
  </si>
  <si>
    <t>CORREIA Sandra</t>
  </si>
  <si>
    <t>FROMEMT  Sylvain</t>
  </si>
  <si>
    <t>MAHAUT Jessika</t>
  </si>
  <si>
    <t>FRADET Nicolas</t>
  </si>
  <si>
    <t>GESQUIERE Chantal</t>
  </si>
  <si>
    <t>BAYLE Dominique</t>
  </si>
  <si>
    <t>METENIER Séverine</t>
  </si>
  <si>
    <t>PRIEUR Olivier</t>
  </si>
  <si>
    <t>ESPINASSE Philippe</t>
  </si>
  <si>
    <t>FLOQUET Roger</t>
  </si>
  <si>
    <t>PRESENT</t>
  </si>
  <si>
    <t>TOTAL</t>
  </si>
  <si>
    <t xml:space="preserve">CONSEIL MUNICIPAL  
Séances du </t>
  </si>
  <si>
    <r>
      <t>Nombre de fois "</t>
    </r>
    <r>
      <rPr>
        <b/>
        <sz val="11"/>
        <color rgb="FFFFFF00"/>
        <rFont val="Calibri"/>
        <family val="2"/>
        <scheme val="minor"/>
      </rPr>
      <t>PRESENTS</t>
    </r>
    <r>
      <rPr>
        <b/>
        <sz val="11"/>
        <color theme="0"/>
        <rFont val="Calibri"/>
        <family val="2"/>
        <scheme val="minor"/>
      </rPr>
      <t xml:space="preserve">"
</t>
    </r>
  </si>
  <si>
    <r>
      <t>Nombre de fois "</t>
    </r>
    <r>
      <rPr>
        <b/>
        <sz val="11"/>
        <color rgb="FFFFFF00"/>
        <rFont val="Calibri"/>
        <family val="2"/>
      </rPr>
      <t>ABSENTS EXCUSES - POUVOIR</t>
    </r>
    <r>
      <rPr>
        <b/>
        <sz val="11"/>
        <color theme="0"/>
        <rFont val="Calibri"/>
        <family val="2"/>
        <scheme val="minor"/>
      </rPr>
      <t xml:space="preserve">"
</t>
    </r>
  </si>
  <si>
    <r>
      <t>Nombre de fois "</t>
    </r>
    <r>
      <rPr>
        <b/>
        <sz val="11"/>
        <color rgb="FFFFFF00"/>
        <rFont val="Calibri"/>
        <family val="2"/>
      </rPr>
      <t>ABSENTS EXCUSES</t>
    </r>
    <r>
      <rPr>
        <b/>
        <sz val="11"/>
        <color theme="0"/>
        <rFont val="Calibri"/>
        <family val="2"/>
        <scheme val="minor"/>
      </rPr>
      <t xml:space="preserve">"
</t>
    </r>
  </si>
  <si>
    <r>
      <t>Nombre de fois "</t>
    </r>
    <r>
      <rPr>
        <b/>
        <sz val="11"/>
        <color rgb="FFFFFF00"/>
        <rFont val="Calibri"/>
        <family val="2"/>
      </rPr>
      <t>ABSENTS NON EXCUSES</t>
    </r>
    <r>
      <rPr>
        <b/>
        <sz val="11"/>
        <color theme="0"/>
        <rFont val="Calibri"/>
        <family val="2"/>
        <scheme val="minor"/>
      </rPr>
      <t xml:space="preserve">"
</t>
    </r>
  </si>
  <si>
    <t>ABSENTS EXCUSES POUVOIRS</t>
  </si>
  <si>
    <t>ABSENTS EXCUSES</t>
  </si>
  <si>
    <t>ABSENTS NON EXCUSES</t>
  </si>
  <si>
    <t>Total Absences</t>
  </si>
  <si>
    <t>Nombre de séances tenues au total</t>
  </si>
  <si>
    <t>Sélectionnez ci-dessous le nombre de dernières séances à prendre en compte  pour le comptage des absents puis, cliquez sur le bouton vert.</t>
  </si>
  <si>
    <t>https://www.ville-aulnat.fr/medias/actualites/compte-rendu-20-juillet-2020.pdf</t>
  </si>
</sst>
</file>

<file path=xl/styles.xml><?xml version="1.0" encoding="utf-8"?>
<styleSheet xmlns="http://schemas.openxmlformats.org/spreadsheetml/2006/main">
  <fonts count="27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rgb="FFFFFF00"/>
      <name val="Calibri"/>
      <family val="2"/>
      <scheme val="minor"/>
    </font>
    <font>
      <b/>
      <sz val="11"/>
      <color rgb="FFFFFF00"/>
      <name val="Calibri"/>
      <family val="2"/>
    </font>
    <font>
      <b/>
      <sz val="16"/>
      <color rgb="FFFFFF0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6"/>
      <color rgb="FFC00000"/>
      <name val="Calibri"/>
      <family val="2"/>
      <scheme val="minor"/>
    </font>
    <font>
      <b/>
      <sz val="22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FFFFFF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6"/>
      <color rgb="FF000000"/>
      <name val="Calibri"/>
      <family val="2"/>
      <scheme val="minor"/>
    </font>
    <font>
      <b/>
      <sz val="12"/>
      <color rgb="FF000000"/>
      <name val="Calibri"/>
      <family val="2"/>
      <scheme val="minor"/>
    </font>
    <font>
      <b/>
      <sz val="10"/>
      <color rgb="FF000000"/>
      <name val="Calibri"/>
      <family val="2"/>
      <scheme val="minor"/>
    </font>
    <font>
      <b/>
      <sz val="12"/>
      <color theme="0"/>
      <name val="Calibri"/>
      <family val="2"/>
      <scheme val="minor"/>
    </font>
    <font>
      <u/>
      <sz val="16"/>
      <color theme="1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376091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4" tint="0.39997558519241921"/>
      </left>
      <right/>
      <top style="thin">
        <color theme="0"/>
      </top>
      <bottom style="thin">
        <color theme="0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26" fillId="0" borderId="0" applyNumberFormat="0" applyFill="0" applyBorder="0" applyAlignment="0" applyProtection="0"/>
  </cellStyleXfs>
  <cellXfs count="53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3" fillId="0" borderId="0" xfId="0" applyFont="1"/>
    <xf numFmtId="0" fontId="6" fillId="0" borderId="0" xfId="0" applyFont="1"/>
    <xf numFmtId="0" fontId="8" fillId="0" borderId="0" xfId="0" applyFont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2" fillId="2" borderId="1" xfId="0" applyFont="1" applyFill="1" applyBorder="1" applyAlignment="1">
      <alignment horizontal="center" wrapText="1"/>
    </xf>
    <xf numFmtId="0" fontId="5" fillId="3" borderId="3" xfId="0" applyFont="1" applyFill="1" applyBorder="1" applyAlignment="1">
      <alignment vertical="center"/>
    </xf>
    <xf numFmtId="1" fontId="5" fillId="4" borderId="1" xfId="0" applyNumberFormat="1" applyFont="1" applyFill="1" applyBorder="1" applyAlignment="1">
      <alignment horizontal="center" vertical="center" wrapText="1"/>
    </xf>
    <xf numFmtId="0" fontId="5" fillId="4" borderId="1" xfId="0" applyFont="1" applyFill="1" applyBorder="1" applyAlignment="1">
      <alignment horizontal="center" vertical="center" wrapText="1"/>
    </xf>
    <xf numFmtId="0" fontId="5" fillId="4" borderId="3" xfId="0" applyFont="1" applyFill="1" applyBorder="1" applyAlignment="1">
      <alignment vertical="center"/>
    </xf>
    <xf numFmtId="1" fontId="7" fillId="4" borderId="1" xfId="0" applyNumberFormat="1" applyFont="1" applyFill="1" applyBorder="1" applyAlignment="1">
      <alignment horizontal="center" vertical="center" wrapText="1"/>
    </xf>
    <xf numFmtId="0" fontId="7" fillId="4" borderId="1" xfId="0" applyFont="1" applyFill="1" applyBorder="1" applyAlignment="1">
      <alignment horizontal="center" vertical="center" wrapText="1"/>
    </xf>
    <xf numFmtId="0" fontId="11" fillId="2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5" fillId="3" borderId="1" xfId="0" applyFont="1" applyFill="1" applyBorder="1" applyAlignment="1">
      <alignment vertical="center"/>
    </xf>
    <xf numFmtId="0" fontId="5" fillId="0" borderId="1" xfId="0" applyFont="1" applyBorder="1" applyAlignment="1">
      <alignment horizontal="center" vertical="center"/>
    </xf>
    <xf numFmtId="0" fontId="5" fillId="4" borderId="1" xfId="0" applyFont="1" applyFill="1" applyBorder="1" applyAlignment="1">
      <alignment vertical="center"/>
    </xf>
    <xf numFmtId="0" fontId="2" fillId="2" borderId="5" xfId="0" applyFont="1" applyFill="1" applyBorder="1" applyAlignment="1">
      <alignment horizontal="center" vertical="center" wrapText="1"/>
    </xf>
    <xf numFmtId="0" fontId="12" fillId="6" borderId="1" xfId="0" applyFont="1" applyFill="1" applyBorder="1" applyAlignment="1">
      <alignment horizontal="center" vertical="center"/>
    </xf>
    <xf numFmtId="14" fontId="13" fillId="2" borderId="1" xfId="0" applyNumberFormat="1" applyFont="1" applyFill="1" applyBorder="1" applyAlignment="1">
      <alignment horizontal="center" vertical="center" wrapText="1"/>
    </xf>
    <xf numFmtId="0" fontId="12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14" fillId="0" borderId="1" xfId="0" applyFont="1" applyBorder="1" applyAlignment="1">
      <alignment horizontal="center" vertical="center" wrapText="1"/>
    </xf>
    <xf numFmtId="0" fontId="15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16" fillId="4" borderId="2" xfId="0" applyFont="1" applyFill="1" applyBorder="1" applyAlignment="1">
      <alignment vertical="center"/>
    </xf>
    <xf numFmtId="1" fontId="12" fillId="4" borderId="2" xfId="0" applyNumberFormat="1" applyFont="1" applyFill="1" applyBorder="1" applyAlignment="1">
      <alignment horizontal="center" vertical="center" wrapText="1"/>
    </xf>
    <xf numFmtId="0" fontId="14" fillId="0" borderId="0" xfId="0" applyFont="1" applyAlignment="1">
      <alignment wrapText="1"/>
    </xf>
    <xf numFmtId="0" fontId="17" fillId="0" borderId="4" xfId="0" applyFont="1" applyBorder="1" applyAlignment="1">
      <alignment horizontal="left" vertical="center"/>
    </xf>
    <xf numFmtId="0" fontId="18" fillId="0" borderId="0" xfId="0" applyFont="1" applyAlignment="1">
      <alignment horizontal="center" vertical="center" wrapText="1"/>
    </xf>
    <xf numFmtId="0" fontId="17" fillId="0" borderId="0" xfId="0" applyFont="1" applyAlignment="1">
      <alignment vertical="center" wrapText="1"/>
    </xf>
    <xf numFmtId="14" fontId="19" fillId="0" borderId="0" xfId="0" applyNumberFormat="1" applyFont="1"/>
    <xf numFmtId="0" fontId="19" fillId="0" borderId="0" xfId="0" applyFont="1"/>
    <xf numFmtId="14" fontId="20" fillId="7" borderId="1" xfId="0" applyNumberFormat="1" applyFont="1" applyFill="1" applyBorder="1" applyAlignment="1">
      <alignment horizontal="center" vertical="center" wrapText="1"/>
    </xf>
    <xf numFmtId="0" fontId="21" fillId="0" borderId="1" xfId="0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22" fillId="0" borderId="1" xfId="0" applyFont="1" applyBorder="1" applyAlignment="1">
      <alignment horizontal="center" vertical="center" wrapText="1"/>
    </xf>
    <xf numFmtId="0" fontId="23" fillId="0" borderId="1" xfId="0" applyFont="1" applyBorder="1" applyAlignment="1">
      <alignment horizontal="center" vertical="center" wrapText="1"/>
    </xf>
    <xf numFmtId="0" fontId="24" fillId="0" borderId="1" xfId="0" applyFont="1" applyBorder="1" applyAlignment="1">
      <alignment horizontal="center" vertical="center" wrapText="1"/>
    </xf>
    <xf numFmtId="0" fontId="25" fillId="2" borderId="6" xfId="0" applyFont="1" applyFill="1" applyBorder="1" applyAlignment="1">
      <alignment horizontal="center" vertical="center" wrapText="1"/>
    </xf>
    <xf numFmtId="0" fontId="5" fillId="3" borderId="3" xfId="0" applyFont="1" applyFill="1" applyBorder="1" applyAlignment="1">
      <alignment horizontal="left" vertical="center"/>
    </xf>
    <xf numFmtId="0" fontId="0" fillId="0" borderId="1" xfId="0" applyBorder="1" applyAlignment="1">
      <alignment horizontal="left" vertical="center" wrapText="1"/>
    </xf>
    <xf numFmtId="0" fontId="26" fillId="0" borderId="0" xfId="1" applyAlignment="1">
      <alignment horizontal="left" vertical="center"/>
    </xf>
    <xf numFmtId="0" fontId="0" fillId="0" borderId="0" xfId="0" applyAlignment="1">
      <alignment horizontal="center"/>
    </xf>
    <xf numFmtId="0" fontId="4" fillId="0" borderId="4" xfId="0" applyFont="1" applyBorder="1" applyAlignment="1">
      <alignment horizontal="left" vertical="center"/>
    </xf>
    <xf numFmtId="0" fontId="2" fillId="2" borderId="1" xfId="0" applyFont="1" applyFill="1" applyBorder="1" applyAlignment="1">
      <alignment horizontal="center" vertical="center" wrapText="1"/>
    </xf>
    <xf numFmtId="0" fontId="5" fillId="5" borderId="1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59">
    <dxf>
      <font>
        <color rgb="FFFF0000"/>
      </font>
      <fill>
        <patternFill>
          <bgColor rgb="FFC2CCE4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0000"/>
      </font>
      <fill>
        <patternFill>
          <bgColor rgb="FF92D050"/>
        </patternFill>
      </fill>
    </dxf>
    <dxf>
      <font>
        <color rgb="FF000000"/>
      </font>
      <fill>
        <patternFill>
          <bgColor rgb="FFCC620A"/>
        </patternFill>
      </fill>
    </dxf>
    <dxf>
      <font>
        <color rgb="FFFF0000"/>
      </font>
      <fill>
        <patternFill>
          <bgColor rgb="FFC2CCE4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0000"/>
      </font>
      <fill>
        <patternFill>
          <bgColor rgb="FF92D050"/>
        </patternFill>
      </fill>
    </dxf>
    <dxf>
      <font>
        <color rgb="FF000000"/>
      </font>
      <fill>
        <patternFill>
          <bgColor rgb="FFCC620A"/>
        </patternFill>
      </fill>
    </dxf>
    <dxf>
      <font>
        <color rgb="FFFF0000"/>
      </font>
      <fill>
        <patternFill>
          <bgColor rgb="FFC2CCE4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0000"/>
      </font>
      <fill>
        <patternFill>
          <bgColor rgb="FF92D050"/>
        </patternFill>
      </fill>
    </dxf>
    <dxf>
      <font>
        <color rgb="FF000000"/>
      </font>
      <fill>
        <patternFill>
          <bgColor rgb="FFCC620A"/>
        </patternFill>
      </fill>
    </dxf>
    <dxf>
      <font>
        <color rgb="FFFF0000"/>
      </font>
      <fill>
        <patternFill>
          <bgColor rgb="FFC2CCE4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0000"/>
      </font>
      <fill>
        <patternFill>
          <bgColor rgb="FF92D050"/>
        </patternFill>
      </fill>
    </dxf>
    <dxf>
      <font>
        <color rgb="FF000000"/>
      </font>
      <fill>
        <patternFill>
          <bgColor rgb="FFCC620A"/>
        </patternFill>
      </fill>
    </dxf>
    <dxf>
      <font>
        <color rgb="FFFF0000"/>
      </font>
      <fill>
        <patternFill>
          <bgColor rgb="FFC2CCE4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0000"/>
      </font>
      <fill>
        <patternFill>
          <bgColor rgb="FF92D050"/>
        </patternFill>
      </fill>
    </dxf>
    <dxf>
      <font>
        <color rgb="FF000000"/>
      </font>
      <fill>
        <patternFill>
          <bgColor rgb="FFCC620A"/>
        </patternFill>
      </fill>
    </dxf>
    <dxf>
      <font>
        <color rgb="FFFF0000"/>
      </font>
      <fill>
        <patternFill>
          <bgColor rgb="FFC2CCE4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0000"/>
      </font>
      <fill>
        <patternFill>
          <bgColor rgb="FF92D050"/>
        </patternFill>
      </fill>
    </dxf>
    <dxf>
      <font>
        <color rgb="FF000000"/>
      </font>
      <fill>
        <patternFill>
          <bgColor rgb="FFCC620A"/>
        </patternFill>
      </fill>
    </dxf>
    <dxf>
      <fill>
        <patternFill>
          <bgColor rgb="FF92D050"/>
        </patternFill>
      </fill>
    </dxf>
    <dxf>
      <fill>
        <patternFill>
          <bgColor rgb="FFCC620A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B8CCE4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CC620A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B8CCE4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CC620A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B8CCE4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C2CCE4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0000"/>
      </font>
      <fill>
        <patternFill>
          <bgColor rgb="FF92D050"/>
        </patternFill>
      </fill>
    </dxf>
    <dxf>
      <font>
        <color rgb="FF000000"/>
      </font>
      <fill>
        <patternFill>
          <bgColor rgb="FFCC620A"/>
        </patternFill>
      </fill>
    </dxf>
    <dxf>
      <font>
        <color rgb="FFFF0000"/>
      </font>
      <fill>
        <patternFill>
          <bgColor rgb="FFC2CCE4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0000"/>
      </font>
      <fill>
        <patternFill>
          <bgColor rgb="FF92D050"/>
        </patternFill>
      </fill>
    </dxf>
    <dxf>
      <font>
        <color rgb="FF000000"/>
      </font>
      <fill>
        <patternFill>
          <bgColor rgb="FFCC620A"/>
        </patternFill>
      </fill>
    </dxf>
    <dxf>
      <font>
        <color rgb="FFFF0000"/>
      </font>
      <fill>
        <patternFill>
          <bgColor rgb="FFC2CCE4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0000"/>
      </font>
      <fill>
        <patternFill>
          <bgColor rgb="FF92D050"/>
        </patternFill>
      </fill>
    </dxf>
    <dxf>
      <font>
        <color rgb="FF000000"/>
      </font>
      <fill>
        <patternFill>
          <bgColor rgb="FFCC620A"/>
        </patternFill>
      </fill>
    </dxf>
    <dxf>
      <fill>
        <patternFill>
          <bgColor rgb="FF92D050"/>
        </patternFill>
      </fill>
    </dxf>
    <dxf>
      <fill>
        <patternFill>
          <bgColor rgb="FFCC620A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B8CCE4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FF0000"/>
        </patternFill>
      </fill>
    </dxf>
    <dxf>
      <alignment horizontal="general" vertical="bottom" textRotation="0" wrapText="1" indent="0" relativeIndent="0" justifyLastLine="0" shrinkToFit="0" readingOrder="0"/>
    </dxf>
    <dxf>
      <alignment horizontal="general" vertical="bottom" textRotation="0" wrapText="1" indent="0" relativeIndent="0" justifyLastLine="0" shrinkToFit="0" readingOrder="0"/>
    </dxf>
  </dxfs>
  <tableStyles count="0" defaultTableStyle="TableStyleMedium9" defaultPivotStyle="PivotStyleLight16"/>
  <colors>
    <mruColors>
      <color rgb="FFFBF49D"/>
      <color rgb="FFCC620A"/>
      <color rgb="FF75923C"/>
      <color rgb="FFB8CCE4"/>
      <color rgb="FF538ED5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38100</xdr:colOff>
      <xdr:row>9</xdr:row>
      <xdr:rowOff>47625</xdr:rowOff>
    </xdr:from>
    <xdr:to>
      <xdr:col>8</xdr:col>
      <xdr:colOff>742950</xdr:colOff>
      <xdr:row>17</xdr:row>
      <xdr:rowOff>76200</xdr:rowOff>
    </xdr:to>
    <xdr:sp macro="[0]!Comptage_des_Absents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SpPr txBox="1"/>
      </xdr:nvSpPr>
      <xdr:spPr>
        <a:xfrm>
          <a:off x="6296025" y="2543175"/>
          <a:ext cx="2981325" cy="1933575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400" b="1"/>
            <a:t>Cliquez ici</a:t>
          </a:r>
          <a:r>
            <a:rPr lang="fr-FR" sz="1400" b="1" baseline="0"/>
            <a:t> </a:t>
          </a:r>
          <a:r>
            <a:rPr lang="fr-FR" sz="1400" baseline="0"/>
            <a:t>pour obtenir le nombre d'absences  par conseiller sur le nombre de séances définies ci-dessus</a:t>
          </a:r>
        </a:p>
        <a:p>
          <a:pPr algn="ctr"/>
          <a:r>
            <a:rPr lang="fr-FR" sz="1400" baseline="0"/>
            <a:t> suivi d'un tri par ordre décroissant</a:t>
          </a:r>
          <a:endParaRPr lang="fr-FR" sz="14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1952625</xdr:colOff>
      <xdr:row>0</xdr:row>
      <xdr:rowOff>104775</xdr:rowOff>
    </xdr:from>
    <xdr:to>
      <xdr:col>5</xdr:col>
      <xdr:colOff>114300</xdr:colOff>
      <xdr:row>0</xdr:row>
      <xdr:rowOff>666750</xdr:rowOff>
    </xdr:to>
    <xdr:sp macro="[0]!Importer_Liste_des_Pouvoirs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300-000002000000}"/>
            </a:ext>
          </a:extLst>
        </xdr:cNvPr>
        <xdr:cNvSpPr txBox="1"/>
      </xdr:nvSpPr>
      <xdr:spPr>
        <a:xfrm>
          <a:off x="1952625" y="104775"/>
          <a:ext cx="3276600" cy="561975"/>
        </a:xfrm>
        <a:prstGeom prst="rect">
          <a:avLst/>
        </a:prstGeom>
        <a:gradFill flip="none" rotWithShape="1">
          <a:gsLst>
            <a:gs pos="0">
              <a:srgbClr val="8488C4"/>
            </a:gs>
            <a:gs pos="53000">
              <a:srgbClr val="D4DEFF"/>
            </a:gs>
            <a:gs pos="83000">
              <a:srgbClr val="D4DEFF"/>
            </a:gs>
            <a:gs pos="100000">
              <a:srgbClr val="96AB94"/>
            </a:gs>
          </a:gsLst>
          <a:lin ang="16200000" scaled="0"/>
          <a:tileRect/>
        </a:gra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pPr algn="ctr"/>
          <a:r>
            <a:rPr lang="fr-FR" sz="1100" b="1"/>
            <a:t>Cliquez ici pour importer la</a:t>
          </a:r>
          <a:r>
            <a:rPr lang="fr-FR" sz="1100" b="1" baseline="0"/>
            <a:t> liste des pouvoirs attibués à chaque élu</a:t>
          </a:r>
          <a:endParaRPr lang="fr-FR" sz="1100" b="1"/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1" name="Tableau1" displayName="Tableau1" ref="C1:C31" totalsRowShown="0" headerRowDxfId="58">
  <autoFilter ref="C1:C31"/>
  <sortState ref="C2:C31">
    <sortCondition ref="C5:C31"/>
  </sortState>
  <tableColumns count="1">
    <tableColumn id="1" name="Liste pour remplissage du  tableau des séances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A28" totalsRowShown="0" headerRowDxfId="57">
  <autoFilter ref="A1:A28"/>
  <sortState ref="A2:A28">
    <sortCondition ref="A2:A28"/>
  </sortState>
  <tableColumns count="1">
    <tableColumn id="1" name="Liste des CONSEILLERS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ville-aulnat.fr/medias/actualites/compte-rendu-20-juillet-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31"/>
  <sheetViews>
    <sheetView workbookViewId="0">
      <selection activeCell="F13" sqref="F13"/>
    </sheetView>
  </sheetViews>
  <sheetFormatPr baseColWidth="10" defaultRowHeight="15"/>
  <cols>
    <col min="1" max="1" width="26.5703125" customWidth="1"/>
    <col min="3" max="3" width="27.42578125" customWidth="1"/>
  </cols>
  <sheetData>
    <row r="1" spans="1:3" s="1" customFormat="1" ht="30">
      <c r="A1" s="1" t="s">
        <v>1</v>
      </c>
      <c r="C1" s="1" t="s">
        <v>2</v>
      </c>
    </row>
    <row r="2" spans="1:3">
      <c r="A2" t="s">
        <v>9</v>
      </c>
      <c r="C2" s="6" t="s">
        <v>3</v>
      </c>
    </row>
    <row r="3" spans="1:3">
      <c r="A3" t="s">
        <v>10</v>
      </c>
      <c r="C3" s="6" t="s">
        <v>4</v>
      </c>
    </row>
    <row r="4" spans="1:3">
      <c r="A4" t="s">
        <v>15</v>
      </c>
      <c r="C4" s="6" t="s">
        <v>32</v>
      </c>
    </row>
    <row r="5" spans="1:3">
      <c r="A5" t="s">
        <v>27</v>
      </c>
      <c r="C5" t="s">
        <v>9</v>
      </c>
    </row>
    <row r="6" spans="1:3">
      <c r="A6" t="s">
        <v>21</v>
      </c>
      <c r="C6" t="s">
        <v>10</v>
      </c>
    </row>
    <row r="7" spans="1:3">
      <c r="A7" t="s">
        <v>11</v>
      </c>
      <c r="C7" t="s">
        <v>15</v>
      </c>
    </row>
    <row r="8" spans="1:3">
      <c r="A8" t="s">
        <v>22</v>
      </c>
      <c r="C8" t="s">
        <v>27</v>
      </c>
    </row>
    <row r="9" spans="1:3">
      <c r="A9" t="s">
        <v>19</v>
      </c>
      <c r="C9" t="s">
        <v>21</v>
      </c>
    </row>
    <row r="10" spans="1:3">
      <c r="A10" t="s">
        <v>17</v>
      </c>
      <c r="C10" t="s">
        <v>11</v>
      </c>
    </row>
    <row r="11" spans="1:3">
      <c r="A11" t="s">
        <v>30</v>
      </c>
      <c r="C11" t="s">
        <v>22</v>
      </c>
    </row>
    <row r="12" spans="1:3">
      <c r="A12" t="s">
        <v>6</v>
      </c>
      <c r="C12" t="s">
        <v>19</v>
      </c>
    </row>
    <row r="13" spans="1:3">
      <c r="A13" t="s">
        <v>31</v>
      </c>
      <c r="C13" t="s">
        <v>17</v>
      </c>
    </row>
    <row r="14" spans="1:3">
      <c r="A14" t="s">
        <v>25</v>
      </c>
      <c r="C14" t="s">
        <v>30</v>
      </c>
    </row>
    <row r="15" spans="1:3">
      <c r="A15" t="s">
        <v>23</v>
      </c>
      <c r="C15" t="s">
        <v>6</v>
      </c>
    </row>
    <row r="16" spans="1:3">
      <c r="A16" t="s">
        <v>26</v>
      </c>
      <c r="C16" t="s">
        <v>31</v>
      </c>
    </row>
    <row r="17" spans="1:3">
      <c r="A17" t="s">
        <v>18</v>
      </c>
      <c r="C17" t="s">
        <v>25</v>
      </c>
    </row>
    <row r="18" spans="1:3">
      <c r="A18" t="s">
        <v>14</v>
      </c>
      <c r="C18" t="s">
        <v>23</v>
      </c>
    </row>
    <row r="19" spans="1:3">
      <c r="A19" t="s">
        <v>24</v>
      </c>
      <c r="C19" t="s">
        <v>26</v>
      </c>
    </row>
    <row r="20" spans="1:3">
      <c r="A20" t="s">
        <v>5</v>
      </c>
      <c r="C20" t="s">
        <v>18</v>
      </c>
    </row>
    <row r="21" spans="1:3">
      <c r="A21" t="s">
        <v>13</v>
      </c>
      <c r="C21" t="s">
        <v>14</v>
      </c>
    </row>
    <row r="22" spans="1:3">
      <c r="A22" t="s">
        <v>28</v>
      </c>
      <c r="C22" t="s">
        <v>24</v>
      </c>
    </row>
    <row r="23" spans="1:3">
      <c r="A23" t="s">
        <v>7</v>
      </c>
      <c r="C23" t="s">
        <v>5</v>
      </c>
    </row>
    <row r="24" spans="1:3">
      <c r="A24" t="s">
        <v>8</v>
      </c>
      <c r="C24" t="s">
        <v>13</v>
      </c>
    </row>
    <row r="25" spans="1:3">
      <c r="A25" t="s">
        <v>29</v>
      </c>
      <c r="C25" t="s">
        <v>28</v>
      </c>
    </row>
    <row r="26" spans="1:3">
      <c r="A26" t="s">
        <v>20</v>
      </c>
      <c r="C26" t="s">
        <v>7</v>
      </c>
    </row>
    <row r="27" spans="1:3">
      <c r="A27" t="s">
        <v>16</v>
      </c>
      <c r="C27" t="s">
        <v>8</v>
      </c>
    </row>
    <row r="28" spans="1:3">
      <c r="A28" t="s">
        <v>12</v>
      </c>
      <c r="C28" t="s">
        <v>29</v>
      </c>
    </row>
    <row r="29" spans="1:3">
      <c r="C29" t="s">
        <v>20</v>
      </c>
    </row>
    <row r="30" spans="1:3">
      <c r="C30" t="s">
        <v>16</v>
      </c>
    </row>
    <row r="31" spans="1:3">
      <c r="C31" t="s">
        <v>12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E33"/>
  <sheetViews>
    <sheetView showZeros="0" tabSelected="1" zoomScale="80" zoomScaleNormal="80" workbookViewId="0">
      <pane xSplit="5" ySplit="2" topLeftCell="F3" activePane="bottomRight" state="frozen"/>
      <selection pane="topRight" activeCell="F1" sqref="F1"/>
      <selection pane="bottomLeft" activeCell="A3" sqref="A3"/>
      <selection pane="bottomRight" activeCell="F3" sqref="F3"/>
    </sheetView>
  </sheetViews>
  <sheetFormatPr baseColWidth="10" defaultColWidth="11.28515625" defaultRowHeight="15"/>
  <cols>
    <col min="1" max="1" width="31" style="3" bestFit="1" customWidth="1"/>
    <col min="2" max="2" width="12.42578125" style="2" bestFit="1" customWidth="1"/>
    <col min="3" max="5" width="11.28515625" style="2"/>
    <col min="6" max="8" width="13.5703125" style="2" customWidth="1"/>
    <col min="9" max="9" width="13" style="2" customWidth="1"/>
    <col min="10" max="24" width="11.28515625" style="2"/>
    <col min="25" max="26" width="11.5703125" style="2" bestFit="1" customWidth="1"/>
    <col min="27" max="16384" width="11.28515625" style="2"/>
  </cols>
  <sheetData>
    <row r="1" spans="1:26" ht="33.75" customHeight="1">
      <c r="A1" s="50" t="s">
        <v>34</v>
      </c>
      <c r="B1" s="50"/>
      <c r="C1" s="50"/>
      <c r="D1" s="50"/>
      <c r="E1" s="50"/>
      <c r="G1" s="9"/>
      <c r="H1" s="9"/>
      <c r="I1" s="9"/>
    </row>
    <row r="2" spans="1:26" ht="90">
      <c r="A2" s="4" t="s">
        <v>0</v>
      </c>
      <c r="B2" s="10" t="s">
        <v>35</v>
      </c>
      <c r="C2" s="10" t="s">
        <v>36</v>
      </c>
      <c r="D2" s="10" t="s">
        <v>37</v>
      </c>
      <c r="E2" s="10" t="s">
        <v>38</v>
      </c>
      <c r="F2" s="24">
        <v>44032</v>
      </c>
      <c r="G2" s="24">
        <v>44103</v>
      </c>
      <c r="H2" s="24">
        <v>44159</v>
      </c>
      <c r="I2" s="24">
        <v>44182</v>
      </c>
      <c r="J2" s="24">
        <v>44251</v>
      </c>
      <c r="K2" s="24">
        <v>44280</v>
      </c>
      <c r="L2" s="24">
        <v>44322</v>
      </c>
      <c r="M2" s="24">
        <v>44355</v>
      </c>
      <c r="N2" s="24">
        <v>44371</v>
      </c>
      <c r="O2" s="24">
        <v>44382</v>
      </c>
      <c r="P2" s="24">
        <v>44461</v>
      </c>
      <c r="Q2" s="24">
        <v>44546</v>
      </c>
      <c r="R2" s="24">
        <v>44609</v>
      </c>
      <c r="S2" s="24">
        <v>44642</v>
      </c>
      <c r="T2" s="24">
        <v>44684</v>
      </c>
      <c r="U2" s="24">
        <v>44726</v>
      </c>
      <c r="V2" s="24">
        <v>44754</v>
      </c>
      <c r="W2" s="24">
        <v>44831</v>
      </c>
      <c r="X2" s="24">
        <v>44873</v>
      </c>
      <c r="Y2" s="39">
        <v>44907</v>
      </c>
      <c r="Z2" s="39">
        <v>44957</v>
      </c>
    </row>
    <row r="3" spans="1:26" ht="30" customHeight="1">
      <c r="A3" s="11" t="s">
        <v>9</v>
      </c>
      <c r="B3" s="12">
        <f t="shared" ref="B3:B29" si="0">COUNTIF($F3:$Z3,"PRESENT")</f>
        <v>18</v>
      </c>
      <c r="C3" s="12">
        <f t="shared" ref="C3:C29" si="1">COUNTA($F3:$Z3)-B3-D3-E3</f>
        <v>3</v>
      </c>
      <c r="D3" s="13">
        <f t="shared" ref="D3:D29" si="2">COUNTIF($F3:$Z3,"Absent Excusé")</f>
        <v>0</v>
      </c>
      <c r="E3" s="13">
        <f t="shared" ref="E3:E29" si="3">COUNTIF($F3:$Z3,"Absent non excusé")</f>
        <v>0</v>
      </c>
      <c r="F3" s="27" t="s">
        <v>22</v>
      </c>
      <c r="G3" s="26" t="s">
        <v>32</v>
      </c>
      <c r="H3" s="26" t="s">
        <v>32</v>
      </c>
      <c r="I3" s="26" t="s">
        <v>32</v>
      </c>
      <c r="J3" s="26" t="s">
        <v>5</v>
      </c>
      <c r="K3" s="26" t="s">
        <v>32</v>
      </c>
      <c r="L3" s="26" t="s">
        <v>32</v>
      </c>
      <c r="M3" s="26" t="s">
        <v>32</v>
      </c>
      <c r="N3" s="26" t="s">
        <v>32</v>
      </c>
      <c r="O3" s="26" t="s">
        <v>32</v>
      </c>
      <c r="P3" s="26" t="s">
        <v>32</v>
      </c>
      <c r="Q3" s="26" t="s">
        <v>32</v>
      </c>
      <c r="R3" s="27" t="s">
        <v>17</v>
      </c>
      <c r="S3" s="26" t="s">
        <v>32</v>
      </c>
      <c r="T3" s="26" t="s">
        <v>32</v>
      </c>
      <c r="U3" s="26" t="s">
        <v>32</v>
      </c>
      <c r="V3" s="26" t="s">
        <v>32</v>
      </c>
      <c r="W3" s="26" t="s">
        <v>32</v>
      </c>
      <c r="X3" s="26" t="s">
        <v>32</v>
      </c>
      <c r="Y3" s="40" t="s">
        <v>32</v>
      </c>
      <c r="Z3" s="40" t="s">
        <v>32</v>
      </c>
    </row>
    <row r="4" spans="1:26" ht="30" customHeight="1">
      <c r="A4" s="14" t="s">
        <v>10</v>
      </c>
      <c r="B4" s="12">
        <f t="shared" si="0"/>
        <v>19</v>
      </c>
      <c r="C4" s="12">
        <f t="shared" si="1"/>
        <v>1</v>
      </c>
      <c r="D4" s="13">
        <f t="shared" si="2"/>
        <v>1</v>
      </c>
      <c r="E4" s="13">
        <f t="shared" si="3"/>
        <v>0</v>
      </c>
      <c r="F4" s="26" t="s">
        <v>32</v>
      </c>
      <c r="G4" s="27" t="s">
        <v>11</v>
      </c>
      <c r="H4" s="26" t="s">
        <v>32</v>
      </c>
      <c r="I4" s="26" t="s">
        <v>3</v>
      </c>
      <c r="J4" s="26" t="s">
        <v>32</v>
      </c>
      <c r="K4" s="26" t="s">
        <v>32</v>
      </c>
      <c r="L4" s="26" t="s">
        <v>32</v>
      </c>
      <c r="M4" s="26" t="s">
        <v>32</v>
      </c>
      <c r="N4" s="26" t="s">
        <v>32</v>
      </c>
      <c r="O4" s="26" t="s">
        <v>32</v>
      </c>
      <c r="P4" s="26" t="s">
        <v>32</v>
      </c>
      <c r="Q4" s="26" t="s">
        <v>32</v>
      </c>
      <c r="R4" s="26" t="s">
        <v>32</v>
      </c>
      <c r="S4" s="26" t="s">
        <v>32</v>
      </c>
      <c r="T4" s="26" t="s">
        <v>32</v>
      </c>
      <c r="U4" s="26" t="s">
        <v>32</v>
      </c>
      <c r="V4" s="26" t="s">
        <v>32</v>
      </c>
      <c r="W4" s="26" t="s">
        <v>32</v>
      </c>
      <c r="X4" s="26" t="s">
        <v>32</v>
      </c>
      <c r="Y4" s="40" t="s">
        <v>32</v>
      </c>
      <c r="Z4" s="40" t="s">
        <v>32</v>
      </c>
    </row>
    <row r="5" spans="1:26" ht="30" customHeight="1">
      <c r="A5" s="11" t="s">
        <v>15</v>
      </c>
      <c r="B5" s="12">
        <f t="shared" si="0"/>
        <v>15</v>
      </c>
      <c r="C5" s="12">
        <f t="shared" si="1"/>
        <v>6</v>
      </c>
      <c r="D5" s="13">
        <f t="shared" si="2"/>
        <v>0</v>
      </c>
      <c r="E5" s="13">
        <f t="shared" si="3"/>
        <v>0</v>
      </c>
      <c r="F5" s="28" t="s">
        <v>19</v>
      </c>
      <c r="G5" s="26" t="s">
        <v>32</v>
      </c>
      <c r="H5" s="26" t="s">
        <v>11</v>
      </c>
      <c r="I5" s="26" t="s">
        <v>32</v>
      </c>
      <c r="J5" s="26" t="s">
        <v>22</v>
      </c>
      <c r="K5" s="26" t="s">
        <v>32</v>
      </c>
      <c r="L5" s="26" t="s">
        <v>22</v>
      </c>
      <c r="M5" s="26" t="s">
        <v>32</v>
      </c>
      <c r="N5" s="26" t="s">
        <v>32</v>
      </c>
      <c r="O5" s="26" t="s">
        <v>32</v>
      </c>
      <c r="P5" s="26" t="s">
        <v>32</v>
      </c>
      <c r="Q5" s="26" t="s">
        <v>21</v>
      </c>
      <c r="R5" s="26" t="s">
        <v>32</v>
      </c>
      <c r="S5" s="26" t="s">
        <v>32</v>
      </c>
      <c r="T5" s="26" t="s">
        <v>32</v>
      </c>
      <c r="U5" s="27" t="s">
        <v>5</v>
      </c>
      <c r="V5" s="26" t="s">
        <v>32</v>
      </c>
      <c r="W5" s="26" t="s">
        <v>32</v>
      </c>
      <c r="X5" s="26" t="s">
        <v>32</v>
      </c>
      <c r="Y5" s="40" t="s">
        <v>32</v>
      </c>
      <c r="Z5" s="40" t="s">
        <v>32</v>
      </c>
    </row>
    <row r="6" spans="1:26" ht="30" customHeight="1">
      <c r="A6" s="14" t="s">
        <v>27</v>
      </c>
      <c r="B6" s="12">
        <f t="shared" si="0"/>
        <v>13</v>
      </c>
      <c r="C6" s="12">
        <f t="shared" si="1"/>
        <v>4</v>
      </c>
      <c r="D6" s="13">
        <f t="shared" si="2"/>
        <v>0</v>
      </c>
      <c r="E6" s="13">
        <f t="shared" si="3"/>
        <v>4</v>
      </c>
      <c r="F6" s="26" t="s">
        <v>32</v>
      </c>
      <c r="G6" s="26" t="s">
        <v>32</v>
      </c>
      <c r="H6" s="26" t="s">
        <v>32</v>
      </c>
      <c r="I6" s="26" t="s">
        <v>32</v>
      </c>
      <c r="J6" s="26" t="s">
        <v>23</v>
      </c>
      <c r="K6" s="26" t="s">
        <v>32</v>
      </c>
      <c r="L6" s="26" t="s">
        <v>8</v>
      </c>
      <c r="M6" s="26" t="s">
        <v>32</v>
      </c>
      <c r="N6" s="26" t="s">
        <v>32</v>
      </c>
      <c r="O6" s="26" t="s">
        <v>32</v>
      </c>
      <c r="P6" s="26" t="s">
        <v>4</v>
      </c>
      <c r="Q6" s="26" t="s">
        <v>4</v>
      </c>
      <c r="R6" s="26" t="s">
        <v>32</v>
      </c>
      <c r="S6" s="27" t="s">
        <v>4</v>
      </c>
      <c r="T6" s="26" t="s">
        <v>32</v>
      </c>
      <c r="U6" s="26" t="s">
        <v>32</v>
      </c>
      <c r="V6" s="26" t="s">
        <v>9</v>
      </c>
      <c r="W6" s="26" t="s">
        <v>32</v>
      </c>
      <c r="X6" s="26" t="s">
        <v>23</v>
      </c>
      <c r="Y6" s="40" t="s">
        <v>32</v>
      </c>
      <c r="Z6" s="40" t="s">
        <v>4</v>
      </c>
    </row>
    <row r="7" spans="1:26" ht="30" customHeight="1">
      <c r="A7" s="11" t="s">
        <v>21</v>
      </c>
      <c r="B7" s="12">
        <f t="shared" si="0"/>
        <v>18</v>
      </c>
      <c r="C7" s="12">
        <f t="shared" si="1"/>
        <v>3</v>
      </c>
      <c r="D7" s="13">
        <f t="shared" si="2"/>
        <v>0</v>
      </c>
      <c r="E7" s="13">
        <f t="shared" si="3"/>
        <v>0</v>
      </c>
      <c r="F7" s="27" t="s">
        <v>8</v>
      </c>
      <c r="G7" s="26" t="s">
        <v>32</v>
      </c>
      <c r="H7" s="26" t="s">
        <v>32</v>
      </c>
      <c r="I7" s="26" t="s">
        <v>32</v>
      </c>
      <c r="J7" s="26" t="s">
        <v>32</v>
      </c>
      <c r="K7" s="26" t="s">
        <v>32</v>
      </c>
      <c r="L7" s="26" t="s">
        <v>32</v>
      </c>
      <c r="M7" s="26" t="s">
        <v>32</v>
      </c>
      <c r="N7" s="26" t="s">
        <v>32</v>
      </c>
      <c r="O7" s="26" t="s">
        <v>32</v>
      </c>
      <c r="P7" s="26" t="s">
        <v>32</v>
      </c>
      <c r="Q7" s="26" t="s">
        <v>32</v>
      </c>
      <c r="R7" s="26" t="s">
        <v>31</v>
      </c>
      <c r="S7" s="26" t="s">
        <v>32</v>
      </c>
      <c r="T7" s="26" t="s">
        <v>32</v>
      </c>
      <c r="U7" s="26" t="s">
        <v>32</v>
      </c>
      <c r="V7" s="26" t="s">
        <v>12</v>
      </c>
      <c r="W7" s="26" t="s">
        <v>32</v>
      </c>
      <c r="X7" s="26" t="s">
        <v>32</v>
      </c>
      <c r="Y7" s="40" t="s">
        <v>32</v>
      </c>
      <c r="Z7" s="40" t="s">
        <v>32</v>
      </c>
    </row>
    <row r="8" spans="1:26" ht="30" customHeight="1">
      <c r="A8" s="14" t="s">
        <v>11</v>
      </c>
      <c r="B8" s="12">
        <f t="shared" si="0"/>
        <v>16</v>
      </c>
      <c r="C8" s="12">
        <f t="shared" si="1"/>
        <v>5</v>
      </c>
      <c r="D8" s="13">
        <f t="shared" si="2"/>
        <v>0</v>
      </c>
      <c r="E8" s="13">
        <f t="shared" si="3"/>
        <v>0</v>
      </c>
      <c r="F8" s="26" t="s">
        <v>32</v>
      </c>
      <c r="G8" s="26" t="s">
        <v>32</v>
      </c>
      <c r="H8" s="26" t="s">
        <v>32</v>
      </c>
      <c r="I8" s="26" t="s">
        <v>32</v>
      </c>
      <c r="J8" s="26" t="s">
        <v>32</v>
      </c>
      <c r="K8" s="26" t="s">
        <v>32</v>
      </c>
      <c r="L8" s="26" t="s">
        <v>32</v>
      </c>
      <c r="M8" s="26" t="s">
        <v>32</v>
      </c>
      <c r="N8" s="26" t="s">
        <v>32</v>
      </c>
      <c r="O8" s="26" t="s">
        <v>32</v>
      </c>
      <c r="P8" s="29" t="s">
        <v>19</v>
      </c>
      <c r="Q8" s="29" t="s">
        <v>20</v>
      </c>
      <c r="R8" s="26" t="s">
        <v>32</v>
      </c>
      <c r="S8" s="26" t="s">
        <v>32</v>
      </c>
      <c r="T8" s="26" t="s">
        <v>32</v>
      </c>
      <c r="U8" s="26" t="s">
        <v>32</v>
      </c>
      <c r="V8" s="26" t="s">
        <v>32</v>
      </c>
      <c r="W8" s="26" t="s">
        <v>16</v>
      </c>
      <c r="X8" s="26" t="s">
        <v>32</v>
      </c>
      <c r="Y8" s="44" t="s">
        <v>20</v>
      </c>
      <c r="Z8" s="40" t="s">
        <v>16</v>
      </c>
    </row>
    <row r="9" spans="1:26" ht="30" customHeight="1">
      <c r="A9" s="11" t="s">
        <v>22</v>
      </c>
      <c r="B9" s="12">
        <f t="shared" si="0"/>
        <v>19</v>
      </c>
      <c r="C9" s="12">
        <f t="shared" si="1"/>
        <v>2</v>
      </c>
      <c r="D9" s="13">
        <f t="shared" si="2"/>
        <v>0</v>
      </c>
      <c r="E9" s="13">
        <f t="shared" si="3"/>
        <v>0</v>
      </c>
      <c r="F9" s="26" t="s">
        <v>32</v>
      </c>
      <c r="G9" s="26" t="s">
        <v>32</v>
      </c>
      <c r="H9" s="26" t="s">
        <v>32</v>
      </c>
      <c r="I9" s="26" t="s">
        <v>32</v>
      </c>
      <c r="J9" s="26" t="s">
        <v>32</v>
      </c>
      <c r="K9" s="26" t="s">
        <v>32</v>
      </c>
      <c r="L9" s="26" t="s">
        <v>32</v>
      </c>
      <c r="M9" s="26" t="s">
        <v>32</v>
      </c>
      <c r="N9" s="26" t="s">
        <v>32</v>
      </c>
      <c r="O9" s="26" t="s">
        <v>32</v>
      </c>
      <c r="P9" s="26" t="s">
        <v>32</v>
      </c>
      <c r="Q9" s="26" t="s">
        <v>17</v>
      </c>
      <c r="R9" s="26" t="s">
        <v>32</v>
      </c>
      <c r="S9" s="26" t="s">
        <v>32</v>
      </c>
      <c r="T9" s="26" t="s">
        <v>15</v>
      </c>
      <c r="U9" s="26" t="s">
        <v>32</v>
      </c>
      <c r="V9" s="26" t="s">
        <v>32</v>
      </c>
      <c r="W9" s="26" t="s">
        <v>32</v>
      </c>
      <c r="X9" s="26" t="s">
        <v>32</v>
      </c>
      <c r="Y9" s="40" t="s">
        <v>32</v>
      </c>
      <c r="Z9" s="40" t="s">
        <v>32</v>
      </c>
    </row>
    <row r="10" spans="1:26" ht="30" customHeight="1">
      <c r="A10" s="14" t="s">
        <v>19</v>
      </c>
      <c r="B10" s="12">
        <f t="shared" si="0"/>
        <v>17</v>
      </c>
      <c r="C10" s="12">
        <f t="shared" si="1"/>
        <v>4</v>
      </c>
      <c r="D10" s="13">
        <f t="shared" si="2"/>
        <v>0</v>
      </c>
      <c r="E10" s="13">
        <f t="shared" si="3"/>
        <v>0</v>
      </c>
      <c r="F10" s="26" t="s">
        <v>32</v>
      </c>
      <c r="G10" s="26" t="s">
        <v>32</v>
      </c>
      <c r="H10" s="26" t="s">
        <v>32</v>
      </c>
      <c r="I10" s="26" t="s">
        <v>32</v>
      </c>
      <c r="J10" s="26" t="s">
        <v>32</v>
      </c>
      <c r="K10" s="26" t="s">
        <v>32</v>
      </c>
      <c r="L10" s="26" t="s">
        <v>5</v>
      </c>
      <c r="M10" s="26" t="s">
        <v>25</v>
      </c>
      <c r="N10" s="26" t="s">
        <v>32</v>
      </c>
      <c r="O10" s="26" t="s">
        <v>32</v>
      </c>
      <c r="P10" s="26" t="s">
        <v>32</v>
      </c>
      <c r="Q10" s="26" t="s">
        <v>32</v>
      </c>
      <c r="R10" s="26" t="s">
        <v>32</v>
      </c>
      <c r="S10" s="26" t="s">
        <v>21</v>
      </c>
      <c r="T10" s="26" t="s">
        <v>32</v>
      </c>
      <c r="U10" s="26" t="s">
        <v>32</v>
      </c>
      <c r="V10" s="26" t="s">
        <v>32</v>
      </c>
      <c r="W10" s="26" t="s">
        <v>32</v>
      </c>
      <c r="X10" s="26" t="s">
        <v>5</v>
      </c>
      <c r="Y10" s="40" t="s">
        <v>32</v>
      </c>
      <c r="Z10" s="40" t="s">
        <v>32</v>
      </c>
    </row>
    <row r="11" spans="1:26" ht="30" customHeight="1">
      <c r="A11" s="11" t="s">
        <v>17</v>
      </c>
      <c r="B11" s="12">
        <f t="shared" si="0"/>
        <v>21</v>
      </c>
      <c r="C11" s="12">
        <f t="shared" si="1"/>
        <v>0</v>
      </c>
      <c r="D11" s="13">
        <f t="shared" si="2"/>
        <v>0</v>
      </c>
      <c r="E11" s="13">
        <f t="shared" si="3"/>
        <v>0</v>
      </c>
      <c r="F11" s="26" t="s">
        <v>32</v>
      </c>
      <c r="G11" s="26" t="s">
        <v>32</v>
      </c>
      <c r="H11" s="26" t="s">
        <v>32</v>
      </c>
      <c r="I11" s="26" t="s">
        <v>32</v>
      </c>
      <c r="J11" s="26" t="s">
        <v>32</v>
      </c>
      <c r="K11" s="26" t="s">
        <v>32</v>
      </c>
      <c r="L11" s="26" t="s">
        <v>32</v>
      </c>
      <c r="M11" s="26" t="s">
        <v>32</v>
      </c>
      <c r="N11" s="26" t="s">
        <v>32</v>
      </c>
      <c r="O11" s="26" t="s">
        <v>32</v>
      </c>
      <c r="P11" s="26" t="s">
        <v>32</v>
      </c>
      <c r="Q11" s="26" t="s">
        <v>32</v>
      </c>
      <c r="R11" s="26" t="s">
        <v>32</v>
      </c>
      <c r="S11" s="26" t="s">
        <v>32</v>
      </c>
      <c r="T11" s="26" t="s">
        <v>32</v>
      </c>
      <c r="U11" s="26" t="s">
        <v>32</v>
      </c>
      <c r="V11" s="26" t="s">
        <v>32</v>
      </c>
      <c r="W11" s="26" t="s">
        <v>32</v>
      </c>
      <c r="X11" s="26" t="s">
        <v>32</v>
      </c>
      <c r="Y11" s="40" t="s">
        <v>32</v>
      </c>
      <c r="Z11" s="40" t="s">
        <v>32</v>
      </c>
    </row>
    <row r="12" spans="1:26" ht="30" customHeight="1">
      <c r="A12" s="14" t="s">
        <v>30</v>
      </c>
      <c r="B12" s="12">
        <f t="shared" si="0"/>
        <v>4</v>
      </c>
      <c r="C12" s="12">
        <f t="shared" si="1"/>
        <v>7</v>
      </c>
      <c r="D12" s="13">
        <f t="shared" si="2"/>
        <v>4</v>
      </c>
      <c r="E12" s="13">
        <f t="shared" si="3"/>
        <v>6</v>
      </c>
      <c r="F12" s="27" t="s">
        <v>17</v>
      </c>
      <c r="G12" s="26" t="s">
        <v>32</v>
      </c>
      <c r="H12" s="26" t="s">
        <v>32</v>
      </c>
      <c r="I12" s="26" t="s">
        <v>6</v>
      </c>
      <c r="J12" s="26" t="s">
        <v>3</v>
      </c>
      <c r="K12" s="26" t="s">
        <v>3</v>
      </c>
      <c r="L12" s="26" t="s">
        <v>32</v>
      </c>
      <c r="M12" s="26" t="s">
        <v>17</v>
      </c>
      <c r="N12" s="26" t="s">
        <v>4</v>
      </c>
      <c r="O12" s="26" t="s">
        <v>12</v>
      </c>
      <c r="P12" s="26" t="s">
        <v>4</v>
      </c>
      <c r="Q12" s="26" t="s">
        <v>4</v>
      </c>
      <c r="R12" s="26" t="s">
        <v>4</v>
      </c>
      <c r="S12" s="26" t="s">
        <v>4</v>
      </c>
      <c r="T12" s="26" t="s">
        <v>8</v>
      </c>
      <c r="U12" s="26" t="s">
        <v>9</v>
      </c>
      <c r="V12" s="26" t="s">
        <v>32</v>
      </c>
      <c r="W12" s="26" t="s">
        <v>3</v>
      </c>
      <c r="X12" s="26" t="s">
        <v>3</v>
      </c>
      <c r="Y12" s="40" t="s">
        <v>6</v>
      </c>
      <c r="Z12" s="40" t="s">
        <v>4</v>
      </c>
    </row>
    <row r="13" spans="1:26" ht="30" customHeight="1">
      <c r="A13" s="11" t="s">
        <v>6</v>
      </c>
      <c r="B13" s="12">
        <f t="shared" si="0"/>
        <v>16</v>
      </c>
      <c r="C13" s="12">
        <f t="shared" si="1"/>
        <v>5</v>
      </c>
      <c r="D13" s="13">
        <f t="shared" si="2"/>
        <v>0</v>
      </c>
      <c r="E13" s="13">
        <f t="shared" si="3"/>
        <v>0</v>
      </c>
      <c r="F13" s="26" t="s">
        <v>32</v>
      </c>
      <c r="G13" s="26" t="s">
        <v>32</v>
      </c>
      <c r="H13" s="26" t="s">
        <v>12</v>
      </c>
      <c r="I13" s="26" t="s">
        <v>32</v>
      </c>
      <c r="J13" s="26" t="s">
        <v>32</v>
      </c>
      <c r="K13" s="27" t="s">
        <v>5</v>
      </c>
      <c r="L13" s="26" t="s">
        <v>32</v>
      </c>
      <c r="M13" s="26" t="s">
        <v>32</v>
      </c>
      <c r="N13" s="26" t="s">
        <v>32</v>
      </c>
      <c r="O13" s="26" t="s">
        <v>32</v>
      </c>
      <c r="P13" s="27" t="s">
        <v>12</v>
      </c>
      <c r="Q13" s="26" t="s">
        <v>5</v>
      </c>
      <c r="R13" s="26" t="s">
        <v>32</v>
      </c>
      <c r="S13" s="26" t="s">
        <v>32</v>
      </c>
      <c r="T13" s="26" t="s">
        <v>32</v>
      </c>
      <c r="U13" s="26" t="s">
        <v>32</v>
      </c>
      <c r="V13" s="26" t="s">
        <v>32</v>
      </c>
      <c r="W13" s="26" t="s">
        <v>5</v>
      </c>
      <c r="X13" s="26" t="s">
        <v>32</v>
      </c>
      <c r="Y13" s="40" t="s">
        <v>32</v>
      </c>
      <c r="Z13" s="40" t="s">
        <v>32</v>
      </c>
    </row>
    <row r="14" spans="1:26" ht="30" customHeight="1">
      <c r="A14" s="14" t="s">
        <v>31</v>
      </c>
      <c r="B14" s="12">
        <f t="shared" si="0"/>
        <v>19</v>
      </c>
      <c r="C14" s="12">
        <f t="shared" si="1"/>
        <v>2</v>
      </c>
      <c r="D14" s="13">
        <f t="shared" si="2"/>
        <v>0</v>
      </c>
      <c r="E14" s="13">
        <f t="shared" si="3"/>
        <v>0</v>
      </c>
      <c r="F14" s="27" t="s">
        <v>5</v>
      </c>
      <c r="G14" s="26" t="s">
        <v>32</v>
      </c>
      <c r="H14" s="26" t="s">
        <v>32</v>
      </c>
      <c r="I14" s="26" t="s">
        <v>32</v>
      </c>
      <c r="J14" s="26" t="s">
        <v>32</v>
      </c>
      <c r="K14" s="26" t="s">
        <v>32</v>
      </c>
      <c r="L14" s="26" t="s">
        <v>32</v>
      </c>
      <c r="M14" s="26" t="s">
        <v>32</v>
      </c>
      <c r="N14" s="26" t="s">
        <v>32</v>
      </c>
      <c r="O14" s="26" t="s">
        <v>32</v>
      </c>
      <c r="P14" s="26" t="s">
        <v>32</v>
      </c>
      <c r="Q14" s="26" t="s">
        <v>32</v>
      </c>
      <c r="R14" s="26" t="s">
        <v>32</v>
      </c>
      <c r="S14" s="26" t="s">
        <v>32</v>
      </c>
      <c r="T14" s="26" t="s">
        <v>32</v>
      </c>
      <c r="U14" s="26" t="s">
        <v>32</v>
      </c>
      <c r="V14" s="26" t="s">
        <v>5</v>
      </c>
      <c r="W14" s="26" t="s">
        <v>32</v>
      </c>
      <c r="X14" s="26" t="s">
        <v>32</v>
      </c>
      <c r="Y14" s="40" t="s">
        <v>32</v>
      </c>
      <c r="Z14" s="40" t="s">
        <v>32</v>
      </c>
    </row>
    <row r="15" spans="1:26" ht="30" customHeight="1">
      <c r="A15" s="11" t="s">
        <v>25</v>
      </c>
      <c r="B15" s="12">
        <f t="shared" si="0"/>
        <v>12</v>
      </c>
      <c r="C15" s="12">
        <f t="shared" si="1"/>
        <v>1</v>
      </c>
      <c r="D15" s="13">
        <f t="shared" si="2"/>
        <v>3</v>
      </c>
      <c r="E15" s="13">
        <f t="shared" si="3"/>
        <v>5</v>
      </c>
      <c r="F15" s="26" t="s">
        <v>32</v>
      </c>
      <c r="G15" s="29" t="s">
        <v>19</v>
      </c>
      <c r="H15" s="26" t="s">
        <v>32</v>
      </c>
      <c r="I15" s="26" t="s">
        <v>32</v>
      </c>
      <c r="J15" s="26" t="s">
        <v>32</v>
      </c>
      <c r="K15" s="26" t="s">
        <v>32</v>
      </c>
      <c r="L15" s="26" t="s">
        <v>32</v>
      </c>
      <c r="M15" s="26" t="s">
        <v>32</v>
      </c>
      <c r="N15" s="26" t="s">
        <v>32</v>
      </c>
      <c r="O15" s="26" t="s">
        <v>32</v>
      </c>
      <c r="P15" s="26" t="s">
        <v>4</v>
      </c>
      <c r="Q15" s="26" t="s">
        <v>4</v>
      </c>
      <c r="R15" s="26" t="s">
        <v>4</v>
      </c>
      <c r="S15" s="26" t="s">
        <v>4</v>
      </c>
      <c r="T15" s="26" t="s">
        <v>3</v>
      </c>
      <c r="U15" s="26" t="s">
        <v>32</v>
      </c>
      <c r="V15" s="26" t="s">
        <v>32</v>
      </c>
      <c r="W15" s="26" t="s">
        <v>32</v>
      </c>
      <c r="X15" s="26" t="s">
        <v>3</v>
      </c>
      <c r="Y15" s="40" t="s">
        <v>3</v>
      </c>
      <c r="Z15" s="40" t="s">
        <v>4</v>
      </c>
    </row>
    <row r="16" spans="1:26" ht="30" customHeight="1">
      <c r="A16" s="14" t="s">
        <v>23</v>
      </c>
      <c r="B16" s="12">
        <f t="shared" si="0"/>
        <v>15</v>
      </c>
      <c r="C16" s="12">
        <f t="shared" si="1"/>
        <v>5</v>
      </c>
      <c r="D16" s="13">
        <f t="shared" si="2"/>
        <v>1</v>
      </c>
      <c r="E16" s="13">
        <f t="shared" si="3"/>
        <v>0</v>
      </c>
      <c r="F16" s="27" t="s">
        <v>6</v>
      </c>
      <c r="G16" s="26" t="s">
        <v>32</v>
      </c>
      <c r="H16" s="26" t="s">
        <v>32</v>
      </c>
      <c r="I16" s="26" t="s">
        <v>32</v>
      </c>
      <c r="J16" s="26" t="s">
        <v>32</v>
      </c>
      <c r="K16" s="26" t="s">
        <v>32</v>
      </c>
      <c r="L16" s="26" t="s">
        <v>32</v>
      </c>
      <c r="M16" s="26" t="s">
        <v>32</v>
      </c>
      <c r="N16" s="26" t="s">
        <v>32</v>
      </c>
      <c r="O16" s="26" t="s">
        <v>25</v>
      </c>
      <c r="P16" s="26" t="s">
        <v>32</v>
      </c>
      <c r="Q16" s="26" t="s">
        <v>32</v>
      </c>
      <c r="R16" s="26" t="s">
        <v>32</v>
      </c>
      <c r="S16" s="26" t="s">
        <v>32</v>
      </c>
      <c r="T16" s="26" t="s">
        <v>32</v>
      </c>
      <c r="U16" s="26" t="s">
        <v>16</v>
      </c>
      <c r="V16" s="26" t="s">
        <v>3</v>
      </c>
      <c r="W16" s="26" t="s">
        <v>25</v>
      </c>
      <c r="X16" s="26" t="s">
        <v>32</v>
      </c>
      <c r="Y16" s="40" t="s">
        <v>16</v>
      </c>
      <c r="Z16" s="40" t="s">
        <v>32</v>
      </c>
    </row>
    <row r="17" spans="1:31" ht="30" customHeight="1">
      <c r="A17" s="11" t="s">
        <v>26</v>
      </c>
      <c r="B17" s="12">
        <f t="shared" si="0"/>
        <v>6</v>
      </c>
      <c r="C17" s="12">
        <f t="shared" si="1"/>
        <v>15</v>
      </c>
      <c r="D17" s="13">
        <f t="shared" si="2"/>
        <v>0</v>
      </c>
      <c r="E17" s="13">
        <f t="shared" si="3"/>
        <v>0</v>
      </c>
      <c r="F17" s="26" t="s">
        <v>32</v>
      </c>
      <c r="G17" s="26" t="s">
        <v>32</v>
      </c>
      <c r="H17" s="26" t="s">
        <v>21</v>
      </c>
      <c r="I17" s="26" t="s">
        <v>28</v>
      </c>
      <c r="J17" s="26" t="s">
        <v>11</v>
      </c>
      <c r="K17" s="29" t="s">
        <v>20</v>
      </c>
      <c r="L17" s="26" t="s">
        <v>25</v>
      </c>
      <c r="M17" s="26" t="s">
        <v>32</v>
      </c>
      <c r="N17" s="26" t="s">
        <v>32</v>
      </c>
      <c r="O17" s="26" t="s">
        <v>32</v>
      </c>
      <c r="P17" s="26" t="s">
        <v>22</v>
      </c>
      <c r="Q17" s="26" t="s">
        <v>9</v>
      </c>
      <c r="R17" s="29" t="s">
        <v>19</v>
      </c>
      <c r="S17" s="29" t="s">
        <v>20</v>
      </c>
      <c r="T17" s="26" t="s">
        <v>9</v>
      </c>
      <c r="U17" s="26" t="s">
        <v>22</v>
      </c>
      <c r="V17" s="26" t="s">
        <v>32</v>
      </c>
      <c r="W17" s="26" t="s">
        <v>9</v>
      </c>
      <c r="X17" s="26" t="s">
        <v>22</v>
      </c>
      <c r="Y17" s="40" t="s">
        <v>7</v>
      </c>
      <c r="Z17" s="40" t="s">
        <v>9</v>
      </c>
    </row>
    <row r="18" spans="1:31" s="8" customFormat="1" ht="30" customHeight="1">
      <c r="A18" s="14" t="s">
        <v>18</v>
      </c>
      <c r="B18" s="15">
        <f t="shared" si="0"/>
        <v>20</v>
      </c>
      <c r="C18" s="12">
        <f t="shared" si="1"/>
        <v>1</v>
      </c>
      <c r="D18" s="16">
        <f t="shared" si="2"/>
        <v>0</v>
      </c>
      <c r="E18" s="16">
        <f t="shared" si="3"/>
        <v>0</v>
      </c>
      <c r="F18" s="30" t="s">
        <v>32</v>
      </c>
      <c r="G18" s="30" t="s">
        <v>32</v>
      </c>
      <c r="H18" s="30" t="s">
        <v>32</v>
      </c>
      <c r="I18" s="30" t="s">
        <v>32</v>
      </c>
      <c r="J18" s="30" t="s">
        <v>32</v>
      </c>
      <c r="K18" s="30" t="s">
        <v>32</v>
      </c>
      <c r="L18" s="30" t="s">
        <v>32</v>
      </c>
      <c r="M18" s="30" t="s">
        <v>32</v>
      </c>
      <c r="N18" s="30" t="s">
        <v>32</v>
      </c>
      <c r="O18" s="30" t="s">
        <v>32</v>
      </c>
      <c r="P18" s="30" t="s">
        <v>8</v>
      </c>
      <c r="Q18" s="30" t="s">
        <v>32</v>
      </c>
      <c r="R18" s="30" t="s">
        <v>32</v>
      </c>
      <c r="S18" s="30" t="s">
        <v>32</v>
      </c>
      <c r="T18" s="30" t="s">
        <v>32</v>
      </c>
      <c r="U18" s="30" t="s">
        <v>32</v>
      </c>
      <c r="V18" s="30" t="s">
        <v>32</v>
      </c>
      <c r="W18" s="30" t="s">
        <v>32</v>
      </c>
      <c r="X18" s="30" t="s">
        <v>32</v>
      </c>
      <c r="Y18" s="43" t="s">
        <v>32</v>
      </c>
      <c r="Z18" s="40" t="s">
        <v>32</v>
      </c>
      <c r="AA18" s="2"/>
      <c r="AB18" s="2"/>
      <c r="AC18" s="2"/>
      <c r="AD18" s="2"/>
      <c r="AE18" s="2"/>
    </row>
    <row r="19" spans="1:31" ht="30" customHeight="1">
      <c r="A19" s="11" t="s">
        <v>14</v>
      </c>
      <c r="B19" s="12">
        <f t="shared" si="0"/>
        <v>19</v>
      </c>
      <c r="C19" s="12">
        <f t="shared" si="1"/>
        <v>2</v>
      </c>
      <c r="D19" s="13">
        <f t="shared" si="2"/>
        <v>0</v>
      </c>
      <c r="E19" s="13">
        <f t="shared" si="3"/>
        <v>0</v>
      </c>
      <c r="F19" s="27" t="s">
        <v>18</v>
      </c>
      <c r="G19" s="26" t="s">
        <v>32</v>
      </c>
      <c r="H19" s="26" t="s">
        <v>32</v>
      </c>
      <c r="I19" s="26" t="s">
        <v>32</v>
      </c>
      <c r="J19" s="26" t="s">
        <v>32</v>
      </c>
      <c r="K19" s="26" t="s">
        <v>32</v>
      </c>
      <c r="L19" s="26" t="s">
        <v>32</v>
      </c>
      <c r="M19" s="26" t="s">
        <v>32</v>
      </c>
      <c r="N19" s="26" t="s">
        <v>32</v>
      </c>
      <c r="O19" s="26" t="s">
        <v>32</v>
      </c>
      <c r="P19" s="26" t="s">
        <v>32</v>
      </c>
      <c r="Q19" s="26" t="s">
        <v>32</v>
      </c>
      <c r="R19" s="26" t="s">
        <v>32</v>
      </c>
      <c r="S19" s="26" t="s">
        <v>18</v>
      </c>
      <c r="T19" s="26" t="s">
        <v>32</v>
      </c>
      <c r="U19" s="26" t="s">
        <v>32</v>
      </c>
      <c r="V19" s="26" t="s">
        <v>32</v>
      </c>
      <c r="W19" s="26" t="s">
        <v>32</v>
      </c>
      <c r="X19" s="26" t="s">
        <v>32</v>
      </c>
      <c r="Y19" s="40" t="s">
        <v>32</v>
      </c>
      <c r="Z19" s="40" t="s">
        <v>32</v>
      </c>
    </row>
    <row r="20" spans="1:31" ht="30" customHeight="1">
      <c r="A20" s="14" t="s">
        <v>24</v>
      </c>
      <c r="B20" s="12">
        <f t="shared" si="0"/>
        <v>11</v>
      </c>
      <c r="C20" s="12">
        <f t="shared" si="1"/>
        <v>9</v>
      </c>
      <c r="D20" s="13">
        <f t="shared" si="2"/>
        <v>1</v>
      </c>
      <c r="E20" s="13">
        <f t="shared" si="3"/>
        <v>0</v>
      </c>
      <c r="F20" s="27" t="s">
        <v>13</v>
      </c>
      <c r="G20" s="27" t="s">
        <v>6</v>
      </c>
      <c r="H20" s="26" t="s">
        <v>32</v>
      </c>
      <c r="I20" s="26" t="s">
        <v>3</v>
      </c>
      <c r="J20" s="26" t="s">
        <v>32</v>
      </c>
      <c r="K20" s="26" t="s">
        <v>25</v>
      </c>
      <c r="L20" s="26" t="s">
        <v>6</v>
      </c>
      <c r="M20" s="26" t="s">
        <v>32</v>
      </c>
      <c r="N20" s="26" t="s">
        <v>32</v>
      </c>
      <c r="O20" s="26" t="s">
        <v>32</v>
      </c>
      <c r="P20" s="26" t="s">
        <v>5</v>
      </c>
      <c r="Q20" s="27" t="s">
        <v>12</v>
      </c>
      <c r="R20" s="26" t="s">
        <v>32</v>
      </c>
      <c r="S20" s="26" t="s">
        <v>6</v>
      </c>
      <c r="T20" s="26" t="s">
        <v>6</v>
      </c>
      <c r="U20" s="26" t="s">
        <v>32</v>
      </c>
      <c r="V20" s="26" t="s">
        <v>6</v>
      </c>
      <c r="W20" s="26" t="s">
        <v>32</v>
      </c>
      <c r="X20" s="26" t="s">
        <v>32</v>
      </c>
      <c r="Y20" s="40" t="s">
        <v>32</v>
      </c>
      <c r="Z20" s="40" t="s">
        <v>32</v>
      </c>
    </row>
    <row r="21" spans="1:31" ht="30" customHeight="1">
      <c r="A21" s="11" t="s">
        <v>5</v>
      </c>
      <c r="B21" s="12">
        <f t="shared" si="0"/>
        <v>19</v>
      </c>
      <c r="C21" s="12">
        <f t="shared" si="1"/>
        <v>2</v>
      </c>
      <c r="D21" s="13">
        <f t="shared" si="2"/>
        <v>0</v>
      </c>
      <c r="E21" s="13">
        <f t="shared" si="3"/>
        <v>0</v>
      </c>
      <c r="F21" s="26" t="s">
        <v>32</v>
      </c>
      <c r="G21" s="26" t="s">
        <v>32</v>
      </c>
      <c r="H21" s="26" t="s">
        <v>32</v>
      </c>
      <c r="I21" s="26" t="s">
        <v>31</v>
      </c>
      <c r="J21" s="26" t="s">
        <v>32</v>
      </c>
      <c r="K21" s="26" t="s">
        <v>32</v>
      </c>
      <c r="L21" s="26" t="s">
        <v>32</v>
      </c>
      <c r="M21" s="26" t="s">
        <v>32</v>
      </c>
      <c r="N21" s="26" t="s">
        <v>32</v>
      </c>
      <c r="O21" s="26" t="s">
        <v>6</v>
      </c>
      <c r="P21" s="26" t="s">
        <v>32</v>
      </c>
      <c r="Q21" s="26" t="s">
        <v>32</v>
      </c>
      <c r="R21" s="26" t="s">
        <v>32</v>
      </c>
      <c r="S21" s="26" t="s">
        <v>32</v>
      </c>
      <c r="T21" s="26" t="s">
        <v>32</v>
      </c>
      <c r="U21" s="26" t="s">
        <v>32</v>
      </c>
      <c r="V21" s="26" t="s">
        <v>32</v>
      </c>
      <c r="W21" s="26" t="s">
        <v>32</v>
      </c>
      <c r="X21" s="26" t="s">
        <v>32</v>
      </c>
      <c r="Y21" s="40" t="s">
        <v>32</v>
      </c>
      <c r="Z21" s="40" t="s">
        <v>32</v>
      </c>
    </row>
    <row r="22" spans="1:31" ht="30" customHeight="1">
      <c r="A22" s="14" t="s">
        <v>13</v>
      </c>
      <c r="B22" s="12">
        <f t="shared" si="0"/>
        <v>18</v>
      </c>
      <c r="C22" s="12">
        <f t="shared" si="1"/>
        <v>3</v>
      </c>
      <c r="D22" s="13">
        <f t="shared" si="2"/>
        <v>0</v>
      </c>
      <c r="E22" s="13">
        <f t="shared" si="3"/>
        <v>0</v>
      </c>
      <c r="F22" s="26" t="s">
        <v>32</v>
      </c>
      <c r="G22" s="26" t="s">
        <v>32</v>
      </c>
      <c r="H22" s="26" t="s">
        <v>32</v>
      </c>
      <c r="I22" s="26" t="s">
        <v>32</v>
      </c>
      <c r="J22" s="26" t="s">
        <v>32</v>
      </c>
      <c r="K22" s="26" t="s">
        <v>32</v>
      </c>
      <c r="L22" s="26" t="s">
        <v>32</v>
      </c>
      <c r="M22" s="26" t="s">
        <v>15</v>
      </c>
      <c r="N22" s="26" t="s">
        <v>32</v>
      </c>
      <c r="O22" s="26" t="s">
        <v>32</v>
      </c>
      <c r="P22" s="27" t="s">
        <v>32</v>
      </c>
      <c r="Q22" s="26" t="s">
        <v>32</v>
      </c>
      <c r="R22" s="26" t="s">
        <v>32</v>
      </c>
      <c r="S22" s="26" t="s">
        <v>32</v>
      </c>
      <c r="T22" s="29" t="s">
        <v>20</v>
      </c>
      <c r="U22" s="26" t="s">
        <v>32</v>
      </c>
      <c r="V22" s="26" t="s">
        <v>32</v>
      </c>
      <c r="W22" s="26" t="s">
        <v>32</v>
      </c>
      <c r="X22" s="26" t="s">
        <v>32</v>
      </c>
      <c r="Y22" s="40" t="s">
        <v>5</v>
      </c>
      <c r="Z22" s="40" t="s">
        <v>32</v>
      </c>
    </row>
    <row r="23" spans="1:31" ht="30" customHeight="1">
      <c r="A23" s="11" t="s">
        <v>28</v>
      </c>
      <c r="B23" s="12">
        <f t="shared" si="0"/>
        <v>4</v>
      </c>
      <c r="C23" s="12">
        <f t="shared" si="1"/>
        <v>6</v>
      </c>
      <c r="D23" s="13">
        <f t="shared" si="2"/>
        <v>5</v>
      </c>
      <c r="E23" s="13">
        <f t="shared" si="3"/>
        <v>6</v>
      </c>
      <c r="F23" s="26" t="s">
        <v>32</v>
      </c>
      <c r="G23" s="26" t="s">
        <v>5</v>
      </c>
      <c r="H23" s="26" t="s">
        <v>32</v>
      </c>
      <c r="I23" s="26" t="s">
        <v>32</v>
      </c>
      <c r="J23" s="29" t="s">
        <v>19</v>
      </c>
      <c r="K23" s="26" t="s">
        <v>22</v>
      </c>
      <c r="L23" s="26" t="s">
        <v>14</v>
      </c>
      <c r="M23" s="26" t="s">
        <v>6</v>
      </c>
      <c r="N23" s="26" t="s">
        <v>4</v>
      </c>
      <c r="O23" s="26" t="s">
        <v>32</v>
      </c>
      <c r="P23" s="26" t="s">
        <v>4</v>
      </c>
      <c r="Q23" s="26" t="s">
        <v>4</v>
      </c>
      <c r="R23" s="26" t="s">
        <v>4</v>
      </c>
      <c r="S23" s="26" t="s">
        <v>12</v>
      </c>
      <c r="T23" s="26" t="s">
        <v>3</v>
      </c>
      <c r="U23" s="26" t="s">
        <v>4</v>
      </c>
      <c r="V23" s="26" t="s">
        <v>3</v>
      </c>
      <c r="W23" s="26" t="s">
        <v>3</v>
      </c>
      <c r="X23" s="26" t="s">
        <v>3</v>
      </c>
      <c r="Y23" s="40" t="s">
        <v>3</v>
      </c>
      <c r="Z23" s="40" t="s">
        <v>4</v>
      </c>
    </row>
    <row r="24" spans="1:31" ht="30" customHeight="1">
      <c r="A24" s="14" t="s">
        <v>7</v>
      </c>
      <c r="B24" s="12">
        <f t="shared" si="0"/>
        <v>15</v>
      </c>
      <c r="C24" s="12">
        <f t="shared" si="1"/>
        <v>6</v>
      </c>
      <c r="D24" s="13">
        <f t="shared" si="2"/>
        <v>0</v>
      </c>
      <c r="E24" s="13">
        <f t="shared" si="3"/>
        <v>0</v>
      </c>
      <c r="F24" s="26" t="s">
        <v>32</v>
      </c>
      <c r="G24" s="26" t="s">
        <v>32</v>
      </c>
      <c r="H24" s="26" t="s">
        <v>32</v>
      </c>
      <c r="I24" s="26" t="s">
        <v>32</v>
      </c>
      <c r="J24" s="26" t="s">
        <v>32</v>
      </c>
      <c r="K24" s="26" t="s">
        <v>9</v>
      </c>
      <c r="L24" s="29" t="s">
        <v>18</v>
      </c>
      <c r="M24" s="26" t="s">
        <v>9</v>
      </c>
      <c r="N24" s="26" t="s">
        <v>32</v>
      </c>
      <c r="O24" s="26" t="s">
        <v>26</v>
      </c>
      <c r="P24" s="26" t="s">
        <v>32</v>
      </c>
      <c r="Q24" s="26" t="s">
        <v>32</v>
      </c>
      <c r="R24" s="26" t="s">
        <v>32</v>
      </c>
      <c r="S24" s="26" t="s">
        <v>9</v>
      </c>
      <c r="T24" s="26" t="s">
        <v>32</v>
      </c>
      <c r="U24" s="26" t="s">
        <v>32</v>
      </c>
      <c r="V24" s="26" t="s">
        <v>11</v>
      </c>
      <c r="W24" s="26" t="s">
        <v>32</v>
      </c>
      <c r="X24" s="26" t="s">
        <v>32</v>
      </c>
      <c r="Y24" s="40" t="s">
        <v>32</v>
      </c>
      <c r="Z24" s="40" t="s">
        <v>32</v>
      </c>
    </row>
    <row r="25" spans="1:31" ht="30" customHeight="1">
      <c r="A25" s="11" t="s">
        <v>8</v>
      </c>
      <c r="B25" s="12">
        <f t="shared" si="0"/>
        <v>21</v>
      </c>
      <c r="C25" s="12">
        <f t="shared" si="1"/>
        <v>0</v>
      </c>
      <c r="D25" s="13">
        <f t="shared" si="2"/>
        <v>0</v>
      </c>
      <c r="E25" s="13">
        <f t="shared" si="3"/>
        <v>0</v>
      </c>
      <c r="F25" s="26" t="s">
        <v>32</v>
      </c>
      <c r="G25" s="26" t="s">
        <v>32</v>
      </c>
      <c r="H25" s="26" t="s">
        <v>32</v>
      </c>
      <c r="I25" s="26" t="s">
        <v>32</v>
      </c>
      <c r="J25" s="26" t="s">
        <v>32</v>
      </c>
      <c r="K25" s="26" t="s">
        <v>32</v>
      </c>
      <c r="L25" s="26" t="s">
        <v>32</v>
      </c>
      <c r="M25" s="26" t="s">
        <v>32</v>
      </c>
      <c r="N25" s="26" t="s">
        <v>32</v>
      </c>
      <c r="O25" s="26" t="s">
        <v>32</v>
      </c>
      <c r="P25" s="26" t="s">
        <v>32</v>
      </c>
      <c r="Q25" s="26" t="s">
        <v>32</v>
      </c>
      <c r="R25" s="26" t="s">
        <v>32</v>
      </c>
      <c r="S25" s="26" t="s">
        <v>32</v>
      </c>
      <c r="T25" s="26" t="s">
        <v>32</v>
      </c>
      <c r="U25" s="26" t="s">
        <v>32</v>
      </c>
      <c r="V25" s="26" t="s">
        <v>32</v>
      </c>
      <c r="W25" s="26" t="s">
        <v>32</v>
      </c>
      <c r="X25" s="26" t="s">
        <v>32</v>
      </c>
      <c r="Y25" s="40" t="s">
        <v>32</v>
      </c>
      <c r="Z25" s="40" t="s">
        <v>32</v>
      </c>
    </row>
    <row r="26" spans="1:31" ht="30" customHeight="1">
      <c r="A26" s="14" t="s">
        <v>29</v>
      </c>
      <c r="B26" s="12">
        <f t="shared" si="0"/>
        <v>3</v>
      </c>
      <c r="C26" s="12">
        <f t="shared" si="1"/>
        <v>4</v>
      </c>
      <c r="D26" s="13">
        <f t="shared" si="2"/>
        <v>6</v>
      </c>
      <c r="E26" s="13">
        <f t="shared" si="3"/>
        <v>8</v>
      </c>
      <c r="F26" s="26" t="s">
        <v>32</v>
      </c>
      <c r="G26" s="26" t="s">
        <v>32</v>
      </c>
      <c r="H26" s="26" t="s">
        <v>5</v>
      </c>
      <c r="I26" s="26" t="s">
        <v>3</v>
      </c>
      <c r="J26" s="26" t="s">
        <v>3</v>
      </c>
      <c r="K26" s="26" t="s">
        <v>3</v>
      </c>
      <c r="L26" s="26" t="s">
        <v>4</v>
      </c>
      <c r="M26" s="26" t="s">
        <v>4</v>
      </c>
      <c r="N26" s="29" t="s">
        <v>19</v>
      </c>
      <c r="O26" s="26" t="s">
        <v>24</v>
      </c>
      <c r="P26" s="26" t="s">
        <v>4</v>
      </c>
      <c r="Q26" s="26" t="s">
        <v>4</v>
      </c>
      <c r="R26" s="26" t="s">
        <v>4</v>
      </c>
      <c r="S26" s="26" t="s">
        <v>4</v>
      </c>
      <c r="T26" s="26" t="s">
        <v>3</v>
      </c>
      <c r="U26" s="26" t="s">
        <v>4</v>
      </c>
      <c r="V26" s="26" t="s">
        <v>3</v>
      </c>
      <c r="W26" s="26" t="s">
        <v>3</v>
      </c>
      <c r="X26" s="26" t="s">
        <v>32</v>
      </c>
      <c r="Y26" s="40" t="s">
        <v>24</v>
      </c>
      <c r="Z26" s="40" t="s">
        <v>4</v>
      </c>
    </row>
    <row r="27" spans="1:31" ht="30" customHeight="1">
      <c r="A27" s="11" t="s">
        <v>20</v>
      </c>
      <c r="B27" s="12">
        <f t="shared" si="0"/>
        <v>16</v>
      </c>
      <c r="C27" s="12">
        <f t="shared" si="1"/>
        <v>5</v>
      </c>
      <c r="D27" s="13">
        <f t="shared" si="2"/>
        <v>0</v>
      </c>
      <c r="E27" s="13">
        <f t="shared" si="3"/>
        <v>0</v>
      </c>
      <c r="F27" s="27" t="s">
        <v>7</v>
      </c>
      <c r="G27" s="26" t="s">
        <v>32</v>
      </c>
      <c r="H27" s="26" t="s">
        <v>16</v>
      </c>
      <c r="I27" s="26" t="s">
        <v>11</v>
      </c>
      <c r="J27" s="26" t="s">
        <v>32</v>
      </c>
      <c r="K27" s="26" t="s">
        <v>32</v>
      </c>
      <c r="L27" s="26" t="s">
        <v>11</v>
      </c>
      <c r="M27" s="26" t="s">
        <v>32</v>
      </c>
      <c r="N27" s="26" t="s">
        <v>32</v>
      </c>
      <c r="O27" s="26" t="s">
        <v>32</v>
      </c>
      <c r="P27" s="26" t="s">
        <v>32</v>
      </c>
      <c r="Q27" s="26" t="s">
        <v>32</v>
      </c>
      <c r="R27" s="26" t="s">
        <v>32</v>
      </c>
      <c r="S27" s="26" t="s">
        <v>32</v>
      </c>
      <c r="T27" s="26" t="s">
        <v>32</v>
      </c>
      <c r="U27" s="26" t="s">
        <v>32</v>
      </c>
      <c r="V27" s="26" t="s">
        <v>22</v>
      </c>
      <c r="W27" s="26" t="s">
        <v>32</v>
      </c>
      <c r="X27" s="26" t="s">
        <v>32</v>
      </c>
      <c r="Y27" s="40" t="s">
        <v>32</v>
      </c>
      <c r="Z27" s="40" t="s">
        <v>32</v>
      </c>
    </row>
    <row r="28" spans="1:31" ht="30" customHeight="1">
      <c r="A28" s="14" t="s">
        <v>16</v>
      </c>
      <c r="B28" s="12">
        <f t="shared" si="0"/>
        <v>12</v>
      </c>
      <c r="C28" s="12">
        <f t="shared" si="1"/>
        <v>9</v>
      </c>
      <c r="D28" s="13">
        <f t="shared" si="2"/>
        <v>0</v>
      </c>
      <c r="E28" s="13">
        <f t="shared" si="3"/>
        <v>0</v>
      </c>
      <c r="F28" s="27" t="s">
        <v>11</v>
      </c>
      <c r="G28" s="26" t="s">
        <v>32</v>
      </c>
      <c r="H28" s="26" t="s">
        <v>32</v>
      </c>
      <c r="I28" s="26" t="s">
        <v>32</v>
      </c>
      <c r="J28" s="29" t="s">
        <v>20</v>
      </c>
      <c r="K28" s="26" t="s">
        <v>11</v>
      </c>
      <c r="L28" s="26" t="s">
        <v>9</v>
      </c>
      <c r="M28" s="26" t="s">
        <v>11</v>
      </c>
      <c r="N28" s="27" t="s">
        <v>11</v>
      </c>
      <c r="O28" s="26" t="s">
        <v>11</v>
      </c>
      <c r="P28" s="26" t="s">
        <v>32</v>
      </c>
      <c r="Q28" s="26" t="s">
        <v>32</v>
      </c>
      <c r="R28" s="26" t="s">
        <v>5</v>
      </c>
      <c r="S28" s="26" t="s">
        <v>32</v>
      </c>
      <c r="T28" s="29" t="s">
        <v>19</v>
      </c>
      <c r="U28" s="26" t="s">
        <v>32</v>
      </c>
      <c r="V28" s="26" t="s">
        <v>32</v>
      </c>
      <c r="W28" s="26" t="s">
        <v>32</v>
      </c>
      <c r="X28" s="26" t="s">
        <v>32</v>
      </c>
      <c r="Y28" s="40" t="s">
        <v>32</v>
      </c>
      <c r="Z28" s="40" t="s">
        <v>32</v>
      </c>
    </row>
    <row r="29" spans="1:31" ht="30" customHeight="1">
      <c r="A29" s="11" t="s">
        <v>12</v>
      </c>
      <c r="B29" s="12">
        <f t="shared" si="0"/>
        <v>18</v>
      </c>
      <c r="C29" s="12">
        <f t="shared" si="1"/>
        <v>3</v>
      </c>
      <c r="D29" s="13">
        <f t="shared" si="2"/>
        <v>0</v>
      </c>
      <c r="E29" s="13">
        <f t="shared" si="3"/>
        <v>0</v>
      </c>
      <c r="F29" s="27" t="s">
        <v>25</v>
      </c>
      <c r="G29" s="26" t="s">
        <v>32</v>
      </c>
      <c r="H29" s="26" t="s">
        <v>32</v>
      </c>
      <c r="I29" s="26" t="s">
        <v>32</v>
      </c>
      <c r="J29" s="26" t="s">
        <v>32</v>
      </c>
      <c r="K29" s="26" t="s">
        <v>32</v>
      </c>
      <c r="L29" s="26" t="s">
        <v>32</v>
      </c>
      <c r="M29" s="26" t="s">
        <v>32</v>
      </c>
      <c r="N29" s="26" t="s">
        <v>6</v>
      </c>
      <c r="O29" s="26" t="s">
        <v>32</v>
      </c>
      <c r="P29" s="26" t="s">
        <v>32</v>
      </c>
      <c r="Q29" s="26" t="s">
        <v>32</v>
      </c>
      <c r="R29" s="26" t="s">
        <v>32</v>
      </c>
      <c r="S29" s="26" t="s">
        <v>32</v>
      </c>
      <c r="T29" s="26" t="s">
        <v>32</v>
      </c>
      <c r="U29" s="26" t="s">
        <v>32</v>
      </c>
      <c r="V29" s="26" t="s">
        <v>32</v>
      </c>
      <c r="W29" s="26" t="s">
        <v>32</v>
      </c>
      <c r="X29" s="26" t="s">
        <v>32</v>
      </c>
      <c r="Y29" s="40" t="s">
        <v>8</v>
      </c>
      <c r="Z29" s="40" t="s">
        <v>32</v>
      </c>
    </row>
    <row r="30" spans="1:31" s="41" customFormat="1" ht="21">
      <c r="A30" s="31" t="s">
        <v>33</v>
      </c>
      <c r="B30" s="32">
        <f t="shared" ref="B30:E30" si="4">SUM(B$3:B$29)</f>
        <v>404</v>
      </c>
      <c r="C30" s="32">
        <f t="shared" si="4"/>
        <v>113</v>
      </c>
      <c r="D30" s="32">
        <f t="shared" si="4"/>
        <v>21</v>
      </c>
      <c r="E30" s="32">
        <f t="shared" si="4"/>
        <v>29</v>
      </c>
      <c r="F30" s="25">
        <f t="shared" ref="F30:Z30" si="5">COUNTA(F$3:F$29)-COUNTIF(F$3:F$29,"=Absent*")</f>
        <v>27</v>
      </c>
      <c r="G30" s="25">
        <f t="shared" si="5"/>
        <v>27</v>
      </c>
      <c r="H30" s="25">
        <f t="shared" si="5"/>
        <v>27</v>
      </c>
      <c r="I30" s="25">
        <f t="shared" si="5"/>
        <v>24</v>
      </c>
      <c r="J30" s="25">
        <f t="shared" si="5"/>
        <v>25</v>
      </c>
      <c r="K30" s="25">
        <f t="shared" si="5"/>
        <v>25</v>
      </c>
      <c r="L30" s="25">
        <f t="shared" si="5"/>
        <v>26</v>
      </c>
      <c r="M30" s="25">
        <f t="shared" si="5"/>
        <v>26</v>
      </c>
      <c r="N30" s="25">
        <f t="shared" si="5"/>
        <v>25</v>
      </c>
      <c r="O30" s="25">
        <f t="shared" si="5"/>
        <v>27</v>
      </c>
      <c r="P30" s="25">
        <f t="shared" si="5"/>
        <v>22</v>
      </c>
      <c r="Q30" s="25">
        <f t="shared" si="5"/>
        <v>22</v>
      </c>
      <c r="R30" s="25">
        <f t="shared" si="5"/>
        <v>23</v>
      </c>
      <c r="S30" s="25">
        <f t="shared" si="5"/>
        <v>23</v>
      </c>
      <c r="T30" s="25">
        <f t="shared" si="5"/>
        <v>24</v>
      </c>
      <c r="U30" s="25">
        <f t="shared" si="5"/>
        <v>25</v>
      </c>
      <c r="V30" s="25">
        <f t="shared" si="5"/>
        <v>24</v>
      </c>
      <c r="W30" s="25">
        <f t="shared" si="5"/>
        <v>24</v>
      </c>
      <c r="X30" s="25">
        <f t="shared" si="5"/>
        <v>24</v>
      </c>
      <c r="Y30" s="42">
        <f t="shared" si="5"/>
        <v>25</v>
      </c>
      <c r="Z30" s="42">
        <f t="shared" si="5"/>
        <v>22</v>
      </c>
    </row>
    <row r="31" spans="1:31" ht="25.5" customHeight="1">
      <c r="B31" s="3"/>
      <c r="C31" s="3"/>
      <c r="D31" s="5">
        <v>0</v>
      </c>
    </row>
    <row r="32" spans="1:31">
      <c r="A32" s="7"/>
      <c r="B32" s="3"/>
    </row>
    <row r="33" spans="2:2">
      <c r="B33" s="3"/>
    </row>
  </sheetData>
  <sortState ref="A3:AA30">
    <sortCondition ref="A3:A30"/>
  </sortState>
  <mergeCells count="1">
    <mergeCell ref="A1:E1"/>
  </mergeCells>
  <conditionalFormatting sqref="F30:Y30">
    <cfRule type="expression" dxfId="56" priority="4">
      <formula>AND($A30&lt;&gt;"",F30=$A30)</formula>
    </cfRule>
  </conditionalFormatting>
  <conditionalFormatting sqref="AA3:AA29">
    <cfRule type="expression" dxfId="46" priority="11" stopIfTrue="1">
      <formula>AA3="Absent non excusé"</formula>
    </cfRule>
    <cfRule type="expression" dxfId="45" priority="12" stopIfTrue="1">
      <formula>AA3="Absent Excusé"</formula>
    </cfRule>
    <cfRule type="expression" dxfId="44" priority="13" stopIfTrue="1">
      <formula>AA3="PRESENT"</formula>
    </cfRule>
    <cfRule type="expression" dxfId="43" priority="14" stopIfTrue="1">
      <formula>AND(AA3&lt;&gt;"PRESENT",AA3&lt;&gt;"Absent excusé",AA3&lt;&gt;"Absent non excusé")</formula>
    </cfRule>
  </conditionalFormatting>
  <conditionalFormatting sqref="F3:Z29">
    <cfRule type="expression" dxfId="3" priority="15" stopIfTrue="1">
      <formula>F3="Absent non excusé"</formula>
    </cfRule>
    <cfRule type="expression" dxfId="2" priority="16" stopIfTrue="1">
      <formula>F3="Absent Excusé"</formula>
    </cfRule>
    <cfRule type="expression" dxfId="1" priority="17" stopIfTrue="1">
      <formula>F3="PRESENT"</formula>
    </cfRule>
    <cfRule type="expression" dxfId="0" priority="18" stopIfTrue="1">
      <formula>AND(F3&lt;&gt;"PRESENT",F3&lt;&gt;"Absent excusé",F3&lt;&gt;"Absent non excusé")</formula>
    </cfRule>
  </conditionalFormatting>
  <dataValidations count="5">
    <dataValidation type="list" allowBlank="1" showInputMessage="1" showErrorMessage="1" sqref="A38:A41 F40:F41">
      <formula1>CONSEILLER</formula1>
    </dataValidation>
    <dataValidation type="list" allowBlank="1" sqref="A31:C31 F31:I39 B32:B33 A33:A37">
      <formula1>CONSEILLER</formula1>
    </dataValidation>
    <dataValidation type="list" allowBlank="1" sqref="A3:A29">
      <formula1>CONSEILLERS</formula1>
    </dataValidation>
    <dataValidation type="list" allowBlank="1" sqref="F3:X29">
      <formula1>Liste_Presence</formula1>
    </dataValidation>
    <dataValidation type="list" allowBlank="1" showInputMessage="1" showErrorMessage="1" sqref="Y3:Z29">
      <formula1>Liste_Presence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I29"/>
  <sheetViews>
    <sheetView showZeros="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K10" sqref="K10"/>
    </sheetView>
  </sheetViews>
  <sheetFormatPr baseColWidth="10" defaultRowHeight="15"/>
  <cols>
    <col min="1" max="1" width="31" bestFit="1" customWidth="1"/>
    <col min="2" max="2" width="17.140625" customWidth="1"/>
    <col min="7" max="7" width="17.140625" customWidth="1"/>
    <col min="8" max="8" width="17" customWidth="1"/>
  </cols>
  <sheetData>
    <row r="1" spans="1:9" ht="46.5" customHeight="1">
      <c r="A1" s="4" t="s">
        <v>0</v>
      </c>
      <c r="B1" s="17" t="s">
        <v>42</v>
      </c>
      <c r="C1" s="4" t="s">
        <v>39</v>
      </c>
      <c r="D1" s="4" t="s">
        <v>40</v>
      </c>
      <c r="E1" s="4" t="s">
        <v>41</v>
      </c>
      <c r="G1" s="22" t="s">
        <v>43</v>
      </c>
      <c r="H1" s="23">
        <f>COUNTA(SEANCES!F2:ZK2)</f>
        <v>21</v>
      </c>
    </row>
    <row r="2" spans="1:9" ht="18.75">
      <c r="A2" s="21" t="s">
        <v>29</v>
      </c>
      <c r="B2" s="20">
        <v>18</v>
      </c>
      <c r="C2" s="20">
        <v>5</v>
      </c>
      <c r="D2" s="20">
        <v>6</v>
      </c>
      <c r="E2" s="20">
        <v>7</v>
      </c>
      <c r="F2" s="18"/>
    </row>
    <row r="3" spans="1:9" ht="18.75">
      <c r="A3" s="19" t="s">
        <v>28</v>
      </c>
      <c r="B3" s="20">
        <v>17</v>
      </c>
      <c r="C3" s="20">
        <v>7</v>
      </c>
      <c r="D3" s="20">
        <v>5</v>
      </c>
      <c r="E3" s="20">
        <v>5</v>
      </c>
      <c r="F3" s="18"/>
    </row>
    <row r="4" spans="1:9" ht="18.75" customHeight="1">
      <c r="A4" s="21" t="s">
        <v>30</v>
      </c>
      <c r="B4" s="20">
        <v>17</v>
      </c>
      <c r="C4" s="20">
        <v>8</v>
      </c>
      <c r="D4" s="20">
        <v>4</v>
      </c>
      <c r="E4" s="20">
        <v>5</v>
      </c>
      <c r="F4" s="18"/>
      <c r="G4" s="51" t="s">
        <v>44</v>
      </c>
      <c r="H4" s="51"/>
      <c r="I4" s="51"/>
    </row>
    <row r="5" spans="1:9" ht="18.75">
      <c r="A5" s="19" t="s">
        <v>26</v>
      </c>
      <c r="B5" s="20">
        <v>15</v>
      </c>
      <c r="C5" s="20">
        <v>15</v>
      </c>
      <c r="D5" s="20">
        <v>0</v>
      </c>
      <c r="E5" s="20">
        <v>0</v>
      </c>
      <c r="F5" s="18"/>
      <c r="G5" s="51"/>
      <c r="H5" s="51"/>
      <c r="I5" s="51"/>
    </row>
    <row r="6" spans="1:9" ht="18.75">
      <c r="A6" s="21" t="s">
        <v>24</v>
      </c>
      <c r="B6" s="20">
        <v>10</v>
      </c>
      <c r="C6" s="20">
        <v>9</v>
      </c>
      <c r="D6" s="20">
        <v>1</v>
      </c>
      <c r="E6" s="20">
        <v>0</v>
      </c>
      <c r="F6" s="18"/>
      <c r="G6" s="51"/>
      <c r="H6" s="51"/>
      <c r="I6" s="51"/>
    </row>
    <row r="7" spans="1:9" ht="18.75">
      <c r="A7" s="21" t="s">
        <v>16</v>
      </c>
      <c r="B7" s="20">
        <v>9</v>
      </c>
      <c r="C7" s="20">
        <v>9</v>
      </c>
      <c r="D7" s="20">
        <v>0</v>
      </c>
      <c r="E7" s="20">
        <v>0</v>
      </c>
      <c r="F7" s="18"/>
      <c r="G7" s="52">
        <v>21</v>
      </c>
      <c r="H7" s="52"/>
      <c r="I7" s="52"/>
    </row>
    <row r="8" spans="1:9" ht="18.75">
      <c r="A8" s="19" t="s">
        <v>25</v>
      </c>
      <c r="B8" s="20">
        <v>9</v>
      </c>
      <c r="C8" s="20">
        <v>2</v>
      </c>
      <c r="D8" s="20">
        <v>3</v>
      </c>
      <c r="E8" s="20">
        <v>4</v>
      </c>
      <c r="F8" s="18"/>
    </row>
    <row r="9" spans="1:9" ht="18.75">
      <c r="A9" s="21" t="s">
        <v>27</v>
      </c>
      <c r="B9" s="20">
        <v>8</v>
      </c>
      <c r="C9" s="20">
        <v>5</v>
      </c>
      <c r="D9" s="20">
        <v>0</v>
      </c>
      <c r="E9" s="20">
        <v>3</v>
      </c>
      <c r="F9" s="18"/>
    </row>
    <row r="10" spans="1:9" ht="18.75">
      <c r="A10" s="21" t="s">
        <v>23</v>
      </c>
      <c r="B10" s="20">
        <v>6</v>
      </c>
      <c r="C10" s="20">
        <v>5</v>
      </c>
      <c r="D10" s="20">
        <v>1</v>
      </c>
      <c r="E10" s="20">
        <v>0</v>
      </c>
      <c r="F10" s="18"/>
    </row>
    <row r="11" spans="1:9" ht="18.75">
      <c r="A11" s="19" t="s">
        <v>15</v>
      </c>
      <c r="B11" s="20">
        <v>6</v>
      </c>
      <c r="C11" s="20">
        <v>6</v>
      </c>
      <c r="D11" s="20">
        <v>0</v>
      </c>
      <c r="E11" s="20">
        <v>0</v>
      </c>
      <c r="F11" s="18"/>
    </row>
    <row r="12" spans="1:9" ht="18.75">
      <c r="A12" s="21" t="s">
        <v>7</v>
      </c>
      <c r="B12" s="20">
        <v>6</v>
      </c>
      <c r="C12" s="20">
        <v>6</v>
      </c>
      <c r="D12" s="20">
        <v>0</v>
      </c>
      <c r="E12" s="20">
        <v>0</v>
      </c>
      <c r="F12" s="18"/>
    </row>
    <row r="13" spans="1:9" ht="18.75">
      <c r="A13" s="19" t="s">
        <v>6</v>
      </c>
      <c r="B13" s="20">
        <v>5</v>
      </c>
      <c r="C13" s="20">
        <v>5</v>
      </c>
      <c r="D13" s="20">
        <v>0</v>
      </c>
      <c r="E13" s="20">
        <v>0</v>
      </c>
      <c r="F13" s="18"/>
    </row>
    <row r="14" spans="1:9" ht="18.75">
      <c r="A14" s="19" t="s">
        <v>20</v>
      </c>
      <c r="B14" s="20">
        <v>5</v>
      </c>
      <c r="C14" s="20">
        <v>5</v>
      </c>
      <c r="D14" s="20">
        <v>0</v>
      </c>
      <c r="E14" s="20">
        <v>0</v>
      </c>
      <c r="F14" s="18"/>
    </row>
    <row r="15" spans="1:9" ht="18.75">
      <c r="A15" s="21" t="s">
        <v>11</v>
      </c>
      <c r="B15" s="20">
        <v>5</v>
      </c>
      <c r="C15" s="20">
        <v>5</v>
      </c>
      <c r="D15" s="20">
        <v>0</v>
      </c>
      <c r="E15" s="20">
        <v>0</v>
      </c>
      <c r="F15" s="18"/>
    </row>
    <row r="16" spans="1:9" ht="18.75">
      <c r="A16" s="21" t="s">
        <v>19</v>
      </c>
      <c r="B16" s="20">
        <v>4</v>
      </c>
      <c r="C16" s="20">
        <v>4</v>
      </c>
      <c r="D16" s="20">
        <v>0</v>
      </c>
      <c r="E16" s="20">
        <v>0</v>
      </c>
      <c r="F16" s="18"/>
    </row>
    <row r="17" spans="1:6" ht="18.75">
      <c r="A17" s="19" t="s">
        <v>21</v>
      </c>
      <c r="B17" s="20">
        <v>3</v>
      </c>
      <c r="C17" s="20">
        <v>3</v>
      </c>
      <c r="D17" s="20">
        <v>0</v>
      </c>
      <c r="E17" s="20">
        <v>0</v>
      </c>
      <c r="F17" s="18"/>
    </row>
    <row r="18" spans="1:6" ht="18.75">
      <c r="A18" s="21" t="s">
        <v>13</v>
      </c>
      <c r="B18" s="20">
        <v>3</v>
      </c>
      <c r="C18" s="20">
        <v>3</v>
      </c>
      <c r="D18" s="20">
        <v>0</v>
      </c>
      <c r="E18" s="20">
        <v>0</v>
      </c>
      <c r="F18" s="18"/>
    </row>
    <row r="19" spans="1:6" ht="18.75">
      <c r="A19" s="19" t="s">
        <v>9</v>
      </c>
      <c r="B19" s="20">
        <v>3</v>
      </c>
      <c r="C19" s="20">
        <v>3</v>
      </c>
      <c r="D19" s="20">
        <v>0</v>
      </c>
      <c r="E19" s="20">
        <v>0</v>
      </c>
      <c r="F19" s="18"/>
    </row>
    <row r="20" spans="1:6" ht="18.75">
      <c r="A20" s="19" t="s">
        <v>12</v>
      </c>
      <c r="B20" s="20">
        <v>3</v>
      </c>
      <c r="C20" s="20">
        <v>3</v>
      </c>
      <c r="D20" s="20">
        <v>0</v>
      </c>
      <c r="E20" s="20">
        <v>0</v>
      </c>
      <c r="F20" s="18"/>
    </row>
    <row r="21" spans="1:6" ht="18.75">
      <c r="A21" s="19" t="s">
        <v>22</v>
      </c>
      <c r="B21" s="20">
        <v>2</v>
      </c>
      <c r="C21" s="20">
        <v>2</v>
      </c>
      <c r="D21" s="20">
        <v>0</v>
      </c>
      <c r="E21" s="20">
        <v>0</v>
      </c>
      <c r="F21" s="18"/>
    </row>
    <row r="22" spans="1:6" ht="18.75">
      <c r="A22" s="21" t="s">
        <v>31</v>
      </c>
      <c r="B22" s="20">
        <v>2</v>
      </c>
      <c r="C22" s="20">
        <v>2</v>
      </c>
      <c r="D22" s="20">
        <v>0</v>
      </c>
      <c r="E22" s="20">
        <v>0</v>
      </c>
      <c r="F22" s="18"/>
    </row>
    <row r="23" spans="1:6" ht="18.75">
      <c r="A23" s="19" t="s">
        <v>14</v>
      </c>
      <c r="B23" s="20">
        <v>2</v>
      </c>
      <c r="C23" s="20">
        <v>2</v>
      </c>
      <c r="D23" s="20">
        <v>0</v>
      </c>
      <c r="E23" s="20">
        <v>0</v>
      </c>
      <c r="F23" s="18"/>
    </row>
    <row r="24" spans="1:6" ht="18.75">
      <c r="A24" s="21" t="s">
        <v>10</v>
      </c>
      <c r="B24" s="20">
        <v>2</v>
      </c>
      <c r="C24" s="20">
        <v>1</v>
      </c>
      <c r="D24" s="20">
        <v>1</v>
      </c>
      <c r="E24" s="20">
        <v>0</v>
      </c>
      <c r="F24" s="18"/>
    </row>
    <row r="25" spans="1:6" ht="18.75">
      <c r="A25" s="19" t="s">
        <v>5</v>
      </c>
      <c r="B25" s="20">
        <v>2</v>
      </c>
      <c r="C25" s="20">
        <v>2</v>
      </c>
      <c r="D25" s="20">
        <v>0</v>
      </c>
      <c r="E25" s="20">
        <v>0</v>
      </c>
      <c r="F25" s="18"/>
    </row>
    <row r="26" spans="1:6" ht="18.75">
      <c r="A26" s="21" t="s">
        <v>18</v>
      </c>
      <c r="B26" s="20">
        <v>1</v>
      </c>
      <c r="C26" s="20">
        <v>1</v>
      </c>
      <c r="D26" s="20">
        <v>0</v>
      </c>
      <c r="E26" s="20">
        <v>0</v>
      </c>
      <c r="F26" s="18"/>
    </row>
    <row r="27" spans="1:6" ht="18.75">
      <c r="A27" s="19" t="s">
        <v>17</v>
      </c>
      <c r="B27" s="20">
        <v>0</v>
      </c>
      <c r="C27" s="20">
        <v>0</v>
      </c>
      <c r="D27" s="20">
        <v>0</v>
      </c>
      <c r="E27" s="20">
        <v>0</v>
      </c>
      <c r="F27" s="18"/>
    </row>
    <row r="28" spans="1:6" ht="18.75">
      <c r="A28" s="19" t="s">
        <v>8</v>
      </c>
      <c r="B28" s="20">
        <v>0</v>
      </c>
      <c r="C28" s="20">
        <v>0</v>
      </c>
      <c r="D28" s="20">
        <v>0</v>
      </c>
      <c r="E28" s="20">
        <v>0</v>
      </c>
      <c r="F28" s="18"/>
    </row>
    <row r="29" spans="1:6" ht="18.75">
      <c r="B29" s="18">
        <f t="shared" ref="B29" si="0">SUM(C29:E29)</f>
        <v>0</v>
      </c>
      <c r="C29" s="18">
        <f>SUMPRODUCT((SEANCES!$A$3:$A$29=$A29)*(SEANCES!$F$3:$I$29&lt;&gt;"PRESENT")*(SEANCES!$F$3:$I$29&lt;&gt;"Absent Excusé")*(SEANCES!$F$3:$I$29&lt;&gt;"Absent non excusé"))</f>
        <v>0</v>
      </c>
      <c r="D29" s="18">
        <f>SUMPRODUCT((SEANCES!$A$3:$A$29=$A29)*(SEANCES!$F$3:$I$29="Absent Excusé"))</f>
        <v>0</v>
      </c>
      <c r="E29" s="18">
        <f>SUMPRODUCT((SEANCES!$A$3:$A$29=$A29)*(SEANCES!$F$3:$I$29="Absent non excusé"))</f>
        <v>0</v>
      </c>
      <c r="F29" s="18"/>
    </row>
  </sheetData>
  <sortState ref="A2:E28">
    <sortCondition descending="1" ref="B1"/>
  </sortState>
  <mergeCells count="2">
    <mergeCell ref="G4:I6"/>
    <mergeCell ref="G7:I7"/>
  </mergeCells>
  <conditionalFormatting sqref="B2:B28">
    <cfRule type="colorScale" priority="1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dataValidations count="1">
    <dataValidation type="list" allowBlank="1" sqref="A2:A28">
      <formula1>CONSEILLERS</formula1>
    </dataValidation>
  </dataValidation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BM28"/>
  <sheetViews>
    <sheetView workbookViewId="0">
      <pane xSplit="1" ySplit="2" topLeftCell="B9" activePane="bottomRight" state="frozen"/>
      <selection pane="topRight" activeCell="B1" sqref="B1"/>
      <selection pane="bottomLeft" activeCell="A3" sqref="A3"/>
      <selection pane="bottomRight" activeCell="I19" sqref="I19"/>
    </sheetView>
  </sheetViews>
  <sheetFormatPr baseColWidth="10" defaultRowHeight="15"/>
  <cols>
    <col min="1" max="1" width="31" bestFit="1" customWidth="1"/>
  </cols>
  <sheetData>
    <row r="1" spans="1:65" s="38" customFormat="1" ht="81" customHeight="1">
      <c r="A1" s="34" t="s">
        <v>34</v>
      </c>
      <c r="B1" s="35"/>
      <c r="C1" s="36"/>
      <c r="D1" s="36"/>
      <c r="E1" s="36"/>
      <c r="F1" s="35"/>
      <c r="G1" s="35"/>
      <c r="H1" s="35"/>
      <c r="I1" s="35"/>
      <c r="J1" s="35"/>
      <c r="K1" s="35"/>
      <c r="L1" s="35"/>
      <c r="M1" s="35"/>
      <c r="N1" s="35"/>
      <c r="O1" s="35"/>
      <c r="P1" s="35"/>
      <c r="Q1" s="35"/>
      <c r="R1" s="35"/>
      <c r="S1" s="35"/>
      <c r="T1" s="35"/>
      <c r="U1" s="35"/>
      <c r="V1" s="37"/>
      <c r="W1" s="37"/>
      <c r="X1" s="37"/>
      <c r="Y1" s="37"/>
      <c r="Z1" s="37"/>
      <c r="AA1" s="37"/>
      <c r="AB1" s="37"/>
      <c r="AC1" s="37"/>
      <c r="AD1" s="37"/>
      <c r="AE1" s="37"/>
      <c r="AF1" s="37"/>
      <c r="AG1" s="37"/>
      <c r="AH1" s="37"/>
      <c r="AI1" s="37"/>
      <c r="AJ1" s="37"/>
      <c r="AK1" s="37"/>
      <c r="AL1" s="37"/>
      <c r="AM1" s="37"/>
      <c r="AN1" s="37"/>
      <c r="AO1" s="37"/>
      <c r="AP1" s="37"/>
      <c r="AQ1" s="37"/>
      <c r="AR1" s="37"/>
      <c r="AS1" s="37"/>
      <c r="AT1" s="37"/>
      <c r="AU1" s="37"/>
      <c r="AV1" s="37"/>
      <c r="AW1" s="37"/>
      <c r="AX1" s="37"/>
      <c r="AY1" s="37"/>
      <c r="AZ1" s="37"/>
      <c r="BA1" s="37"/>
      <c r="BB1" s="37"/>
      <c r="BC1" s="37"/>
      <c r="BD1" s="37"/>
      <c r="BE1" s="37"/>
      <c r="BF1" s="37"/>
      <c r="BG1" s="37"/>
      <c r="BH1" s="37"/>
      <c r="BI1" s="37"/>
      <c r="BJ1" s="37"/>
      <c r="BK1" s="37"/>
      <c r="BL1" s="37"/>
      <c r="BM1" s="37"/>
    </row>
    <row r="2" spans="1:65">
      <c r="A2" s="4" t="s">
        <v>0</v>
      </c>
      <c r="B2" s="24">
        <v>44032</v>
      </c>
      <c r="C2" s="24">
        <v>44103</v>
      </c>
      <c r="D2" s="24">
        <v>44159</v>
      </c>
      <c r="E2" s="24">
        <v>44182</v>
      </c>
      <c r="F2" s="24">
        <v>44251</v>
      </c>
      <c r="G2" s="24">
        <v>44280</v>
      </c>
      <c r="H2" s="24">
        <v>44322</v>
      </c>
      <c r="I2" s="24">
        <v>44355</v>
      </c>
      <c r="J2" s="24">
        <v>44371</v>
      </c>
      <c r="K2" s="24">
        <v>44382</v>
      </c>
      <c r="L2" s="24">
        <v>44461</v>
      </c>
      <c r="M2" s="24">
        <v>44546</v>
      </c>
      <c r="N2" s="24">
        <v>44609</v>
      </c>
      <c r="O2" s="24">
        <v>44642</v>
      </c>
      <c r="P2" s="24">
        <v>44684</v>
      </c>
      <c r="Q2" s="24">
        <v>44726</v>
      </c>
      <c r="R2" s="24">
        <v>44754</v>
      </c>
      <c r="S2" s="24">
        <v>44831</v>
      </c>
      <c r="T2" s="24">
        <v>44873</v>
      </c>
      <c r="U2" s="24">
        <v>44910</v>
      </c>
      <c r="V2" s="33"/>
      <c r="W2" s="33"/>
      <c r="X2" s="33"/>
      <c r="Y2" s="33"/>
      <c r="Z2" s="33"/>
      <c r="AA2" s="33"/>
      <c r="AB2" s="33"/>
      <c r="AC2" s="33"/>
      <c r="AD2" s="33"/>
      <c r="AE2" s="33"/>
      <c r="AF2" s="33"/>
      <c r="AG2" s="33"/>
      <c r="AH2" s="33"/>
      <c r="AI2" s="33"/>
      <c r="AJ2" s="33"/>
      <c r="AK2" s="33"/>
      <c r="AL2" s="33"/>
      <c r="AM2" s="33"/>
      <c r="AN2" s="33"/>
      <c r="AO2" s="33"/>
      <c r="AP2" s="33"/>
      <c r="AQ2" s="33"/>
      <c r="AR2" s="33"/>
      <c r="AS2" s="33"/>
      <c r="AT2" s="33"/>
      <c r="AU2" s="33"/>
      <c r="AV2" s="33"/>
      <c r="AW2" s="33"/>
      <c r="AX2" s="33"/>
      <c r="AY2" s="33"/>
      <c r="AZ2" s="33"/>
      <c r="BA2" s="33"/>
      <c r="BB2" s="33"/>
      <c r="BC2" s="33"/>
      <c r="BD2" s="33"/>
      <c r="BE2" s="33"/>
      <c r="BF2" s="33"/>
      <c r="BG2" s="33"/>
      <c r="BH2" s="33"/>
      <c r="BI2" s="33"/>
      <c r="BJ2" s="33"/>
      <c r="BK2" s="33"/>
      <c r="BL2" s="33"/>
    </row>
    <row r="3" spans="1:65" ht="45">
      <c r="A3" s="11" t="s">
        <v>9</v>
      </c>
      <c r="B3" s="27" t="s">
        <v>22</v>
      </c>
      <c r="C3" s="26"/>
      <c r="D3" s="26"/>
      <c r="E3" s="26"/>
      <c r="F3" s="26" t="s">
        <v>5</v>
      </c>
      <c r="G3" s="26"/>
      <c r="H3" s="26"/>
      <c r="I3" s="26"/>
      <c r="J3" s="26"/>
      <c r="K3" s="26"/>
      <c r="L3" s="26"/>
      <c r="M3" s="26"/>
      <c r="N3" s="27" t="s">
        <v>17</v>
      </c>
      <c r="O3" s="26"/>
      <c r="P3" s="26"/>
      <c r="Q3" s="26"/>
      <c r="R3" s="26"/>
      <c r="S3" s="26"/>
      <c r="T3" s="26"/>
      <c r="U3" s="26"/>
      <c r="V3" s="33"/>
      <c r="W3" s="33"/>
      <c r="X3" s="33"/>
      <c r="Y3" s="33"/>
      <c r="Z3" s="33"/>
      <c r="AA3" s="33"/>
      <c r="AB3" s="33"/>
      <c r="AC3" s="33"/>
      <c r="AD3" s="33"/>
      <c r="AE3" s="33"/>
      <c r="AF3" s="33"/>
      <c r="AG3" s="33"/>
      <c r="AH3" s="33"/>
      <c r="AI3" s="33"/>
      <c r="AJ3" s="33"/>
      <c r="AK3" s="33"/>
      <c r="AL3" s="33"/>
      <c r="AM3" s="33"/>
      <c r="AN3" s="33"/>
      <c r="AO3" s="33"/>
      <c r="AP3" s="33"/>
      <c r="AQ3" s="33"/>
      <c r="AR3" s="33"/>
      <c r="AS3" s="33"/>
      <c r="AT3" s="33"/>
      <c r="AU3" s="33"/>
      <c r="AV3" s="33"/>
      <c r="AW3" s="33"/>
      <c r="AX3" s="33"/>
      <c r="AY3" s="33"/>
      <c r="AZ3" s="33"/>
      <c r="BA3" s="33"/>
      <c r="BB3" s="33"/>
      <c r="BC3" s="33"/>
      <c r="BD3" s="33"/>
      <c r="BE3" s="33"/>
      <c r="BF3" s="33"/>
      <c r="BG3" s="33"/>
      <c r="BH3" s="33"/>
      <c r="BI3" s="33"/>
      <c r="BJ3" s="33"/>
      <c r="BK3" s="33"/>
      <c r="BL3" s="33"/>
    </row>
    <row r="4" spans="1:65" ht="30">
      <c r="A4" s="14" t="s">
        <v>10</v>
      </c>
      <c r="B4" s="26"/>
      <c r="C4" s="27" t="s">
        <v>11</v>
      </c>
      <c r="D4" s="26"/>
      <c r="E4" s="26"/>
      <c r="F4" s="26"/>
      <c r="G4" s="26"/>
      <c r="H4" s="26"/>
      <c r="I4" s="26"/>
      <c r="J4" s="26"/>
      <c r="K4" s="26"/>
      <c r="L4" s="26"/>
      <c r="M4" s="26"/>
      <c r="N4" s="26"/>
      <c r="O4" s="26"/>
      <c r="P4" s="26"/>
      <c r="Q4" s="26"/>
      <c r="R4" s="26"/>
      <c r="S4" s="26"/>
      <c r="T4" s="26"/>
      <c r="U4" s="26"/>
      <c r="V4" s="33"/>
      <c r="W4" s="33"/>
      <c r="X4" s="33"/>
      <c r="Y4" s="33"/>
      <c r="Z4" s="33"/>
      <c r="AA4" s="33"/>
      <c r="AB4" s="33"/>
      <c r="AC4" s="33"/>
      <c r="AD4" s="33"/>
      <c r="AE4" s="33"/>
      <c r="AF4" s="33"/>
      <c r="AG4" s="33"/>
      <c r="AH4" s="33"/>
      <c r="AI4" s="33"/>
      <c r="AJ4" s="33"/>
      <c r="AK4" s="33"/>
      <c r="AL4" s="33"/>
      <c r="AM4" s="33"/>
      <c r="AN4" s="33"/>
      <c r="AO4" s="33"/>
      <c r="AP4" s="33"/>
      <c r="AQ4" s="33"/>
      <c r="AR4" s="33"/>
      <c r="AS4" s="33"/>
      <c r="AT4" s="33"/>
      <c r="AU4" s="33"/>
      <c r="AV4" s="33"/>
      <c r="AW4" s="33"/>
      <c r="AX4" s="33"/>
      <c r="AY4" s="33"/>
      <c r="AZ4" s="33"/>
      <c r="BA4" s="33"/>
      <c r="BB4" s="33"/>
      <c r="BC4" s="33"/>
      <c r="BD4" s="33"/>
      <c r="BE4" s="33"/>
      <c r="BF4" s="33"/>
      <c r="BG4" s="33"/>
      <c r="BH4" s="33"/>
      <c r="BI4" s="33"/>
      <c r="BJ4" s="33"/>
      <c r="BK4" s="33"/>
      <c r="BL4" s="33"/>
    </row>
    <row r="5" spans="1:65" ht="30">
      <c r="A5" s="11" t="s">
        <v>15</v>
      </c>
      <c r="B5" s="28" t="s">
        <v>19</v>
      </c>
      <c r="C5" s="26"/>
      <c r="D5" s="26" t="s">
        <v>11</v>
      </c>
      <c r="E5" s="26"/>
      <c r="F5" s="26" t="s">
        <v>22</v>
      </c>
      <c r="G5" s="26"/>
      <c r="H5" s="26" t="s">
        <v>22</v>
      </c>
      <c r="I5" s="26"/>
      <c r="J5" s="26"/>
      <c r="K5" s="26"/>
      <c r="L5" s="26"/>
      <c r="M5" s="26" t="s">
        <v>21</v>
      </c>
      <c r="N5" s="26"/>
      <c r="O5" s="26"/>
      <c r="P5" s="26"/>
      <c r="Q5" s="27" t="s">
        <v>5</v>
      </c>
      <c r="R5" s="26"/>
      <c r="S5" s="26"/>
      <c r="T5" s="26"/>
      <c r="U5" s="26"/>
      <c r="V5" s="33"/>
      <c r="W5" s="33"/>
      <c r="X5" s="33"/>
      <c r="Y5" s="33"/>
      <c r="Z5" s="33"/>
      <c r="AA5" s="33"/>
      <c r="AB5" s="33"/>
      <c r="AC5" s="33"/>
      <c r="AD5" s="33"/>
      <c r="AE5" s="33"/>
      <c r="AF5" s="33"/>
      <c r="AG5" s="33"/>
      <c r="AH5" s="33"/>
      <c r="AI5" s="33"/>
      <c r="AJ5" s="33"/>
      <c r="AK5" s="33"/>
      <c r="AL5" s="33"/>
      <c r="AM5" s="33"/>
      <c r="AN5" s="33"/>
      <c r="AO5" s="33"/>
      <c r="AP5" s="33"/>
      <c r="AQ5" s="33"/>
      <c r="AR5" s="33"/>
      <c r="AS5" s="33"/>
      <c r="AT5" s="33"/>
      <c r="AU5" s="33"/>
      <c r="AV5" s="33"/>
      <c r="AW5" s="33"/>
      <c r="AX5" s="33"/>
      <c r="AY5" s="33"/>
      <c r="AZ5" s="33"/>
      <c r="BA5" s="33"/>
      <c r="BB5" s="33"/>
      <c r="BC5" s="33"/>
      <c r="BD5" s="33"/>
      <c r="BE5" s="33"/>
      <c r="BF5" s="33"/>
      <c r="BG5" s="33"/>
      <c r="BH5" s="33"/>
      <c r="BI5" s="33"/>
      <c r="BJ5" s="33"/>
      <c r="BK5" s="33"/>
      <c r="BL5" s="33"/>
    </row>
    <row r="6" spans="1:65" ht="30">
      <c r="A6" s="14" t="s">
        <v>27</v>
      </c>
      <c r="B6" s="26"/>
      <c r="C6" s="26"/>
      <c r="D6" s="26"/>
      <c r="E6" s="26"/>
      <c r="F6" s="26" t="s">
        <v>23</v>
      </c>
      <c r="G6" s="26"/>
      <c r="H6" s="26" t="s">
        <v>8</v>
      </c>
      <c r="I6" s="26"/>
      <c r="J6" s="26"/>
      <c r="K6" s="26"/>
      <c r="L6" s="26"/>
      <c r="M6" s="26"/>
      <c r="N6" s="26"/>
      <c r="O6" s="27"/>
      <c r="P6" s="26"/>
      <c r="Q6" s="26"/>
      <c r="R6" s="26" t="s">
        <v>9</v>
      </c>
      <c r="S6" s="26"/>
      <c r="T6" s="26" t="s">
        <v>23</v>
      </c>
      <c r="U6" s="26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N6" s="33"/>
      <c r="AO6" s="33"/>
      <c r="AP6" s="33"/>
      <c r="AQ6" s="33"/>
      <c r="AR6" s="33"/>
      <c r="AS6" s="33"/>
      <c r="AT6" s="33"/>
      <c r="AU6" s="33"/>
      <c r="AV6" s="33"/>
      <c r="AW6" s="33"/>
      <c r="AX6" s="33"/>
      <c r="AY6" s="33"/>
      <c r="AZ6" s="33"/>
      <c r="BA6" s="33"/>
      <c r="BB6" s="33"/>
      <c r="BC6" s="33"/>
      <c r="BD6" s="33"/>
      <c r="BE6" s="33"/>
      <c r="BF6" s="33"/>
      <c r="BG6" s="33"/>
      <c r="BH6" s="33"/>
      <c r="BI6" s="33"/>
      <c r="BJ6" s="33"/>
      <c r="BK6" s="33"/>
      <c r="BL6" s="33"/>
    </row>
    <row r="7" spans="1:65" ht="30">
      <c r="A7" s="11" t="s">
        <v>21</v>
      </c>
      <c r="B7" s="27" t="s">
        <v>8</v>
      </c>
      <c r="C7" s="26"/>
      <c r="D7" s="26"/>
      <c r="E7" s="26"/>
      <c r="F7" s="26"/>
      <c r="G7" s="26"/>
      <c r="H7" s="26"/>
      <c r="I7" s="26"/>
      <c r="J7" s="26"/>
      <c r="K7" s="26"/>
      <c r="L7" s="26"/>
      <c r="M7" s="26"/>
      <c r="N7" s="26" t="s">
        <v>31</v>
      </c>
      <c r="O7" s="26"/>
      <c r="P7" s="26"/>
      <c r="Q7" s="26"/>
      <c r="R7" s="26" t="s">
        <v>12</v>
      </c>
      <c r="S7" s="26"/>
      <c r="T7" s="26"/>
      <c r="U7" s="26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  <c r="AI7" s="33"/>
      <c r="AJ7" s="33"/>
      <c r="AK7" s="33"/>
      <c r="AL7" s="33"/>
      <c r="AM7" s="33"/>
      <c r="AN7" s="33"/>
      <c r="AO7" s="33"/>
      <c r="AP7" s="33"/>
      <c r="AQ7" s="33"/>
      <c r="AR7" s="33"/>
      <c r="AS7" s="33"/>
      <c r="AT7" s="33"/>
      <c r="AU7" s="33"/>
      <c r="AV7" s="33"/>
      <c r="AW7" s="33"/>
      <c r="AX7" s="33"/>
      <c r="AY7" s="33"/>
      <c r="AZ7" s="33"/>
      <c r="BA7" s="33"/>
      <c r="BB7" s="33"/>
      <c r="BC7" s="33"/>
      <c r="BD7" s="33"/>
      <c r="BE7" s="33"/>
      <c r="BF7" s="33"/>
      <c r="BG7" s="33"/>
      <c r="BH7" s="33"/>
      <c r="BI7" s="33"/>
      <c r="BJ7" s="33"/>
      <c r="BK7" s="33"/>
      <c r="BL7" s="33"/>
    </row>
    <row r="8" spans="1:65" ht="30">
      <c r="A8" s="14" t="s">
        <v>11</v>
      </c>
      <c r="B8" s="26"/>
      <c r="C8" s="26"/>
      <c r="D8" s="26"/>
      <c r="E8" s="26"/>
      <c r="F8" s="26"/>
      <c r="G8" s="26"/>
      <c r="H8" s="26"/>
      <c r="I8" s="26"/>
      <c r="J8" s="26"/>
      <c r="K8" s="26"/>
      <c r="L8" s="29" t="s">
        <v>19</v>
      </c>
      <c r="M8" s="29" t="s">
        <v>20</v>
      </c>
      <c r="N8" s="26"/>
      <c r="O8" s="26"/>
      <c r="P8" s="26"/>
      <c r="Q8" s="26"/>
      <c r="R8" s="26"/>
      <c r="S8" s="26" t="s">
        <v>16</v>
      </c>
      <c r="T8" s="26"/>
      <c r="U8" s="28" t="s">
        <v>20</v>
      </c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3"/>
      <c r="AH8" s="33"/>
      <c r="AI8" s="33"/>
      <c r="AJ8" s="33"/>
      <c r="AK8" s="33"/>
      <c r="AL8" s="33"/>
      <c r="AM8" s="33"/>
      <c r="AN8" s="33"/>
      <c r="AO8" s="33"/>
      <c r="AP8" s="33"/>
      <c r="AQ8" s="33"/>
      <c r="AR8" s="33"/>
      <c r="AS8" s="33"/>
      <c r="AT8" s="33"/>
      <c r="AU8" s="33"/>
      <c r="AV8" s="33"/>
      <c r="AW8" s="33"/>
      <c r="AX8" s="33"/>
      <c r="AY8" s="33"/>
      <c r="AZ8" s="33"/>
      <c r="BA8" s="33"/>
      <c r="BB8" s="33"/>
      <c r="BC8" s="33"/>
      <c r="BD8" s="33"/>
      <c r="BE8" s="33"/>
      <c r="BF8" s="33"/>
      <c r="BG8" s="33"/>
      <c r="BH8" s="33"/>
      <c r="BI8" s="33"/>
      <c r="BJ8" s="33"/>
      <c r="BK8" s="33"/>
      <c r="BL8" s="33"/>
    </row>
    <row r="9" spans="1:65" ht="45">
      <c r="A9" s="11" t="s">
        <v>22</v>
      </c>
      <c r="B9" s="26"/>
      <c r="C9" s="26"/>
      <c r="D9" s="26"/>
      <c r="E9" s="26"/>
      <c r="F9" s="26"/>
      <c r="G9" s="26"/>
      <c r="H9" s="26"/>
      <c r="I9" s="26"/>
      <c r="J9" s="26"/>
      <c r="K9" s="26"/>
      <c r="L9" s="26"/>
      <c r="M9" s="26" t="s">
        <v>17</v>
      </c>
      <c r="N9" s="26"/>
      <c r="O9" s="26"/>
      <c r="P9" s="26" t="s">
        <v>15</v>
      </c>
      <c r="Q9" s="26"/>
      <c r="R9" s="26"/>
      <c r="S9" s="26"/>
      <c r="T9" s="26"/>
      <c r="U9" s="26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  <c r="AH9" s="33"/>
      <c r="AI9" s="33"/>
      <c r="AJ9" s="33"/>
      <c r="AK9" s="33"/>
      <c r="AL9" s="33"/>
      <c r="AM9" s="33"/>
      <c r="AN9" s="33"/>
      <c r="AO9" s="33"/>
      <c r="AP9" s="33"/>
      <c r="AQ9" s="33"/>
      <c r="AR9" s="33"/>
      <c r="AS9" s="33"/>
      <c r="AT9" s="33"/>
      <c r="AU9" s="33"/>
      <c r="AV9" s="33"/>
      <c r="AW9" s="33"/>
      <c r="AX9" s="33"/>
      <c r="AY9" s="33"/>
      <c r="AZ9" s="33"/>
      <c r="BA9" s="33"/>
      <c r="BB9" s="33"/>
      <c r="BC9" s="33"/>
      <c r="BD9" s="33"/>
      <c r="BE9" s="33"/>
      <c r="BF9" s="33"/>
      <c r="BG9" s="33"/>
      <c r="BH9" s="33"/>
      <c r="BI9" s="33"/>
      <c r="BJ9" s="33"/>
      <c r="BK9" s="33"/>
      <c r="BL9" s="33"/>
    </row>
    <row r="10" spans="1:65" ht="30">
      <c r="A10" s="14" t="s">
        <v>19</v>
      </c>
      <c r="B10" s="26"/>
      <c r="C10" s="26"/>
      <c r="D10" s="26"/>
      <c r="E10" s="26"/>
      <c r="F10" s="26"/>
      <c r="G10" s="26"/>
      <c r="H10" s="26" t="s">
        <v>5</v>
      </c>
      <c r="I10" s="26" t="s">
        <v>25</v>
      </c>
      <c r="J10" s="26"/>
      <c r="K10" s="26"/>
      <c r="L10" s="26"/>
      <c r="M10" s="26"/>
      <c r="N10" s="26"/>
      <c r="O10" s="26" t="s">
        <v>21</v>
      </c>
      <c r="P10" s="26"/>
      <c r="Q10" s="26"/>
      <c r="R10" s="26"/>
      <c r="S10" s="26"/>
      <c r="T10" s="26" t="s">
        <v>5</v>
      </c>
      <c r="U10" s="26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3"/>
      <c r="AH10" s="33"/>
      <c r="AI10" s="33"/>
      <c r="AJ10" s="33"/>
      <c r="AK10" s="33"/>
      <c r="AL10" s="33"/>
      <c r="AM10" s="33"/>
      <c r="AN10" s="33"/>
      <c r="AO10" s="33"/>
      <c r="AP10" s="33"/>
      <c r="AQ10" s="33"/>
      <c r="AR10" s="33"/>
      <c r="AS10" s="33"/>
      <c r="AT10" s="33"/>
      <c r="AU10" s="33"/>
      <c r="AV10" s="33"/>
      <c r="AW10" s="33"/>
      <c r="AX10" s="33"/>
      <c r="AY10" s="33"/>
      <c r="AZ10" s="33"/>
      <c r="BA10" s="33"/>
      <c r="BB10" s="33"/>
      <c r="BC10" s="33"/>
      <c r="BD10" s="33"/>
      <c r="BE10" s="33"/>
      <c r="BF10" s="33"/>
      <c r="BG10" s="33"/>
      <c r="BH10" s="33"/>
      <c r="BI10" s="33"/>
      <c r="BJ10" s="33"/>
      <c r="BK10" s="33"/>
      <c r="BL10" s="33"/>
    </row>
    <row r="11" spans="1:65" ht="18.75">
      <c r="A11" s="11" t="s">
        <v>17</v>
      </c>
      <c r="B11" s="26"/>
      <c r="C11" s="26"/>
      <c r="D11" s="26"/>
      <c r="E11" s="26"/>
      <c r="F11" s="26"/>
      <c r="G11" s="26"/>
      <c r="H11" s="26"/>
      <c r="I11" s="26"/>
      <c r="J11" s="26"/>
      <c r="K11" s="26"/>
      <c r="L11" s="26"/>
      <c r="M11" s="26"/>
      <c r="N11" s="26"/>
      <c r="O11" s="26"/>
      <c r="P11" s="26"/>
      <c r="Q11" s="26"/>
      <c r="R11" s="26"/>
      <c r="S11" s="26"/>
      <c r="T11" s="26"/>
      <c r="U11" s="26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3"/>
      <c r="AH11" s="33"/>
      <c r="AI11" s="33"/>
      <c r="AJ11" s="33"/>
      <c r="AK11" s="33"/>
      <c r="AL11" s="33"/>
      <c r="AM11" s="33"/>
      <c r="AN11" s="33"/>
      <c r="AO11" s="33"/>
      <c r="AP11" s="33"/>
      <c r="AQ11" s="33"/>
      <c r="AR11" s="33"/>
      <c r="AS11" s="33"/>
      <c r="AT11" s="33"/>
      <c r="AU11" s="33"/>
      <c r="AV11" s="33"/>
      <c r="AW11" s="33"/>
      <c r="AX11" s="33"/>
      <c r="AY11" s="33"/>
      <c r="AZ11" s="33"/>
      <c r="BA11" s="33"/>
      <c r="BB11" s="33"/>
      <c r="BC11" s="33"/>
      <c r="BD11" s="33"/>
      <c r="BE11" s="33"/>
      <c r="BF11" s="33"/>
      <c r="BG11" s="33"/>
      <c r="BH11" s="33"/>
      <c r="BI11" s="33"/>
      <c r="BJ11" s="33"/>
      <c r="BK11" s="33"/>
      <c r="BL11" s="33"/>
    </row>
    <row r="12" spans="1:65" ht="45">
      <c r="A12" s="14" t="s">
        <v>30</v>
      </c>
      <c r="B12" s="27" t="s">
        <v>17</v>
      </c>
      <c r="C12" s="26"/>
      <c r="D12" s="26"/>
      <c r="E12" s="26" t="s">
        <v>6</v>
      </c>
      <c r="F12" s="26"/>
      <c r="G12" s="26"/>
      <c r="H12" s="26"/>
      <c r="I12" s="26" t="s">
        <v>17</v>
      </c>
      <c r="J12" s="26"/>
      <c r="K12" s="26" t="s">
        <v>12</v>
      </c>
      <c r="L12" s="26"/>
      <c r="M12" s="26"/>
      <c r="N12" s="26"/>
      <c r="O12" s="26"/>
      <c r="P12" s="26" t="s">
        <v>8</v>
      </c>
      <c r="Q12" s="26" t="s">
        <v>9</v>
      </c>
      <c r="R12" s="26"/>
      <c r="S12" s="26"/>
      <c r="T12" s="26"/>
      <c r="U12" s="26" t="s">
        <v>6</v>
      </c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3"/>
      <c r="AH12" s="33"/>
      <c r="AI12" s="33"/>
      <c r="AJ12" s="33"/>
      <c r="AK12" s="33"/>
      <c r="AL12" s="33"/>
      <c r="AM12" s="33"/>
      <c r="AN12" s="33"/>
      <c r="AO12" s="33"/>
      <c r="AP12" s="33"/>
      <c r="AQ12" s="33"/>
      <c r="AR12" s="33"/>
      <c r="AS12" s="33"/>
      <c r="AT12" s="33"/>
      <c r="AU12" s="33"/>
      <c r="AV12" s="33"/>
      <c r="AW12" s="33"/>
      <c r="AX12" s="33"/>
      <c r="AY12" s="33"/>
      <c r="AZ12" s="33"/>
      <c r="BA12" s="33"/>
      <c r="BB12" s="33"/>
      <c r="BC12" s="33"/>
      <c r="BD12" s="33"/>
      <c r="BE12" s="33"/>
      <c r="BF12" s="33"/>
      <c r="BG12" s="33"/>
      <c r="BH12" s="33"/>
      <c r="BI12" s="33"/>
      <c r="BJ12" s="33"/>
      <c r="BK12" s="33"/>
      <c r="BL12" s="33"/>
    </row>
    <row r="13" spans="1:65" ht="30">
      <c r="A13" s="11" t="s">
        <v>6</v>
      </c>
      <c r="B13" s="26"/>
      <c r="C13" s="26"/>
      <c r="D13" s="26" t="s">
        <v>12</v>
      </c>
      <c r="E13" s="26"/>
      <c r="F13" s="26"/>
      <c r="G13" s="27" t="s">
        <v>5</v>
      </c>
      <c r="H13" s="26"/>
      <c r="I13" s="26"/>
      <c r="J13" s="26"/>
      <c r="K13" s="26"/>
      <c r="L13" s="27" t="s">
        <v>12</v>
      </c>
      <c r="M13" s="26" t="s">
        <v>5</v>
      </c>
      <c r="N13" s="26"/>
      <c r="O13" s="26"/>
      <c r="P13" s="26"/>
      <c r="Q13" s="26"/>
      <c r="R13" s="26"/>
      <c r="S13" s="26" t="s">
        <v>5</v>
      </c>
      <c r="T13" s="26"/>
      <c r="U13" s="26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3"/>
      <c r="AH13" s="33"/>
      <c r="AI13" s="33"/>
      <c r="AJ13" s="33"/>
      <c r="AK13" s="33"/>
      <c r="AL13" s="33"/>
      <c r="AM13" s="33"/>
      <c r="AN13" s="33"/>
      <c r="AO13" s="33"/>
      <c r="AP13" s="33"/>
      <c r="AQ13" s="33"/>
      <c r="AR13" s="33"/>
      <c r="AS13" s="33"/>
      <c r="AT13" s="33"/>
      <c r="AU13" s="33"/>
      <c r="AV13" s="33"/>
      <c r="AW13" s="33"/>
      <c r="AX13" s="33"/>
      <c r="AY13" s="33"/>
      <c r="AZ13" s="33"/>
      <c r="BA13" s="33"/>
      <c r="BB13" s="33"/>
      <c r="BC13" s="33"/>
      <c r="BD13" s="33"/>
      <c r="BE13" s="33"/>
      <c r="BF13" s="33"/>
      <c r="BG13" s="33"/>
      <c r="BH13" s="33"/>
      <c r="BI13" s="33"/>
      <c r="BJ13" s="33"/>
      <c r="BK13" s="33"/>
      <c r="BL13" s="33"/>
    </row>
    <row r="14" spans="1:65" ht="30">
      <c r="A14" s="14" t="s">
        <v>31</v>
      </c>
      <c r="B14" s="27" t="s">
        <v>5</v>
      </c>
      <c r="C14" s="26"/>
      <c r="D14" s="26"/>
      <c r="E14" s="26"/>
      <c r="F14" s="26"/>
      <c r="G14" s="26"/>
      <c r="H14" s="26"/>
      <c r="I14" s="26"/>
      <c r="J14" s="26"/>
      <c r="K14" s="26"/>
      <c r="L14" s="26"/>
      <c r="M14" s="26"/>
      <c r="N14" s="26"/>
      <c r="O14" s="26"/>
      <c r="P14" s="26"/>
      <c r="Q14" s="26"/>
      <c r="R14" s="26" t="s">
        <v>5</v>
      </c>
      <c r="S14" s="26"/>
      <c r="T14" s="26"/>
      <c r="U14" s="26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  <c r="AG14" s="33"/>
      <c r="AH14" s="33"/>
      <c r="AI14" s="33"/>
      <c r="AJ14" s="33"/>
      <c r="AK14" s="33"/>
      <c r="AL14" s="33"/>
      <c r="AM14" s="33"/>
      <c r="AN14" s="33"/>
      <c r="AO14" s="33"/>
      <c r="AP14" s="33"/>
      <c r="AQ14" s="33"/>
      <c r="AR14" s="33"/>
      <c r="AS14" s="33"/>
      <c r="AT14" s="33"/>
      <c r="AU14" s="33"/>
      <c r="AV14" s="33"/>
      <c r="AW14" s="33"/>
      <c r="AX14" s="33"/>
      <c r="AY14" s="33"/>
      <c r="AZ14" s="33"/>
      <c r="BA14" s="33"/>
      <c r="BB14" s="33"/>
      <c r="BC14" s="33"/>
      <c r="BD14" s="33"/>
      <c r="BE14" s="33"/>
      <c r="BF14" s="33"/>
      <c r="BG14" s="33"/>
      <c r="BH14" s="33"/>
      <c r="BI14" s="33"/>
      <c r="BJ14" s="33"/>
      <c r="BK14" s="33"/>
      <c r="BL14" s="33"/>
    </row>
    <row r="15" spans="1:65" ht="25.5">
      <c r="A15" s="11" t="s">
        <v>25</v>
      </c>
      <c r="B15" s="26"/>
      <c r="C15" s="29" t="s">
        <v>19</v>
      </c>
      <c r="D15" s="26"/>
      <c r="E15" s="26"/>
      <c r="F15" s="26"/>
      <c r="G15" s="26"/>
      <c r="H15" s="26"/>
      <c r="I15" s="26"/>
      <c r="J15" s="26"/>
      <c r="K15" s="26"/>
      <c r="L15" s="26"/>
      <c r="M15" s="26"/>
      <c r="N15" s="26"/>
      <c r="O15" s="26"/>
      <c r="P15" s="26"/>
      <c r="Q15" s="26"/>
      <c r="R15" s="26"/>
      <c r="S15" s="26"/>
      <c r="T15" s="26"/>
      <c r="U15" s="26"/>
      <c r="V15" s="33"/>
      <c r="W15" s="33"/>
      <c r="X15" s="33"/>
      <c r="Y15" s="33"/>
      <c r="Z15" s="33"/>
      <c r="AA15" s="33"/>
      <c r="AB15" s="33"/>
      <c r="AC15" s="33"/>
      <c r="AD15" s="33"/>
      <c r="AE15" s="33"/>
      <c r="AF15" s="33"/>
      <c r="AG15" s="33"/>
      <c r="AH15" s="33"/>
      <c r="AI15" s="33"/>
      <c r="AJ15" s="33"/>
      <c r="AK15" s="33"/>
      <c r="AL15" s="33"/>
      <c r="AM15" s="33"/>
      <c r="AN15" s="33"/>
      <c r="AO15" s="33"/>
      <c r="AP15" s="33"/>
      <c r="AQ15" s="33"/>
      <c r="AR15" s="33"/>
      <c r="AS15" s="33"/>
      <c r="AT15" s="33"/>
      <c r="AU15" s="33"/>
      <c r="AV15" s="33"/>
      <c r="AW15" s="33"/>
      <c r="AX15" s="33"/>
      <c r="AY15" s="33"/>
      <c r="AZ15" s="33"/>
      <c r="BA15" s="33"/>
      <c r="BB15" s="33"/>
      <c r="BC15" s="33"/>
      <c r="BD15" s="33"/>
      <c r="BE15" s="33"/>
      <c r="BF15" s="33"/>
      <c r="BG15" s="33"/>
      <c r="BH15" s="33"/>
      <c r="BI15" s="33"/>
      <c r="BJ15" s="33"/>
      <c r="BK15" s="33"/>
      <c r="BL15" s="33"/>
    </row>
    <row r="16" spans="1:65" ht="30">
      <c r="A16" s="14" t="s">
        <v>23</v>
      </c>
      <c r="B16" s="27" t="s">
        <v>6</v>
      </c>
      <c r="C16" s="26"/>
      <c r="D16" s="26"/>
      <c r="E16" s="26"/>
      <c r="F16" s="26"/>
      <c r="G16" s="26"/>
      <c r="H16" s="26"/>
      <c r="I16" s="26"/>
      <c r="J16" s="26"/>
      <c r="K16" s="26" t="s">
        <v>25</v>
      </c>
      <c r="L16" s="26"/>
      <c r="M16" s="26"/>
      <c r="N16" s="26"/>
      <c r="O16" s="26"/>
      <c r="P16" s="26"/>
      <c r="Q16" s="26" t="s">
        <v>16</v>
      </c>
      <c r="R16" s="26"/>
      <c r="S16" s="26" t="s">
        <v>25</v>
      </c>
      <c r="T16" s="26"/>
      <c r="U16" s="26" t="s">
        <v>16</v>
      </c>
      <c r="V16" s="33"/>
      <c r="W16" s="33"/>
      <c r="X16" s="33"/>
      <c r="Y16" s="33"/>
      <c r="Z16" s="33"/>
      <c r="AA16" s="33"/>
      <c r="AB16" s="33"/>
      <c r="AC16" s="33"/>
      <c r="AD16" s="33"/>
      <c r="AE16" s="33"/>
      <c r="AF16" s="33"/>
      <c r="AG16" s="33"/>
      <c r="AH16" s="33"/>
      <c r="AI16" s="33"/>
      <c r="AJ16" s="33"/>
      <c r="AK16" s="33"/>
      <c r="AL16" s="33"/>
      <c r="AM16" s="33"/>
      <c r="AN16" s="33"/>
      <c r="AO16" s="33"/>
      <c r="AP16" s="33"/>
      <c r="AQ16" s="33"/>
      <c r="AR16" s="33"/>
      <c r="AS16" s="33"/>
      <c r="AT16" s="33"/>
      <c r="AU16" s="33"/>
      <c r="AV16" s="33"/>
      <c r="AW16" s="33"/>
      <c r="AX16" s="33"/>
      <c r="AY16" s="33"/>
      <c r="AZ16" s="33"/>
      <c r="BA16" s="33"/>
      <c r="BB16" s="33"/>
      <c r="BC16" s="33"/>
      <c r="BD16" s="33"/>
      <c r="BE16" s="33"/>
      <c r="BF16" s="33"/>
      <c r="BG16" s="33"/>
      <c r="BH16" s="33"/>
      <c r="BI16" s="33"/>
      <c r="BJ16" s="33"/>
      <c r="BK16" s="33"/>
      <c r="BL16" s="33"/>
    </row>
    <row r="17" spans="1:64" ht="30">
      <c r="A17" s="11" t="s">
        <v>26</v>
      </c>
      <c r="B17" s="26"/>
      <c r="C17" s="26"/>
      <c r="D17" s="26" t="s">
        <v>21</v>
      </c>
      <c r="E17" s="26" t="s">
        <v>28</v>
      </c>
      <c r="F17" s="26" t="s">
        <v>11</v>
      </c>
      <c r="G17" s="29" t="s">
        <v>20</v>
      </c>
      <c r="H17" s="26" t="s">
        <v>25</v>
      </c>
      <c r="I17" s="26"/>
      <c r="J17" s="26"/>
      <c r="K17" s="26"/>
      <c r="L17" s="26" t="s">
        <v>22</v>
      </c>
      <c r="M17" s="26" t="s">
        <v>9</v>
      </c>
      <c r="N17" s="29" t="s">
        <v>19</v>
      </c>
      <c r="O17" s="29" t="s">
        <v>20</v>
      </c>
      <c r="P17" s="26" t="s">
        <v>9</v>
      </c>
      <c r="Q17" s="26" t="s">
        <v>22</v>
      </c>
      <c r="R17" s="26"/>
      <c r="S17" s="26" t="s">
        <v>9</v>
      </c>
      <c r="T17" s="26" t="s">
        <v>22</v>
      </c>
      <c r="U17" s="26" t="s">
        <v>7</v>
      </c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33"/>
      <c r="AH17" s="33"/>
      <c r="AI17" s="33"/>
      <c r="AJ17" s="33"/>
      <c r="AK17" s="33"/>
      <c r="AL17" s="33"/>
      <c r="AM17" s="33"/>
      <c r="AN17" s="33"/>
      <c r="AO17" s="33"/>
      <c r="AP17" s="33"/>
      <c r="AQ17" s="33"/>
      <c r="AR17" s="33"/>
      <c r="AS17" s="33"/>
      <c r="AT17" s="33"/>
      <c r="AU17" s="33"/>
      <c r="AV17" s="33"/>
      <c r="AW17" s="33"/>
      <c r="AX17" s="33"/>
      <c r="AY17" s="33"/>
      <c r="AZ17" s="33"/>
      <c r="BA17" s="33"/>
      <c r="BB17" s="33"/>
      <c r="BC17" s="33"/>
      <c r="BD17" s="33"/>
      <c r="BE17" s="33"/>
      <c r="BF17" s="33"/>
      <c r="BG17" s="33"/>
      <c r="BH17" s="33"/>
      <c r="BI17" s="33"/>
      <c r="BJ17" s="33"/>
      <c r="BK17" s="33"/>
      <c r="BL17" s="33"/>
    </row>
    <row r="18" spans="1:64" ht="31.5">
      <c r="A18" s="14" t="s">
        <v>18</v>
      </c>
      <c r="B18" s="30"/>
      <c r="C18" s="30"/>
      <c r="D18" s="30"/>
      <c r="E18" s="30"/>
      <c r="F18" s="30"/>
      <c r="G18" s="30"/>
      <c r="H18" s="30"/>
      <c r="I18" s="30"/>
      <c r="J18" s="30"/>
      <c r="K18" s="30"/>
      <c r="L18" s="30" t="s">
        <v>8</v>
      </c>
      <c r="M18" s="30"/>
      <c r="N18" s="30"/>
      <c r="O18" s="30"/>
      <c r="P18" s="30"/>
      <c r="Q18" s="30"/>
      <c r="R18" s="30"/>
      <c r="S18" s="30"/>
      <c r="T18" s="30"/>
      <c r="U18" s="30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3"/>
      <c r="AH18" s="33"/>
      <c r="AI18" s="33"/>
      <c r="AJ18" s="33"/>
      <c r="AK18" s="33"/>
      <c r="AL18" s="33"/>
      <c r="AM18" s="33"/>
      <c r="AN18" s="33"/>
      <c r="AO18" s="33"/>
      <c r="AP18" s="33"/>
      <c r="AQ18" s="33"/>
      <c r="AR18" s="33"/>
      <c r="AS18" s="33"/>
      <c r="AT18" s="33"/>
      <c r="AU18" s="33"/>
      <c r="AV18" s="33"/>
      <c r="AW18" s="33"/>
      <c r="AX18" s="33"/>
      <c r="AY18" s="33"/>
      <c r="AZ18" s="33"/>
      <c r="BA18" s="33"/>
      <c r="BB18" s="33"/>
      <c r="BC18" s="33"/>
      <c r="BD18" s="33"/>
      <c r="BE18" s="33"/>
      <c r="BF18" s="33"/>
      <c r="BG18" s="33"/>
      <c r="BH18" s="33"/>
      <c r="BI18" s="33"/>
      <c r="BJ18" s="33"/>
      <c r="BK18" s="33"/>
      <c r="BL18" s="33"/>
    </row>
    <row r="19" spans="1:64" ht="45">
      <c r="A19" s="11" t="s">
        <v>14</v>
      </c>
      <c r="B19" s="27" t="s">
        <v>18</v>
      </c>
      <c r="C19" s="26"/>
      <c r="D19" s="26"/>
      <c r="E19" s="26"/>
      <c r="F19" s="26"/>
      <c r="G19" s="26"/>
      <c r="H19" s="26"/>
      <c r="I19" s="26"/>
      <c r="J19" s="26"/>
      <c r="K19" s="26"/>
      <c r="L19" s="26"/>
      <c r="M19" s="26"/>
      <c r="N19" s="26"/>
      <c r="O19" s="26" t="s">
        <v>18</v>
      </c>
      <c r="P19" s="26"/>
      <c r="Q19" s="26"/>
      <c r="R19" s="26"/>
      <c r="S19" s="26"/>
      <c r="T19" s="26"/>
      <c r="U19" s="26"/>
      <c r="V19" s="33"/>
      <c r="W19" s="33"/>
      <c r="X19" s="33"/>
      <c r="Y19" s="33"/>
      <c r="Z19" s="33"/>
      <c r="AA19" s="33"/>
      <c r="AB19" s="33"/>
      <c r="AC19" s="33"/>
      <c r="AD19" s="33"/>
      <c r="AE19" s="33"/>
      <c r="AF19" s="33"/>
      <c r="AG19" s="33"/>
      <c r="AH19" s="33"/>
      <c r="AI19" s="33"/>
      <c r="AJ19" s="33"/>
      <c r="AK19" s="33"/>
      <c r="AL19" s="33"/>
      <c r="AM19" s="33"/>
      <c r="AN19" s="33"/>
      <c r="AO19" s="33"/>
      <c r="AP19" s="33"/>
      <c r="AQ19" s="33"/>
      <c r="AR19" s="33"/>
      <c r="AS19" s="33"/>
      <c r="AT19" s="33"/>
      <c r="AU19" s="33"/>
      <c r="AV19" s="33"/>
      <c r="AW19" s="33"/>
      <c r="AX19" s="33"/>
      <c r="AY19" s="33"/>
      <c r="AZ19" s="33"/>
      <c r="BA19" s="33"/>
      <c r="BB19" s="33"/>
      <c r="BC19" s="33"/>
      <c r="BD19" s="33"/>
      <c r="BE19" s="33"/>
      <c r="BF19" s="33"/>
      <c r="BG19" s="33"/>
      <c r="BH19" s="33"/>
      <c r="BI19" s="33"/>
      <c r="BJ19" s="33"/>
      <c r="BK19" s="33"/>
      <c r="BL19" s="33"/>
    </row>
    <row r="20" spans="1:64" ht="30">
      <c r="A20" s="14" t="s">
        <v>24</v>
      </c>
      <c r="B20" s="27" t="s">
        <v>13</v>
      </c>
      <c r="C20" s="27" t="s">
        <v>6</v>
      </c>
      <c r="D20" s="26"/>
      <c r="E20" s="26"/>
      <c r="F20" s="26"/>
      <c r="G20" s="26" t="s">
        <v>25</v>
      </c>
      <c r="H20" s="26" t="s">
        <v>6</v>
      </c>
      <c r="I20" s="26"/>
      <c r="J20" s="26"/>
      <c r="K20" s="26"/>
      <c r="L20" s="26" t="s">
        <v>5</v>
      </c>
      <c r="M20" s="27" t="s">
        <v>12</v>
      </c>
      <c r="N20" s="26"/>
      <c r="O20" s="26" t="s">
        <v>6</v>
      </c>
      <c r="P20" s="26" t="s">
        <v>6</v>
      </c>
      <c r="Q20" s="26"/>
      <c r="R20" s="26" t="s">
        <v>6</v>
      </c>
      <c r="S20" s="26"/>
      <c r="T20" s="26"/>
      <c r="U20" s="26"/>
      <c r="V20" s="33"/>
      <c r="W20" s="33"/>
      <c r="X20" s="33"/>
      <c r="Y20" s="33"/>
      <c r="Z20" s="33"/>
      <c r="AA20" s="33"/>
      <c r="AB20" s="33"/>
      <c r="AC20" s="33"/>
      <c r="AD20" s="33"/>
      <c r="AE20" s="33"/>
      <c r="AF20" s="33"/>
      <c r="AG20" s="33"/>
      <c r="AH20" s="33"/>
      <c r="AI20" s="33"/>
      <c r="AJ20" s="33"/>
      <c r="AK20" s="33"/>
      <c r="AL20" s="33"/>
      <c r="AM20" s="33"/>
      <c r="AN20" s="33"/>
      <c r="AO20" s="33"/>
      <c r="AP20" s="33"/>
      <c r="AQ20" s="33"/>
      <c r="AR20" s="33"/>
      <c r="AS20" s="33"/>
      <c r="AT20" s="33"/>
      <c r="AU20" s="33"/>
      <c r="AV20" s="33"/>
      <c r="AW20" s="33"/>
      <c r="AX20" s="33"/>
      <c r="AY20" s="33"/>
      <c r="AZ20" s="33"/>
      <c r="BA20" s="33"/>
      <c r="BB20" s="33"/>
      <c r="BC20" s="33"/>
      <c r="BD20" s="33"/>
      <c r="BE20" s="33"/>
      <c r="BF20" s="33"/>
      <c r="BG20" s="33"/>
      <c r="BH20" s="33"/>
      <c r="BI20" s="33"/>
      <c r="BJ20" s="33"/>
      <c r="BK20" s="33"/>
      <c r="BL20" s="33"/>
    </row>
    <row r="21" spans="1:64" ht="30">
      <c r="A21" s="11" t="s">
        <v>5</v>
      </c>
      <c r="B21" s="26"/>
      <c r="C21" s="26"/>
      <c r="D21" s="26"/>
      <c r="E21" s="26" t="s">
        <v>31</v>
      </c>
      <c r="F21" s="26"/>
      <c r="G21" s="26"/>
      <c r="H21" s="26"/>
      <c r="I21" s="26"/>
      <c r="J21" s="26"/>
      <c r="K21" s="26" t="s">
        <v>6</v>
      </c>
      <c r="L21" s="26"/>
      <c r="M21" s="26"/>
      <c r="N21" s="26"/>
      <c r="O21" s="26"/>
      <c r="P21" s="26"/>
      <c r="Q21" s="26"/>
      <c r="R21" s="26"/>
      <c r="S21" s="26"/>
      <c r="T21" s="26"/>
      <c r="U21" s="26"/>
      <c r="V21" s="33"/>
      <c r="W21" s="33"/>
      <c r="X21" s="33"/>
      <c r="Y21" s="33"/>
      <c r="Z21" s="33"/>
      <c r="AA21" s="33"/>
      <c r="AB21" s="33"/>
      <c r="AC21" s="33"/>
      <c r="AD21" s="33"/>
      <c r="AE21" s="33"/>
      <c r="AF21" s="33"/>
      <c r="AG21" s="33"/>
      <c r="AH21" s="33"/>
      <c r="AI21" s="33"/>
      <c r="AJ21" s="33"/>
      <c r="AK21" s="33"/>
      <c r="AL21" s="33"/>
      <c r="AM21" s="33"/>
      <c r="AN21" s="33"/>
      <c r="AO21" s="33"/>
      <c r="AP21" s="33"/>
      <c r="AQ21" s="33"/>
      <c r="AR21" s="33"/>
      <c r="AS21" s="33"/>
      <c r="AT21" s="33"/>
      <c r="AU21" s="33"/>
      <c r="AV21" s="33"/>
      <c r="AW21" s="33"/>
      <c r="AX21" s="33"/>
      <c r="AY21" s="33"/>
      <c r="AZ21" s="33"/>
      <c r="BA21" s="33"/>
      <c r="BB21" s="33"/>
      <c r="BC21" s="33"/>
      <c r="BD21" s="33"/>
      <c r="BE21" s="33"/>
      <c r="BF21" s="33"/>
      <c r="BG21" s="33"/>
      <c r="BH21" s="33"/>
      <c r="BI21" s="33"/>
      <c r="BJ21" s="33"/>
      <c r="BK21" s="33"/>
      <c r="BL21" s="33"/>
    </row>
    <row r="22" spans="1:64" ht="30">
      <c r="A22" s="14" t="s">
        <v>13</v>
      </c>
      <c r="B22" s="26"/>
      <c r="C22" s="26"/>
      <c r="D22" s="26"/>
      <c r="E22" s="26"/>
      <c r="F22" s="26"/>
      <c r="G22" s="26"/>
      <c r="H22" s="26"/>
      <c r="I22" s="26" t="s">
        <v>15</v>
      </c>
      <c r="J22" s="26"/>
      <c r="K22" s="26"/>
      <c r="L22" s="27"/>
      <c r="M22" s="26"/>
      <c r="N22" s="26"/>
      <c r="O22" s="26"/>
      <c r="P22" s="29" t="s">
        <v>20</v>
      </c>
      <c r="Q22" s="26"/>
      <c r="R22" s="26"/>
      <c r="S22" s="26"/>
      <c r="T22" s="26"/>
      <c r="U22" s="26" t="s">
        <v>5</v>
      </c>
      <c r="V22" s="33"/>
      <c r="W22" s="33"/>
      <c r="X22" s="33"/>
      <c r="Y22" s="33"/>
      <c r="Z22" s="33"/>
      <c r="AA22" s="33"/>
      <c r="AB22" s="33"/>
      <c r="AC22" s="33"/>
      <c r="AD22" s="33"/>
      <c r="AE22" s="33"/>
      <c r="AF22" s="33"/>
      <c r="AG22" s="33"/>
      <c r="AH22" s="33"/>
      <c r="AI22" s="33"/>
      <c r="AJ22" s="33"/>
      <c r="AK22" s="33"/>
      <c r="AL22" s="33"/>
      <c r="AM22" s="33"/>
      <c r="AN22" s="33"/>
      <c r="AO22" s="33"/>
      <c r="AP22" s="33"/>
      <c r="AQ22" s="33"/>
      <c r="AR22" s="33"/>
      <c r="AS22" s="33"/>
      <c r="AT22" s="33"/>
      <c r="AU22" s="33"/>
      <c r="AV22" s="33"/>
      <c r="AW22" s="33"/>
      <c r="AX22" s="33"/>
      <c r="AY22" s="33"/>
      <c r="AZ22" s="33"/>
      <c r="BA22" s="33"/>
      <c r="BB22" s="33"/>
      <c r="BC22" s="33"/>
      <c r="BD22" s="33"/>
      <c r="BE22" s="33"/>
      <c r="BF22" s="33"/>
      <c r="BG22" s="33"/>
      <c r="BH22" s="33"/>
      <c r="BI22" s="33"/>
      <c r="BJ22" s="33"/>
      <c r="BK22" s="33"/>
      <c r="BL22" s="33"/>
    </row>
    <row r="23" spans="1:64" ht="30">
      <c r="A23" s="11" t="s">
        <v>28</v>
      </c>
      <c r="B23" s="26"/>
      <c r="C23" s="26" t="s">
        <v>5</v>
      </c>
      <c r="D23" s="26"/>
      <c r="E23" s="26"/>
      <c r="F23" s="29" t="s">
        <v>19</v>
      </c>
      <c r="G23" s="26" t="s">
        <v>22</v>
      </c>
      <c r="H23" s="26" t="s">
        <v>14</v>
      </c>
      <c r="I23" s="26" t="s">
        <v>6</v>
      </c>
      <c r="J23" s="26"/>
      <c r="K23" s="26"/>
      <c r="L23" s="26"/>
      <c r="M23" s="26"/>
      <c r="N23" s="26"/>
      <c r="O23" s="26" t="s">
        <v>12</v>
      </c>
      <c r="P23" s="26"/>
      <c r="Q23" s="26"/>
      <c r="R23" s="26"/>
      <c r="S23" s="26"/>
      <c r="T23" s="26"/>
      <c r="U23" s="26"/>
      <c r="V23" s="33"/>
      <c r="W23" s="33"/>
      <c r="X23" s="33"/>
      <c r="Y23" s="33"/>
      <c r="Z23" s="33"/>
      <c r="AA23" s="33"/>
      <c r="AB23" s="33"/>
      <c r="AC23" s="33"/>
      <c r="AD23" s="33"/>
      <c r="AE23" s="33"/>
      <c r="AF23" s="33"/>
      <c r="AG23" s="33"/>
      <c r="AH23" s="33"/>
      <c r="AI23" s="33"/>
      <c r="AJ23" s="33"/>
      <c r="AK23" s="33"/>
      <c r="AL23" s="33"/>
      <c r="AM23" s="33"/>
      <c r="AN23" s="33"/>
      <c r="AO23" s="33"/>
      <c r="AP23" s="33"/>
      <c r="AQ23" s="33"/>
      <c r="AR23" s="33"/>
      <c r="AS23" s="33"/>
      <c r="AT23" s="33"/>
      <c r="AU23" s="33"/>
      <c r="AV23" s="33"/>
      <c r="AW23" s="33"/>
      <c r="AX23" s="33"/>
      <c r="AY23" s="33"/>
      <c r="AZ23" s="33"/>
      <c r="BA23" s="33"/>
      <c r="BB23" s="33"/>
      <c r="BC23" s="33"/>
      <c r="BD23" s="33"/>
      <c r="BE23" s="33"/>
      <c r="BF23" s="33"/>
      <c r="BG23" s="33"/>
      <c r="BH23" s="33"/>
      <c r="BI23" s="33"/>
      <c r="BJ23" s="33"/>
      <c r="BK23" s="33"/>
      <c r="BL23" s="33"/>
    </row>
    <row r="24" spans="1:64" ht="30">
      <c r="A24" s="14" t="s">
        <v>7</v>
      </c>
      <c r="B24" s="26"/>
      <c r="C24" s="26"/>
      <c r="D24" s="26"/>
      <c r="E24" s="26"/>
      <c r="F24" s="26"/>
      <c r="G24" s="26" t="s">
        <v>9</v>
      </c>
      <c r="H24" s="29" t="s">
        <v>18</v>
      </c>
      <c r="I24" s="26" t="s">
        <v>9</v>
      </c>
      <c r="J24" s="26"/>
      <c r="K24" s="26" t="s">
        <v>26</v>
      </c>
      <c r="L24" s="26"/>
      <c r="M24" s="26"/>
      <c r="N24" s="26"/>
      <c r="O24" s="26" t="s">
        <v>9</v>
      </c>
      <c r="P24" s="26"/>
      <c r="Q24" s="26"/>
      <c r="R24" s="26" t="s">
        <v>11</v>
      </c>
      <c r="S24" s="26"/>
      <c r="T24" s="26"/>
      <c r="U24" s="26"/>
      <c r="V24" s="33"/>
      <c r="W24" s="33"/>
      <c r="X24" s="33"/>
      <c r="Y24" s="33"/>
      <c r="Z24" s="33"/>
      <c r="AA24" s="33"/>
      <c r="AB24" s="33"/>
      <c r="AC24" s="33"/>
      <c r="AD24" s="33"/>
      <c r="AE24" s="33"/>
      <c r="AF24" s="33"/>
      <c r="AG24" s="33"/>
      <c r="AH24" s="33"/>
      <c r="AI24" s="33"/>
      <c r="AJ24" s="33"/>
      <c r="AK24" s="33"/>
      <c r="AL24" s="33"/>
      <c r="AM24" s="33"/>
      <c r="AN24" s="33"/>
      <c r="AO24" s="33"/>
      <c r="AP24" s="33"/>
      <c r="AQ24" s="33"/>
      <c r="AR24" s="33"/>
      <c r="AS24" s="33"/>
      <c r="AT24" s="33"/>
      <c r="AU24" s="33"/>
      <c r="AV24" s="33"/>
      <c r="AW24" s="33"/>
      <c r="AX24" s="33"/>
      <c r="AY24" s="33"/>
      <c r="AZ24" s="33"/>
      <c r="BA24" s="33"/>
      <c r="BB24" s="33"/>
      <c r="BC24" s="33"/>
      <c r="BD24" s="33"/>
      <c r="BE24" s="33"/>
      <c r="BF24" s="33"/>
      <c r="BG24" s="33"/>
      <c r="BH24" s="33"/>
      <c r="BI24" s="33"/>
      <c r="BJ24" s="33"/>
      <c r="BK24" s="33"/>
      <c r="BL24" s="33"/>
    </row>
    <row r="25" spans="1:64" ht="18.75">
      <c r="A25" s="11" t="s">
        <v>8</v>
      </c>
      <c r="B25" s="26"/>
      <c r="C25" s="26"/>
      <c r="D25" s="26"/>
      <c r="E25" s="26"/>
      <c r="F25" s="26"/>
      <c r="G25" s="26"/>
      <c r="H25" s="26"/>
      <c r="I25" s="26"/>
      <c r="J25" s="26"/>
      <c r="K25" s="26"/>
      <c r="L25" s="26"/>
      <c r="M25" s="26"/>
      <c r="N25" s="26"/>
      <c r="O25" s="26"/>
      <c r="P25" s="26"/>
      <c r="Q25" s="26"/>
      <c r="R25" s="26"/>
      <c r="S25" s="26"/>
      <c r="T25" s="26"/>
      <c r="U25" s="26"/>
      <c r="V25" s="33"/>
      <c r="W25" s="33"/>
      <c r="X25" s="33"/>
      <c r="Y25" s="33"/>
      <c r="Z25" s="33"/>
      <c r="AA25" s="33"/>
      <c r="AB25" s="33"/>
      <c r="AC25" s="33"/>
      <c r="AD25" s="33"/>
      <c r="AE25" s="33"/>
      <c r="AF25" s="33"/>
      <c r="AG25" s="33"/>
      <c r="AH25" s="33"/>
      <c r="AI25" s="33"/>
      <c r="AJ25" s="33"/>
      <c r="AK25" s="33"/>
      <c r="AL25" s="33"/>
      <c r="AM25" s="33"/>
      <c r="AN25" s="33"/>
      <c r="AO25" s="33"/>
      <c r="AP25" s="33"/>
      <c r="AQ25" s="33"/>
      <c r="AR25" s="33"/>
      <c r="AS25" s="33"/>
      <c r="AT25" s="33"/>
      <c r="AU25" s="33"/>
      <c r="AV25" s="33"/>
      <c r="AW25" s="33"/>
      <c r="AX25" s="33"/>
      <c r="AY25" s="33"/>
      <c r="AZ25" s="33"/>
      <c r="BA25" s="33"/>
      <c r="BB25" s="33"/>
      <c r="BC25" s="33"/>
      <c r="BD25" s="33"/>
      <c r="BE25" s="33"/>
      <c r="BF25" s="33"/>
      <c r="BG25" s="33"/>
      <c r="BH25" s="33"/>
      <c r="BI25" s="33"/>
      <c r="BJ25" s="33"/>
      <c r="BK25" s="33"/>
      <c r="BL25" s="33"/>
    </row>
    <row r="26" spans="1:64" ht="30">
      <c r="A26" s="14" t="s">
        <v>29</v>
      </c>
      <c r="B26" s="26"/>
      <c r="C26" s="26"/>
      <c r="D26" s="26" t="s">
        <v>5</v>
      </c>
      <c r="E26" s="26"/>
      <c r="F26" s="26"/>
      <c r="G26" s="26"/>
      <c r="H26" s="26"/>
      <c r="I26" s="26"/>
      <c r="J26" s="29" t="s">
        <v>19</v>
      </c>
      <c r="K26" s="26" t="s">
        <v>24</v>
      </c>
      <c r="L26" s="26"/>
      <c r="M26" s="26"/>
      <c r="N26" s="26"/>
      <c r="O26" s="26"/>
      <c r="P26" s="26"/>
      <c r="Q26" s="26"/>
      <c r="R26" s="26"/>
      <c r="S26" s="26"/>
      <c r="T26" s="26"/>
      <c r="U26" s="26" t="s">
        <v>24</v>
      </c>
      <c r="V26" s="33"/>
      <c r="W26" s="33"/>
      <c r="X26" s="33"/>
      <c r="Y26" s="33"/>
      <c r="Z26" s="33"/>
      <c r="AA26" s="33"/>
      <c r="AB26" s="33"/>
      <c r="AC26" s="33"/>
      <c r="AD26" s="33"/>
      <c r="AE26" s="33"/>
      <c r="AF26" s="33"/>
      <c r="AG26" s="33"/>
      <c r="AH26" s="33"/>
      <c r="AI26" s="33"/>
      <c r="AJ26" s="33"/>
      <c r="AK26" s="33"/>
      <c r="AL26" s="33"/>
      <c r="AM26" s="33"/>
      <c r="AN26" s="33"/>
      <c r="AO26" s="33"/>
      <c r="AP26" s="33"/>
      <c r="AQ26" s="33"/>
      <c r="AR26" s="33"/>
      <c r="AS26" s="33"/>
      <c r="AT26" s="33"/>
      <c r="AU26" s="33"/>
      <c r="AV26" s="33"/>
      <c r="AW26" s="33"/>
      <c r="AX26" s="33"/>
      <c r="AY26" s="33"/>
      <c r="AZ26" s="33"/>
      <c r="BA26" s="33"/>
      <c r="BB26" s="33"/>
      <c r="BC26" s="33"/>
      <c r="BD26" s="33"/>
      <c r="BE26" s="33"/>
      <c r="BF26" s="33"/>
      <c r="BG26" s="33"/>
      <c r="BH26" s="33"/>
      <c r="BI26" s="33"/>
      <c r="BJ26" s="33"/>
      <c r="BK26" s="33"/>
      <c r="BL26" s="33"/>
    </row>
    <row r="27" spans="1:64" ht="30">
      <c r="A27" s="11" t="s">
        <v>20</v>
      </c>
      <c r="B27" s="27" t="s">
        <v>7</v>
      </c>
      <c r="C27" s="26"/>
      <c r="D27" s="26" t="s">
        <v>16</v>
      </c>
      <c r="E27" s="26" t="s">
        <v>11</v>
      </c>
      <c r="F27" s="26"/>
      <c r="G27" s="26"/>
      <c r="H27" s="26" t="s">
        <v>11</v>
      </c>
      <c r="I27" s="26"/>
      <c r="J27" s="26"/>
      <c r="K27" s="26"/>
      <c r="L27" s="26"/>
      <c r="M27" s="26"/>
      <c r="N27" s="26"/>
      <c r="O27" s="26"/>
      <c r="P27" s="26"/>
      <c r="Q27" s="26"/>
      <c r="R27" s="26" t="s">
        <v>22</v>
      </c>
      <c r="S27" s="26"/>
      <c r="T27" s="26"/>
      <c r="U27" s="26"/>
      <c r="V27" s="33"/>
      <c r="W27" s="33"/>
      <c r="X27" s="33"/>
      <c r="Y27" s="33"/>
      <c r="Z27" s="33"/>
      <c r="AA27" s="33"/>
      <c r="AB27" s="33"/>
      <c r="AC27" s="33"/>
      <c r="AD27" s="33"/>
      <c r="AE27" s="33"/>
      <c r="AF27" s="33"/>
      <c r="AG27" s="33"/>
      <c r="AH27" s="33"/>
      <c r="AI27" s="33"/>
      <c r="AJ27" s="33"/>
      <c r="AK27" s="33"/>
      <c r="AL27" s="33"/>
      <c r="AM27" s="33"/>
      <c r="AN27" s="33"/>
      <c r="AO27" s="33"/>
      <c r="AP27" s="33"/>
      <c r="AQ27" s="33"/>
      <c r="AR27" s="33"/>
      <c r="AS27" s="33"/>
      <c r="AT27" s="33"/>
      <c r="AU27" s="33"/>
      <c r="AV27" s="33"/>
      <c r="AW27" s="33"/>
      <c r="AX27" s="33"/>
      <c r="AY27" s="33"/>
      <c r="AZ27" s="33"/>
      <c r="BA27" s="33"/>
      <c r="BB27" s="33"/>
      <c r="BC27" s="33"/>
      <c r="BD27" s="33"/>
      <c r="BE27" s="33"/>
      <c r="BF27" s="33"/>
      <c r="BG27" s="33"/>
      <c r="BH27" s="33"/>
      <c r="BI27" s="33"/>
      <c r="BJ27" s="33"/>
      <c r="BK27" s="33"/>
      <c r="BL27" s="33"/>
    </row>
    <row r="28" spans="1:64" ht="30">
      <c r="A28" s="14" t="s">
        <v>16</v>
      </c>
      <c r="B28" s="27" t="s">
        <v>11</v>
      </c>
      <c r="C28" s="26"/>
      <c r="D28" s="26"/>
      <c r="E28" s="26"/>
      <c r="F28" s="29" t="s">
        <v>20</v>
      </c>
      <c r="G28" s="26" t="s">
        <v>11</v>
      </c>
      <c r="H28" s="26" t="s">
        <v>9</v>
      </c>
      <c r="I28" s="26" t="s">
        <v>11</v>
      </c>
      <c r="J28" s="27" t="s">
        <v>11</v>
      </c>
      <c r="K28" s="26" t="s">
        <v>11</v>
      </c>
      <c r="L28" s="26"/>
      <c r="M28" s="26"/>
      <c r="N28" s="26" t="s">
        <v>5</v>
      </c>
      <c r="O28" s="26"/>
      <c r="P28" s="29" t="s">
        <v>19</v>
      </c>
      <c r="Q28" s="26"/>
      <c r="R28" s="26"/>
      <c r="S28" s="26"/>
      <c r="T28" s="26"/>
      <c r="U28" s="26"/>
      <c r="V28" s="33"/>
      <c r="W28" s="33"/>
      <c r="X28" s="33"/>
      <c r="Y28" s="33"/>
      <c r="Z28" s="33"/>
      <c r="AA28" s="33"/>
      <c r="AB28" s="33"/>
      <c r="AC28" s="33"/>
      <c r="AD28" s="33"/>
      <c r="AE28" s="33"/>
      <c r="AF28" s="33"/>
      <c r="AG28" s="33"/>
      <c r="AH28" s="33"/>
      <c r="AI28" s="33"/>
      <c r="AJ28" s="33"/>
      <c r="AK28" s="33"/>
      <c r="AL28" s="33"/>
      <c r="AM28" s="33"/>
      <c r="AN28" s="33"/>
      <c r="AO28" s="33"/>
      <c r="AP28" s="33"/>
      <c r="AQ28" s="33"/>
      <c r="AR28" s="33"/>
      <c r="AS28" s="33"/>
      <c r="AT28" s="33"/>
      <c r="AU28" s="33"/>
      <c r="AV28" s="33"/>
      <c r="AW28" s="33"/>
      <c r="AX28" s="33"/>
      <c r="AY28" s="33"/>
      <c r="AZ28" s="33"/>
      <c r="BA28" s="33"/>
      <c r="BB28" s="33"/>
      <c r="BC28" s="33"/>
      <c r="BD28" s="33"/>
      <c r="BE28" s="33"/>
      <c r="BF28" s="33"/>
      <c r="BG28" s="33"/>
      <c r="BH28" s="33"/>
      <c r="BI28" s="33"/>
      <c r="BJ28" s="33"/>
      <c r="BK28" s="33"/>
      <c r="BL28" s="33"/>
    </row>
  </sheetData>
  <conditionalFormatting sqref="B3:Q28">
    <cfRule type="expression" dxfId="38" priority="11">
      <formula>B3="PRESENT"</formula>
    </cfRule>
    <cfRule type="expression" dxfId="37" priority="12">
      <formula>AND(B3&lt;&gt;"PRESENT",B3&lt;&gt;"Absent excusé",B3&lt;&gt;"Absent non excusé")</formula>
    </cfRule>
    <cfRule type="expression" dxfId="36" priority="13">
      <formula>AND($A3&lt;&gt;"",$A3=B3)</formula>
    </cfRule>
    <cfRule type="expression" dxfId="35" priority="14">
      <formula>B3="Absent non excusé"</formula>
    </cfRule>
    <cfRule type="expression" dxfId="34" priority="15">
      <formula>B3="Absent Excusé"</formula>
    </cfRule>
  </conditionalFormatting>
  <conditionalFormatting sqref="B3:U28">
    <cfRule type="expression" dxfId="33" priority="1">
      <formula>B3="PRESENT"</formula>
    </cfRule>
    <cfRule type="expression" dxfId="32" priority="2">
      <formula>AND(B3&lt;&gt;"PRESENT",B3&lt;&gt;"Absent excusé",B3&lt;&gt;"Absent non excusé")</formula>
    </cfRule>
    <cfRule type="expression" dxfId="31" priority="3">
      <formula>AND($A3&lt;&gt;"",$A3=B3)</formula>
    </cfRule>
    <cfRule type="expression" dxfId="30" priority="4">
      <formula>B3="Absent non excusé"</formula>
    </cfRule>
    <cfRule type="expression" dxfId="29" priority="5">
      <formula>B3="Absent Excusé"</formula>
    </cfRule>
  </conditionalFormatting>
  <dataValidations count="2">
    <dataValidation type="list" allowBlank="1" sqref="B3:U28">
      <formula1>Liste_Presence</formula1>
    </dataValidation>
    <dataValidation type="list" allowBlank="1" sqref="A3:A28">
      <formula1>CONSEILLERS</formula1>
    </dataValidation>
  </dataValidation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G28"/>
  <sheetViews>
    <sheetView workbookViewId="0">
      <selection activeCell="H6" sqref="H6"/>
    </sheetView>
  </sheetViews>
  <sheetFormatPr baseColWidth="10" defaultRowHeight="15"/>
  <cols>
    <col min="1" max="1" width="31" bestFit="1" customWidth="1"/>
    <col min="2" max="5" width="11.42578125" style="49"/>
    <col min="6" max="6" width="24.85546875" customWidth="1"/>
    <col min="7" max="7" width="17.140625" customWidth="1"/>
  </cols>
  <sheetData>
    <row r="1" spans="1:7" ht="90">
      <c r="A1" s="4" t="s">
        <v>0</v>
      </c>
      <c r="B1" s="10" t="s">
        <v>35</v>
      </c>
      <c r="C1" s="10" t="s">
        <v>36</v>
      </c>
      <c r="D1" s="10" t="s">
        <v>37</v>
      </c>
      <c r="E1" s="10" t="s">
        <v>38</v>
      </c>
      <c r="F1" s="24">
        <v>44907</v>
      </c>
      <c r="G1" s="45" t="str">
        <f>"LIEN HYPERTEXTE DE LA SEANCE DU " &amp;TEXT(F1,"jj/mm/aaaa")</f>
        <v>LIEN HYPERTEXTE DE LA SEANCE DU 12/12/2022</v>
      </c>
    </row>
    <row r="2" spans="1:7" ht="21">
      <c r="A2" s="46" t="s">
        <v>9</v>
      </c>
      <c r="B2" s="12">
        <f>IF(F2="PRESENT",1,0)</f>
        <v>1</v>
      </c>
      <c r="C2" s="13">
        <f>IF(B2+D2+E2=0,1,0)</f>
        <v>0</v>
      </c>
      <c r="D2" s="13">
        <f>IF($F2="Absent Excusé",1,0)</f>
        <v>0</v>
      </c>
      <c r="E2" s="13">
        <f>IF($F2="Absent non excusé",1,0)</f>
        <v>0</v>
      </c>
      <c r="F2" s="47" t="str">
        <f>INDEX(SEANCES!$A$1:$ZZ$29,MATCH($A2,SEANCES!$A$1:$A$29,0),MATCH(F$1,SEANCES!$2:$2,0))</f>
        <v>PRESENT</v>
      </c>
      <c r="G2" s="48" t="s">
        <v>45</v>
      </c>
    </row>
    <row r="3" spans="1:7" ht="18.75">
      <c r="A3" s="14" t="s">
        <v>10</v>
      </c>
      <c r="B3" s="12">
        <f t="shared" ref="B3:B28" si="0">IF(F3="PRESENT",1,0)</f>
        <v>1</v>
      </c>
      <c r="C3" s="13">
        <f t="shared" ref="C3:C28" si="1">IF(B3+D3+E3=0,1,0)</f>
        <v>0</v>
      </c>
      <c r="D3" s="13">
        <f t="shared" ref="D3:D28" si="2">IF($F3="Absent Excusé",1,0)</f>
        <v>0</v>
      </c>
      <c r="E3" s="13">
        <f t="shared" ref="E3:E28" si="3">IF($F3="Absent non excusé",1,0)</f>
        <v>0</v>
      </c>
      <c r="F3" s="47" t="str">
        <f>INDEX(SEANCES!$A$1:$ZZ$29,MATCH($A3,SEANCES!$A$1:$A$29,0),MATCH(F$1,SEANCES!$2:$2,0))</f>
        <v>PRESENT</v>
      </c>
    </row>
    <row r="4" spans="1:7" ht="18.75">
      <c r="A4" s="11" t="s">
        <v>15</v>
      </c>
      <c r="B4" s="12">
        <f t="shared" si="0"/>
        <v>1</v>
      </c>
      <c r="C4" s="13">
        <f t="shared" si="1"/>
        <v>0</v>
      </c>
      <c r="D4" s="13">
        <f t="shared" si="2"/>
        <v>0</v>
      </c>
      <c r="E4" s="13">
        <f t="shared" si="3"/>
        <v>0</v>
      </c>
      <c r="F4" s="47" t="str">
        <f>INDEX(SEANCES!$A$1:$ZZ$29,MATCH($A4,SEANCES!$A$1:$A$29,0),MATCH(F$1,SEANCES!$2:$2,0))</f>
        <v>PRESENT</v>
      </c>
    </row>
    <row r="5" spans="1:7" ht="18.75">
      <c r="A5" s="14" t="s">
        <v>27</v>
      </c>
      <c r="B5" s="12">
        <f t="shared" si="0"/>
        <v>1</v>
      </c>
      <c r="C5" s="13">
        <f t="shared" si="1"/>
        <v>0</v>
      </c>
      <c r="D5" s="13">
        <f t="shared" si="2"/>
        <v>0</v>
      </c>
      <c r="E5" s="13">
        <f t="shared" si="3"/>
        <v>0</v>
      </c>
      <c r="F5" s="47" t="str">
        <f>INDEX(SEANCES!$A$1:$ZZ$29,MATCH($A5,SEANCES!$A$1:$A$29,0),MATCH(F$1,SEANCES!$2:$2,0))</f>
        <v>PRESENT</v>
      </c>
    </row>
    <row r="6" spans="1:7" ht="18.75">
      <c r="A6" s="11" t="s">
        <v>21</v>
      </c>
      <c r="B6" s="12">
        <f t="shared" si="0"/>
        <v>1</v>
      </c>
      <c r="C6" s="13">
        <f t="shared" si="1"/>
        <v>0</v>
      </c>
      <c r="D6" s="13">
        <f t="shared" si="2"/>
        <v>0</v>
      </c>
      <c r="E6" s="13">
        <f t="shared" si="3"/>
        <v>0</v>
      </c>
      <c r="F6" s="47" t="str">
        <f>INDEX(SEANCES!$A$1:$ZZ$29,MATCH($A6,SEANCES!$A$1:$A$29,0),MATCH(F$1,SEANCES!$2:$2,0))</f>
        <v>PRESENT</v>
      </c>
    </row>
    <row r="7" spans="1:7" ht="18.75">
      <c r="A7" s="14" t="s">
        <v>11</v>
      </c>
      <c r="B7" s="12">
        <f t="shared" si="0"/>
        <v>0</v>
      </c>
      <c r="C7" s="13">
        <f t="shared" si="1"/>
        <v>1</v>
      </c>
      <c r="D7" s="13">
        <f t="shared" si="2"/>
        <v>0</v>
      </c>
      <c r="E7" s="13">
        <f t="shared" si="3"/>
        <v>0</v>
      </c>
      <c r="F7" s="47" t="str">
        <f>INDEX(SEANCES!$A$1:$ZZ$29,MATCH($A7,SEANCES!$A$1:$A$29,0),MATCH(F$1,SEANCES!$2:$2,0))</f>
        <v>REVEILLOUX Françoise</v>
      </c>
    </row>
    <row r="8" spans="1:7" ht="18.75">
      <c r="A8" s="11" t="s">
        <v>22</v>
      </c>
      <c r="B8" s="12">
        <f t="shared" si="0"/>
        <v>1</v>
      </c>
      <c r="C8" s="13">
        <f t="shared" si="1"/>
        <v>0</v>
      </c>
      <c r="D8" s="13">
        <f t="shared" si="2"/>
        <v>0</v>
      </c>
      <c r="E8" s="13">
        <f t="shared" si="3"/>
        <v>0</v>
      </c>
      <c r="F8" s="47" t="str">
        <f>INDEX(SEANCES!$A$1:$ZZ$29,MATCH($A8,SEANCES!$A$1:$A$29,0),MATCH(F$1,SEANCES!$2:$2,0))</f>
        <v>PRESENT</v>
      </c>
    </row>
    <row r="9" spans="1:7" ht="18.75">
      <c r="A9" s="14" t="s">
        <v>19</v>
      </c>
      <c r="B9" s="12">
        <f t="shared" si="0"/>
        <v>1</v>
      </c>
      <c r="C9" s="13">
        <f t="shared" si="1"/>
        <v>0</v>
      </c>
      <c r="D9" s="13">
        <f t="shared" si="2"/>
        <v>0</v>
      </c>
      <c r="E9" s="13">
        <f t="shared" si="3"/>
        <v>0</v>
      </c>
      <c r="F9" s="47" t="str">
        <f>INDEX(SEANCES!$A$1:$ZZ$29,MATCH($A9,SEANCES!$A$1:$A$29,0),MATCH(F$1,SEANCES!$2:$2,0))</f>
        <v>PRESENT</v>
      </c>
    </row>
    <row r="10" spans="1:7" ht="18.75">
      <c r="A10" s="11" t="s">
        <v>17</v>
      </c>
      <c r="B10" s="12">
        <f t="shared" si="0"/>
        <v>1</v>
      </c>
      <c r="C10" s="13">
        <f t="shared" si="1"/>
        <v>0</v>
      </c>
      <c r="D10" s="13">
        <f t="shared" si="2"/>
        <v>0</v>
      </c>
      <c r="E10" s="13">
        <f t="shared" si="3"/>
        <v>0</v>
      </c>
      <c r="F10" s="47" t="str">
        <f>INDEX(SEANCES!$A$1:$ZZ$29,MATCH($A10,SEANCES!$A$1:$A$29,0),MATCH(F$1,SEANCES!$2:$2,0))</f>
        <v>PRESENT</v>
      </c>
    </row>
    <row r="11" spans="1:7" ht="18.75">
      <c r="A11" s="14" t="s">
        <v>30</v>
      </c>
      <c r="B11" s="12">
        <f t="shared" si="0"/>
        <v>0</v>
      </c>
      <c r="C11" s="13">
        <f t="shared" si="1"/>
        <v>1</v>
      </c>
      <c r="D11" s="13">
        <f t="shared" si="2"/>
        <v>0</v>
      </c>
      <c r="E11" s="13">
        <f t="shared" si="3"/>
        <v>0</v>
      </c>
      <c r="F11" s="47" t="str">
        <f>INDEX(SEANCES!$A$1:$ZZ$29,MATCH($A11,SEANCES!$A$1:$A$29,0),MATCH(F$1,SEANCES!$2:$2,0))</f>
        <v>FAGONT Alain</v>
      </c>
    </row>
    <row r="12" spans="1:7" ht="18.75">
      <c r="A12" s="11" t="s">
        <v>6</v>
      </c>
      <c r="B12" s="12">
        <f t="shared" si="0"/>
        <v>1</v>
      </c>
      <c r="C12" s="13">
        <f t="shared" si="1"/>
        <v>0</v>
      </c>
      <c r="D12" s="13">
        <f t="shared" si="2"/>
        <v>0</v>
      </c>
      <c r="E12" s="13">
        <f t="shared" si="3"/>
        <v>0</v>
      </c>
      <c r="F12" s="47" t="str">
        <f>INDEX(SEANCES!$A$1:$ZZ$29,MATCH($A12,SEANCES!$A$1:$A$29,0),MATCH(F$1,SEANCES!$2:$2,0))</f>
        <v>PRESENT</v>
      </c>
    </row>
    <row r="13" spans="1:7" ht="18.75">
      <c r="A13" s="14" t="s">
        <v>31</v>
      </c>
      <c r="B13" s="12">
        <f t="shared" si="0"/>
        <v>1</v>
      </c>
      <c r="C13" s="13">
        <f t="shared" si="1"/>
        <v>0</v>
      </c>
      <c r="D13" s="13">
        <f t="shared" si="2"/>
        <v>0</v>
      </c>
      <c r="E13" s="13">
        <f t="shared" si="3"/>
        <v>0</v>
      </c>
      <c r="F13" s="47" t="str">
        <f>INDEX(SEANCES!$A$1:$ZZ$29,MATCH($A13,SEANCES!$A$1:$A$29,0),MATCH(F$1,SEANCES!$2:$2,0))</f>
        <v>PRESENT</v>
      </c>
    </row>
    <row r="14" spans="1:7" ht="18.75">
      <c r="A14" s="11" t="s">
        <v>25</v>
      </c>
      <c r="B14" s="12">
        <f t="shared" si="0"/>
        <v>0</v>
      </c>
      <c r="C14" s="13">
        <f t="shared" si="1"/>
        <v>0</v>
      </c>
      <c r="D14" s="13">
        <f t="shared" si="2"/>
        <v>1</v>
      </c>
      <c r="E14" s="13">
        <f t="shared" si="3"/>
        <v>0</v>
      </c>
      <c r="F14" s="47" t="str">
        <f>INDEX(SEANCES!$A$1:$ZZ$29,MATCH($A14,SEANCES!$A$1:$A$29,0),MATCH(F$1,SEANCES!$2:$2,0))</f>
        <v>Absent Excusé</v>
      </c>
    </row>
    <row r="15" spans="1:7" ht="18.75">
      <c r="A15" s="14" t="s">
        <v>23</v>
      </c>
      <c r="B15" s="12">
        <f t="shared" si="0"/>
        <v>0</v>
      </c>
      <c r="C15" s="13">
        <f t="shared" si="1"/>
        <v>1</v>
      </c>
      <c r="D15" s="13">
        <f t="shared" si="2"/>
        <v>0</v>
      </c>
      <c r="E15" s="13">
        <f t="shared" si="3"/>
        <v>0</v>
      </c>
      <c r="F15" s="47" t="str">
        <f>INDEX(SEANCES!$A$1:$ZZ$29,MATCH($A15,SEANCES!$A$1:$A$29,0),MATCH(F$1,SEANCES!$2:$2,0))</f>
        <v>SOARES Maryse</v>
      </c>
    </row>
    <row r="16" spans="1:7" ht="18.75">
      <c r="A16" s="11" t="s">
        <v>26</v>
      </c>
      <c r="B16" s="12">
        <f t="shared" si="0"/>
        <v>0</v>
      </c>
      <c r="C16" s="13">
        <f t="shared" si="1"/>
        <v>1</v>
      </c>
      <c r="D16" s="13">
        <f t="shared" si="2"/>
        <v>0</v>
      </c>
      <c r="E16" s="13">
        <f t="shared" si="3"/>
        <v>0</v>
      </c>
      <c r="F16" s="47" t="str">
        <f>INDEX(SEANCES!$A$1:$ZZ$29,MATCH($A16,SEANCES!$A$1:$A$29,0),MATCH(F$1,SEANCES!$2:$2,0))</f>
        <v>PIRONIN Maryse</v>
      </c>
    </row>
    <row r="17" spans="1:6" ht="18.75">
      <c r="A17" s="14" t="s">
        <v>18</v>
      </c>
      <c r="B17" s="12">
        <f t="shared" si="0"/>
        <v>1</v>
      </c>
      <c r="C17" s="13">
        <f t="shared" si="1"/>
        <v>0</v>
      </c>
      <c r="D17" s="13">
        <f t="shared" si="2"/>
        <v>0</v>
      </c>
      <c r="E17" s="13">
        <f t="shared" si="3"/>
        <v>0</v>
      </c>
      <c r="F17" s="47" t="str">
        <f>INDEX(SEANCES!$A$1:$ZZ$29,MATCH($A17,SEANCES!$A$1:$A$29,0),MATCH(F$1,SEANCES!$2:$2,0))</f>
        <v>PRESENT</v>
      </c>
    </row>
    <row r="18" spans="1:6" ht="18.75">
      <c r="A18" s="11" t="s">
        <v>14</v>
      </c>
      <c r="B18" s="12">
        <f t="shared" si="0"/>
        <v>1</v>
      </c>
      <c r="C18" s="13">
        <f t="shared" si="1"/>
        <v>0</v>
      </c>
      <c r="D18" s="13">
        <f t="shared" si="2"/>
        <v>0</v>
      </c>
      <c r="E18" s="13">
        <f t="shared" si="3"/>
        <v>0</v>
      </c>
      <c r="F18" s="47" t="str">
        <f>INDEX(SEANCES!$A$1:$ZZ$29,MATCH($A18,SEANCES!$A$1:$A$29,0),MATCH(F$1,SEANCES!$2:$2,0))</f>
        <v>PRESENT</v>
      </c>
    </row>
    <row r="19" spans="1:6" ht="18.75">
      <c r="A19" s="14" t="s">
        <v>24</v>
      </c>
      <c r="B19" s="12">
        <f t="shared" si="0"/>
        <v>1</v>
      </c>
      <c r="C19" s="13">
        <f t="shared" si="1"/>
        <v>0</v>
      </c>
      <c r="D19" s="13">
        <f t="shared" si="2"/>
        <v>0</v>
      </c>
      <c r="E19" s="13">
        <f t="shared" si="3"/>
        <v>0</v>
      </c>
      <c r="F19" s="47" t="str">
        <f>INDEX(SEANCES!$A$1:$ZZ$29,MATCH($A19,SEANCES!$A$1:$A$29,0),MATCH(F$1,SEANCES!$2:$2,0))</f>
        <v>PRESENT</v>
      </c>
    </row>
    <row r="20" spans="1:6" ht="18.75">
      <c r="A20" s="11" t="s">
        <v>5</v>
      </c>
      <c r="B20" s="12">
        <f t="shared" si="0"/>
        <v>1</v>
      </c>
      <c r="C20" s="13">
        <f t="shared" si="1"/>
        <v>0</v>
      </c>
      <c r="D20" s="13">
        <f t="shared" si="2"/>
        <v>0</v>
      </c>
      <c r="E20" s="13">
        <f t="shared" si="3"/>
        <v>0</v>
      </c>
      <c r="F20" s="47" t="str">
        <f>INDEX(SEANCES!$A$1:$ZZ$29,MATCH($A20,SEANCES!$A$1:$A$29,0),MATCH(F$1,SEANCES!$2:$2,0))</f>
        <v>PRESENT</v>
      </c>
    </row>
    <row r="21" spans="1:6" ht="18.75">
      <c r="A21" s="14" t="s">
        <v>13</v>
      </c>
      <c r="B21" s="12">
        <f t="shared" si="0"/>
        <v>0</v>
      </c>
      <c r="C21" s="13">
        <f t="shared" si="1"/>
        <v>1</v>
      </c>
      <c r="D21" s="13">
        <f t="shared" si="2"/>
        <v>0</v>
      </c>
      <c r="E21" s="13">
        <f t="shared" si="3"/>
        <v>0</v>
      </c>
      <c r="F21" s="47" t="str">
        <f>INDEX(SEANCES!$A$1:$ZZ$29,MATCH($A21,SEANCES!$A$1:$A$29,0),MATCH(F$1,SEANCES!$2:$2,0))</f>
        <v>MANDON  Christine</v>
      </c>
    </row>
    <row r="22" spans="1:6" ht="18.75">
      <c r="A22" s="11" t="s">
        <v>28</v>
      </c>
      <c r="B22" s="12">
        <f t="shared" si="0"/>
        <v>0</v>
      </c>
      <c r="C22" s="13">
        <f t="shared" si="1"/>
        <v>0</v>
      </c>
      <c r="D22" s="13">
        <f t="shared" si="2"/>
        <v>1</v>
      </c>
      <c r="E22" s="13">
        <f t="shared" si="3"/>
        <v>0</v>
      </c>
      <c r="F22" s="47" t="str">
        <f>INDEX(SEANCES!$A$1:$ZZ$29,MATCH($A22,SEANCES!$A$1:$A$29,0),MATCH(F$1,SEANCES!$2:$2,0))</f>
        <v>Absent Excusé</v>
      </c>
    </row>
    <row r="23" spans="1:6" ht="18.75">
      <c r="A23" s="14" t="s">
        <v>7</v>
      </c>
      <c r="B23" s="12">
        <f t="shared" si="0"/>
        <v>1</v>
      </c>
      <c r="C23" s="13">
        <f t="shared" si="1"/>
        <v>0</v>
      </c>
      <c r="D23" s="13">
        <f t="shared" si="2"/>
        <v>0</v>
      </c>
      <c r="E23" s="13">
        <f t="shared" si="3"/>
        <v>0</v>
      </c>
      <c r="F23" s="47" t="str">
        <f>INDEX(SEANCES!$A$1:$ZZ$29,MATCH($A23,SEANCES!$A$1:$A$29,0),MATCH(F$1,SEANCES!$2:$2,0))</f>
        <v>PRESENT</v>
      </c>
    </row>
    <row r="24" spans="1:6" ht="18.75">
      <c r="A24" s="11" t="s">
        <v>8</v>
      </c>
      <c r="B24" s="12">
        <f t="shared" si="0"/>
        <v>1</v>
      </c>
      <c r="C24" s="13">
        <f t="shared" si="1"/>
        <v>0</v>
      </c>
      <c r="D24" s="13">
        <f t="shared" si="2"/>
        <v>0</v>
      </c>
      <c r="E24" s="13">
        <f t="shared" si="3"/>
        <v>0</v>
      </c>
      <c r="F24" s="47" t="str">
        <f>INDEX(SEANCES!$A$1:$ZZ$29,MATCH($A24,SEANCES!$A$1:$A$29,0),MATCH(F$1,SEANCES!$2:$2,0))</f>
        <v>PRESENT</v>
      </c>
    </row>
    <row r="25" spans="1:6" ht="18.75">
      <c r="A25" s="14" t="s">
        <v>29</v>
      </c>
      <c r="B25" s="12">
        <f t="shared" si="0"/>
        <v>0</v>
      </c>
      <c r="C25" s="13">
        <f t="shared" si="1"/>
        <v>1</v>
      </c>
      <c r="D25" s="13">
        <f t="shared" si="2"/>
        <v>0</v>
      </c>
      <c r="E25" s="13">
        <f t="shared" si="3"/>
        <v>0</v>
      </c>
      <c r="F25" s="47" t="str">
        <f>INDEX(SEANCES!$A$1:$ZZ$29,MATCH($A25,SEANCES!$A$1:$A$29,0),MATCH(F$1,SEANCES!$2:$2,0))</f>
        <v>MAHAUT Jessika</v>
      </c>
    </row>
    <row r="26" spans="1:6" ht="18.75">
      <c r="A26" s="11" t="s">
        <v>20</v>
      </c>
      <c r="B26" s="12">
        <f t="shared" si="0"/>
        <v>1</v>
      </c>
      <c r="C26" s="13">
        <f t="shared" si="1"/>
        <v>0</v>
      </c>
      <c r="D26" s="13">
        <f t="shared" si="2"/>
        <v>0</v>
      </c>
      <c r="E26" s="13">
        <f t="shared" si="3"/>
        <v>0</v>
      </c>
      <c r="F26" s="47" t="str">
        <f>INDEX(SEANCES!$A$1:$ZZ$29,MATCH($A26,SEANCES!$A$1:$A$29,0),MATCH(F$1,SEANCES!$2:$2,0))</f>
        <v>PRESENT</v>
      </c>
    </row>
    <row r="27" spans="1:6" ht="18.75">
      <c r="A27" s="14" t="s">
        <v>16</v>
      </c>
      <c r="B27" s="12">
        <f t="shared" si="0"/>
        <v>1</v>
      </c>
      <c r="C27" s="13">
        <f t="shared" si="1"/>
        <v>0</v>
      </c>
      <c r="D27" s="13">
        <f t="shared" si="2"/>
        <v>0</v>
      </c>
      <c r="E27" s="13">
        <f t="shared" si="3"/>
        <v>0</v>
      </c>
      <c r="F27" s="47" t="str">
        <f>INDEX(SEANCES!$A$1:$ZZ$29,MATCH($A27,SEANCES!$A$1:$A$29,0),MATCH(F$1,SEANCES!$2:$2,0))</f>
        <v>PRESENT</v>
      </c>
    </row>
    <row r="28" spans="1:6" ht="18.75">
      <c r="A28" s="11" t="s">
        <v>12</v>
      </c>
      <c r="B28" s="12">
        <f t="shared" si="0"/>
        <v>0</v>
      </c>
      <c r="C28" s="13">
        <f t="shared" si="1"/>
        <v>1</v>
      </c>
      <c r="D28" s="13">
        <f t="shared" si="2"/>
        <v>0</v>
      </c>
      <c r="E28" s="13">
        <f t="shared" si="3"/>
        <v>0</v>
      </c>
      <c r="F28" s="47" t="str">
        <f>INDEX(SEANCES!$A$1:$ZZ$29,MATCH($A28,SEANCES!$A$1:$A$29,0),MATCH(F$1,SEANCES!$2:$2,0))</f>
        <v>PRADIER Eric</v>
      </c>
    </row>
  </sheetData>
  <conditionalFormatting sqref="F2:F28">
    <cfRule type="expression" dxfId="28" priority="1">
      <formula>F2="PRESENT"</formula>
    </cfRule>
    <cfRule type="expression" dxfId="27" priority="2">
      <formula>AND(F2&lt;&gt;"PRESENT",F2&lt;&gt;"Absent excusé",F2&lt;&gt;"Absent non excusé")</formula>
    </cfRule>
    <cfRule type="expression" dxfId="26" priority="3">
      <formula>AND($A2&lt;&gt;"",$A2=F2)</formula>
    </cfRule>
    <cfRule type="expression" dxfId="25" priority="4">
      <formula>F2="Absent non excusé"</formula>
    </cfRule>
    <cfRule type="expression" dxfId="24" priority="5">
      <formula>F2="Absent Excusé"</formula>
    </cfRule>
  </conditionalFormatting>
  <dataValidations count="2">
    <dataValidation type="list" allowBlank="1" sqref="A2:A28">
      <formula1>CONSEILLERS</formula1>
    </dataValidation>
    <dataValidation type="list" allowBlank="1" sqref="F2:F28">
      <formula1>Liste_Presence</formula1>
    </dataValidation>
  </dataValidations>
  <hyperlinks>
    <hyperlink ref="G2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Liste_des_conseillers</vt:lpstr>
      <vt:lpstr>SEANCES</vt:lpstr>
      <vt:lpstr>Comptage_des_absents</vt:lpstr>
      <vt:lpstr>Synthese_Attribution_Pouvoirs</vt:lpstr>
      <vt:lpstr>Hypertexte</vt:lpstr>
      <vt:lpstr>CONSEILLERS</vt:lpstr>
      <vt:lpstr>Liste_Presence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FRANCIS</cp:lastModifiedBy>
  <dcterms:created xsi:type="dcterms:W3CDTF">2023-02-03T05:46:10Z</dcterms:created>
  <dcterms:modified xsi:type="dcterms:W3CDTF">2023-02-13T11:49:49Z</dcterms:modified>
</cp:coreProperties>
</file>