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3695" windowHeight="672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9" i="1" a="1"/>
  <c r="N21" a="1"/>
  <c r="N13" a="1"/>
  <c r="N19" a="1"/>
  <c r="N8" a="1"/>
  <c r="N12" a="1"/>
  <c r="N16" a="1"/>
  <c r="N20" a="1"/>
  <c r="N24" a="1"/>
  <c r="N11" a="1"/>
  <c r="N27" a="1"/>
  <c r="N15" a="1"/>
  <c r="N7" a="1"/>
  <c r="N18" a="1"/>
  <c r="N25" a="1"/>
  <c r="N6" a="1"/>
  <c r="N10" a="1"/>
  <c r="N14" a="1"/>
  <c r="N22" a="1"/>
  <c r="N26" a="1"/>
  <c r="N17" a="1"/>
  <c r="N23" a="1"/>
  <c r="N5" a="1"/>
  <c r="N23" l="1"/>
  <c r="N17"/>
  <c r="N26"/>
  <c r="N22"/>
  <c r="N14"/>
  <c r="N10"/>
  <c r="N6"/>
  <c r="N25"/>
  <c r="N18"/>
  <c r="N7"/>
  <c r="N15"/>
  <c r="N27"/>
  <c r="N11"/>
  <c r="N24"/>
  <c r="N20"/>
  <c r="N16"/>
  <c r="N12"/>
  <c r="N8"/>
  <c r="N19"/>
  <c r="N13"/>
  <c r="N21"/>
  <c r="N9"/>
  <c r="N5"/>
  <c r="S16" l="1"/>
  <c r="S15"/>
  <c r="S14"/>
  <c r="S13"/>
  <c r="S12"/>
  <c r="S11"/>
  <c r="S10"/>
  <c r="S9"/>
  <c r="S8"/>
  <c r="L27"/>
  <c r="L26"/>
  <c r="L25"/>
  <c r="L24"/>
  <c r="L23"/>
  <c r="L22"/>
  <c r="L21"/>
  <c r="L20"/>
  <c r="L19"/>
  <c r="L18"/>
  <c r="L17"/>
  <c r="F2"/>
  <c r="F3"/>
  <c r="F1"/>
  <c r="A13"/>
  <c r="A14" s="1"/>
  <c r="A15" s="1"/>
  <c r="A5"/>
  <c r="A6" s="1"/>
  <c r="A7" s="1"/>
  <c r="A8" s="1"/>
  <c r="A9" s="1"/>
  <c r="A10" s="1"/>
  <c r="A11" s="1"/>
  <c r="A12" s="1"/>
  <c r="I2"/>
  <c r="G15" s="1"/>
  <c r="I15" s="1"/>
  <c r="S3" l="1"/>
  <c r="S7"/>
  <c r="S1"/>
  <c r="S4"/>
  <c r="S6"/>
  <c r="G9"/>
  <c r="I9" s="1"/>
  <c r="G14"/>
  <c r="I14" s="1"/>
  <c r="G7"/>
  <c r="I7" s="1"/>
  <c r="G11"/>
  <c r="I11" s="1"/>
  <c r="G5"/>
  <c r="I5" s="1"/>
  <c r="G8"/>
  <c r="I8" s="1"/>
  <c r="G12"/>
  <c r="I12" s="1"/>
  <c r="G6"/>
  <c r="I6" s="1"/>
  <c r="G10"/>
  <c r="I10" s="1"/>
  <c r="G13"/>
  <c r="I13" s="1"/>
  <c r="S5" l="1"/>
  <c r="L5" a="1"/>
  <c r="L5" s="1"/>
  <c r="S2"/>
  <c r="J5"/>
  <c r="L6" l="1" a="1"/>
  <c r="L6" s="1"/>
  <c r="L7" l="1" a="1"/>
  <c r="L7" s="1"/>
  <c r="L8" s="1" a="1"/>
  <c r="L8" s="1"/>
  <c r="L9" s="1" a="1"/>
  <c r="L9" s="1"/>
  <c r="L12" l="1" a="1"/>
  <c r="L12" s="1"/>
  <c r="L13" s="1" a="1"/>
  <c r="L13" s="1"/>
  <c r="L10" a="1"/>
  <c r="L10" s="1"/>
  <c r="L11" s="1" a="1"/>
  <c r="L11" s="1"/>
  <c r="L14" l="1" a="1"/>
  <c r="L14" s="1"/>
  <c r="L15" s="1" a="1"/>
  <c r="L15" s="1"/>
</calcChain>
</file>

<file path=xl/sharedStrings.xml><?xml version="1.0" encoding="utf-8"?>
<sst xmlns="http://schemas.openxmlformats.org/spreadsheetml/2006/main" count="53" uniqueCount="46">
  <si>
    <t>NOMS</t>
  </si>
  <si>
    <t>PRENOMS</t>
  </si>
  <si>
    <t>JOUEURS</t>
  </si>
  <si>
    <t>ADULTES</t>
  </si>
  <si>
    <t>ENFANTS</t>
  </si>
  <si>
    <t>TOTAL</t>
  </si>
  <si>
    <t>REGLEMENT</t>
  </si>
  <si>
    <t>DÛ</t>
  </si>
  <si>
    <t>REPAS ADULTE</t>
  </si>
  <si>
    <t>REPAS ENFANT</t>
  </si>
  <si>
    <t>NBRE JOUEURS</t>
  </si>
  <si>
    <t>MISE</t>
  </si>
  <si>
    <t>ESPECES</t>
  </si>
  <si>
    <t>0</t>
  </si>
  <si>
    <t>PORER</t>
  </si>
  <si>
    <t>EVA</t>
  </si>
  <si>
    <t>GATOR</t>
  </si>
  <si>
    <t>ALI</t>
  </si>
  <si>
    <t>TERIEUR</t>
  </si>
  <si>
    <t>ALAIN</t>
  </si>
  <si>
    <t>BONNEAUX</t>
  </si>
  <si>
    <t>JEAN</t>
  </si>
  <si>
    <t>ALEX</t>
  </si>
  <si>
    <t>NOHE</t>
  </si>
  <si>
    <t>IVAN</t>
  </si>
  <si>
    <t>MORRIS</t>
  </si>
  <si>
    <t>PHILIPPE</t>
  </si>
  <si>
    <t>NBRE REPAS adultes</t>
  </si>
  <si>
    <t>NBRE REPAS enfants</t>
  </si>
  <si>
    <t>COPTAIRE</t>
  </si>
  <si>
    <t>ELI</t>
  </si>
  <si>
    <t>TOTAL ENCAISSEMENT</t>
  </si>
  <si>
    <t>CHEQUE</t>
  </si>
  <si>
    <t>TIRAGE</t>
  </si>
  <si>
    <t>EQUIPE 1</t>
  </si>
  <si>
    <t>EQUIPE 2</t>
  </si>
  <si>
    <t>EQUIPE 3</t>
  </si>
  <si>
    <t>EQUIPE 4</t>
  </si>
  <si>
    <t>JEU 1</t>
  </si>
  <si>
    <t>JEU 2</t>
  </si>
  <si>
    <t>ELLA</t>
  </si>
  <si>
    <t>BORER</t>
  </si>
  <si>
    <t>SPHERE</t>
  </si>
  <si>
    <t>EMI</t>
  </si>
  <si>
    <t>POING</t>
  </si>
  <si>
    <t>CHANG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</si>
</sst>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11"/>
      <color theme="4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00B05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dashDot">
        <color indexed="64"/>
      </top>
      <bottom/>
      <diagonal/>
    </border>
    <border>
      <left/>
      <right style="medium">
        <color indexed="64"/>
      </right>
      <top style="dashDot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2" borderId="0" xfId="0" applyFill="1"/>
    <xf numFmtId="44" fontId="0" fillId="2" borderId="0" xfId="1" applyFont="1" applyFill="1"/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44" fontId="0" fillId="0" borderId="0" xfId="1" applyFont="1" applyAlignment="1">
      <alignment horizontal="center" vertical="center"/>
    </xf>
    <xf numFmtId="0" fontId="0" fillId="0" borderId="0" xfId="0" applyAlignment="1"/>
    <xf numFmtId="0" fontId="5" fillId="2" borderId="0" xfId="0" applyFont="1" applyFill="1" applyAlignment="1">
      <alignment horizontal="center" vertical="center"/>
    </xf>
    <xf numFmtId="44" fontId="0" fillId="0" borderId="0" xfId="1" applyNumberFormat="1" applyFont="1" applyAlignment="1">
      <alignment horizontal="center" vertical="center"/>
    </xf>
    <xf numFmtId="0" fontId="2" fillId="2" borderId="0" xfId="0" applyFont="1" applyFill="1"/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4" fontId="0" fillId="3" borderId="0" xfId="0" applyNumberFormat="1" applyFont="1" applyFill="1" applyAlignment="1"/>
    <xf numFmtId="0" fontId="0" fillId="2" borderId="0" xfId="0" applyFont="1" applyFill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0" fontId="6" fillId="0" borderId="3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0" xfId="0" applyFill="1" applyAlignment="1">
      <alignment horizontal="right"/>
    </xf>
    <xf numFmtId="0" fontId="0" fillId="2" borderId="0" xfId="0" applyFill="1" applyAlignment="1">
      <alignment horizontal="center"/>
    </xf>
    <xf numFmtId="0" fontId="0" fillId="0" borderId="0" xfId="0" applyNumberFormat="1"/>
  </cellXfs>
  <cellStyles count="2">
    <cellStyle name="Monétaire" xfId="1" builtinId="4"/>
    <cellStyle name="Normal" xfId="0" builtinId="0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general" vertical="bottom" textRotation="0" wrapText="0" indent="0" relativeIndent="255" justifyLastLine="0" shrinkToFit="0" readingOrder="0"/>
    </dxf>
    <dxf>
      <alignment horizontal="general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Calibri"/>
        <scheme val="minor"/>
      </font>
      <fill>
        <patternFill patternType="solid">
          <fgColor indexed="64"/>
          <bgColor theme="4"/>
        </patternFill>
      </fill>
      <alignment horizontal="center" vertical="center" textRotation="0" wrapText="0" indent="0" relativeIndent="255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4:I15" totalsRowShown="0" headerRowDxfId="10" dataDxfId="9">
  <autoFilter ref="A4:I15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</autoFilter>
  <tableColumns count="9">
    <tableColumn id="1" name="0" dataDxfId="8">
      <calculatedColumnFormula>IF(B5="","",A4+1)</calculatedColumnFormula>
    </tableColumn>
    <tableColumn id="2" name="NOMS" dataDxfId="7"/>
    <tableColumn id="3" name="PRENOMS" dataDxfId="6"/>
    <tableColumn id="4" name="JOUEURS" dataDxfId="5"/>
    <tableColumn id="5" name="ADULTES" dataDxfId="4"/>
    <tableColumn id="6" name="ENFANTS" dataDxfId="3"/>
    <tableColumn id="7" name="TOTAL" dataDxfId="2" dataCellStyle="Monétaire">
      <calculatedColumnFormula>SUM(D5*$I$3)+(E5*$I$1)+(F5*$I$2)</calculatedColumnFormula>
    </tableColumn>
    <tableColumn id="8" name="REGLEMENT" dataDxfId="1"/>
    <tableColumn id="9" name="DÛ" dataDxfId="0" dataCellStyle="Monétaire">
      <calculatedColumnFormula>IF(G5="","",IF(H5="CHEQUE",0,IF(H5="ESPECES",0,G5)))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52"/>
  <sheetViews>
    <sheetView tabSelected="1" workbookViewId="0">
      <selection activeCell="L4" sqref="L4"/>
    </sheetView>
  </sheetViews>
  <sheetFormatPr baseColWidth="10" defaultRowHeight="15"/>
  <cols>
    <col min="1" max="1" width="4.140625" customWidth="1"/>
    <col min="2" max="2" width="16.7109375" bestFit="1" customWidth="1"/>
    <col min="3" max="3" width="13.140625" customWidth="1"/>
    <col min="4" max="5" width="9" customWidth="1"/>
    <col min="6" max="6" width="9.5703125" bestFit="1" customWidth="1"/>
    <col min="7" max="7" width="8.42578125" bestFit="1" customWidth="1"/>
    <col min="8" max="8" width="8.85546875" bestFit="1" customWidth="1"/>
    <col min="9" max="9" width="8.42578125" bestFit="1" customWidth="1"/>
    <col min="10" max="10" width="15.42578125" bestFit="1" customWidth="1"/>
    <col min="12" max="12" width="9.5703125" customWidth="1"/>
    <col min="13" max="13" width="7.28515625" bestFit="1" customWidth="1"/>
    <col min="14" max="14" width="16.28515625" bestFit="1" customWidth="1"/>
    <col min="15" max="15" width="2.5703125" customWidth="1"/>
    <col min="16" max="16" width="5.42578125" bestFit="1" customWidth="1"/>
    <col min="18" max="18" width="3" bestFit="1" customWidth="1"/>
    <col min="19" max="19" width="16.28515625" bestFit="1" customWidth="1"/>
  </cols>
  <sheetData>
    <row r="1" spans="1:20">
      <c r="A1" s="3"/>
      <c r="B1" s="3"/>
      <c r="C1" s="3"/>
      <c r="D1" s="32" t="s">
        <v>10</v>
      </c>
      <c r="E1" s="32"/>
      <c r="F1" s="17">
        <f>SUM(D5:D15)</f>
        <v>7</v>
      </c>
      <c r="G1" s="31" t="s">
        <v>8</v>
      </c>
      <c r="H1" s="31"/>
      <c r="I1" s="4">
        <v>17</v>
      </c>
      <c r="J1" s="3"/>
      <c r="K1" s="3"/>
      <c r="L1" s="3"/>
      <c r="M1" s="3"/>
      <c r="N1" s="3"/>
      <c r="O1" s="3"/>
      <c r="P1" s="28" t="s">
        <v>38</v>
      </c>
      <c r="Q1" s="24" t="s">
        <v>34</v>
      </c>
      <c r="R1" s="13">
        <v>1</v>
      </c>
      <c r="S1" s="13" t="str">
        <f ca="1">IF(R1="","",VLOOKUP(R1,$M$5:$N$15,2,FALSE))</f>
        <v>ELLA BORER</v>
      </c>
      <c r="T1" s="21">
        <v>13</v>
      </c>
    </row>
    <row r="2" spans="1:20">
      <c r="A2" s="3"/>
      <c r="B2" s="3"/>
      <c r="C2" s="3"/>
      <c r="D2" s="32" t="s">
        <v>27</v>
      </c>
      <c r="E2" s="32"/>
      <c r="F2" s="17">
        <f>SUM(E5:E15)</f>
        <v>9</v>
      </c>
      <c r="G2" s="31" t="s">
        <v>9</v>
      </c>
      <c r="H2" s="31"/>
      <c r="I2" s="4">
        <f>I1/2</f>
        <v>8.5</v>
      </c>
      <c r="J2" s="3"/>
      <c r="K2" s="3"/>
      <c r="L2" s="3"/>
      <c r="M2" s="3"/>
      <c r="N2" s="3"/>
      <c r="O2" s="3"/>
      <c r="P2" s="29"/>
      <c r="Q2" s="25"/>
      <c r="R2" s="13">
        <v>2</v>
      </c>
      <c r="S2" s="13" t="str">
        <f t="shared" ref="S2:S16" ca="1" si="0">IF(R2="","",VLOOKUP(R2,$M$5:$N$15,2,FALSE))</f>
        <v>EVA PORER</v>
      </c>
      <c r="T2" s="21"/>
    </row>
    <row r="3" spans="1:20">
      <c r="A3" s="3"/>
      <c r="B3" s="3"/>
      <c r="C3" s="3"/>
      <c r="D3" s="32" t="s">
        <v>28</v>
      </c>
      <c r="E3" s="32"/>
      <c r="F3" s="17">
        <f>SUM(F5:F15)</f>
        <v>6</v>
      </c>
      <c r="G3" s="31" t="s">
        <v>11</v>
      </c>
      <c r="H3" s="31"/>
      <c r="I3" s="4">
        <v>2</v>
      </c>
      <c r="J3" s="3"/>
      <c r="K3" s="3"/>
      <c r="L3" s="3"/>
      <c r="M3" s="3"/>
      <c r="N3" s="3"/>
      <c r="O3" s="3"/>
      <c r="P3" s="29"/>
      <c r="Q3" s="25"/>
      <c r="R3" s="13">
        <v>3</v>
      </c>
      <c r="S3" s="13" t="str">
        <f t="shared" ca="1" si="0"/>
        <v>ALEX TERIEUR</v>
      </c>
      <c r="T3" s="21"/>
    </row>
    <row r="4" spans="1:20" ht="15.75">
      <c r="A4" s="9" t="s">
        <v>13</v>
      </c>
      <c r="B4" s="5" t="s">
        <v>0</v>
      </c>
      <c r="C4" s="5" t="s">
        <v>1</v>
      </c>
      <c r="D4" s="6" t="s">
        <v>2</v>
      </c>
      <c r="E4" s="6" t="s">
        <v>3</v>
      </c>
      <c r="F4" s="6" t="s">
        <v>4</v>
      </c>
      <c r="G4" s="6" t="s">
        <v>5</v>
      </c>
      <c r="H4" s="6" t="s">
        <v>6</v>
      </c>
      <c r="I4" s="6" t="s">
        <v>7</v>
      </c>
      <c r="J4" s="6" t="s">
        <v>31</v>
      </c>
      <c r="K4" s="6"/>
      <c r="L4" s="6">
        <v>0</v>
      </c>
      <c r="M4" s="11" t="s">
        <v>33</v>
      </c>
      <c r="N4" s="5" t="s">
        <v>2</v>
      </c>
      <c r="O4" s="3"/>
      <c r="P4" s="29"/>
      <c r="Q4" s="25"/>
      <c r="R4" s="13">
        <v>4</v>
      </c>
      <c r="S4" s="13" t="str">
        <f t="shared" ca="1" si="0"/>
        <v>ELI COPTAIRE</v>
      </c>
      <c r="T4" s="21"/>
    </row>
    <row r="5" spans="1:20">
      <c r="A5" s="1">
        <f t="shared" ref="A5:A15" si="1">IF(B5="","",A4+1)</f>
        <v>1</v>
      </c>
      <c r="B5" s="8" t="s">
        <v>14</v>
      </c>
      <c r="C5" s="8" t="s">
        <v>15</v>
      </c>
      <c r="D5" s="2">
        <v>1</v>
      </c>
      <c r="E5" s="2">
        <v>1</v>
      </c>
      <c r="F5" s="2">
        <v>1</v>
      </c>
      <c r="G5" s="7">
        <f t="shared" ref="G5:G15" si="2">SUM(D5*$I$3)+(E5*$I$1)+(F5*$I$2)</f>
        <v>27.5</v>
      </c>
      <c r="H5" s="2" t="s">
        <v>32</v>
      </c>
      <c r="I5" s="7">
        <f t="shared" ref="I5:I15" si="3">IF(G5="","",IF(H5="CHEQUE",0,IF(H5="ESPECES",0,G5)))</f>
        <v>0</v>
      </c>
      <c r="J5" s="16">
        <f>SUM(G5:G15)</f>
        <v>218</v>
      </c>
      <c r="K5" s="6"/>
      <c r="L5" s="33">
        <f t="array" aca="1" ref="L5" ca="1">IF(N5&lt;&gt;"",MAX($L$4:L4+1),0)</f>
        <v>1</v>
      </c>
      <c r="M5" s="2">
        <v>2</v>
      </c>
      <c r="N5" t="str">
        <f t="array" aca="1" ref="N5" ca="1">IFERROR(INDEX(Tableau1[PRENOMS],SMALL(IF(Tableau1[JOUEURS]&lt;&gt;"",ROW(INDIRECT("1:"&amp;ROWS(Tableau1[PRENOMS])))),ROWS($1:1)))&amp;" " &amp; INDEX(Tableau1[NOMS],SMALL(IF(Tableau1[JOUEURS]&lt;&gt;"",ROW(INDIRECT("1:"&amp;ROWS(Tableau1[NOMS])))),ROWS($1:1))),"")</f>
        <v>EVA PORER</v>
      </c>
      <c r="O5" s="3"/>
      <c r="P5" s="29"/>
      <c r="Q5" s="26" t="s">
        <v>35</v>
      </c>
      <c r="R5" s="14">
        <v>5</v>
      </c>
      <c r="S5" s="14" t="str">
        <f t="shared" ca="1" si="0"/>
        <v>JEAN BONNEAUX</v>
      </c>
      <c r="T5" s="22">
        <v>4</v>
      </c>
    </row>
    <row r="6" spans="1:20">
      <c r="A6" s="1">
        <f t="shared" si="1"/>
        <v>2</v>
      </c>
      <c r="B6" s="8" t="s">
        <v>18</v>
      </c>
      <c r="C6" s="8" t="s">
        <v>19</v>
      </c>
      <c r="D6" s="2"/>
      <c r="E6" s="2">
        <v>1</v>
      </c>
      <c r="F6" s="2"/>
      <c r="G6" s="10">
        <f t="shared" si="2"/>
        <v>17</v>
      </c>
      <c r="H6" s="2" t="s">
        <v>12</v>
      </c>
      <c r="I6" s="7">
        <f t="shared" si="3"/>
        <v>0</v>
      </c>
      <c r="J6" s="6"/>
      <c r="K6" s="6"/>
      <c r="L6" s="33">
        <f t="array" aca="1" ref="L6" ca="1">IF(N6&lt;&gt;"",MAX($L$4:L5+1),0)</f>
        <v>2</v>
      </c>
      <c r="M6" s="2">
        <v>5</v>
      </c>
      <c r="N6" t="str">
        <f t="array" aca="1" ref="N6" ca="1">IFERROR(INDEX(Tableau1[PRENOMS],SMALL(IF(Tableau1[JOUEURS]&lt;&gt;"",ROW(INDIRECT("1:"&amp;ROWS(Tableau1[PRENOMS])))),ROWS($1:2)))&amp;" " &amp; INDEX(Tableau1[NOMS],SMALL(IF(Tableau1[JOUEURS]&lt;&gt;"",ROW(INDIRECT("1:"&amp;ROWS(Tableau1[NOMS])))),ROWS($1:2))),"")</f>
        <v>JEAN BONNEAUX</v>
      </c>
      <c r="O6" s="3"/>
      <c r="P6" s="29"/>
      <c r="Q6" s="25"/>
      <c r="R6" s="13">
        <v>6</v>
      </c>
      <c r="S6" s="13" t="str">
        <f t="shared" ca="1" si="0"/>
        <v>PHILIPPE MORRIS</v>
      </c>
      <c r="T6" s="21"/>
    </row>
    <row r="7" spans="1:20">
      <c r="A7" s="1">
        <f t="shared" si="1"/>
        <v>3</v>
      </c>
      <c r="B7" s="8" t="s">
        <v>16</v>
      </c>
      <c r="C7" s="8" t="s">
        <v>17</v>
      </c>
      <c r="D7" s="2"/>
      <c r="E7" s="2">
        <v>1</v>
      </c>
      <c r="F7" s="2"/>
      <c r="G7" s="10">
        <f t="shared" si="2"/>
        <v>17</v>
      </c>
      <c r="H7" s="2" t="s">
        <v>12</v>
      </c>
      <c r="I7" s="7">
        <f t="shared" si="3"/>
        <v>0</v>
      </c>
      <c r="J7" s="6"/>
      <c r="K7" s="6"/>
      <c r="L7" s="33">
        <f t="array" aca="1" ref="L7" ca="1">IF(N7&lt;&gt;"",MAX($L$4:L6+1),0)</f>
        <v>3</v>
      </c>
      <c r="M7" s="2">
        <v>3</v>
      </c>
      <c r="N7" t="str">
        <f t="array" aca="1" ref="N7" ca="1">IFERROR(INDEX(Tableau1[PRENOMS],SMALL(IF(Tableau1[JOUEURS]&lt;&gt;"",ROW(INDIRECT("1:"&amp;ROWS(Tableau1[PRENOMS])))),ROWS($1:3)))&amp;" " &amp; INDEX(Tableau1[NOMS],SMALL(IF(Tableau1[JOUEURS]&lt;&gt;"",ROW(INDIRECT("1:"&amp;ROWS(Tableau1[NOMS])))),ROWS($1:3))),"")</f>
        <v>ALEX TERIEUR</v>
      </c>
      <c r="O7" s="3"/>
      <c r="P7" s="29"/>
      <c r="Q7" s="25"/>
      <c r="R7" s="13">
        <v>7</v>
      </c>
      <c r="S7" s="13" t="str">
        <f t="shared" ca="1" si="0"/>
        <v>CHANG POING</v>
      </c>
      <c r="T7" s="21"/>
    </row>
    <row r="8" spans="1:20" ht="15.75" thickBot="1">
      <c r="A8" s="1">
        <f t="shared" si="1"/>
        <v>4</v>
      </c>
      <c r="B8" s="8" t="s">
        <v>20</v>
      </c>
      <c r="C8" s="8" t="s">
        <v>21</v>
      </c>
      <c r="D8" s="2">
        <v>1</v>
      </c>
      <c r="E8" s="2">
        <v>1</v>
      </c>
      <c r="F8" s="2">
        <v>1</v>
      </c>
      <c r="G8" s="10">
        <f t="shared" si="2"/>
        <v>27.5</v>
      </c>
      <c r="H8" s="2" t="s">
        <v>32</v>
      </c>
      <c r="I8" s="7">
        <f t="shared" si="3"/>
        <v>0</v>
      </c>
      <c r="J8" s="6"/>
      <c r="K8" s="6"/>
      <c r="L8" s="33">
        <f t="array" aca="1" ref="L8" ca="1">IF(N8&lt;&gt;"",MAX($L$4:L7+1),0)</f>
        <v>4</v>
      </c>
      <c r="M8" s="2">
        <v>6</v>
      </c>
      <c r="N8" t="str">
        <f t="array" aca="1" ref="N8" ca="1">IFERROR(INDEX(Tableau1[PRENOMS],SMALL(IF(Tableau1[JOUEURS]&lt;&gt;"",ROW(INDIRECT("1:"&amp;ROWS(Tableau1[PRENOMS])))),ROWS($1:4)))&amp;" " &amp; INDEX(Tableau1[NOMS],SMALL(IF(Tableau1[JOUEURS]&lt;&gt;"",ROW(INDIRECT("1:"&amp;ROWS(Tableau1[NOMS])))),ROWS($1:4))),"")</f>
        <v>PHILIPPE MORRIS</v>
      </c>
      <c r="O8" s="3"/>
      <c r="P8" s="30"/>
      <c r="Q8" s="27"/>
      <c r="R8" s="15">
        <v>8</v>
      </c>
      <c r="S8" s="15" t="e">
        <f t="shared" si="0"/>
        <v>#N/A</v>
      </c>
      <c r="T8" s="23"/>
    </row>
    <row r="9" spans="1:20">
      <c r="A9" s="1">
        <f t="shared" si="1"/>
        <v>5</v>
      </c>
      <c r="B9" s="8" t="s">
        <v>18</v>
      </c>
      <c r="C9" s="8" t="s">
        <v>22</v>
      </c>
      <c r="D9" s="2">
        <v>1</v>
      </c>
      <c r="E9" s="2">
        <v>1</v>
      </c>
      <c r="F9" s="2">
        <v>1</v>
      </c>
      <c r="G9" s="10">
        <f t="shared" si="2"/>
        <v>27.5</v>
      </c>
      <c r="H9" s="2" t="s">
        <v>32</v>
      </c>
      <c r="I9" s="7">
        <f t="shared" si="3"/>
        <v>0</v>
      </c>
      <c r="J9" s="6"/>
      <c r="K9" s="6"/>
      <c r="L9" s="33">
        <f t="array" aca="1" ref="L9" ca="1">IF(N9&lt;&gt;"",MAX($L$4:L8+1),0)</f>
        <v>5</v>
      </c>
      <c r="M9" s="2">
        <v>4</v>
      </c>
      <c r="N9" t="str">
        <f t="array" aca="1" ref="N9" ca="1">IFERROR(INDEX(Tableau1[PRENOMS],SMALL(IF(Tableau1[JOUEURS]&lt;&gt;"",ROW(INDIRECT("1:"&amp;ROWS(Tableau1[PRENOMS])))),ROWS($1:5)))&amp;" " &amp; INDEX(Tableau1[NOMS],SMALL(IF(Tableau1[JOUEURS]&lt;&gt;"",ROW(INDIRECT("1:"&amp;ROWS(Tableau1[NOMS])))),ROWS($1:5))),"")</f>
        <v>ELI COPTAIRE</v>
      </c>
      <c r="O9" s="3"/>
      <c r="P9" s="28" t="s">
        <v>39</v>
      </c>
      <c r="Q9" s="25" t="s">
        <v>36</v>
      </c>
      <c r="R9" s="13">
        <v>9</v>
      </c>
      <c r="S9" s="13" t="e">
        <f t="shared" si="0"/>
        <v>#N/A</v>
      </c>
      <c r="T9" s="21">
        <v>13</v>
      </c>
    </row>
    <row r="10" spans="1:20">
      <c r="A10" s="1">
        <f t="shared" si="1"/>
        <v>6</v>
      </c>
      <c r="B10" s="8" t="s">
        <v>23</v>
      </c>
      <c r="C10" s="8" t="s">
        <v>24</v>
      </c>
      <c r="D10" s="2"/>
      <c r="E10" s="2"/>
      <c r="F10" s="2"/>
      <c r="G10" s="10">
        <f t="shared" si="2"/>
        <v>0</v>
      </c>
      <c r="H10" s="2"/>
      <c r="I10" s="7">
        <f t="shared" si="3"/>
        <v>0</v>
      </c>
      <c r="J10" s="6"/>
      <c r="K10" s="6"/>
      <c r="L10" s="33">
        <f t="array" aca="1" ref="L10" ca="1">IF(N10&lt;&gt;"",MAX($L$4:L9+1),0)</f>
        <v>6</v>
      </c>
      <c r="M10" s="2">
        <v>1</v>
      </c>
      <c r="N10" t="str">
        <f t="array" aca="1" ref="N10" ca="1">IFERROR(INDEX(Tableau1[PRENOMS],SMALL(IF(Tableau1[JOUEURS]&lt;&gt;"",ROW(INDIRECT("1:"&amp;ROWS(Tableau1[PRENOMS])))),ROWS($1:6)))&amp;" " &amp; INDEX(Tableau1[NOMS],SMALL(IF(Tableau1[JOUEURS]&lt;&gt;"",ROW(INDIRECT("1:"&amp;ROWS(Tableau1[NOMS])))),ROWS($1:6))),"")</f>
        <v>ELLA BORER</v>
      </c>
      <c r="O10" s="3"/>
      <c r="P10" s="29"/>
      <c r="Q10" s="25"/>
      <c r="R10" s="13">
        <v>10</v>
      </c>
      <c r="S10" s="13" t="e">
        <f t="shared" si="0"/>
        <v>#N/A</v>
      </c>
      <c r="T10" s="21"/>
    </row>
    <row r="11" spans="1:20">
      <c r="A11" s="1">
        <f t="shared" si="1"/>
        <v>7</v>
      </c>
      <c r="B11" s="8" t="s">
        <v>25</v>
      </c>
      <c r="C11" s="8" t="s">
        <v>26</v>
      </c>
      <c r="D11" s="2">
        <v>1</v>
      </c>
      <c r="E11" s="2">
        <v>1</v>
      </c>
      <c r="F11" s="2"/>
      <c r="G11" s="10">
        <f t="shared" si="2"/>
        <v>19</v>
      </c>
      <c r="H11" s="2" t="s">
        <v>12</v>
      </c>
      <c r="I11" s="7">
        <f t="shared" si="3"/>
        <v>0</v>
      </c>
      <c r="J11" s="6"/>
      <c r="K11" s="6"/>
      <c r="L11" s="33">
        <f t="array" aca="1" ref="L11" ca="1">IF(N11&lt;&gt;"",MAX($L$4:L10+1),0)</f>
        <v>7</v>
      </c>
      <c r="M11" s="2">
        <v>7</v>
      </c>
      <c r="N11" t="str">
        <f t="array" aca="1" ref="N11" ca="1">IFERROR(INDEX(Tableau1[PRENOMS],SMALL(IF(Tableau1[JOUEURS]&lt;&gt;"",ROW(INDIRECT("1:"&amp;ROWS(Tableau1[PRENOMS])))),ROWS($1:7)))&amp;" " &amp; INDEX(Tableau1[NOMS],SMALL(IF(Tableau1[JOUEURS]&lt;&gt;"",ROW(INDIRECT("1:"&amp;ROWS(Tableau1[NOMS])))),ROWS($1:7))),"")</f>
        <v>CHANG POING</v>
      </c>
      <c r="O11" s="3"/>
      <c r="P11" s="29"/>
      <c r="Q11" s="25"/>
      <c r="R11" s="13">
        <v>11</v>
      </c>
      <c r="S11" s="13" t="e">
        <f t="shared" si="0"/>
        <v>#N/A</v>
      </c>
      <c r="T11" s="21"/>
    </row>
    <row r="12" spans="1:20">
      <c r="A12" s="1">
        <f t="shared" si="1"/>
        <v>8</v>
      </c>
      <c r="B12" s="8" t="s">
        <v>29</v>
      </c>
      <c r="C12" s="8" t="s">
        <v>30</v>
      </c>
      <c r="D12" s="2">
        <v>1</v>
      </c>
      <c r="E12" s="2">
        <v>1</v>
      </c>
      <c r="F12" s="2">
        <v>1</v>
      </c>
      <c r="G12" s="10">
        <f t="shared" si="2"/>
        <v>27.5</v>
      </c>
      <c r="H12" s="2" t="s">
        <v>32</v>
      </c>
      <c r="I12" s="7">
        <f t="shared" si="3"/>
        <v>0</v>
      </c>
      <c r="J12" s="6"/>
      <c r="K12" s="6"/>
      <c r="L12" s="33">
        <f t="array" aca="1" ref="L12" ca="1">IF(N12&lt;&gt;"",MAX($L$4:L11+1),0)</f>
        <v>0</v>
      </c>
      <c r="M12" s="2"/>
      <c r="N12" t="str">
        <f t="array" aca="1" ref="N12" ca="1">IFERROR(INDEX(Tableau1[PRENOMS],SMALL(IF(Tableau1[JOUEURS]&lt;&gt;"",ROW(INDIRECT("1:"&amp;ROWS(Tableau1[PRENOMS])))),ROWS($1:8)))&amp;" " &amp; INDEX(Tableau1[NOMS],SMALL(IF(Tableau1[JOUEURS]&lt;&gt;"",ROW(INDIRECT("1:"&amp;ROWS(Tableau1[NOMS])))),ROWS($1:8))),"")</f>
        <v/>
      </c>
      <c r="O12" s="3"/>
      <c r="P12" s="29"/>
      <c r="Q12" s="25"/>
      <c r="R12" s="13">
        <v>12</v>
      </c>
      <c r="S12" s="13" t="e">
        <f t="shared" si="0"/>
        <v>#N/A</v>
      </c>
      <c r="T12" s="21"/>
    </row>
    <row r="13" spans="1:20">
      <c r="A13" s="1">
        <f t="shared" si="1"/>
        <v>9</v>
      </c>
      <c r="B13" s="8" t="s">
        <v>41</v>
      </c>
      <c r="C13" s="8" t="s">
        <v>40</v>
      </c>
      <c r="D13" s="2">
        <v>1</v>
      </c>
      <c r="E13" s="2"/>
      <c r="F13" s="2"/>
      <c r="G13" s="10">
        <f t="shared" si="2"/>
        <v>2</v>
      </c>
      <c r="H13" s="2"/>
      <c r="I13" s="7">
        <f t="shared" si="3"/>
        <v>2</v>
      </c>
      <c r="J13" s="6"/>
      <c r="K13" s="6"/>
      <c r="L13" s="33">
        <f t="array" aca="1" ref="L13" ca="1">IF(N13&lt;&gt;"",MAX($L$4:L12+1),0)</f>
        <v>0</v>
      </c>
      <c r="N13" t="str">
        <f t="array" aca="1" ref="N13" ca="1">IFERROR(INDEX(Tableau1[PRENOMS],SMALL(IF(Tableau1[JOUEURS]&lt;&gt;"",ROW(INDIRECT("1:"&amp;ROWS(Tableau1[PRENOMS])))),ROWS($1:9)))&amp;" " &amp; INDEX(Tableau1[NOMS],SMALL(IF(Tableau1[JOUEURS]&lt;&gt;"",ROW(INDIRECT("1:"&amp;ROWS(Tableau1[NOMS])))),ROWS($1:9))),"")</f>
        <v/>
      </c>
      <c r="O13" s="3"/>
      <c r="P13" s="29"/>
      <c r="Q13" s="26" t="s">
        <v>37</v>
      </c>
      <c r="R13" s="14">
        <v>13</v>
      </c>
      <c r="S13" s="14" t="e">
        <f t="shared" si="0"/>
        <v>#N/A</v>
      </c>
      <c r="T13" s="22">
        <v>6</v>
      </c>
    </row>
    <row r="14" spans="1:20">
      <c r="A14" s="1">
        <f t="shared" si="1"/>
        <v>10</v>
      </c>
      <c r="B14" s="8" t="s">
        <v>42</v>
      </c>
      <c r="C14" s="8" t="s">
        <v>43</v>
      </c>
      <c r="D14" s="2"/>
      <c r="E14" s="2">
        <v>1</v>
      </c>
      <c r="F14" s="2">
        <v>1</v>
      </c>
      <c r="G14" s="10">
        <f t="shared" si="2"/>
        <v>25.5</v>
      </c>
      <c r="H14" s="2"/>
      <c r="I14" s="7">
        <f t="shared" si="3"/>
        <v>25.5</v>
      </c>
      <c r="J14" s="6"/>
      <c r="K14" s="6"/>
      <c r="L14" s="33">
        <f t="array" aca="1" ref="L14" ca="1">IF(N14&lt;&gt;"",MAX($L$4:L13+1),0)</f>
        <v>0</v>
      </c>
      <c r="N14" t="str">
        <f t="array" aca="1" ref="N14" ca="1">IFERROR(INDEX(Tableau1[PRENOMS],SMALL(IF(Tableau1[JOUEURS]&lt;&gt;"",ROW(INDIRECT("1:"&amp;ROWS(Tableau1[PRENOMS])))),ROWS($1:10)))&amp;" " &amp; INDEX(Tableau1[NOMS],SMALL(IF(Tableau1[JOUEURS]&lt;&gt;"",ROW(INDIRECT("1:"&amp;ROWS(Tableau1[NOMS])))),ROWS($1:10))),"")</f>
        <v/>
      </c>
      <c r="O14" s="3"/>
      <c r="P14" s="29"/>
      <c r="Q14" s="25"/>
      <c r="R14" s="13">
        <v>14</v>
      </c>
      <c r="S14" s="13" t="e">
        <f t="shared" si="0"/>
        <v>#N/A</v>
      </c>
      <c r="T14" s="21"/>
    </row>
    <row r="15" spans="1:20">
      <c r="A15" s="1">
        <f t="shared" si="1"/>
        <v>11</v>
      </c>
      <c r="B15" s="8" t="s">
        <v>44</v>
      </c>
      <c r="C15" s="8" t="s">
        <v>45</v>
      </c>
      <c r="D15" s="2">
        <v>1</v>
      </c>
      <c r="E15" s="2">
        <v>1</v>
      </c>
      <c r="F15" s="2">
        <v>1</v>
      </c>
      <c r="G15" s="10">
        <f t="shared" si="2"/>
        <v>27.5</v>
      </c>
      <c r="H15" s="2"/>
      <c r="I15" s="7">
        <f t="shared" si="3"/>
        <v>27.5</v>
      </c>
      <c r="J15" s="6"/>
      <c r="K15" s="6"/>
      <c r="L15" s="33">
        <f t="array" aca="1" ref="L15" ca="1">IF(N15&lt;&gt;"",MAX($L$4:L14+1),0)</f>
        <v>0</v>
      </c>
      <c r="N15" t="str">
        <f t="array" aca="1" ref="N15" ca="1">IFERROR(INDEX(Tableau1[PRENOMS],SMALL(IF(Tableau1[JOUEURS]&lt;&gt;"",ROW(INDIRECT("1:"&amp;ROWS(Tableau1[PRENOMS])))),ROWS($1:11)))&amp;" " &amp; INDEX(Tableau1[NOMS],SMALL(IF(Tableau1[JOUEURS]&lt;&gt;"",ROW(INDIRECT("1:"&amp;ROWS(Tableau1[NOMS])))),ROWS($1:11))),"")</f>
        <v/>
      </c>
      <c r="O15" s="3"/>
      <c r="P15" s="29"/>
      <c r="Q15" s="25"/>
      <c r="R15" s="13">
        <v>15</v>
      </c>
      <c r="S15" s="13" t="e">
        <f t="shared" si="0"/>
        <v>#N/A</v>
      </c>
      <c r="T15" s="21"/>
    </row>
    <row r="16" spans="1:20">
      <c r="L16" s="33"/>
      <c r="N16" t="str">
        <f t="array" aca="1" ref="N16" ca="1">IFERROR(INDEX(Tableau1[PRENOMS],SMALL(IF(Tableau1[JOUEURS]&lt;&gt;"",ROW(INDIRECT("1:"&amp;ROWS(Tableau1[PRENOMS])))),ROWS($1:12)))&amp;" " &amp; INDEX(Tableau1[NOMS],SMALL(IF(Tableau1[JOUEURS]&lt;&gt;"",ROW(INDIRECT("1:"&amp;ROWS(Tableau1[NOMS])))),ROWS($1:12))),"")</f>
        <v/>
      </c>
      <c r="O16" s="3"/>
      <c r="P16" s="29"/>
      <c r="Q16" s="25"/>
      <c r="R16" s="13">
        <v>16</v>
      </c>
      <c r="S16" s="13" t="e">
        <f t="shared" si="0"/>
        <v>#N/A</v>
      </c>
      <c r="T16" s="21"/>
    </row>
    <row r="17" spans="12:20" ht="15" customHeight="1">
      <c r="L17" t="str">
        <f t="shared" ref="L13:L27" ca="1" si="4">IF(N17="","",L16+1)</f>
        <v/>
      </c>
      <c r="N17" t="str">
        <f t="array" aca="1" ref="N17" ca="1">IFERROR(INDEX(Tableau1[PRENOMS],SMALL(IF(Tableau1[JOUEURS]&lt;&gt;"",ROW(INDIRECT("1:"&amp;ROWS(Tableau1[PRENOMS])))),ROWS($1:13)))&amp;" " &amp; INDEX(Tableau1[NOMS],SMALL(IF(Tableau1[JOUEURS]&lt;&gt;"",ROW(INDIRECT("1:"&amp;ROWS(Tableau1[NOMS])))),ROWS($1:13))),"")</f>
        <v/>
      </c>
      <c r="P17" s="18"/>
      <c r="Q17" s="18"/>
      <c r="R17" s="19"/>
      <c r="S17" s="19"/>
      <c r="T17" s="20"/>
    </row>
    <row r="18" spans="12:20" ht="15" customHeight="1">
      <c r="L18" t="str">
        <f t="shared" ca="1" si="4"/>
        <v/>
      </c>
      <c r="N18" t="str">
        <f t="array" aca="1" ref="N18" ca="1">IFERROR(INDEX(Tableau1[PRENOMS],SMALL(IF(Tableau1[JOUEURS]&lt;&gt;"",ROW(INDIRECT("1:"&amp;ROWS(Tableau1[PRENOMS])))),ROWS($1:14)))&amp;" " &amp; INDEX(Tableau1[NOMS],SMALL(IF(Tableau1[JOUEURS]&lt;&gt;"",ROW(INDIRECT("1:"&amp;ROWS(Tableau1[NOMS])))),ROWS($1:14))),"")</f>
        <v/>
      </c>
      <c r="P18" s="18"/>
      <c r="Q18" s="18"/>
      <c r="R18" s="19"/>
      <c r="S18" s="19"/>
      <c r="T18" s="20"/>
    </row>
    <row r="19" spans="12:20" ht="15" customHeight="1">
      <c r="L19" t="str">
        <f t="shared" ca="1" si="4"/>
        <v/>
      </c>
      <c r="N19" t="str">
        <f t="array" aca="1" ref="N19" ca="1">IFERROR(INDEX(Tableau1[PRENOMS],SMALL(IF(Tableau1[JOUEURS]&lt;&gt;"",ROW(INDIRECT("1:"&amp;ROWS(Tableau1[PRENOMS])))),ROWS($1:15)))&amp;" " &amp; INDEX(Tableau1[NOMS],SMALL(IF(Tableau1[JOUEURS]&lt;&gt;"",ROW(INDIRECT("1:"&amp;ROWS(Tableau1[NOMS])))),ROWS($1:15))),"")</f>
        <v/>
      </c>
      <c r="P19" s="18"/>
      <c r="Q19" s="18"/>
      <c r="R19" s="19"/>
      <c r="S19" s="19"/>
      <c r="T19" s="20"/>
    </row>
    <row r="20" spans="12:20" ht="15" customHeight="1">
      <c r="L20" t="str">
        <f t="shared" ca="1" si="4"/>
        <v/>
      </c>
      <c r="N20" t="str">
        <f t="array" aca="1" ref="N20" ca="1">IFERROR(INDEX(Tableau1[PRENOMS],SMALL(IF(Tableau1[JOUEURS]&lt;&gt;"",ROW(INDIRECT("1:"&amp;ROWS(Tableau1[PRENOMS])))),ROWS($1:16)))&amp;" " &amp; INDEX(Tableau1[NOMS],SMALL(IF(Tableau1[JOUEURS]&lt;&gt;"",ROW(INDIRECT("1:"&amp;ROWS(Tableau1[NOMS])))),ROWS($1:16))),"")</f>
        <v/>
      </c>
      <c r="P20" s="18"/>
      <c r="Q20" s="18"/>
      <c r="R20" s="19"/>
      <c r="S20" s="19"/>
      <c r="T20" s="20"/>
    </row>
    <row r="21" spans="12:20" ht="15" customHeight="1">
      <c r="L21" t="str">
        <f t="shared" ca="1" si="4"/>
        <v/>
      </c>
      <c r="N21" t="str">
        <f t="array" aca="1" ref="N21" ca="1">IFERROR(INDEX(Tableau1[PRENOMS],SMALL(IF(Tableau1[JOUEURS]&lt;&gt;"",ROW(INDIRECT("1:"&amp;ROWS(Tableau1[PRENOMS])))),ROWS($1:17)))&amp;" " &amp; INDEX(Tableau1[NOMS],SMALL(IF(Tableau1[JOUEURS]&lt;&gt;"",ROW(INDIRECT("1:"&amp;ROWS(Tableau1[NOMS])))),ROWS($1:17))),"")</f>
        <v/>
      </c>
      <c r="P21" s="18"/>
      <c r="Q21" s="18"/>
      <c r="R21" s="19"/>
      <c r="S21" s="19"/>
      <c r="T21" s="20"/>
    </row>
    <row r="22" spans="12:20" ht="15" customHeight="1">
      <c r="L22" t="str">
        <f t="shared" ca="1" si="4"/>
        <v/>
      </c>
      <c r="N22" t="str">
        <f t="array" aca="1" ref="N22" ca="1">IFERROR(INDEX(Tableau1[PRENOMS],SMALL(IF(Tableau1[JOUEURS]&lt;&gt;"",ROW(INDIRECT("1:"&amp;ROWS(Tableau1[PRENOMS])))),ROWS($1:18)))&amp;" " &amp; INDEX(Tableau1[NOMS],SMALL(IF(Tableau1[JOUEURS]&lt;&gt;"",ROW(INDIRECT("1:"&amp;ROWS(Tableau1[NOMS])))),ROWS($1:18))),"")</f>
        <v/>
      </c>
      <c r="P22" s="18"/>
      <c r="Q22" s="18"/>
      <c r="R22" s="19"/>
      <c r="S22" s="19"/>
      <c r="T22" s="20"/>
    </row>
    <row r="23" spans="12:20" ht="15" customHeight="1">
      <c r="L23" t="str">
        <f t="shared" ca="1" si="4"/>
        <v/>
      </c>
      <c r="N23" t="str">
        <f t="array" aca="1" ref="N23" ca="1">IFERROR(INDEX(Tableau1[PRENOMS],SMALL(IF(Tableau1[JOUEURS]&lt;&gt;"",ROW(INDIRECT("1:"&amp;ROWS(Tableau1[PRENOMS])))),ROWS($1:19)))&amp;" " &amp; INDEX(Tableau1[NOMS],SMALL(IF(Tableau1[JOUEURS]&lt;&gt;"",ROW(INDIRECT("1:"&amp;ROWS(Tableau1[NOMS])))),ROWS($1:19))),"")</f>
        <v/>
      </c>
      <c r="P23" s="18"/>
      <c r="Q23" s="18"/>
      <c r="R23" s="19"/>
      <c r="S23" s="19"/>
      <c r="T23" s="20"/>
    </row>
    <row r="24" spans="12:20" ht="15.75" customHeight="1">
      <c r="L24" t="str">
        <f t="shared" ca="1" si="4"/>
        <v/>
      </c>
      <c r="N24" t="str">
        <f t="array" aca="1" ref="N24" ca="1">IFERROR(INDEX(Tableau1[PRENOMS],SMALL(IF(Tableau1[JOUEURS]&lt;&gt;"",ROW(INDIRECT("1:"&amp;ROWS(Tableau1[PRENOMS])))),ROWS($1:20)))&amp;" " &amp; INDEX(Tableau1[NOMS],SMALL(IF(Tableau1[JOUEURS]&lt;&gt;"",ROW(INDIRECT("1:"&amp;ROWS(Tableau1[NOMS])))),ROWS($1:20))),"")</f>
        <v/>
      </c>
      <c r="P24" s="18"/>
      <c r="Q24" s="18"/>
      <c r="R24" s="19"/>
      <c r="S24" s="19"/>
      <c r="T24" s="20"/>
    </row>
    <row r="25" spans="12:20" ht="15" customHeight="1">
      <c r="L25" t="str">
        <f t="shared" ca="1" si="4"/>
        <v/>
      </c>
      <c r="N25" t="str">
        <f t="array" aca="1" ref="N25" ca="1">IFERROR(INDEX(Tableau1[PRENOMS],SMALL(IF(Tableau1[JOUEURS]&lt;&gt;"",ROW(INDIRECT("1:"&amp;ROWS(Tableau1[PRENOMS])))),ROWS($1:21)))&amp;" " &amp; INDEX(Tableau1[NOMS],SMALL(IF(Tableau1[JOUEURS]&lt;&gt;"",ROW(INDIRECT("1:"&amp;ROWS(Tableau1[NOMS])))),ROWS($1:21))),"")</f>
        <v/>
      </c>
      <c r="P25" s="18"/>
      <c r="Q25" s="18"/>
      <c r="R25" s="19"/>
      <c r="S25" s="19"/>
      <c r="T25" s="20"/>
    </row>
    <row r="26" spans="12:20" ht="15" customHeight="1">
      <c r="L26" t="str">
        <f t="shared" ca="1" si="4"/>
        <v/>
      </c>
      <c r="N26" t="str">
        <f t="array" aca="1" ref="N26" ca="1">IFERROR(INDEX(Tableau1[PRENOMS],SMALL(IF(Tableau1[JOUEURS]&lt;&gt;"",ROW(INDIRECT("1:"&amp;ROWS(Tableau1[PRENOMS])))),ROWS($1:22)))&amp;" " &amp; INDEX(Tableau1[NOMS],SMALL(IF(Tableau1[JOUEURS]&lt;&gt;"",ROW(INDIRECT("1:"&amp;ROWS(Tableau1[NOMS])))),ROWS($1:22))),"")</f>
        <v/>
      </c>
      <c r="P26" s="18"/>
      <c r="Q26" s="18"/>
      <c r="R26" s="19"/>
      <c r="S26" s="19"/>
      <c r="T26" s="20"/>
    </row>
    <row r="27" spans="12:20" ht="15" customHeight="1">
      <c r="L27" t="str">
        <f t="shared" ca="1" si="4"/>
        <v/>
      </c>
      <c r="N27" t="str">
        <f t="array" aca="1" ref="N27" ca="1">IFERROR(INDEX(Tableau1[PRENOMS],SMALL(IF(Tableau1[JOUEURS]&lt;&gt;"",ROW(INDIRECT("1:"&amp;ROWS(Tableau1[PRENOMS])))),ROWS($1:23)))&amp;" " &amp; INDEX(Tableau1[NOMS],SMALL(IF(Tableau1[JOUEURS]&lt;&gt;"",ROW(INDIRECT("1:"&amp;ROWS(Tableau1[NOMS])))),ROWS($1:23))),"")</f>
        <v/>
      </c>
      <c r="P27" s="18"/>
      <c r="Q27" s="18"/>
      <c r="R27" s="19"/>
      <c r="S27" s="19"/>
      <c r="T27" s="20"/>
    </row>
    <row r="28" spans="12:20" ht="15" customHeight="1">
      <c r="P28" s="18"/>
      <c r="Q28" s="18"/>
      <c r="R28" s="19"/>
      <c r="S28" s="19"/>
      <c r="T28" s="20"/>
    </row>
    <row r="29" spans="12:20" ht="15" customHeight="1">
      <c r="P29" s="18"/>
      <c r="Q29" s="18"/>
      <c r="R29" s="19"/>
      <c r="S29" s="19"/>
      <c r="T29" s="20"/>
    </row>
    <row r="30" spans="12:20" ht="15" customHeight="1">
      <c r="P30" s="18"/>
      <c r="Q30" s="18"/>
      <c r="R30" s="19"/>
      <c r="S30" s="19"/>
      <c r="T30" s="20"/>
    </row>
    <row r="31" spans="12:20" ht="15" customHeight="1">
      <c r="P31" s="18"/>
      <c r="Q31" s="18"/>
      <c r="R31" s="19"/>
      <c r="S31" s="19"/>
      <c r="T31" s="20"/>
    </row>
    <row r="32" spans="12:20" ht="15.75" customHeight="1">
      <c r="P32" s="18"/>
      <c r="Q32" s="18"/>
      <c r="R32" s="19"/>
      <c r="S32" s="19"/>
      <c r="T32" s="20"/>
    </row>
    <row r="33" spans="16:20" ht="15" customHeight="1">
      <c r="P33" s="18"/>
      <c r="Q33" s="18"/>
      <c r="R33" s="19"/>
      <c r="S33" s="19"/>
      <c r="T33" s="20"/>
    </row>
    <row r="34" spans="16:20" ht="15" customHeight="1">
      <c r="P34" s="18"/>
      <c r="Q34" s="18"/>
      <c r="R34" s="19"/>
      <c r="S34" s="19"/>
      <c r="T34" s="20"/>
    </row>
    <row r="35" spans="16:20" ht="15" customHeight="1">
      <c r="P35" s="18"/>
      <c r="Q35" s="18"/>
      <c r="R35" s="19"/>
      <c r="S35" s="19"/>
      <c r="T35" s="20"/>
    </row>
    <row r="36" spans="16:20" ht="15" customHeight="1">
      <c r="P36" s="18"/>
      <c r="Q36" s="18"/>
      <c r="R36" s="19"/>
      <c r="S36" s="19"/>
      <c r="T36" s="20"/>
    </row>
    <row r="37" spans="16:20" ht="15" customHeight="1">
      <c r="P37" s="18"/>
      <c r="Q37" s="18"/>
      <c r="R37" s="19"/>
      <c r="S37" s="19"/>
      <c r="T37" s="20"/>
    </row>
    <row r="38" spans="16:20" ht="15" customHeight="1">
      <c r="P38" s="18"/>
      <c r="Q38" s="18"/>
      <c r="R38" s="19"/>
      <c r="S38" s="19"/>
      <c r="T38" s="20"/>
    </row>
    <row r="39" spans="16:20" ht="15" customHeight="1">
      <c r="P39" s="18"/>
      <c r="Q39" s="18"/>
      <c r="R39" s="19"/>
      <c r="S39" s="19"/>
      <c r="T39" s="20"/>
    </row>
    <row r="40" spans="16:20" ht="15.75" customHeight="1">
      <c r="P40" s="18"/>
      <c r="Q40" s="18"/>
      <c r="R40" s="19"/>
      <c r="S40" s="19"/>
      <c r="T40" s="20"/>
    </row>
    <row r="41" spans="16:20">
      <c r="T41" s="12"/>
    </row>
    <row r="42" spans="16:20">
      <c r="T42" s="12"/>
    </row>
    <row r="43" spans="16:20">
      <c r="T43" s="12"/>
    </row>
    <row r="44" spans="16:20">
      <c r="T44" s="12"/>
    </row>
    <row r="45" spans="16:20">
      <c r="T45" s="12"/>
    </row>
    <row r="46" spans="16:20">
      <c r="T46" s="12"/>
    </row>
    <row r="47" spans="16:20">
      <c r="T47" s="12"/>
    </row>
    <row r="48" spans="16:20">
      <c r="T48" s="12"/>
    </row>
    <row r="49" spans="20:20">
      <c r="T49" s="12"/>
    </row>
    <row r="50" spans="20:20">
      <c r="T50" s="12"/>
    </row>
    <row r="51" spans="20:20">
      <c r="T51" s="12"/>
    </row>
    <row r="52" spans="20:20">
      <c r="T52" s="12"/>
    </row>
  </sheetData>
  <mergeCells count="16">
    <mergeCell ref="P1:P8"/>
    <mergeCell ref="P9:P16"/>
    <mergeCell ref="G1:H1"/>
    <mergeCell ref="G2:H2"/>
    <mergeCell ref="D1:E1"/>
    <mergeCell ref="D2:E2"/>
    <mergeCell ref="G3:H3"/>
    <mergeCell ref="D3:E3"/>
    <mergeCell ref="T1:T4"/>
    <mergeCell ref="T5:T8"/>
    <mergeCell ref="T9:T12"/>
    <mergeCell ref="T13:T16"/>
    <mergeCell ref="Q1:Q4"/>
    <mergeCell ref="Q5:Q8"/>
    <mergeCell ref="Q9:Q12"/>
    <mergeCell ref="Q13:Q16"/>
  </mergeCells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FRANCIS</cp:lastModifiedBy>
  <dcterms:created xsi:type="dcterms:W3CDTF">2023-01-28T14:59:30Z</dcterms:created>
  <dcterms:modified xsi:type="dcterms:W3CDTF">2023-01-29T06:00:47Z</dcterms:modified>
</cp:coreProperties>
</file>