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hidePivotFieldList="1"/>
  <bookViews>
    <workbookView xWindow="0" yWindow="0" windowWidth="22260" windowHeight="12645" activeTab="1"/>
  </bookViews>
  <sheets>
    <sheet name="Reponse" sheetId="1" r:id="rId1"/>
    <sheet name="Calcul" sheetId="2" r:id="rId2"/>
    <sheet name="Statistique" sheetId="3" r:id="rId3"/>
  </sheets>
  <calcPr calcId="124519"/>
  <pivotCaches>
    <pivotCache cacheId="30" r:id="rId4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5" i="2"/>
  <c r="D35"/>
  <c r="E35"/>
  <c r="F35"/>
  <c r="G35"/>
  <c r="H35"/>
  <c r="I35"/>
  <c r="J35"/>
  <c r="K35"/>
  <c r="L35"/>
  <c r="M35"/>
  <c r="M7"/>
  <c r="L7"/>
  <c r="K7"/>
  <c r="J7"/>
  <c r="I7"/>
  <c r="H7"/>
  <c r="G7"/>
  <c r="F7"/>
  <c r="E7"/>
  <c r="D7"/>
  <c r="C7"/>
  <c r="M6"/>
  <c r="L6"/>
  <c r="K6"/>
  <c r="J6"/>
  <c r="I6"/>
  <c r="H6"/>
  <c r="G6"/>
  <c r="F6"/>
  <c r="E6"/>
  <c r="D6"/>
  <c r="C6"/>
  <c r="M5"/>
  <c r="L5"/>
  <c r="K5"/>
  <c r="J5"/>
  <c r="I5"/>
  <c r="H5"/>
  <c r="G5"/>
  <c r="F5"/>
  <c r="E5"/>
  <c r="D5"/>
  <c r="C5"/>
  <c r="M4"/>
  <c r="L4"/>
  <c r="K4"/>
  <c r="J4"/>
  <c r="I4"/>
  <c r="H4"/>
  <c r="G4"/>
  <c r="F4"/>
  <c r="E4"/>
  <c r="D4"/>
  <c r="C4"/>
  <c r="P50" l="1"/>
  <c r="P49"/>
  <c r="P44" l="1"/>
  <c r="P45"/>
  <c r="P43"/>
  <c r="B1"/>
  <c r="P46" l="1"/>
  <c r="W40"/>
  <c r="S40"/>
  <c r="R40"/>
  <c r="X40"/>
  <c r="T40"/>
  <c r="V40"/>
  <c r="Y40"/>
  <c r="Q40"/>
  <c r="U40"/>
  <c r="Z40"/>
  <c r="P40"/>
  <c r="V39"/>
  <c r="Z39"/>
  <c r="W39"/>
  <c r="U39"/>
  <c r="Y39"/>
  <c r="S39"/>
  <c r="T39"/>
  <c r="R39"/>
  <c r="P39"/>
  <c r="X39"/>
  <c r="Q39"/>
</calcChain>
</file>

<file path=xl/sharedStrings.xml><?xml version="1.0" encoding="utf-8"?>
<sst xmlns="http://schemas.openxmlformats.org/spreadsheetml/2006/main" count="105" uniqueCount="71">
  <si>
    <t>Nom</t>
  </si>
  <si>
    <t>Date</t>
  </si>
  <si>
    <t>Formation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</si>
  <si>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</si>
  <si>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</si>
  <si>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</si>
  <si>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</si>
  <si>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</si>
  <si>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</si>
  <si>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</si>
  <si>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</si>
  <si>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</si>
  <si>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</si>
  <si>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</si>
  <si>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</si>
  <si>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</si>
  <si>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saber</t>
  </si>
  <si>
    <t>julien</t>
  </si>
  <si>
    <t>max</t>
  </si>
  <si>
    <t>Nombre de 1</t>
  </si>
  <si>
    <t>Nombre de 3</t>
  </si>
  <si>
    <t>Nombre de 4</t>
  </si>
  <si>
    <t>Moyenne</t>
  </si>
  <si>
    <t>Nombre de Réponse</t>
  </si>
  <si>
    <t>CSAT</t>
  </si>
  <si>
    <t>Noemie</t>
  </si>
  <si>
    <t>Alex</t>
  </si>
  <si>
    <t>Jacques</t>
  </si>
  <si>
    <t>SST</t>
  </si>
  <si>
    <t>SSIAP1</t>
  </si>
  <si>
    <t>APS</t>
  </si>
  <si>
    <t>BUR</t>
  </si>
  <si>
    <t>MAC</t>
  </si>
  <si>
    <t>SSIAP2</t>
  </si>
  <si>
    <t>Nombre de détracteur</t>
  </si>
  <si>
    <t>Nombre de passif</t>
  </si>
  <si>
    <t>Nombre d'ambassadeur</t>
  </si>
  <si>
    <t>TNPS</t>
  </si>
  <si>
    <t>OUI</t>
  </si>
  <si>
    <t>NON</t>
  </si>
  <si>
    <t>Adrien</t>
  </si>
  <si>
    <t>Nombre de OUI</t>
  </si>
  <si>
    <t>Nombre de NON</t>
  </si>
  <si>
    <t>(Tous)</t>
  </si>
  <si>
    <t>Moyenne de Q1</t>
  </si>
  <si>
    <t>Moyenne de Q2</t>
  </si>
  <si>
    <t>Moyenne de Q3</t>
  </si>
  <si>
    <t>Moyenne de Q4</t>
  </si>
  <si>
    <t>Moyenne de Q5</t>
  </si>
  <si>
    <t>Moyenne de Q6</t>
  </si>
  <si>
    <t>Moyenne de Q7</t>
  </si>
  <si>
    <t>Moyenne de Q8</t>
  </si>
  <si>
    <t>Moyenne de Q9</t>
  </si>
  <si>
    <t>Moyenne de Q10</t>
  </si>
  <si>
    <t>Moyenne de Q11</t>
  </si>
  <si>
    <t>Étiquettes de lignes</t>
  </si>
  <si>
    <t>Total général</t>
  </si>
  <si>
    <t>Somme de Q1</t>
  </si>
  <si>
    <t>Somme de Q2</t>
  </si>
  <si>
    <t>Somme de Q3</t>
  </si>
  <si>
    <t>Somme de Q4</t>
  </si>
  <si>
    <t>Somme de Q5</t>
  </si>
  <si>
    <t>Somme de Q6</t>
  </si>
  <si>
    <t>Somme de Q7</t>
  </si>
  <si>
    <t>Somme de Q8</t>
  </si>
  <si>
    <t>Somme de Q9</t>
  </si>
  <si>
    <t>Somme de Q10</t>
  </si>
  <si>
    <t>Somme de Q11</t>
  </si>
  <si>
    <t>Somme de Q12</t>
  </si>
  <si>
    <t>Valeurs</t>
  </si>
  <si>
    <t>Nombre de 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</si>
</sst>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pivotButton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2" borderId="8" xfId="0" applyFont="1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3" borderId="8" xfId="0" applyFont="1" applyFill="1" applyBorder="1"/>
    <xf numFmtId="0" fontId="2" fillId="3" borderId="9" xfId="0" applyFont="1" applyFill="1" applyBorder="1"/>
    <xf numFmtId="0" fontId="2" fillId="3" borderId="10" xfId="0" applyFont="1" applyFill="1" applyBorder="1"/>
    <xf numFmtId="0" fontId="0" fillId="0" borderId="7" xfId="0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0" fillId="0" borderId="12" xfId="0" applyBorder="1" applyAlignment="1">
      <alignment horizontal="center"/>
    </xf>
    <xf numFmtId="0" fontId="2" fillId="6" borderId="2" xfId="0" applyFont="1" applyFill="1" applyBorder="1"/>
    <xf numFmtId="0" fontId="1" fillId="5" borderId="2" xfId="0" applyFont="1" applyFill="1" applyBorder="1"/>
    <xf numFmtId="0" fontId="1" fillId="5" borderId="6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2" fillId="7" borderId="13" xfId="0" applyFont="1" applyFill="1" applyBorder="1"/>
    <xf numFmtId="0" fontId="2" fillId="7" borderId="14" xfId="0" applyFont="1" applyFill="1" applyBorder="1"/>
    <xf numFmtId="0" fontId="2" fillId="7" borderId="15" xfId="0" applyFont="1" applyFill="1" applyBorder="1"/>
    <xf numFmtId="0" fontId="2" fillId="4" borderId="13" xfId="0" applyFont="1" applyFill="1" applyBorder="1"/>
    <xf numFmtId="0" fontId="2" fillId="4" borderId="14" xfId="0" applyFont="1" applyFill="1" applyBorder="1"/>
    <xf numFmtId="0" fontId="2" fillId="4" borderId="15" xfId="0" applyFont="1" applyFill="1" applyBorder="1"/>
    <xf numFmtId="0" fontId="1" fillId="5" borderId="16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</cellXfs>
  <cellStyles count="1">
    <cellStyle name="Normal" xfId="0" builtinId="0"/>
  </cellStyles>
  <dxfs count="20"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[User_324_TCD - Nombre d'occurence par colonne_1.xlsm]Statistique!Tableau croisé dynamique1</c:name>
    <c:fmtId val="0"/>
  </c:pivotSource>
  <c:chart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5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6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Statistique!$B$4:$B$5</c:f>
              <c:strCache>
                <c:ptCount val="1"/>
                <c:pt idx="0">
                  <c:v>Moyenne de Q1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Statistique!$B$6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Statistique!$B$6</c:f>
              <c:numCache>
                <c:formatCode>General</c:formatCode>
                <c:ptCount val="1"/>
                <c:pt idx="0">
                  <c:v>2.75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C92-450D-8F92-56B91C9FD9A4}"/>
            </c:ext>
          </c:extLst>
        </c:ser>
        <c:ser>
          <c:idx val="1"/>
          <c:order val="1"/>
          <c:tx>
            <c:strRef>
              <c:f>Statistique!$C$4:$C$5</c:f>
              <c:strCache>
                <c:ptCount val="1"/>
                <c:pt idx="0">
                  <c:v>Moyenne de Q2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Statistique!$B$6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Statistique!$C$6</c:f>
              <c:numCache>
                <c:formatCode>General</c:formatCode>
                <c:ptCount val="1"/>
                <c:pt idx="0">
                  <c:v>2.875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C92-450D-8F92-56B91C9FD9A4}"/>
            </c:ext>
          </c:extLst>
        </c:ser>
        <c:ser>
          <c:idx val="2"/>
          <c:order val="2"/>
          <c:tx>
            <c:strRef>
              <c:f>Statistique!$D$4:$D$5</c:f>
              <c:strCache>
                <c:ptCount val="1"/>
                <c:pt idx="0">
                  <c:v>Moyenne de Q3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Statistique!$B$6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Statistique!$D$6</c:f>
              <c:numCache>
                <c:formatCode>General</c:formatCode>
                <c:ptCount val="1"/>
                <c:pt idx="0">
                  <c:v>2.5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C92-450D-8F92-56B91C9FD9A4}"/>
            </c:ext>
          </c:extLst>
        </c:ser>
        <c:ser>
          <c:idx val="3"/>
          <c:order val="3"/>
          <c:tx>
            <c:strRef>
              <c:f>Statistique!$E$4:$E$5</c:f>
              <c:strCache>
                <c:ptCount val="1"/>
                <c:pt idx="0">
                  <c:v>Moyenne de Q4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Statistique!$B$6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Statistique!$E$6</c:f>
              <c:numCache>
                <c:formatCode>General</c:formatCode>
                <c:ptCount val="1"/>
                <c:pt idx="0">
                  <c:v>2.875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C92-450D-8F92-56B91C9FD9A4}"/>
            </c:ext>
          </c:extLst>
        </c:ser>
        <c:ser>
          <c:idx val="4"/>
          <c:order val="4"/>
          <c:tx>
            <c:strRef>
              <c:f>Statistique!$F$4:$F$5</c:f>
              <c:strCache>
                <c:ptCount val="1"/>
                <c:pt idx="0">
                  <c:v>Moyenne de Q5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Statistique!$B$6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Statistique!$F$6</c:f>
              <c:numCache>
                <c:formatCode>General</c:formatCode>
                <c:ptCount val="1"/>
                <c:pt idx="0">
                  <c:v>2.25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C92-450D-8F92-56B91C9FD9A4}"/>
            </c:ext>
          </c:extLst>
        </c:ser>
        <c:ser>
          <c:idx val="5"/>
          <c:order val="5"/>
          <c:tx>
            <c:strRef>
              <c:f>Statistique!$G$4:$G$5</c:f>
              <c:strCache>
                <c:ptCount val="1"/>
                <c:pt idx="0">
                  <c:v>Moyenne de Q6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cat>
            <c:strRef>
              <c:f>Statistique!$B$6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Statistique!$G$6</c:f>
              <c:numCache>
                <c:formatCode>General</c:formatCode>
                <c:ptCount val="1"/>
                <c:pt idx="0">
                  <c:v>2.25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DC92-450D-8F92-56B91C9FD9A4}"/>
            </c:ext>
          </c:extLst>
        </c:ser>
        <c:ser>
          <c:idx val="6"/>
          <c:order val="6"/>
          <c:tx>
            <c:strRef>
              <c:f>Statistique!$H$4:$H$5</c:f>
              <c:strCache>
                <c:ptCount val="1"/>
                <c:pt idx="0">
                  <c:v>Moyenne de Q7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cat>
            <c:strRef>
              <c:f>Statistique!$B$6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Statistique!$H$6</c:f>
              <c:numCache>
                <c:formatCode>General</c:formatCode>
                <c:ptCount val="1"/>
                <c:pt idx="0">
                  <c:v>2.375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DC92-450D-8F92-56B91C9FD9A4}"/>
            </c:ext>
          </c:extLst>
        </c:ser>
        <c:ser>
          <c:idx val="7"/>
          <c:order val="7"/>
          <c:tx>
            <c:strRef>
              <c:f>Statistique!$I$4:$I$5</c:f>
              <c:strCache>
                <c:ptCount val="1"/>
                <c:pt idx="0">
                  <c:v>Moyenne de Q8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cat>
            <c:strRef>
              <c:f>Statistique!$B$6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Statistique!$I$6</c:f>
              <c:numCache>
                <c:formatCode>General</c:formatCode>
                <c:ptCount val="1"/>
                <c:pt idx="0">
                  <c:v>2.625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DC92-450D-8F92-56B91C9FD9A4}"/>
            </c:ext>
          </c:extLst>
        </c:ser>
        <c:ser>
          <c:idx val="8"/>
          <c:order val="8"/>
          <c:tx>
            <c:strRef>
              <c:f>Statistique!$J$4:$J$5</c:f>
              <c:strCache>
                <c:ptCount val="1"/>
                <c:pt idx="0">
                  <c:v>Moyenne de Q9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cat>
            <c:strRef>
              <c:f>Statistique!$B$6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Statistique!$J$6</c:f>
              <c:numCache>
                <c:formatCode>General</c:formatCode>
                <c:ptCount val="1"/>
                <c:pt idx="0">
                  <c:v>2.25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DC92-450D-8F92-56B91C9FD9A4}"/>
            </c:ext>
          </c:extLst>
        </c:ser>
        <c:ser>
          <c:idx val="9"/>
          <c:order val="9"/>
          <c:tx>
            <c:strRef>
              <c:f>Statistique!$K$4:$K$5</c:f>
              <c:strCache>
                <c:ptCount val="1"/>
                <c:pt idx="0">
                  <c:v>Moyenne de Q10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cat>
            <c:strRef>
              <c:f>Statistique!$B$6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Statistique!$K$6</c:f>
              <c:numCache>
                <c:formatCode>General</c:formatCode>
                <c:ptCount val="1"/>
                <c:pt idx="0">
                  <c:v>1.875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DC92-450D-8F92-56B91C9FD9A4}"/>
            </c:ext>
          </c:extLst>
        </c:ser>
        <c:ser>
          <c:idx val="10"/>
          <c:order val="10"/>
          <c:tx>
            <c:strRef>
              <c:f>Statistique!$L$4:$L$5</c:f>
              <c:strCache>
                <c:ptCount val="1"/>
                <c:pt idx="0">
                  <c:v>Moyenne de Q11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cat>
            <c:strRef>
              <c:f>Statistique!$B$6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Statistique!$L$6</c:f>
              <c:numCache>
                <c:formatCode>General</c:formatCode>
                <c:ptCount val="1"/>
                <c:pt idx="0">
                  <c:v>2.75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DC92-450D-8F92-56B91C9FD9A4}"/>
            </c:ext>
          </c:extLst>
        </c:ser>
        <c:gapWidth val="219"/>
        <c:overlap val="-27"/>
        <c:axId val="224321920"/>
        <c:axId val="224323456"/>
      </c:barChart>
      <c:catAx>
        <c:axId val="22432192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323456"/>
        <c:crosses val="autoZero"/>
        <c:auto val="1"/>
        <c:lblAlgn val="ctr"/>
        <c:lblOffset val="100"/>
      </c:catAx>
      <c:valAx>
        <c:axId val="2243234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3219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333375</xdr:colOff>
      <xdr:row>2</xdr:row>
      <xdr:rowOff>180975</xdr:rowOff>
    </xdr:from>
    <xdr:to>
      <xdr:col>16</xdr:col>
      <xdr:colOff>781050</xdr:colOff>
      <xdr:row>6</xdr:row>
      <xdr:rowOff>152400</xdr:rowOff>
    </xdr:to>
    <xdr:sp macro="[0]!Comptage_1à4" textlink="">
      <xdr:nvSpPr>
        <xdr:cNvPr id="2" name="ZoneTexte 1"/>
        <xdr:cNvSpPr txBox="1"/>
      </xdr:nvSpPr>
      <xdr:spPr>
        <a:xfrm>
          <a:off x="9791700" y="571500"/>
          <a:ext cx="2733675" cy="7429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/>
            <a:t>Comptage du nombre de Formations comprises entre 1 et 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4</xdr:row>
      <xdr:rowOff>166687</xdr:rowOff>
    </xdr:from>
    <xdr:to>
      <xdr:col>10</xdr:col>
      <xdr:colOff>95250</xdr:colOff>
      <xdr:row>23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3751C605-246E-45D9-A6EA-9D3F205481C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915.697810300924" createdVersion="6" refreshedVersion="3" minRefreshableVersion="3" recordCount="8">
  <cacheSource type="worksheet">
    <worksheetSource name="Tableau1"/>
  </cacheSource>
  <cacheFields count="16">
    <cacheField name="Nom" numFmtId="0">
      <sharedItems count="7">
        <s v="julien"/>
        <s v="Noemie"/>
        <s v="Alex"/>
        <s v="Jacques"/>
        <s v="saber"/>
        <s v="max"/>
        <s v="Adrien"/>
      </sharedItems>
    </cacheField>
    <cacheField name="Date" numFmtId="0">
      <sharedItems containsNonDate="0" containsDate="1" containsString="0" containsBlank="1" minDate="2020-10-10T00:00:00" maxDate="2021-10-12T00:00:00" count="7">
        <d v="2020-11-15T00:00:00"/>
        <d v="2020-12-12T00:00:00"/>
        <d v="2020-10-10T00:00:00"/>
        <d v="2021-09-09T00:00:00"/>
        <d v="2021-10-10T00:00:00"/>
        <d v="2021-10-11T00:00:00"/>
        <m/>
      </sharedItems>
    </cacheField>
    <cacheField name="Formation" numFmtId="0">
      <sharedItems containsBlank="1" count="7">
        <s v="SST"/>
        <s v="SSIAP1"/>
        <s v="APS"/>
        <s v="BUR"/>
        <s v="MAC"/>
        <s v="SSIAP2"/>
        <m/>
      </sharedItems>
    </cacheField>
    <cacheField name="Q1" numFmtId="0">
      <sharedItems containsSemiMixedTypes="0" containsString="0" containsNumber="1" containsInteger="1" minValue="1" maxValue="4"/>
    </cacheField>
    <cacheField name="Q2" numFmtId="0">
      <sharedItems containsSemiMixedTypes="0" containsString="0" containsNumber="1" containsInteger="1" minValue="2" maxValue="4"/>
    </cacheField>
    <cacheField name="Q3" numFmtId="0">
      <sharedItems containsSemiMixedTypes="0" containsString="0" containsNumber="1" containsInteger="1" minValue="1" maxValue="3"/>
    </cacheField>
    <cacheField name="Q4" numFmtId="0">
      <sharedItems containsSemiMixedTypes="0" containsString="0" containsNumber="1" containsInteger="1" minValue="1" maxValue="4"/>
    </cacheField>
    <cacheField name="Q5" numFmtId="0">
      <sharedItems containsSemiMixedTypes="0" containsString="0" containsNumber="1" containsInteger="1" minValue="1" maxValue="4"/>
    </cacheField>
    <cacheField name="Q6" numFmtId="0">
      <sharedItems containsSemiMixedTypes="0" containsString="0" containsNumber="1" containsInteger="1" minValue="1" maxValue="4"/>
    </cacheField>
    <cacheField name="Q7" numFmtId="0">
      <sharedItems containsSemiMixedTypes="0" containsString="0" containsNumber="1" containsInteger="1" minValue="1" maxValue="4"/>
    </cacheField>
    <cacheField name="Q8" numFmtId="0">
      <sharedItems containsSemiMixedTypes="0" containsString="0" containsNumber="1" containsInteger="1" minValue="1" maxValue="4"/>
    </cacheField>
    <cacheField name="Q9" numFmtId="0">
      <sharedItems containsSemiMixedTypes="0" containsString="0" containsNumber="1" containsInteger="1" minValue="1" maxValue="4"/>
    </cacheField>
    <cacheField name="Q10" numFmtId="0">
      <sharedItems containsSemiMixedTypes="0" containsString="0" containsNumber="1" containsInteger="1" minValue="1" maxValue="3"/>
    </cacheField>
    <cacheField name="Q11" numFmtId="0">
      <sharedItems containsSemiMixedTypes="0" containsString="0" containsNumber="1" containsInteger="1" minValue="1" maxValue="4"/>
    </cacheField>
    <cacheField name="Q12" numFmtId="0">
      <sharedItems containsSemiMixedTypes="0" containsString="0" containsNumber="1" containsInteger="1" minValue="6" maxValue="10"/>
    </cacheField>
    <cacheField name="Q13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n v="2"/>
    <n v="4"/>
    <n v="3"/>
    <n v="4"/>
    <n v="2"/>
    <n v="3"/>
    <n v="3"/>
    <n v="1"/>
    <n v="1"/>
    <n v="1"/>
    <n v="1"/>
    <n v="9"/>
    <s v="OUI"/>
  </r>
  <r>
    <x v="1"/>
    <x v="1"/>
    <x v="1"/>
    <n v="3"/>
    <n v="4"/>
    <n v="3"/>
    <n v="2"/>
    <n v="2"/>
    <n v="2"/>
    <n v="1"/>
    <n v="3"/>
    <n v="1"/>
    <n v="1"/>
    <n v="3"/>
    <n v="10"/>
    <s v="OUI"/>
  </r>
  <r>
    <x v="2"/>
    <x v="2"/>
    <x v="2"/>
    <n v="1"/>
    <n v="3"/>
    <n v="3"/>
    <n v="4"/>
    <n v="1"/>
    <n v="4"/>
    <n v="3"/>
    <n v="3"/>
    <n v="2"/>
    <n v="2"/>
    <n v="2"/>
    <n v="7"/>
    <s v="OUI"/>
  </r>
  <r>
    <x v="3"/>
    <x v="3"/>
    <x v="3"/>
    <n v="4"/>
    <n v="2"/>
    <n v="2"/>
    <n v="3"/>
    <n v="3"/>
    <n v="2"/>
    <n v="4"/>
    <n v="1"/>
    <n v="1"/>
    <n v="1"/>
    <n v="4"/>
    <n v="7"/>
    <s v="OUI"/>
  </r>
  <r>
    <x v="4"/>
    <x v="4"/>
    <x v="4"/>
    <n v="2"/>
    <n v="2"/>
    <n v="1"/>
    <n v="1"/>
    <n v="2"/>
    <n v="3"/>
    <n v="2"/>
    <n v="3"/>
    <n v="3"/>
    <n v="3"/>
    <n v="4"/>
    <n v="10"/>
    <s v="NON"/>
  </r>
  <r>
    <x v="0"/>
    <x v="5"/>
    <x v="5"/>
    <n v="3"/>
    <n v="2"/>
    <n v="2"/>
    <n v="4"/>
    <n v="1"/>
    <n v="2"/>
    <n v="2"/>
    <n v="4"/>
    <n v="3"/>
    <n v="2"/>
    <n v="1"/>
    <n v="6"/>
    <s v="OUI"/>
  </r>
  <r>
    <x v="5"/>
    <x v="5"/>
    <x v="5"/>
    <n v="3"/>
    <n v="3"/>
    <n v="3"/>
    <n v="3"/>
    <n v="3"/>
    <n v="1"/>
    <n v="2"/>
    <n v="4"/>
    <n v="4"/>
    <n v="2"/>
    <n v="3"/>
    <n v="9"/>
    <s v="OUI"/>
  </r>
  <r>
    <x v="6"/>
    <x v="6"/>
    <x v="6"/>
    <n v="4"/>
    <n v="3"/>
    <n v="3"/>
    <n v="2"/>
    <n v="4"/>
    <n v="1"/>
    <n v="2"/>
    <n v="2"/>
    <n v="3"/>
    <n v="3"/>
    <n v="4"/>
    <n v="10"/>
    <s v="N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B24:N33" firstHeaderRow="1" firstDataRow="2" firstDataCol="1" rowPageCount="1" colPageCount="1"/>
  <pivotFields count="16">
    <pivotField axis="axisRow" showAll="0">
      <items count="8">
        <item x="6"/>
        <item x="2"/>
        <item x="3"/>
        <item x="0"/>
        <item x="5"/>
        <item x="1"/>
        <item x="4"/>
        <item t="default"/>
      </items>
    </pivotField>
    <pivotField showAll="0"/>
    <pivotField axis="axisPage" multipleItemSelectionAllowed="1" showAll="0">
      <items count="8">
        <item x="2"/>
        <item x="3"/>
        <item x="4"/>
        <item x="1"/>
        <item x="5"/>
        <item x="0"/>
        <item x="6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pageFields count="1">
    <pageField fld="2" hier="-1"/>
  </pageFields>
  <dataFields count="12">
    <dataField name="Somme de Q1" fld="3" baseField="0" baseItem="0"/>
    <dataField name="Somme de Q2" fld="4" baseField="0" baseItem="0"/>
    <dataField name="Somme de Q3" fld="5" baseField="0" baseItem="0"/>
    <dataField name="Somme de Q4" fld="6" baseField="0" baseItem="0"/>
    <dataField name="Somme de Q5" fld="7" baseField="0" baseItem="0"/>
    <dataField name="Somme de Q6" fld="8" baseField="0" baseItem="0"/>
    <dataField name="Somme de Q7" fld="9" baseField="0" baseItem="0"/>
    <dataField name="Somme de Q8" fld="10" baseField="0" baseItem="0"/>
    <dataField name="Somme de Q9" fld="11" baseField="0" baseItem="0"/>
    <dataField name="Somme de Q10" fld="12" baseField="0" baseItem="0"/>
    <dataField name="Somme de Q11" fld="13" baseField="0" baseItem="0"/>
    <dataField name="Somme de Q12" fld="14" baseField="0" baseItem="0"/>
  </dataFields>
  <formats count="6">
    <format dxfId="19">
      <pivotArea outline="0" collapsedLevelsAreSubtotals="1" fieldPosition="0">
        <references count="1">
          <reference field="4294967294" count="11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8">
      <pivotArea type="topRight" dataOnly="0" labelOnly="1" outline="0" fieldPosition="0"/>
    </format>
    <format dxfId="17">
      <pivotArea dataOnly="0" labelOnly="1" outline="0" fieldPosition="0">
        <references count="1">
          <reference field="4294967294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5">
      <pivotArea field="-2" type="button" dataOnly="0" labelOnly="1" outline="0" axis="axisCol" fieldPosition="0"/>
    </format>
    <format dxfId="14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3" minRefreshableVersion="3" useAutoFormatting="1" itemPrintTitles="1" createdVersion="6" indent="0" outline="1" outlineData="1" multipleFieldFilters="0" chartFormat="1">
  <location ref="B4:L6" firstHeaderRow="1" firstDataRow="2" firstDataCol="0" rowPageCount="2" colPageCount="1"/>
  <pivotFields count="16">
    <pivotField showAll="0"/>
    <pivotField axis="axisPage" showAll="0">
      <items count="8">
        <item x="2"/>
        <item x="0"/>
        <item x="1"/>
        <item x="3"/>
        <item x="4"/>
        <item x="5"/>
        <item x="6"/>
        <item t="default"/>
      </items>
    </pivotField>
    <pivotField axis="axisPage" showAll="0">
      <items count="8">
        <item x="2"/>
        <item x="3"/>
        <item x="4"/>
        <item x="1"/>
        <item x="5"/>
        <item x="0"/>
        <item x="6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</pivotFields>
  <rowItems count="1">
    <i/>
  </rowItems>
  <colFields count="1">
    <field x="-2"/>
  </colFields>
  <colItems count="1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</colItems>
  <pageFields count="2">
    <pageField fld="1" hier="-1"/>
    <pageField fld="2" hier="-1"/>
  </pageFields>
  <dataFields count="11">
    <dataField name="Moyenne de Q1" fld="3" subtotal="average" baseField="0" baseItem="75835641"/>
    <dataField name="Moyenne de Q2" fld="4" subtotal="average" baseField="0" baseItem="1"/>
    <dataField name="Moyenne de Q3" fld="5" subtotal="average" baseField="0" baseItem="1"/>
    <dataField name="Moyenne de Q4" fld="6" subtotal="average" baseField="0" baseItem="10"/>
    <dataField name="Moyenne de Q5" fld="7" subtotal="average" baseField="0" baseItem="10"/>
    <dataField name="Moyenne de Q6" fld="8" subtotal="average" baseField="0" baseItem="10"/>
    <dataField name="Moyenne de Q7" fld="9" subtotal="average" baseField="0" baseItem="10"/>
    <dataField name="Moyenne de Q8" fld="10" subtotal="average" baseField="0" baseItem="10"/>
    <dataField name="Moyenne de Q9" fld="11" subtotal="average" baseField="0" baseItem="10"/>
    <dataField name="Moyenne de Q10" fld="12" subtotal="average" baseField="0" baseItem="10"/>
    <dataField name="Moyenne de Q11" fld="13" subtotal="average" baseField="0" baseItem="10"/>
  </dataFields>
  <chartFormats count="1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P9" totalsRowShown="0">
  <autoFilter ref="A1:P9"/>
  <tableColumns count="16">
    <tableColumn id="1" name="Nom"/>
    <tableColumn id="2" name="Date" dataDxfId="13"/>
    <tableColumn id="3" name="Formation"/>
    <tableColumn id="4" name="Q1" dataDxfId="12"/>
    <tableColumn id="5" name="Q2" dataDxfId="11"/>
    <tableColumn id="6" name="Q3" dataDxfId="10"/>
    <tableColumn id="7" name="Q4" dataDxfId="9"/>
    <tableColumn id="8" name="Q5" dataDxfId="8"/>
    <tableColumn id="9" name="Q6" dataDxfId="7"/>
    <tableColumn id="10" name="Q7" dataDxfId="6"/>
    <tableColumn id="11" name="Q8" dataDxfId="5"/>
    <tableColumn id="12" name="Q9" dataDxfId="4"/>
    <tableColumn id="13" name="Q10" dataDxfId="3"/>
    <tableColumn id="14" name="Q11" dataDxfId="2"/>
    <tableColumn id="15" name="Q12" dataDxfId="1"/>
    <tableColumn id="20" name="Q13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2"/>
  <sheetViews>
    <sheetView workbookViewId="0">
      <selection activeCell="C28" sqref="C28"/>
    </sheetView>
  </sheetViews>
  <sheetFormatPr baseColWidth="10" defaultColWidth="9.140625" defaultRowHeight="15"/>
  <cols>
    <col min="1" max="1" width="22.28515625" customWidth="1"/>
    <col min="2" max="2" width="21" customWidth="1"/>
    <col min="3" max="3" width="13.28515625" customWidth="1"/>
    <col min="4" max="11" width="13.28515625" style="4" customWidth="1"/>
    <col min="12" max="14" width="14.28515625" style="4" customWidth="1"/>
    <col min="15" max="16" width="8.140625" style="4" customWidth="1"/>
    <col min="17" max="18" width="13.28515625" customWidth="1"/>
    <col min="19" max="21" width="13.28515625" bestFit="1" customWidth="1"/>
    <col min="22" max="23" width="13.28515625" customWidth="1"/>
    <col min="24" max="26" width="14.28515625" customWidth="1"/>
    <col min="27" max="30" width="13.28515625" bestFit="1" customWidth="1"/>
    <col min="31" max="35" width="13.28515625" customWidth="1"/>
    <col min="36" max="37" width="14.28515625" bestFit="1" customWidth="1"/>
    <col min="38" max="38" width="14.28515625" customWidth="1"/>
    <col min="39" max="42" width="13.28515625" customWidth="1"/>
    <col min="43" max="44" width="13.28515625" bestFit="1" customWidth="1"/>
    <col min="45" max="47" width="13.28515625" customWidth="1"/>
    <col min="48" max="50" width="14.28515625" customWidth="1"/>
    <col min="51" max="51" width="13.28515625" bestFit="1" customWidth="1"/>
    <col min="52" max="59" width="13.28515625" customWidth="1"/>
    <col min="60" max="62" width="14.28515625" customWidth="1"/>
    <col min="63" max="71" width="13.28515625" customWidth="1"/>
    <col min="72" max="74" width="14.28515625" customWidth="1"/>
    <col min="75" max="83" width="13.28515625" customWidth="1"/>
    <col min="84" max="86" width="14.28515625" customWidth="1"/>
    <col min="87" max="88" width="18.28515625" bestFit="1" customWidth="1"/>
    <col min="89" max="90" width="18.28515625" customWidth="1"/>
    <col min="91" max="95" width="18.28515625" bestFit="1" customWidth="1"/>
    <col min="96" max="98" width="19.28515625" bestFit="1" customWidth="1"/>
  </cols>
  <sheetData>
    <row r="1" spans="1:16">
      <c r="A1" t="s">
        <v>0</v>
      </c>
      <c r="B1" s="4" t="s">
        <v>1</v>
      </c>
      <c r="C1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</row>
    <row r="2" spans="1:16">
      <c r="A2" t="s">
        <v>17</v>
      </c>
      <c r="B2" s="7">
        <v>44150</v>
      </c>
      <c r="C2" t="s">
        <v>28</v>
      </c>
      <c r="D2" s="4">
        <v>2</v>
      </c>
      <c r="E2" s="4">
        <v>4</v>
      </c>
      <c r="F2" s="4">
        <v>3</v>
      </c>
      <c r="G2" s="4">
        <v>4</v>
      </c>
      <c r="H2" s="4">
        <v>2</v>
      </c>
      <c r="I2" s="4">
        <v>3</v>
      </c>
      <c r="J2" s="4">
        <v>3</v>
      </c>
      <c r="K2" s="4">
        <v>1</v>
      </c>
      <c r="L2" s="4">
        <v>1</v>
      </c>
      <c r="M2" s="4">
        <v>1</v>
      </c>
      <c r="N2" s="4">
        <v>1</v>
      </c>
      <c r="O2" s="4">
        <v>9</v>
      </c>
      <c r="P2" s="5" t="s">
        <v>38</v>
      </c>
    </row>
    <row r="3" spans="1:16">
      <c r="A3" t="s">
        <v>25</v>
      </c>
      <c r="B3" s="7">
        <v>44177</v>
      </c>
      <c r="C3" t="s">
        <v>29</v>
      </c>
      <c r="D3" s="4">
        <v>3</v>
      </c>
      <c r="E3" s="4">
        <v>4</v>
      </c>
      <c r="F3" s="4">
        <v>3</v>
      </c>
      <c r="G3" s="4">
        <v>2</v>
      </c>
      <c r="H3" s="4">
        <v>2</v>
      </c>
      <c r="I3" s="4">
        <v>2</v>
      </c>
      <c r="J3" s="4">
        <v>1</v>
      </c>
      <c r="K3" s="4">
        <v>3</v>
      </c>
      <c r="L3" s="4">
        <v>1</v>
      </c>
      <c r="M3" s="4">
        <v>1</v>
      </c>
      <c r="N3" s="4">
        <v>3</v>
      </c>
      <c r="O3" s="4">
        <v>10</v>
      </c>
      <c r="P3" s="5" t="s">
        <v>38</v>
      </c>
    </row>
    <row r="4" spans="1:16">
      <c r="A4" t="s">
        <v>26</v>
      </c>
      <c r="B4" s="7">
        <v>44114</v>
      </c>
      <c r="C4" t="s">
        <v>30</v>
      </c>
      <c r="D4" s="4">
        <v>1</v>
      </c>
      <c r="E4" s="4">
        <v>3</v>
      </c>
      <c r="F4" s="4">
        <v>3</v>
      </c>
      <c r="G4" s="4">
        <v>4</v>
      </c>
      <c r="H4" s="4">
        <v>1</v>
      </c>
      <c r="I4" s="4">
        <v>4</v>
      </c>
      <c r="J4" s="4">
        <v>3</v>
      </c>
      <c r="K4" s="4">
        <v>3</v>
      </c>
      <c r="L4" s="4">
        <v>2</v>
      </c>
      <c r="M4" s="4">
        <v>2</v>
      </c>
      <c r="N4" s="4">
        <v>2</v>
      </c>
      <c r="O4" s="4">
        <v>7</v>
      </c>
      <c r="P4" s="5" t="s">
        <v>38</v>
      </c>
    </row>
    <row r="5" spans="1:16">
      <c r="A5" t="s">
        <v>27</v>
      </c>
      <c r="B5" s="7">
        <v>44448</v>
      </c>
      <c r="C5" t="s">
        <v>31</v>
      </c>
      <c r="D5" s="4">
        <v>4</v>
      </c>
      <c r="E5" s="4">
        <v>2</v>
      </c>
      <c r="F5" s="4">
        <v>2</v>
      </c>
      <c r="G5" s="4">
        <v>3</v>
      </c>
      <c r="H5" s="4">
        <v>3</v>
      </c>
      <c r="I5" s="4">
        <v>2</v>
      </c>
      <c r="J5" s="4">
        <v>4</v>
      </c>
      <c r="K5" s="4">
        <v>1</v>
      </c>
      <c r="L5" s="4">
        <v>1</v>
      </c>
      <c r="M5" s="4">
        <v>1</v>
      </c>
      <c r="N5" s="4">
        <v>4</v>
      </c>
      <c r="O5" s="4">
        <v>7</v>
      </c>
      <c r="P5" s="5" t="s">
        <v>38</v>
      </c>
    </row>
    <row r="6" spans="1:16">
      <c r="A6" t="s">
        <v>16</v>
      </c>
      <c r="B6" s="7">
        <v>44479</v>
      </c>
      <c r="C6" t="s">
        <v>32</v>
      </c>
      <c r="D6" s="4">
        <v>2</v>
      </c>
      <c r="E6" s="4">
        <v>2</v>
      </c>
      <c r="F6" s="4">
        <v>1</v>
      </c>
      <c r="G6" s="4">
        <v>1</v>
      </c>
      <c r="H6" s="4">
        <v>2</v>
      </c>
      <c r="I6" s="4">
        <v>3</v>
      </c>
      <c r="J6" s="4">
        <v>2</v>
      </c>
      <c r="K6" s="4">
        <v>3</v>
      </c>
      <c r="L6" s="4">
        <v>3</v>
      </c>
      <c r="M6" s="4">
        <v>3</v>
      </c>
      <c r="N6" s="4">
        <v>4</v>
      </c>
      <c r="O6" s="4">
        <v>10</v>
      </c>
      <c r="P6" s="5" t="s">
        <v>39</v>
      </c>
    </row>
    <row r="7" spans="1:16">
      <c r="A7" t="s">
        <v>17</v>
      </c>
      <c r="B7" s="7">
        <v>44480</v>
      </c>
      <c r="C7" t="s">
        <v>33</v>
      </c>
      <c r="D7" s="4">
        <v>3</v>
      </c>
      <c r="E7" s="4">
        <v>2</v>
      </c>
      <c r="F7" s="4">
        <v>2</v>
      </c>
      <c r="G7" s="4">
        <v>4</v>
      </c>
      <c r="H7" s="4">
        <v>1</v>
      </c>
      <c r="I7" s="4">
        <v>2</v>
      </c>
      <c r="J7" s="4">
        <v>2</v>
      </c>
      <c r="K7" s="4">
        <v>4</v>
      </c>
      <c r="L7" s="4">
        <v>3</v>
      </c>
      <c r="M7" s="4">
        <v>2</v>
      </c>
      <c r="N7" s="4">
        <v>1</v>
      </c>
      <c r="O7" s="4">
        <v>6</v>
      </c>
      <c r="P7" s="5" t="s">
        <v>38</v>
      </c>
    </row>
    <row r="8" spans="1:16">
      <c r="A8" t="s">
        <v>18</v>
      </c>
      <c r="B8" s="7">
        <v>44480</v>
      </c>
      <c r="C8" t="s">
        <v>33</v>
      </c>
      <c r="D8" s="4">
        <v>3</v>
      </c>
      <c r="E8" s="4">
        <v>3</v>
      </c>
      <c r="F8" s="4">
        <v>3</v>
      </c>
      <c r="G8" s="4">
        <v>3</v>
      </c>
      <c r="H8" s="4">
        <v>3</v>
      </c>
      <c r="I8" s="4">
        <v>1</v>
      </c>
      <c r="J8" s="4">
        <v>2</v>
      </c>
      <c r="K8" s="4">
        <v>4</v>
      </c>
      <c r="L8" s="4">
        <v>4</v>
      </c>
      <c r="M8" s="4">
        <v>2</v>
      </c>
      <c r="N8" s="4">
        <v>3</v>
      </c>
      <c r="O8" s="4">
        <v>9</v>
      </c>
      <c r="P8" s="5" t="s">
        <v>38</v>
      </c>
    </row>
    <row r="9" spans="1:16">
      <c r="A9" t="s">
        <v>40</v>
      </c>
      <c r="B9" s="4"/>
      <c r="D9" s="5">
        <v>4</v>
      </c>
      <c r="E9" s="4">
        <v>3</v>
      </c>
      <c r="F9" s="4">
        <v>3</v>
      </c>
      <c r="G9" s="4">
        <v>2</v>
      </c>
      <c r="H9" s="4">
        <v>4</v>
      </c>
      <c r="I9" s="4">
        <v>1</v>
      </c>
      <c r="J9" s="4">
        <v>2</v>
      </c>
      <c r="K9" s="4">
        <v>2</v>
      </c>
      <c r="L9" s="4">
        <v>3</v>
      </c>
      <c r="M9" s="4">
        <v>3</v>
      </c>
      <c r="N9" s="4">
        <v>4</v>
      </c>
      <c r="O9" s="5">
        <v>10</v>
      </c>
      <c r="P9" s="5" t="s">
        <v>39</v>
      </c>
    </row>
    <row r="22" spans="2:14">
      <c r="B22" s="2" t="s">
        <v>2</v>
      </c>
      <c r="C22" t="s">
        <v>43</v>
      </c>
    </row>
    <row r="24" spans="2:14">
      <c r="C24" s="6" t="s">
        <v>69</v>
      </c>
    </row>
    <row r="25" spans="2:14">
      <c r="B25" s="2" t="s">
        <v>55</v>
      </c>
      <c r="C25" s="4" t="s">
        <v>57</v>
      </c>
      <c r="D25" s="4" t="s">
        <v>58</v>
      </c>
      <c r="E25" s="4" t="s">
        <v>59</v>
      </c>
      <c r="F25" s="4" t="s">
        <v>60</v>
      </c>
      <c r="G25" s="4" t="s">
        <v>61</v>
      </c>
      <c r="H25" s="4" t="s">
        <v>62</v>
      </c>
      <c r="I25" s="4" t="s">
        <v>63</v>
      </c>
      <c r="J25" s="4" t="s">
        <v>64</v>
      </c>
      <c r="K25" s="4" t="s">
        <v>65</v>
      </c>
      <c r="L25" s="4" t="s">
        <v>66</v>
      </c>
      <c r="M25" s="4" t="s">
        <v>67</v>
      </c>
      <c r="N25" s="4" t="s">
        <v>68</v>
      </c>
    </row>
    <row r="26" spans="2:14">
      <c r="B26" s="3" t="s">
        <v>40</v>
      </c>
      <c r="C26" s="5">
        <v>4</v>
      </c>
      <c r="D26" s="5">
        <v>3</v>
      </c>
      <c r="E26" s="5">
        <v>3</v>
      </c>
      <c r="F26" s="5">
        <v>2</v>
      </c>
      <c r="G26" s="5">
        <v>4</v>
      </c>
      <c r="H26" s="5">
        <v>1</v>
      </c>
      <c r="I26" s="5">
        <v>2</v>
      </c>
      <c r="J26" s="5">
        <v>2</v>
      </c>
      <c r="K26" s="5">
        <v>3</v>
      </c>
      <c r="L26" s="5">
        <v>3</v>
      </c>
      <c r="M26" s="5">
        <v>4</v>
      </c>
      <c r="N26" s="5">
        <v>10</v>
      </c>
    </row>
    <row r="27" spans="2:14">
      <c r="B27" s="3" t="s">
        <v>26</v>
      </c>
      <c r="C27" s="5">
        <v>1</v>
      </c>
      <c r="D27" s="5">
        <v>3</v>
      </c>
      <c r="E27" s="5">
        <v>3</v>
      </c>
      <c r="F27" s="5">
        <v>4</v>
      </c>
      <c r="G27" s="5">
        <v>1</v>
      </c>
      <c r="H27" s="5">
        <v>4</v>
      </c>
      <c r="I27" s="5">
        <v>3</v>
      </c>
      <c r="J27" s="5">
        <v>3</v>
      </c>
      <c r="K27" s="5">
        <v>2</v>
      </c>
      <c r="L27" s="5">
        <v>2</v>
      </c>
      <c r="M27" s="5">
        <v>2</v>
      </c>
      <c r="N27" s="5">
        <v>7</v>
      </c>
    </row>
    <row r="28" spans="2:14">
      <c r="B28" s="3" t="s">
        <v>27</v>
      </c>
      <c r="C28" s="5">
        <v>4</v>
      </c>
      <c r="D28" s="5">
        <v>2</v>
      </c>
      <c r="E28" s="5">
        <v>2</v>
      </c>
      <c r="F28" s="5">
        <v>3</v>
      </c>
      <c r="G28" s="5">
        <v>3</v>
      </c>
      <c r="H28" s="5">
        <v>2</v>
      </c>
      <c r="I28" s="5">
        <v>4</v>
      </c>
      <c r="J28" s="5">
        <v>1</v>
      </c>
      <c r="K28" s="5">
        <v>1</v>
      </c>
      <c r="L28" s="5">
        <v>1</v>
      </c>
      <c r="M28" s="5">
        <v>4</v>
      </c>
      <c r="N28" s="5">
        <v>7</v>
      </c>
    </row>
    <row r="29" spans="2:14">
      <c r="B29" s="3" t="s">
        <v>17</v>
      </c>
      <c r="C29" s="5">
        <v>5</v>
      </c>
      <c r="D29" s="5">
        <v>6</v>
      </c>
      <c r="E29" s="5">
        <v>5</v>
      </c>
      <c r="F29" s="5">
        <v>8</v>
      </c>
      <c r="G29" s="5">
        <v>3</v>
      </c>
      <c r="H29" s="5">
        <v>5</v>
      </c>
      <c r="I29" s="5">
        <v>5</v>
      </c>
      <c r="J29" s="5">
        <v>5</v>
      </c>
      <c r="K29" s="5">
        <v>4</v>
      </c>
      <c r="L29" s="5">
        <v>3</v>
      </c>
      <c r="M29" s="5">
        <v>2</v>
      </c>
      <c r="N29" s="5">
        <v>15</v>
      </c>
    </row>
    <row r="30" spans="2:14">
      <c r="B30" s="3" t="s">
        <v>18</v>
      </c>
      <c r="C30" s="5">
        <v>3</v>
      </c>
      <c r="D30" s="5">
        <v>3</v>
      </c>
      <c r="E30" s="5">
        <v>3</v>
      </c>
      <c r="F30" s="5">
        <v>3</v>
      </c>
      <c r="G30" s="5">
        <v>3</v>
      </c>
      <c r="H30" s="5">
        <v>1</v>
      </c>
      <c r="I30" s="5">
        <v>2</v>
      </c>
      <c r="J30" s="5">
        <v>4</v>
      </c>
      <c r="K30" s="5">
        <v>4</v>
      </c>
      <c r="L30" s="5">
        <v>2</v>
      </c>
      <c r="M30" s="5">
        <v>3</v>
      </c>
      <c r="N30" s="5">
        <v>9</v>
      </c>
    </row>
    <row r="31" spans="2:14">
      <c r="B31" s="3" t="s">
        <v>25</v>
      </c>
      <c r="C31" s="5">
        <v>3</v>
      </c>
      <c r="D31" s="5">
        <v>4</v>
      </c>
      <c r="E31" s="5">
        <v>3</v>
      </c>
      <c r="F31" s="5">
        <v>2</v>
      </c>
      <c r="G31" s="5">
        <v>2</v>
      </c>
      <c r="H31" s="5">
        <v>2</v>
      </c>
      <c r="I31" s="5">
        <v>1</v>
      </c>
      <c r="J31" s="5">
        <v>3</v>
      </c>
      <c r="K31" s="5">
        <v>1</v>
      </c>
      <c r="L31" s="5">
        <v>1</v>
      </c>
      <c r="M31" s="5">
        <v>3</v>
      </c>
      <c r="N31" s="5">
        <v>10</v>
      </c>
    </row>
    <row r="32" spans="2:14">
      <c r="B32" s="3" t="s">
        <v>16</v>
      </c>
      <c r="C32" s="5">
        <v>2</v>
      </c>
      <c r="D32" s="5">
        <v>2</v>
      </c>
      <c r="E32" s="5">
        <v>1</v>
      </c>
      <c r="F32" s="5">
        <v>1</v>
      </c>
      <c r="G32" s="5">
        <v>2</v>
      </c>
      <c r="H32" s="5">
        <v>3</v>
      </c>
      <c r="I32" s="5">
        <v>2</v>
      </c>
      <c r="J32" s="5">
        <v>3</v>
      </c>
      <c r="K32" s="5">
        <v>3</v>
      </c>
      <c r="L32" s="5">
        <v>3</v>
      </c>
      <c r="M32" s="5">
        <v>4</v>
      </c>
      <c r="N32" s="5">
        <v>10</v>
      </c>
    </row>
    <row r="33" spans="2:14">
      <c r="B33" s="3" t="s">
        <v>56</v>
      </c>
      <c r="C33" s="5">
        <v>22</v>
      </c>
      <c r="D33" s="5">
        <v>23</v>
      </c>
      <c r="E33" s="5">
        <v>20</v>
      </c>
      <c r="F33" s="5">
        <v>23</v>
      </c>
      <c r="G33" s="5">
        <v>18</v>
      </c>
      <c r="H33" s="5">
        <v>18</v>
      </c>
      <c r="I33" s="5">
        <v>19</v>
      </c>
      <c r="J33" s="5">
        <v>21</v>
      </c>
      <c r="K33" s="5">
        <v>18</v>
      </c>
      <c r="L33" s="5">
        <v>15</v>
      </c>
      <c r="M33" s="5">
        <v>22</v>
      </c>
      <c r="N33" s="5">
        <v>68</v>
      </c>
    </row>
    <row r="34" spans="2:14">
      <c r="D34"/>
    </row>
    <row r="35" spans="2:14">
      <c r="D35"/>
    </row>
    <row r="36" spans="2:14">
      <c r="D36"/>
    </row>
    <row r="37" spans="2:14">
      <c r="D37"/>
    </row>
    <row r="38" spans="2:14">
      <c r="D38"/>
    </row>
    <row r="39" spans="2:14">
      <c r="D39"/>
    </row>
    <row r="40" spans="2:14">
      <c r="D40"/>
    </row>
    <row r="41" spans="2:14">
      <c r="D41"/>
    </row>
    <row r="42" spans="2:14">
      <c r="D42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50"/>
  <sheetViews>
    <sheetView showZeros="0" tabSelected="1" workbookViewId="0">
      <selection activeCell="O26" sqref="O26"/>
    </sheetView>
  </sheetViews>
  <sheetFormatPr baseColWidth="10" defaultRowHeight="15"/>
  <cols>
    <col min="1" max="1" width="22.28515625" bestFit="1" customWidth="1"/>
    <col min="2" max="2" width="12.42578125" bestFit="1" customWidth="1"/>
    <col min="3" max="12" width="8.85546875" customWidth="1"/>
    <col min="13" max="13" width="13.28515625" bestFit="1" customWidth="1"/>
    <col min="14" max="14" width="5.28515625" customWidth="1"/>
    <col min="15" max="15" width="21" customWidth="1"/>
    <col min="16" max="24" width="13.28515625" customWidth="1"/>
    <col min="25" max="26" width="14.28515625" customWidth="1"/>
  </cols>
  <sheetData>
    <row r="1" spans="1:26">
      <c r="A1" t="s">
        <v>23</v>
      </c>
      <c r="B1">
        <f>COUNTA(Tableau1[Q1])</f>
        <v>8</v>
      </c>
    </row>
    <row r="2" spans="1:26" ht="15.75" thickBot="1"/>
    <row r="3" spans="1:26" ht="15.75" thickBot="1">
      <c r="B3" s="22"/>
      <c r="C3" s="23" t="s">
        <v>3</v>
      </c>
      <c r="D3" s="24" t="s">
        <v>4</v>
      </c>
      <c r="E3" s="24" t="s">
        <v>5</v>
      </c>
      <c r="F3" s="24" t="s">
        <v>6</v>
      </c>
      <c r="G3" s="24" t="s">
        <v>7</v>
      </c>
      <c r="H3" s="24" t="s">
        <v>8</v>
      </c>
      <c r="I3" s="24" t="s">
        <v>9</v>
      </c>
      <c r="J3" s="24" t="s">
        <v>10</v>
      </c>
      <c r="K3" s="24" t="s">
        <v>11</v>
      </c>
      <c r="L3" s="24" t="s">
        <v>12</v>
      </c>
      <c r="M3" s="25" t="s">
        <v>13</v>
      </c>
    </row>
    <row r="4" spans="1:26">
      <c r="B4" s="19" t="s">
        <v>19</v>
      </c>
      <c r="C4" s="20">
        <f>COUNTIF(Tableau1[Q1],1)</f>
        <v>1</v>
      </c>
      <c r="D4" s="9">
        <f>COUNTIF(Tableau1[Q2],1)</f>
        <v>0</v>
      </c>
      <c r="E4" s="9">
        <f>COUNTIF(Tableau1[Q3],1)</f>
        <v>1</v>
      </c>
      <c r="F4" s="9">
        <f>COUNTIF(Tableau1[Q4],1)</f>
        <v>1</v>
      </c>
      <c r="G4" s="9">
        <f>COUNTIF(Tableau1[Q5],1)</f>
        <v>2</v>
      </c>
      <c r="H4" s="9">
        <f>COUNTIF(Tableau1[Q6],1)</f>
        <v>2</v>
      </c>
      <c r="I4" s="9">
        <f>COUNTIF(Tableau1[Q7],1)</f>
        <v>1</v>
      </c>
      <c r="J4" s="9">
        <f>COUNTIF(Tableau1[Q8],1)</f>
        <v>2</v>
      </c>
      <c r="K4" s="9">
        <f>COUNTIF(Tableau1[Q9],1)</f>
        <v>3</v>
      </c>
      <c r="L4" s="9">
        <f>COUNTIF(Tableau1[Q10],1)</f>
        <v>3</v>
      </c>
      <c r="M4" s="9">
        <f>COUNTIF(Tableau1[Q11],1)</f>
        <v>2</v>
      </c>
    </row>
    <row r="5" spans="1:26">
      <c r="B5" s="17" t="s">
        <v>70</v>
      </c>
      <c r="C5" s="16">
        <f>COUNTIF(Tableau1[Q1],2)</f>
        <v>2</v>
      </c>
      <c r="D5" s="8">
        <f>COUNTIF(Tableau1[Q2],2)</f>
        <v>3</v>
      </c>
      <c r="E5" s="8">
        <f>COUNTIF(Tableau1[Q3],2)</f>
        <v>2</v>
      </c>
      <c r="F5" s="8">
        <f>COUNTIF(Tableau1[Q4],2)</f>
        <v>2</v>
      </c>
      <c r="G5" s="8">
        <f>COUNTIF(Tableau1[Q5],2)</f>
        <v>3</v>
      </c>
      <c r="H5" s="8">
        <f>COUNTIF(Tableau1[Q6],2)</f>
        <v>3</v>
      </c>
      <c r="I5" s="8">
        <f>COUNTIF(Tableau1[Q7],2)</f>
        <v>4</v>
      </c>
      <c r="J5" s="8">
        <f>COUNTIF(Tableau1[Q8],2)</f>
        <v>1</v>
      </c>
      <c r="K5" s="8">
        <f>COUNTIF(Tableau1[Q9],2)</f>
        <v>1</v>
      </c>
      <c r="L5" s="8">
        <f>COUNTIF(Tableau1[Q10],2)</f>
        <v>3</v>
      </c>
      <c r="M5" s="8">
        <f>COUNTIF(Tableau1[Q11],2)</f>
        <v>1</v>
      </c>
    </row>
    <row r="6" spans="1:26">
      <c r="B6" s="17" t="s">
        <v>20</v>
      </c>
      <c r="C6" s="16">
        <f>COUNTIF(Tableau1[Q1],3)</f>
        <v>3</v>
      </c>
      <c r="D6" s="8">
        <f>COUNTIF(Tableau1[Q2],3)</f>
        <v>3</v>
      </c>
      <c r="E6" s="8">
        <f>COUNTIF(Tableau1[Q3],3)</f>
        <v>5</v>
      </c>
      <c r="F6" s="8">
        <f>COUNTIF(Tableau1[Q4],3)</f>
        <v>2</v>
      </c>
      <c r="G6" s="8">
        <f>COUNTIF(Tableau1[Q5],3)</f>
        <v>2</v>
      </c>
      <c r="H6" s="8">
        <f>COUNTIF(Tableau1[Q6],3)</f>
        <v>2</v>
      </c>
      <c r="I6" s="8">
        <f>COUNTIF(Tableau1[Q7],3)</f>
        <v>2</v>
      </c>
      <c r="J6" s="8">
        <f>COUNTIF(Tableau1[Q8],3)</f>
        <v>3</v>
      </c>
      <c r="K6" s="8">
        <f>COUNTIF(Tableau1[Q9],3)</f>
        <v>3</v>
      </c>
      <c r="L6" s="8">
        <f>COUNTIF(Tableau1[Q10],3)</f>
        <v>2</v>
      </c>
      <c r="M6" s="8">
        <f>COUNTIF(Tableau1[Q11],3)</f>
        <v>2</v>
      </c>
    </row>
    <row r="7" spans="1:26" ht="15.75" thickBot="1">
      <c r="B7" s="18" t="s">
        <v>21</v>
      </c>
      <c r="C7" s="16">
        <f>COUNTIF(Tableau1[Q1],4)</f>
        <v>2</v>
      </c>
      <c r="D7" s="8">
        <f>COUNTIF(Tableau1[Q2],4)</f>
        <v>2</v>
      </c>
      <c r="E7" s="8">
        <f>COUNTIF(Tableau1[Q3],4)</f>
        <v>0</v>
      </c>
      <c r="F7" s="8">
        <f>COUNTIF(Tableau1[Q4],4)</f>
        <v>3</v>
      </c>
      <c r="G7" s="8">
        <f>COUNTIF(Tableau1[Q5],4)</f>
        <v>1</v>
      </c>
      <c r="H7" s="8">
        <f>COUNTIF(Tableau1[Q6],4)</f>
        <v>1</v>
      </c>
      <c r="I7" s="8">
        <f>COUNTIF(Tableau1[Q7],4)</f>
        <v>1</v>
      </c>
      <c r="J7" s="8">
        <f>COUNTIF(Tableau1[Q8],4)</f>
        <v>2</v>
      </c>
      <c r="K7" s="8">
        <f>COUNTIF(Tableau1[Q9],4)</f>
        <v>1</v>
      </c>
      <c r="L7" s="8">
        <f>COUNTIF(Tableau1[Q10],4)</f>
        <v>0</v>
      </c>
      <c r="M7" s="8">
        <f>COUNTIF(Tableau1[Q11],4)</f>
        <v>3</v>
      </c>
    </row>
    <row r="9" spans="1:26" s="26" customFormat="1" ht="15.75" thickBot="1">
      <c r="O9"/>
      <c r="P9"/>
      <c r="Q9"/>
      <c r="R9"/>
      <c r="S9"/>
      <c r="T9"/>
      <c r="U9"/>
      <c r="V9"/>
      <c r="W9"/>
      <c r="X9"/>
      <c r="Y9"/>
      <c r="Z9"/>
    </row>
    <row r="10" spans="1:26" ht="15.75" thickBot="1">
      <c r="A10" s="21"/>
      <c r="B10" s="22"/>
      <c r="C10" s="33"/>
      <c r="D10" s="34"/>
      <c r="E10" s="34"/>
      <c r="F10" s="34"/>
      <c r="G10" s="34"/>
      <c r="H10" s="34"/>
      <c r="I10" s="34"/>
      <c r="J10" s="34"/>
      <c r="K10" s="34"/>
      <c r="L10" s="34"/>
      <c r="M10" s="35"/>
      <c r="S10" s="1"/>
      <c r="T10" s="1"/>
      <c r="U10" s="1"/>
      <c r="V10" s="1"/>
      <c r="W10" s="1"/>
      <c r="X10" s="1"/>
      <c r="Y10" s="1"/>
      <c r="Z10" s="1"/>
    </row>
    <row r="11" spans="1:26">
      <c r="A11" s="10"/>
      <c r="B11" s="27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O11" s="3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>
      <c r="A12" s="11"/>
      <c r="B12" s="2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O12" s="3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>
      <c r="A13" s="11"/>
      <c r="B13" s="2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O13" s="3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5.75" thickBot="1">
      <c r="A14" s="12"/>
      <c r="B14" s="29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O14" s="3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>
      <c r="A15" s="13"/>
      <c r="B15" s="30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1"/>
      <c r="O15" s="3"/>
      <c r="P15" s="1"/>
      <c r="Q15" s="1"/>
      <c r="R15" s="1"/>
    </row>
    <row r="16" spans="1:26">
      <c r="A16" s="14"/>
      <c r="B16" s="31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1"/>
    </row>
    <row r="17" spans="1:14">
      <c r="A17" s="14"/>
      <c r="B17" s="31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1"/>
    </row>
    <row r="18" spans="1:14" ht="15.75" thickBot="1">
      <c r="A18" s="15"/>
      <c r="B18" s="32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1"/>
    </row>
    <row r="19" spans="1:14">
      <c r="A19" s="10"/>
      <c r="B19" s="27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1"/>
    </row>
    <row r="20" spans="1:14">
      <c r="A20" s="11"/>
      <c r="B20" s="2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</row>
    <row r="21" spans="1:14">
      <c r="A21" s="11"/>
      <c r="B21" s="2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</row>
    <row r="22" spans="1:14" ht="15.75" thickBot="1">
      <c r="A22" s="12"/>
      <c r="B22" s="29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</row>
    <row r="23" spans="1:14">
      <c r="A23" s="13"/>
      <c r="B23" s="30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</row>
    <row r="24" spans="1:14">
      <c r="A24" s="14"/>
      <c r="B24" s="31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</row>
    <row r="25" spans="1:14">
      <c r="A25" s="14"/>
      <c r="B25" s="31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</row>
    <row r="26" spans="1:14" ht="15.75" thickBot="1">
      <c r="A26" s="15"/>
      <c r="B26" s="32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</row>
    <row r="27" spans="1:14">
      <c r="A27" s="10"/>
      <c r="B27" s="27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</row>
    <row r="28" spans="1:14">
      <c r="A28" s="11"/>
      <c r="B28" s="2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</row>
    <row r="29" spans="1:14">
      <c r="A29" s="11"/>
      <c r="B29" s="2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</row>
    <row r="30" spans="1:14" ht="15.75" thickBot="1">
      <c r="A30" s="12"/>
      <c r="B30" s="29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</row>
    <row r="31" spans="1:14">
      <c r="A31" s="13"/>
      <c r="B31" s="30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</row>
    <row r="32" spans="1:14">
      <c r="A32" s="14"/>
      <c r="B32" s="31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</row>
    <row r="33" spans="1:26">
      <c r="A33" s="14"/>
      <c r="B33" s="31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</row>
    <row r="34" spans="1:26" ht="15.75" thickBot="1">
      <c r="A34" s="15"/>
      <c r="B34" s="32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</row>
    <row r="35" spans="1:26">
      <c r="C35">
        <f>SUMPRODUCT((Tableau1[[Formation]:[Formation]]=$A35)*(Tableau1[Q1]=ROW()-10))</f>
        <v>0</v>
      </c>
      <c r="D35">
        <f>SUMPRODUCT((Tableau1[[Formation]:[Formation]]=$A35)*(Tableau1[Q1]=ROW()-10))</f>
        <v>0</v>
      </c>
      <c r="E35">
        <f>SUMPRODUCT((Tableau1[[Formation]:[Formation]]=$A35)*(Tableau1[Q1]=ROW()-10))</f>
        <v>0</v>
      </c>
      <c r="F35">
        <f>SUMPRODUCT((Tableau1[[Formation]:[Formation]]=$A35)*(Tableau1[Q1]=ROW()-10))</f>
        <v>0</v>
      </c>
      <c r="G35">
        <f>SUMPRODUCT((Tableau1[[Formation]:[Formation]]=$A35)*(Tableau1[Q1]=ROW()-10))</f>
        <v>0</v>
      </c>
      <c r="H35">
        <f>SUMPRODUCT((Tableau1[[Formation]:[Formation]]=$A35)*(Tableau1[Q1]=ROW()-10))</f>
        <v>0</v>
      </c>
      <c r="I35">
        <f>SUMPRODUCT((Tableau1[[Formation]:[Formation]]=$A35)*(Tableau1[Q1]=ROW()-10))</f>
        <v>0</v>
      </c>
      <c r="J35">
        <f>SUMPRODUCT((Tableau1[[Formation]:[Formation]]=$A35)*(Tableau1[Q1]=ROW()-10))</f>
        <v>0</v>
      </c>
      <c r="K35">
        <f>SUMPRODUCT((Tableau1[[Formation]:[Formation]]=$A35)*(Tableau1[Q1]=ROW()-10))</f>
        <v>0</v>
      </c>
      <c r="L35">
        <f>SUMPRODUCT((Tableau1[[Formation]:[Formation]]=$A35)*(Tableau1[Q1]=ROW()-10))</f>
        <v>0</v>
      </c>
      <c r="M35">
        <f>SUMPRODUCT((Tableau1[[Formation]:[Formation]]=$A35)*(Tableau1[Q1]=ROW()-10))</f>
        <v>0</v>
      </c>
    </row>
    <row r="39" spans="1:26">
      <c r="O39" t="s">
        <v>22</v>
      </c>
      <c r="P39">
        <f>(C11+C12*2+C13*3+C14*4)/$B$1</f>
        <v>0</v>
      </c>
      <c r="Q39">
        <f>(D11+D12*2+D13*3+D14*4)/$B$1</f>
        <v>0</v>
      </c>
      <c r="R39">
        <f>(E11+E12*2+E13*3+E14*4)/$B$1</f>
        <v>0</v>
      </c>
      <c r="S39">
        <f>(F11+F12*2+F13*3+F14*4)/$B$1</f>
        <v>0</v>
      </c>
      <c r="T39">
        <f>(G11+G12*2+G13*3+G14*4)/$B$1</f>
        <v>0</v>
      </c>
      <c r="U39">
        <f>(H11+H12*2+H13*3+H14*4)/$B$1</f>
        <v>0</v>
      </c>
      <c r="V39">
        <f>(I11+I12*2+I13*3+I14*4)/$B$1</f>
        <v>0</v>
      </c>
      <c r="W39">
        <f>(J11+J12*2+J13*3+J14*4)/$B$1</f>
        <v>0</v>
      </c>
      <c r="X39">
        <f>(K11+K12*2+K13*3+K14*4)/$B$1</f>
        <v>0</v>
      </c>
      <c r="Y39">
        <f>(L11+L12*2+L13*3+L14*4)/$B$1</f>
        <v>0</v>
      </c>
      <c r="Z39">
        <f>(M11+M12*2+M13*3+M14*4)/$B$1</f>
        <v>0</v>
      </c>
    </row>
    <row r="40" spans="1:26">
      <c r="O40" t="s">
        <v>24</v>
      </c>
      <c r="P40">
        <f>(C13+C14)/$B$1*100</f>
        <v>0</v>
      </c>
      <c r="Q40">
        <f>(D13+D14)/$B$1*100</f>
        <v>0</v>
      </c>
      <c r="R40">
        <f>(E13+E14)/$B$1*100</f>
        <v>0</v>
      </c>
      <c r="S40">
        <f>(F13+F14)/$B$1*100</f>
        <v>0</v>
      </c>
      <c r="T40">
        <f>(G13+G14)/$B$1*100</f>
        <v>0</v>
      </c>
      <c r="U40">
        <f>(H13+H14)/$B$1*100</f>
        <v>0</v>
      </c>
      <c r="V40">
        <f>(I13+I14)/$B$1*100</f>
        <v>0</v>
      </c>
      <c r="W40">
        <f>(J13+J14)/$B$1*100</f>
        <v>0</v>
      </c>
      <c r="X40">
        <f>(K13+K14)/$B$1*100</f>
        <v>0</v>
      </c>
      <c r="Y40">
        <f>(L13+L14)/$B$1*100</f>
        <v>0</v>
      </c>
      <c r="Z40">
        <f>(M13+M14)/$B$1*100</f>
        <v>0</v>
      </c>
    </row>
    <row r="42" spans="1:26">
      <c r="P42" t="s">
        <v>14</v>
      </c>
    </row>
    <row r="43" spans="1:26">
      <c r="O43" t="s">
        <v>34</v>
      </c>
      <c r="P43">
        <f>COUNTIF(Tableau1[Q12],"&lt;7")</f>
        <v>1</v>
      </c>
    </row>
    <row r="44" spans="1:26">
      <c r="O44" t="s">
        <v>35</v>
      </c>
      <c r="P44">
        <f>COUNTIF(Tableau1[Q12],AND("&gt;6","&lt;9"))</f>
        <v>0</v>
      </c>
    </row>
    <row r="45" spans="1:26">
      <c r="O45" t="s">
        <v>36</v>
      </c>
      <c r="P45">
        <f>COUNTIF(Tableau1[Q12],"&gt;8")</f>
        <v>5</v>
      </c>
      <c r="T45" s="3"/>
      <c r="U45" s="1"/>
      <c r="V45" s="1"/>
      <c r="W45" s="1"/>
      <c r="X45" s="1"/>
      <c r="Y45" s="1"/>
      <c r="Z45" s="1"/>
    </row>
    <row r="46" spans="1:26">
      <c r="O46" t="s">
        <v>37</v>
      </c>
      <c r="P46">
        <f>(P45/B1*100)-(P43/B1*100)</f>
        <v>50</v>
      </c>
      <c r="T46" s="3"/>
      <c r="U46" s="1"/>
      <c r="V46" s="1"/>
      <c r="W46" s="1"/>
      <c r="X46" s="1"/>
      <c r="Y46" s="1"/>
      <c r="Z46" s="1"/>
    </row>
    <row r="47" spans="1:26">
      <c r="T47" s="3"/>
      <c r="U47" s="1"/>
      <c r="V47" s="1"/>
      <c r="W47" s="1"/>
      <c r="X47" s="1"/>
      <c r="Y47" s="1"/>
      <c r="Z47" s="1"/>
    </row>
    <row r="48" spans="1:26">
      <c r="P48" t="s">
        <v>15</v>
      </c>
      <c r="T48" s="3"/>
      <c r="U48" s="1"/>
      <c r="V48" s="1"/>
      <c r="W48" s="1"/>
      <c r="X48" s="1"/>
      <c r="Y48" s="1"/>
      <c r="Z48" s="1"/>
    </row>
    <row r="49" spans="15:26">
      <c r="O49" t="s">
        <v>41</v>
      </c>
      <c r="P49">
        <f>COUNTIF(Tableau1[Q13],"OUI")</f>
        <v>6</v>
      </c>
      <c r="T49" s="3"/>
      <c r="U49" s="1"/>
      <c r="V49" s="1"/>
      <c r="W49" s="1"/>
      <c r="X49" s="1"/>
      <c r="Y49" s="1"/>
      <c r="Z49" s="1"/>
    </row>
    <row r="50" spans="15:26">
      <c r="O50" t="s">
        <v>42</v>
      </c>
      <c r="P50">
        <f>COUNTIF(Tableau1[Q13],"NON")</f>
        <v>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L6"/>
  <sheetViews>
    <sheetView workbookViewId="0">
      <selection activeCell="C4" sqref="C4"/>
    </sheetView>
  </sheetViews>
  <sheetFormatPr baseColWidth="10" defaultRowHeight="15"/>
  <cols>
    <col min="2" max="10" width="15.140625" bestFit="1" customWidth="1"/>
    <col min="11" max="12" width="16.28515625" bestFit="1" customWidth="1"/>
  </cols>
  <sheetData>
    <row r="1" spans="2:12">
      <c r="B1" s="2" t="s">
        <v>1</v>
      </c>
      <c r="C1" t="s">
        <v>43</v>
      </c>
    </row>
    <row r="2" spans="2:12">
      <c r="B2" s="2" t="s">
        <v>2</v>
      </c>
      <c r="C2" t="s">
        <v>43</v>
      </c>
    </row>
    <row r="4" spans="2:12">
      <c r="B4" s="2" t="s">
        <v>69</v>
      </c>
    </row>
    <row r="5" spans="2:12">
      <c r="B5" t="s">
        <v>44</v>
      </c>
      <c r="C5" t="s">
        <v>45</v>
      </c>
      <c r="D5" t="s">
        <v>46</v>
      </c>
      <c r="E5" t="s">
        <v>47</v>
      </c>
      <c r="F5" t="s">
        <v>48</v>
      </c>
      <c r="G5" t="s">
        <v>49</v>
      </c>
      <c r="H5" t="s">
        <v>50</v>
      </c>
      <c r="I5" t="s">
        <v>51</v>
      </c>
      <c r="J5" t="s">
        <v>52</v>
      </c>
      <c r="K5" t="s">
        <v>53</v>
      </c>
      <c r="L5" t="s">
        <v>54</v>
      </c>
    </row>
    <row r="6" spans="2:12">
      <c r="B6" s="1">
        <v>2.75</v>
      </c>
      <c r="C6" s="1">
        <v>2.875</v>
      </c>
      <c r="D6" s="1">
        <v>2.5</v>
      </c>
      <c r="E6" s="1">
        <v>2.875</v>
      </c>
      <c r="F6" s="1">
        <v>2.25</v>
      </c>
      <c r="G6" s="1">
        <v>2.25</v>
      </c>
      <c r="H6" s="1">
        <v>2.375</v>
      </c>
      <c r="I6" s="1">
        <v>2.625</v>
      </c>
      <c r="J6" s="1">
        <v>2.25</v>
      </c>
      <c r="K6" s="1">
        <v>1.875</v>
      </c>
      <c r="L6" s="1">
        <v>2.75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Reponse</vt:lpstr>
      <vt:lpstr>Calcul</vt:lpstr>
      <vt:lpstr>Statistique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2022-12-20T16:07:27Z</dcterms:modified>
</cp:coreProperties>
</file>