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/>
  <bookViews>
    <workbookView xWindow="0" yWindow="0" windowWidth="22260" windowHeight="12645" activeTab="1"/>
  </bookViews>
  <sheets>
    <sheet name="Reponse" sheetId="1" r:id="rId1"/>
    <sheet name="Calcul" sheetId="2" r:id="rId2"/>
    <sheet name="Statistique" sheetId="3" r:id="rId3"/>
  </sheets>
  <calcPr calcId="124519"/>
  <pivotCaches>
    <pivotCache cacheId="2" r:id="rId4"/>
    <pivotCache cacheId="17" r:id="rId5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2"/>
  <c r="L7"/>
  <c r="K7"/>
  <c r="J7"/>
  <c r="I7"/>
  <c r="H7"/>
  <c r="G7"/>
  <c r="F7"/>
  <c r="E7"/>
  <c r="D7"/>
  <c r="C7"/>
  <c r="M6"/>
  <c r="L6"/>
  <c r="K6"/>
  <c r="J6"/>
  <c r="I6"/>
  <c r="H6"/>
  <c r="G6"/>
  <c r="F6"/>
  <c r="E6"/>
  <c r="D6"/>
  <c r="C6"/>
  <c r="M5"/>
  <c r="L5"/>
  <c r="K5"/>
  <c r="J5"/>
  <c r="I5"/>
  <c r="H5"/>
  <c r="G5"/>
  <c r="F5"/>
  <c r="E5"/>
  <c r="D5"/>
  <c r="C5"/>
  <c r="M4"/>
  <c r="L4"/>
  <c r="K4"/>
  <c r="J4"/>
  <c r="I4"/>
  <c r="H4"/>
  <c r="G4"/>
  <c r="F4"/>
  <c r="E4"/>
  <c r="D4"/>
  <c r="C4"/>
  <c r="M34" l="1"/>
  <c r="L34"/>
  <c r="K34"/>
  <c r="J34"/>
  <c r="I34"/>
  <c r="H34"/>
  <c r="G34"/>
  <c r="F34"/>
  <c r="E34"/>
  <c r="D34"/>
  <c r="C34"/>
  <c r="M33"/>
  <c r="L33"/>
  <c r="K33"/>
  <c r="J33"/>
  <c r="I33"/>
  <c r="H33"/>
  <c r="G33"/>
  <c r="F33"/>
  <c r="E33"/>
  <c r="D33"/>
  <c r="C33"/>
  <c r="M32"/>
  <c r="L32"/>
  <c r="K32"/>
  <c r="J32"/>
  <c r="I32"/>
  <c r="H32"/>
  <c r="G32"/>
  <c r="F32"/>
  <c r="E32"/>
  <c r="D32"/>
  <c r="C32"/>
  <c r="M31"/>
  <c r="L31"/>
  <c r="K31"/>
  <c r="J31"/>
  <c r="I31"/>
  <c r="H31"/>
  <c r="G31"/>
  <c r="F31"/>
  <c r="E31"/>
  <c r="D31"/>
  <c r="C31"/>
  <c r="M30"/>
  <c r="L30"/>
  <c r="K30"/>
  <c r="J30"/>
  <c r="I30"/>
  <c r="H30"/>
  <c r="G30"/>
  <c r="F30"/>
  <c r="E30"/>
  <c r="D30"/>
  <c r="C30"/>
  <c r="M29"/>
  <c r="L29"/>
  <c r="K29"/>
  <c r="J29"/>
  <c r="I29"/>
  <c r="H29"/>
  <c r="G29"/>
  <c r="F29"/>
  <c r="E29"/>
  <c r="D29"/>
  <c r="C29"/>
  <c r="M28"/>
  <c r="L28"/>
  <c r="K28"/>
  <c r="J28"/>
  <c r="I28"/>
  <c r="H28"/>
  <c r="G28"/>
  <c r="F28"/>
  <c r="E28"/>
  <c r="D28"/>
  <c r="C28"/>
  <c r="M27"/>
  <c r="L27"/>
  <c r="K27"/>
  <c r="J27"/>
  <c r="I27"/>
  <c r="H27"/>
  <c r="G27"/>
  <c r="F27"/>
  <c r="E27"/>
  <c r="D27"/>
  <c r="C27"/>
  <c r="M26"/>
  <c r="L26"/>
  <c r="K26"/>
  <c r="J26"/>
  <c r="I26"/>
  <c r="H26"/>
  <c r="G26"/>
  <c r="F26"/>
  <c r="E26"/>
  <c r="D26"/>
  <c r="C26"/>
  <c r="M25"/>
  <c r="L25"/>
  <c r="K25"/>
  <c r="J25"/>
  <c r="I25"/>
  <c r="H25"/>
  <c r="G25"/>
  <c r="F25"/>
  <c r="E25"/>
  <c r="D25"/>
  <c r="C25"/>
  <c r="M24"/>
  <c r="L24"/>
  <c r="K24"/>
  <c r="J24"/>
  <c r="I24"/>
  <c r="H24"/>
  <c r="G24"/>
  <c r="F24"/>
  <c r="E24"/>
  <c r="D24"/>
  <c r="C24"/>
  <c r="M23"/>
  <c r="L23"/>
  <c r="K23"/>
  <c r="J23"/>
  <c r="I23"/>
  <c r="H23"/>
  <c r="G23"/>
  <c r="F23"/>
  <c r="E23"/>
  <c r="D23"/>
  <c r="C23"/>
  <c r="M22"/>
  <c r="L22"/>
  <c r="K22"/>
  <c r="J22"/>
  <c r="I22"/>
  <c r="H22"/>
  <c r="G22"/>
  <c r="F22"/>
  <c r="E22"/>
  <c r="D22"/>
  <c r="C22"/>
  <c r="M21"/>
  <c r="L21"/>
  <c r="K21"/>
  <c r="J21"/>
  <c r="I21"/>
  <c r="H21"/>
  <c r="G21"/>
  <c r="F21"/>
  <c r="E21"/>
  <c r="D21"/>
  <c r="C21"/>
  <c r="M20"/>
  <c r="L20"/>
  <c r="K20"/>
  <c r="J20"/>
  <c r="I20"/>
  <c r="H20"/>
  <c r="G20"/>
  <c r="F20"/>
  <c r="E20"/>
  <c r="D20"/>
  <c r="C20"/>
  <c r="M19"/>
  <c r="L19"/>
  <c r="K19"/>
  <c r="J19"/>
  <c r="I19"/>
  <c r="H19"/>
  <c r="G19"/>
  <c r="F19"/>
  <c r="E19"/>
  <c r="D19"/>
  <c r="C19"/>
  <c r="M18"/>
  <c r="L18"/>
  <c r="K18"/>
  <c r="J18"/>
  <c r="I18"/>
  <c r="H18"/>
  <c r="G18"/>
  <c r="F18"/>
  <c r="E18"/>
  <c r="D18"/>
  <c r="C18"/>
  <c r="M17"/>
  <c r="L17"/>
  <c r="K17"/>
  <c r="J17"/>
  <c r="I17"/>
  <c r="H17"/>
  <c r="G17"/>
  <c r="F17"/>
  <c r="E17"/>
  <c r="D17"/>
  <c r="C17"/>
  <c r="M16"/>
  <c r="L16"/>
  <c r="K16"/>
  <c r="J16"/>
  <c r="I16"/>
  <c r="H16"/>
  <c r="G16"/>
  <c r="F16"/>
  <c r="E16"/>
  <c r="D16"/>
  <c r="C16"/>
  <c r="M15"/>
  <c r="L15"/>
  <c r="K15"/>
  <c r="J15"/>
  <c r="I15"/>
  <c r="H15"/>
  <c r="G15"/>
  <c r="F15"/>
  <c r="E15"/>
  <c r="D15"/>
  <c r="C15"/>
  <c r="D14"/>
  <c r="E14"/>
  <c r="F14"/>
  <c r="G14"/>
  <c r="H14"/>
  <c r="I14"/>
  <c r="J14"/>
  <c r="K14"/>
  <c r="L14"/>
  <c r="M14"/>
  <c r="C14"/>
  <c r="D13"/>
  <c r="E13"/>
  <c r="F13"/>
  <c r="G13"/>
  <c r="H13"/>
  <c r="I13"/>
  <c r="J13"/>
  <c r="K13"/>
  <c r="L13"/>
  <c r="M13"/>
  <c r="C13"/>
  <c r="D12"/>
  <c r="E12"/>
  <c r="F12"/>
  <c r="G12"/>
  <c r="H12"/>
  <c r="I12"/>
  <c r="J12"/>
  <c r="K12"/>
  <c r="L12"/>
  <c r="M12"/>
  <c r="C12"/>
  <c r="D11"/>
  <c r="E11"/>
  <c r="F11"/>
  <c r="G11"/>
  <c r="H11"/>
  <c r="I11"/>
  <c r="J11"/>
  <c r="K11"/>
  <c r="L11"/>
  <c r="M11"/>
  <c r="C11"/>
  <c r="B48" l="1"/>
  <c r="B47"/>
  <c r="B42" l="1"/>
  <c r="B43"/>
  <c r="B41"/>
  <c r="B1"/>
  <c r="B44" l="1"/>
  <c r="I38"/>
  <c r="E38"/>
  <c r="D38"/>
  <c r="J38"/>
  <c r="F38"/>
  <c r="H38"/>
  <c r="K38"/>
  <c r="C38"/>
  <c r="G38"/>
  <c r="L38"/>
  <c r="B38"/>
  <c r="H37"/>
  <c r="L37"/>
  <c r="I37"/>
  <c r="G37"/>
  <c r="K37"/>
  <c r="E37"/>
  <c r="F37"/>
  <c r="D37"/>
  <c r="B37"/>
  <c r="J37"/>
  <c r="C37"/>
</calcChain>
</file>

<file path=xl/sharedStrings.xml><?xml version="1.0" encoding="utf-8"?>
<sst xmlns="http://schemas.openxmlformats.org/spreadsheetml/2006/main" count="185" uniqueCount="73">
  <si>
    <t>Nom</t>
  </si>
  <si>
    <t>Date</t>
  </si>
  <si>
    <t>Formation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</si>
  <si>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</si>
  <si>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</si>
  <si>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</si>
  <si>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</si>
  <si>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</si>
  <si>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</si>
  <si>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</si>
  <si>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</si>
  <si>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</si>
  <si>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</si>
  <si>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</si>
  <si>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</si>
  <si>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</si>
  <si>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saber</t>
  </si>
  <si>
    <t>julien</t>
  </si>
  <si>
    <t>max</t>
  </si>
  <si>
    <t>Nombre de 1</t>
  </si>
  <si>
    <t>Nombre de 3</t>
  </si>
  <si>
    <t>Nombre de 4</t>
  </si>
  <si>
    <t>Moyenne</t>
  </si>
  <si>
    <t>Nombre de Réponse</t>
  </si>
  <si>
    <t>CSAT</t>
  </si>
  <si>
    <t>Noemie</t>
  </si>
  <si>
    <t>Alex</t>
  </si>
  <si>
    <t>Jacques</t>
  </si>
  <si>
    <t>SST</t>
  </si>
  <si>
    <t>SSIAP1</t>
  </si>
  <si>
    <t>APS</t>
  </si>
  <si>
    <t>BUR</t>
  </si>
  <si>
    <t>MAC</t>
  </si>
  <si>
    <t>SSIAP2</t>
  </si>
  <si>
    <t>Nombre de détracteur</t>
  </si>
  <si>
    <t>Nombre de passif</t>
  </si>
  <si>
    <t>Nombre d'ambassadeur</t>
  </si>
  <si>
    <t>TNPS</t>
  </si>
  <si>
    <t>OUI</t>
  </si>
  <si>
    <t>NON</t>
  </si>
  <si>
    <t>Adrien</t>
  </si>
  <si>
    <t>Nombre de OUI</t>
  </si>
  <si>
    <t>Nombre de NON</t>
  </si>
  <si>
    <t>(Tous)</t>
  </si>
  <si>
    <t>Moyenne de Q1</t>
  </si>
  <si>
    <t>Moyenne de Q2</t>
  </si>
  <si>
    <t>Moyenne de Q3</t>
  </si>
  <si>
    <t>Moyenne de Q4</t>
  </si>
  <si>
    <t>Moyenne de Q5</t>
  </si>
  <si>
    <t>Moyenne de Q6</t>
  </si>
  <si>
    <t>Moyenne de Q7</t>
  </si>
  <si>
    <t>Moyenne de Q8</t>
  </si>
  <si>
    <t>Moyenne de Q9</t>
  </si>
  <si>
    <t>Moyenne de Q10</t>
  </si>
  <si>
    <t>Moyenne de Q11</t>
  </si>
  <si>
    <t>Étiquettes de lignes</t>
  </si>
  <si>
    <t>Total général</t>
  </si>
  <si>
    <t>Somme de Q1</t>
  </si>
  <si>
    <t>Somme de Q2</t>
  </si>
  <si>
    <t>Somme de Q3</t>
  </si>
  <si>
    <t>Somme de Q4</t>
  </si>
  <si>
    <t>Somme de Q5</t>
  </si>
  <si>
    <t>Somme de Q6</t>
  </si>
  <si>
    <t>Somme de Q7</t>
  </si>
  <si>
    <t>Somme de Q8</t>
  </si>
  <si>
    <t>Somme de Q9</t>
  </si>
  <si>
    <t>Somme de Q10</t>
  </si>
  <si>
    <t>Somme de Q11</t>
  </si>
  <si>
    <t>Somme de Q12</t>
  </si>
  <si>
    <t>Valeurs</t>
  </si>
  <si>
    <t>Nombre</t>
  </si>
  <si>
    <t>Formations</t>
  </si>
  <si>
    <t>Nombre de 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</si>
</sst>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pivotButton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2" borderId="15" xfId="0" applyFont="1" applyFill="1" applyBorder="1"/>
    <xf numFmtId="0" fontId="2" fillId="2" borderId="16" xfId="0" applyFont="1" applyFill="1" applyBorder="1"/>
    <xf numFmtId="0" fontId="2" fillId="2" borderId="17" xfId="0" applyFont="1" applyFill="1" applyBorder="1"/>
    <xf numFmtId="0" fontId="2" fillId="3" borderId="15" xfId="0" applyFont="1" applyFill="1" applyBorder="1"/>
    <xf numFmtId="0" fontId="2" fillId="3" borderId="16" xfId="0" applyFont="1" applyFill="1" applyBorder="1"/>
    <xf numFmtId="0" fontId="2" fillId="3" borderId="17" xfId="0" applyFont="1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16" xfId="0" applyFont="1" applyBorder="1"/>
    <xf numFmtId="0" fontId="2" fillId="0" borderId="17" xfId="0" applyFont="1" applyBorder="1"/>
    <xf numFmtId="0" fontId="2" fillId="0" borderId="18" xfId="0" applyFont="1" applyBorder="1"/>
    <xf numFmtId="0" fontId="0" fillId="0" borderId="19" xfId="0" applyBorder="1" applyAlignment="1">
      <alignment horizontal="center"/>
    </xf>
    <xf numFmtId="0" fontId="2" fillId="6" borderId="2" xfId="0" applyFont="1" applyFill="1" applyBorder="1"/>
    <xf numFmtId="0" fontId="2" fillId="7" borderId="15" xfId="0" applyFont="1" applyFill="1" applyBorder="1"/>
    <xf numFmtId="0" fontId="2" fillId="7" borderId="16" xfId="0" applyFont="1" applyFill="1" applyBorder="1"/>
    <xf numFmtId="0" fontId="2" fillId="7" borderId="17" xfId="0" applyFont="1" applyFill="1" applyBorder="1"/>
    <xf numFmtId="0" fontId="2" fillId="4" borderId="15" xfId="0" applyFont="1" applyFill="1" applyBorder="1"/>
    <xf numFmtId="0" fontId="2" fillId="4" borderId="16" xfId="0" applyFont="1" applyFill="1" applyBorder="1"/>
    <xf numFmtId="0" fontId="2" fillId="4" borderId="17" xfId="0" applyFont="1" applyFill="1" applyBorder="1"/>
    <xf numFmtId="0" fontId="1" fillId="5" borderId="2" xfId="0" applyFont="1" applyFill="1" applyBorder="1"/>
    <xf numFmtId="0" fontId="1" fillId="5" borderId="11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NumberFormat="1" applyBorder="1" applyAlignment="1">
      <alignment horizontal="center" wrapText="1"/>
    </xf>
    <xf numFmtId="0" fontId="0" fillId="0" borderId="9" xfId="0" applyNumberFormat="1" applyBorder="1" applyAlignment="1">
      <alignment horizontal="center" wrapText="1"/>
    </xf>
    <xf numFmtId="0" fontId="0" fillId="0" borderId="10" xfId="0" applyNumberFormat="1" applyBorder="1" applyAlignment="1">
      <alignment horizontal="center" wrapText="1"/>
    </xf>
    <xf numFmtId="0" fontId="0" fillId="0" borderId="2" xfId="0" applyBorder="1" applyAlignment="1">
      <alignment horizontal="left"/>
    </xf>
    <xf numFmtId="0" fontId="0" fillId="0" borderId="2" xfId="0" pivotButton="1" applyBorder="1"/>
    <xf numFmtId="0" fontId="0" fillId="0" borderId="20" xfId="0" applyBorder="1" applyAlignment="1">
      <alignment wrapText="1"/>
    </xf>
    <xf numFmtId="0" fontId="0" fillId="0" borderId="21" xfId="0" applyBorder="1" applyAlignment="1">
      <alignment wrapText="1"/>
    </xf>
    <xf numFmtId="0" fontId="0" fillId="0" borderId="22" xfId="0" applyBorder="1" applyAlignment="1">
      <alignment wrapText="1"/>
    </xf>
  </cellXfs>
  <cellStyles count="1">
    <cellStyle name="Normal" xfId="0" builtinId="0"/>
  </cellStyles>
  <dxfs count="79"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[User_324_TCD - Nombre d'occurence par colonne.xlsx]Statistique!Tableau croisé dynamique1</c:name>
    <c:fmtId val="0"/>
  </c:pivotSource>
  <c:chart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5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6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Statistique!$B$4</c:f>
              <c:strCache>
                <c:ptCount val="1"/>
                <c:pt idx="0">
                  <c:v>Moyenne de Q1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Statistique!$B$5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Statistique!$B$5</c:f>
              <c:numCache>
                <c:formatCode>General</c:formatCode>
                <c:ptCount val="1"/>
                <c:pt idx="0">
                  <c:v>2.875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C92-450D-8F92-56B91C9FD9A4}"/>
            </c:ext>
          </c:extLst>
        </c:ser>
        <c:ser>
          <c:idx val="1"/>
          <c:order val="1"/>
          <c:tx>
            <c:strRef>
              <c:f>Statistique!$C$4</c:f>
              <c:strCache>
                <c:ptCount val="1"/>
                <c:pt idx="0">
                  <c:v>Moyenne de Q2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Statistique!$B$5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Statistique!$C$5</c:f>
              <c:numCache>
                <c:formatCode>General</c:formatCode>
                <c:ptCount val="1"/>
                <c:pt idx="0">
                  <c:v>2.125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C92-450D-8F92-56B91C9FD9A4}"/>
            </c:ext>
          </c:extLst>
        </c:ser>
        <c:ser>
          <c:idx val="2"/>
          <c:order val="2"/>
          <c:tx>
            <c:strRef>
              <c:f>Statistique!$D$4</c:f>
              <c:strCache>
                <c:ptCount val="1"/>
                <c:pt idx="0">
                  <c:v>Moyenne de Q3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Statistique!$B$5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Statistique!$D$5</c:f>
              <c:numCache>
                <c:formatCode>General</c:formatCode>
                <c:ptCount val="1"/>
                <c:pt idx="0">
                  <c:v>2.875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C92-450D-8F92-56B91C9FD9A4}"/>
            </c:ext>
          </c:extLst>
        </c:ser>
        <c:ser>
          <c:idx val="3"/>
          <c:order val="3"/>
          <c:tx>
            <c:strRef>
              <c:f>Statistique!$E$4</c:f>
              <c:strCache>
                <c:ptCount val="1"/>
                <c:pt idx="0">
                  <c:v>Moyenne de Q4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Statistique!$B$5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Statistique!$E$5</c:f>
              <c:numCache>
                <c:formatCode>General</c:formatCode>
                <c:ptCount val="1"/>
                <c:pt idx="0">
                  <c:v>2.125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C92-450D-8F92-56B91C9FD9A4}"/>
            </c:ext>
          </c:extLst>
        </c:ser>
        <c:ser>
          <c:idx val="4"/>
          <c:order val="4"/>
          <c:tx>
            <c:strRef>
              <c:f>Statistique!$F$4</c:f>
              <c:strCache>
                <c:ptCount val="1"/>
                <c:pt idx="0">
                  <c:v>Moyenne de Q5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strRef>
              <c:f>Statistique!$B$5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Statistique!$F$5</c:f>
              <c:numCache>
                <c:formatCode>General</c:formatCode>
                <c:ptCount val="1"/>
                <c:pt idx="0">
                  <c:v>1.75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DC92-450D-8F92-56B91C9FD9A4}"/>
            </c:ext>
          </c:extLst>
        </c:ser>
        <c:ser>
          <c:idx val="5"/>
          <c:order val="5"/>
          <c:tx>
            <c:strRef>
              <c:f>Statistique!$G$4</c:f>
              <c:strCache>
                <c:ptCount val="1"/>
                <c:pt idx="0">
                  <c:v>Moyenne de Q6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cat>
            <c:strRef>
              <c:f>Statistique!$B$5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Statistique!$G$5</c:f>
              <c:numCache>
                <c:formatCode>General</c:formatCode>
                <c:ptCount val="1"/>
                <c:pt idx="0">
                  <c:v>2.5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DC92-450D-8F92-56B91C9FD9A4}"/>
            </c:ext>
          </c:extLst>
        </c:ser>
        <c:ser>
          <c:idx val="6"/>
          <c:order val="6"/>
          <c:tx>
            <c:strRef>
              <c:f>Statistique!$H$4</c:f>
              <c:strCache>
                <c:ptCount val="1"/>
                <c:pt idx="0">
                  <c:v>Moyenne de Q7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cat>
            <c:strRef>
              <c:f>Statistique!$B$5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Statistique!$H$5</c:f>
              <c:numCache>
                <c:formatCode>General</c:formatCode>
                <c:ptCount val="1"/>
                <c:pt idx="0">
                  <c:v>2.125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DC92-450D-8F92-56B91C9FD9A4}"/>
            </c:ext>
          </c:extLst>
        </c:ser>
        <c:ser>
          <c:idx val="7"/>
          <c:order val="7"/>
          <c:tx>
            <c:strRef>
              <c:f>Statistique!$I$4</c:f>
              <c:strCache>
                <c:ptCount val="1"/>
                <c:pt idx="0">
                  <c:v>Moyenne de Q8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cat>
            <c:strRef>
              <c:f>Statistique!$B$5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Statistique!$I$5</c:f>
              <c:numCache>
                <c:formatCode>General</c:formatCode>
                <c:ptCount val="1"/>
                <c:pt idx="0">
                  <c:v>2.75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DC92-450D-8F92-56B91C9FD9A4}"/>
            </c:ext>
          </c:extLst>
        </c:ser>
        <c:ser>
          <c:idx val="8"/>
          <c:order val="8"/>
          <c:tx>
            <c:strRef>
              <c:f>Statistique!$J$4</c:f>
              <c:strCache>
                <c:ptCount val="1"/>
                <c:pt idx="0">
                  <c:v>Moyenne de Q9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cat>
            <c:strRef>
              <c:f>Statistique!$B$5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Statistique!$J$5</c:f>
              <c:numCache>
                <c:formatCode>General</c:formatCode>
                <c:ptCount val="1"/>
                <c:pt idx="0">
                  <c:v>2.75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DC92-450D-8F92-56B91C9FD9A4}"/>
            </c:ext>
          </c:extLst>
        </c:ser>
        <c:ser>
          <c:idx val="9"/>
          <c:order val="9"/>
          <c:tx>
            <c:strRef>
              <c:f>Statistique!$K$4</c:f>
              <c:strCache>
                <c:ptCount val="1"/>
                <c:pt idx="0">
                  <c:v>Moyenne de Q10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cat>
            <c:strRef>
              <c:f>Statistique!$B$5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Statistique!$K$5</c:f>
              <c:numCache>
                <c:formatCode>General</c:formatCode>
                <c:ptCount val="1"/>
                <c:pt idx="0">
                  <c:v>2.5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DC92-450D-8F92-56B91C9FD9A4}"/>
            </c:ext>
          </c:extLst>
        </c:ser>
        <c:ser>
          <c:idx val="10"/>
          <c:order val="10"/>
          <c:tx>
            <c:strRef>
              <c:f>Statistique!$L$4</c:f>
              <c:strCache>
                <c:ptCount val="1"/>
                <c:pt idx="0">
                  <c:v>Moyenne de Q11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cat>
            <c:strRef>
              <c:f>Statistique!$B$5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Statistique!$L$5</c:f>
              <c:numCache>
                <c:formatCode>General</c:formatCode>
                <c:ptCount val="1"/>
                <c:pt idx="0">
                  <c:v>2.625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DC92-450D-8F92-56B91C9FD9A4}"/>
            </c:ext>
          </c:extLst>
        </c:ser>
        <c:dLbls/>
        <c:gapWidth val="219"/>
        <c:overlap val="-27"/>
        <c:axId val="197500288"/>
        <c:axId val="197510272"/>
      </c:barChart>
      <c:catAx>
        <c:axId val="19750028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510272"/>
        <c:crosses val="autoZero"/>
        <c:auto val="1"/>
        <c:lblAlgn val="ctr"/>
        <c:lblOffset val="100"/>
      </c:catAx>
      <c:valAx>
        <c:axId val="19751027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500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4</xdr:row>
      <xdr:rowOff>166687</xdr:rowOff>
    </xdr:from>
    <xdr:to>
      <xdr:col>10</xdr:col>
      <xdr:colOff>95250</xdr:colOff>
      <xdr:row>23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3751C605-246E-45D9-A6EA-9D3F205481C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914.698793634256" createdVersion="6" refreshedVersion="6" minRefreshableVersion="3" recordCount="8">
  <cacheSource type="worksheet">
    <worksheetSource name="Tableau1"/>
  </cacheSource>
  <cacheFields count="16">
    <cacheField name="Nom" numFmtId="0">
      <sharedItems count="7">
        <s v="julien"/>
        <s v="Noemie"/>
        <s v="Alex"/>
        <s v="Jacques"/>
        <s v="saber"/>
        <s v="max"/>
        <s v="Adrien"/>
      </sharedItems>
    </cacheField>
    <cacheField name="Date" numFmtId="0">
      <sharedItems containsNonDate="0" containsDate="1" containsString="0" containsBlank="1" minDate="2020-10-10T00:00:00" maxDate="2021-10-12T00:00:00" count="7">
        <d v="2020-11-15T00:00:00"/>
        <d v="2020-12-12T00:00:00"/>
        <d v="2020-10-10T00:00:00"/>
        <d v="2021-09-09T00:00:00"/>
        <d v="2021-10-10T00:00:00"/>
        <d v="2021-10-11T00:00:00"/>
        <m/>
      </sharedItems>
    </cacheField>
    <cacheField name="Formation" numFmtId="0">
      <sharedItems containsBlank="1" count="7">
        <s v="SST"/>
        <s v="SSIAP1"/>
        <s v="APS"/>
        <s v="BUR"/>
        <s v="MAC"/>
        <s v="SSIAP2"/>
        <m/>
      </sharedItems>
    </cacheField>
    <cacheField name="Q1" numFmtId="0">
      <sharedItems containsSemiMixedTypes="0" containsString="0" containsNumber="1" containsInteger="1" minValue="1" maxValue="4" count="4">
        <n v="3"/>
        <n v="2"/>
        <n v="4"/>
        <n v="1"/>
      </sharedItems>
    </cacheField>
    <cacheField name="Q2" numFmtId="0">
      <sharedItems containsSemiMixedTypes="0" containsString="0" containsNumber="1" containsInteger="1" minValue="1" maxValue="4"/>
    </cacheField>
    <cacheField name="Q3" numFmtId="0">
      <sharedItems containsSemiMixedTypes="0" containsString="0" containsNumber="1" containsInteger="1" minValue="1" maxValue="4"/>
    </cacheField>
    <cacheField name="Q4" numFmtId="0">
      <sharedItems containsSemiMixedTypes="0" containsString="0" containsNumber="1" containsInteger="1" minValue="1" maxValue="4"/>
    </cacheField>
    <cacheField name="Q5" numFmtId="0">
      <sharedItems containsSemiMixedTypes="0" containsString="0" containsNumber="1" containsInteger="1" minValue="1" maxValue="4"/>
    </cacheField>
    <cacheField name="Q6" numFmtId="0">
      <sharedItems containsSemiMixedTypes="0" containsString="0" containsNumber="1" containsInteger="1" minValue="2" maxValue="4"/>
    </cacheField>
    <cacheField name="Q7" numFmtId="0">
      <sharedItems containsSemiMixedTypes="0" containsString="0" containsNumber="1" containsInteger="1" minValue="1" maxValue="3"/>
    </cacheField>
    <cacheField name="Q8" numFmtId="0">
      <sharedItems containsSemiMixedTypes="0" containsString="0" containsNumber="1" containsInteger="1" minValue="2" maxValue="4"/>
    </cacheField>
    <cacheField name="Q9" numFmtId="0">
      <sharedItems containsSemiMixedTypes="0" containsString="0" containsNumber="1" containsInteger="1" minValue="2" maxValue="4"/>
    </cacheField>
    <cacheField name="Q10" numFmtId="0">
      <sharedItems containsSemiMixedTypes="0" containsString="0" containsNumber="1" containsInteger="1" minValue="1" maxValue="4"/>
    </cacheField>
    <cacheField name="Q11" numFmtId="0">
      <sharedItems containsSemiMixedTypes="0" containsString="0" containsNumber="1" containsInteger="1" minValue="1" maxValue="4"/>
    </cacheField>
    <cacheField name="Q12" numFmtId="0">
      <sharedItems containsSemiMixedTypes="0" containsString="0" containsNumber="1" containsInteger="1" minValue="1" maxValue="7"/>
    </cacheField>
    <cacheField name="Q13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4915.166632754626" createdVersion="3" refreshedVersion="3" minRefreshableVersion="3" recordCount="24">
  <cacheSource type="worksheet">
    <worksheetSource ref="A10:M34" sheet="Calcul"/>
  </cacheSource>
  <cacheFields count="13">
    <cacheField name="Formations" numFmtId="0">
      <sharedItems count="6">
        <s v="SST"/>
        <s v="SSIAP1"/>
        <s v="APS"/>
        <s v="BUR"/>
        <s v="MAC"/>
        <s v="SSIAP2"/>
      </sharedItems>
    </cacheField>
    <cacheField name="Nombre" numFmtId="0">
      <sharedItems count="5">
        <s v="Nombre de 1"/>
        <s v="Nombre de 2"/>
        <s v="Nombre de 3"/>
        <s v="Nombre de 4"/>
        <s v="Nomber de 2" u="1"/>
      </sharedItems>
    </cacheField>
    <cacheField name="Q1" numFmtId="0">
      <sharedItems containsSemiMixedTypes="0" containsString="0" containsNumber="1" containsInteger="1" minValue="0" maxValue="2"/>
    </cacheField>
    <cacheField name="Q2" numFmtId="0">
      <sharedItems containsSemiMixedTypes="0" containsString="0" containsNumber="1" containsInteger="1" minValue="0" maxValue="1"/>
    </cacheField>
    <cacheField name="Q3" numFmtId="0">
      <sharedItems containsSemiMixedTypes="0" containsString="0" containsNumber="1" containsInteger="1" minValue="0" maxValue="1"/>
    </cacheField>
    <cacheField name="Q4" numFmtId="0">
      <sharedItems containsSemiMixedTypes="0" containsString="0" containsNumber="1" containsInteger="1" minValue="0" maxValue="1"/>
    </cacheField>
    <cacheField name="Q5" numFmtId="0">
      <sharedItems containsSemiMixedTypes="0" containsString="0" containsNumber="1" containsInteger="1" minValue="0" maxValue="1"/>
    </cacheField>
    <cacheField name="Q6" numFmtId="0">
      <sharedItems containsSemiMixedTypes="0" containsString="0" containsNumber="1" containsInteger="1" minValue="0" maxValue="1"/>
    </cacheField>
    <cacheField name="Q7" numFmtId="0">
      <sharedItems containsSemiMixedTypes="0" containsString="0" containsNumber="1" containsInteger="1" minValue="0" maxValue="2"/>
    </cacheField>
    <cacheField name="Q8" numFmtId="0">
      <sharedItems containsSemiMixedTypes="0" containsString="0" containsNumber="1" containsInteger="1" minValue="0" maxValue="2"/>
    </cacheField>
    <cacheField name="Q9" numFmtId="0">
      <sharedItems containsSemiMixedTypes="0" containsString="0" containsNumber="1" containsInteger="1" minValue="0" maxValue="1"/>
    </cacheField>
    <cacheField name="Q10" numFmtId="0">
      <sharedItems containsSemiMixedTypes="0" containsString="0" containsNumber="1" containsInteger="1" minValue="0" maxValue="2"/>
    </cacheField>
    <cacheField name="Q11" numFmtId="0">
      <sharedItems containsSemiMixedTypes="0" containsString="0" containsNumber="1" containsInteger="1" minValue="0" maxValue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x v="0"/>
    <n v="4"/>
    <n v="4"/>
    <n v="1"/>
    <n v="1"/>
    <n v="2"/>
    <n v="1"/>
    <n v="2"/>
    <n v="4"/>
    <n v="4"/>
    <n v="1"/>
    <n v="7"/>
    <x v="0"/>
  </r>
  <r>
    <x v="1"/>
    <x v="1"/>
    <x v="1"/>
    <x v="0"/>
    <n v="3"/>
    <n v="1"/>
    <n v="4"/>
    <n v="1"/>
    <n v="3"/>
    <n v="3"/>
    <n v="2"/>
    <n v="3"/>
    <n v="1"/>
    <n v="4"/>
    <n v="1"/>
    <x v="0"/>
  </r>
  <r>
    <x v="2"/>
    <x v="2"/>
    <x v="2"/>
    <x v="1"/>
    <n v="4"/>
    <n v="3"/>
    <n v="3"/>
    <n v="2"/>
    <n v="2"/>
    <n v="3"/>
    <n v="4"/>
    <n v="3"/>
    <n v="2"/>
    <n v="2"/>
    <n v="1"/>
    <x v="0"/>
  </r>
  <r>
    <x v="3"/>
    <x v="3"/>
    <x v="3"/>
    <x v="0"/>
    <n v="2"/>
    <n v="3"/>
    <n v="4"/>
    <n v="1"/>
    <n v="4"/>
    <n v="2"/>
    <n v="2"/>
    <n v="2"/>
    <n v="3"/>
    <n v="3"/>
    <n v="2"/>
    <x v="0"/>
  </r>
  <r>
    <x v="4"/>
    <x v="4"/>
    <x v="4"/>
    <x v="2"/>
    <n v="1"/>
    <n v="4"/>
    <n v="1"/>
    <n v="2"/>
    <n v="3"/>
    <n v="2"/>
    <n v="3"/>
    <n v="4"/>
    <n v="2"/>
    <n v="3"/>
    <n v="6"/>
    <x v="1"/>
  </r>
  <r>
    <x v="0"/>
    <x v="5"/>
    <x v="5"/>
    <x v="0"/>
    <n v="1"/>
    <n v="4"/>
    <n v="1"/>
    <n v="4"/>
    <n v="2"/>
    <n v="2"/>
    <n v="4"/>
    <n v="2"/>
    <n v="3"/>
    <n v="2"/>
    <n v="2"/>
    <x v="0"/>
  </r>
  <r>
    <x v="5"/>
    <x v="5"/>
    <x v="5"/>
    <x v="2"/>
    <n v="1"/>
    <n v="3"/>
    <n v="2"/>
    <n v="1"/>
    <n v="2"/>
    <n v="1"/>
    <n v="3"/>
    <n v="2"/>
    <n v="2"/>
    <n v="3"/>
    <n v="3"/>
    <x v="0"/>
  </r>
  <r>
    <x v="6"/>
    <x v="6"/>
    <x v="6"/>
    <x v="3"/>
    <n v="1"/>
    <n v="1"/>
    <n v="1"/>
    <n v="2"/>
    <n v="2"/>
    <n v="3"/>
    <n v="2"/>
    <n v="2"/>
    <n v="3"/>
    <n v="3"/>
    <n v="4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">
  <r>
    <x v="0"/>
    <x v="0"/>
    <n v="0"/>
    <n v="0"/>
    <n v="0"/>
    <n v="0"/>
    <n v="0"/>
    <n v="0"/>
    <n v="0"/>
    <n v="1"/>
    <n v="1"/>
    <n v="1"/>
    <n v="1"/>
  </r>
  <r>
    <x v="0"/>
    <x v="1"/>
    <n v="1"/>
    <n v="0"/>
    <n v="0"/>
    <n v="0"/>
    <n v="1"/>
    <n v="0"/>
    <n v="0"/>
    <n v="0"/>
    <n v="0"/>
    <n v="0"/>
    <n v="0"/>
  </r>
  <r>
    <x v="0"/>
    <x v="2"/>
    <n v="0"/>
    <n v="0"/>
    <n v="1"/>
    <n v="0"/>
    <n v="0"/>
    <n v="1"/>
    <n v="1"/>
    <n v="0"/>
    <n v="0"/>
    <n v="0"/>
    <n v="0"/>
  </r>
  <r>
    <x v="0"/>
    <x v="3"/>
    <n v="0"/>
    <n v="1"/>
    <n v="0"/>
    <n v="1"/>
    <n v="0"/>
    <n v="0"/>
    <n v="0"/>
    <n v="0"/>
    <n v="0"/>
    <n v="0"/>
    <n v="0"/>
  </r>
  <r>
    <x v="1"/>
    <x v="0"/>
    <n v="0"/>
    <n v="0"/>
    <n v="0"/>
    <n v="0"/>
    <n v="0"/>
    <n v="0"/>
    <n v="1"/>
    <n v="0"/>
    <n v="1"/>
    <n v="1"/>
    <n v="0"/>
  </r>
  <r>
    <x v="1"/>
    <x v="1"/>
    <n v="0"/>
    <n v="0"/>
    <n v="0"/>
    <n v="1"/>
    <n v="1"/>
    <n v="1"/>
    <n v="0"/>
    <n v="0"/>
    <n v="0"/>
    <n v="0"/>
    <n v="0"/>
  </r>
  <r>
    <x v="1"/>
    <x v="2"/>
    <n v="1"/>
    <n v="0"/>
    <n v="1"/>
    <n v="0"/>
    <n v="0"/>
    <n v="0"/>
    <n v="0"/>
    <n v="1"/>
    <n v="0"/>
    <n v="0"/>
    <n v="1"/>
  </r>
  <r>
    <x v="1"/>
    <x v="3"/>
    <n v="0"/>
    <n v="1"/>
    <n v="0"/>
    <n v="0"/>
    <n v="0"/>
    <n v="0"/>
    <n v="0"/>
    <n v="0"/>
    <n v="0"/>
    <n v="0"/>
    <n v="0"/>
  </r>
  <r>
    <x v="2"/>
    <x v="0"/>
    <n v="1"/>
    <n v="0"/>
    <n v="0"/>
    <n v="0"/>
    <n v="1"/>
    <n v="0"/>
    <n v="0"/>
    <n v="0"/>
    <n v="0"/>
    <n v="0"/>
    <n v="0"/>
  </r>
  <r>
    <x v="2"/>
    <x v="1"/>
    <n v="0"/>
    <n v="0"/>
    <n v="0"/>
    <n v="0"/>
    <n v="0"/>
    <n v="0"/>
    <n v="0"/>
    <n v="0"/>
    <n v="1"/>
    <n v="1"/>
    <n v="1"/>
  </r>
  <r>
    <x v="2"/>
    <x v="2"/>
    <n v="0"/>
    <n v="1"/>
    <n v="1"/>
    <n v="0"/>
    <n v="0"/>
    <n v="0"/>
    <n v="1"/>
    <n v="1"/>
    <n v="0"/>
    <n v="0"/>
    <n v="0"/>
  </r>
  <r>
    <x v="2"/>
    <x v="3"/>
    <n v="0"/>
    <n v="0"/>
    <n v="0"/>
    <n v="1"/>
    <n v="0"/>
    <n v="1"/>
    <n v="0"/>
    <n v="0"/>
    <n v="0"/>
    <n v="0"/>
    <n v="0"/>
  </r>
  <r>
    <x v="3"/>
    <x v="0"/>
    <n v="0"/>
    <n v="0"/>
    <n v="0"/>
    <n v="0"/>
    <n v="0"/>
    <n v="0"/>
    <n v="0"/>
    <n v="1"/>
    <n v="1"/>
    <n v="1"/>
    <n v="0"/>
  </r>
  <r>
    <x v="3"/>
    <x v="1"/>
    <n v="0"/>
    <n v="1"/>
    <n v="1"/>
    <n v="0"/>
    <n v="0"/>
    <n v="1"/>
    <n v="0"/>
    <n v="0"/>
    <n v="0"/>
    <n v="0"/>
    <n v="0"/>
  </r>
  <r>
    <x v="3"/>
    <x v="2"/>
    <n v="0"/>
    <n v="0"/>
    <n v="0"/>
    <n v="1"/>
    <n v="1"/>
    <n v="0"/>
    <n v="0"/>
    <n v="0"/>
    <n v="0"/>
    <n v="0"/>
    <n v="0"/>
  </r>
  <r>
    <x v="3"/>
    <x v="3"/>
    <n v="1"/>
    <n v="0"/>
    <n v="0"/>
    <n v="0"/>
    <n v="0"/>
    <n v="0"/>
    <n v="1"/>
    <n v="0"/>
    <n v="0"/>
    <n v="0"/>
    <n v="1"/>
  </r>
  <r>
    <x v="4"/>
    <x v="0"/>
    <n v="0"/>
    <n v="0"/>
    <n v="1"/>
    <n v="1"/>
    <n v="0"/>
    <n v="0"/>
    <n v="0"/>
    <n v="0"/>
    <n v="0"/>
    <n v="0"/>
    <n v="0"/>
  </r>
  <r>
    <x v="4"/>
    <x v="1"/>
    <n v="1"/>
    <n v="1"/>
    <n v="0"/>
    <n v="0"/>
    <n v="1"/>
    <n v="0"/>
    <n v="1"/>
    <n v="0"/>
    <n v="0"/>
    <n v="0"/>
    <n v="0"/>
  </r>
  <r>
    <x v="4"/>
    <x v="2"/>
    <n v="0"/>
    <n v="0"/>
    <n v="0"/>
    <n v="0"/>
    <n v="0"/>
    <n v="1"/>
    <n v="0"/>
    <n v="1"/>
    <n v="1"/>
    <n v="1"/>
    <n v="0"/>
  </r>
  <r>
    <x v="4"/>
    <x v="3"/>
    <n v="0"/>
    <n v="0"/>
    <n v="0"/>
    <n v="0"/>
    <n v="0"/>
    <n v="0"/>
    <n v="0"/>
    <n v="0"/>
    <n v="0"/>
    <n v="0"/>
    <n v="1"/>
  </r>
  <r>
    <x v="5"/>
    <x v="0"/>
    <n v="0"/>
    <n v="0"/>
    <n v="0"/>
    <n v="0"/>
    <n v="1"/>
    <n v="1"/>
    <n v="0"/>
    <n v="0"/>
    <n v="0"/>
    <n v="0"/>
    <n v="1"/>
  </r>
  <r>
    <x v="5"/>
    <x v="1"/>
    <n v="0"/>
    <n v="1"/>
    <n v="1"/>
    <n v="0"/>
    <n v="0"/>
    <n v="1"/>
    <n v="2"/>
    <n v="0"/>
    <n v="0"/>
    <n v="2"/>
    <n v="0"/>
  </r>
  <r>
    <x v="5"/>
    <x v="2"/>
    <n v="2"/>
    <n v="1"/>
    <n v="1"/>
    <n v="1"/>
    <n v="1"/>
    <n v="0"/>
    <n v="0"/>
    <n v="0"/>
    <n v="1"/>
    <n v="0"/>
    <n v="1"/>
  </r>
  <r>
    <x v="5"/>
    <x v="3"/>
    <n v="0"/>
    <n v="0"/>
    <n v="0"/>
    <n v="1"/>
    <n v="0"/>
    <n v="0"/>
    <n v="0"/>
    <n v="2"/>
    <n v="1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B13:N22" firstHeaderRow="1" firstDataRow="2" firstDataCol="1" rowPageCount="1" colPageCount="1"/>
  <pivotFields count="16">
    <pivotField axis="axisRow" showAll="0">
      <items count="8">
        <item x="6"/>
        <item x="2"/>
        <item x="3"/>
        <item x="0"/>
        <item x="5"/>
        <item x="1"/>
        <item x="4"/>
        <item t="default"/>
      </items>
    </pivotField>
    <pivotField showAll="0"/>
    <pivotField axis="axisPage" multipleItemSelectionAllowed="1" showAll="0">
      <items count="8">
        <item x="2"/>
        <item x="3"/>
        <item x="4"/>
        <item x="1"/>
        <item x="5"/>
        <item x="0"/>
        <item x="6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>
      <items count="3">
        <item x="1"/>
        <item x="0"/>
        <item t="default"/>
      </items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pageFields count="1">
    <pageField fld="2" hier="-1"/>
  </pageFields>
  <dataFields count="12">
    <dataField name="Somme de Q1" fld="3" baseField="0" baseItem="0"/>
    <dataField name="Somme de Q2" fld="4" baseField="0" baseItem="0"/>
    <dataField name="Somme de Q3" fld="5" baseField="0" baseItem="0"/>
    <dataField name="Somme de Q4" fld="6" baseField="0" baseItem="0"/>
    <dataField name="Somme de Q5" fld="7" baseField="0" baseItem="0"/>
    <dataField name="Somme de Q6" fld="8" baseField="0" baseItem="0"/>
    <dataField name="Somme de Q7" fld="9" baseField="0" baseItem="0"/>
    <dataField name="Somme de Q8" fld="10" baseField="0" baseItem="0"/>
    <dataField name="Somme de Q9" fld="11" baseField="0" baseItem="0"/>
    <dataField name="Somme de Q10" fld="12" baseField="0" baseItem="0"/>
    <dataField name="Somme de Q11" fld="13" baseField="0" baseItem="0"/>
    <dataField name="Somme de Q12" fld="14" baseField="0" baseItem="0"/>
  </dataFields>
  <formats count="6">
    <format dxfId="65">
      <pivotArea outline="0" collapsedLevelsAreSubtotals="1" fieldPosition="0">
        <references count="1">
          <reference field="4294967294" count="11" selected="0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64">
      <pivotArea type="topRight" dataOnly="0" labelOnly="1" outline="0" fieldPosition="0"/>
    </format>
    <format dxfId="63">
      <pivotArea dataOnly="0" labelOnly="1" outline="0" fieldPosition="0">
        <references count="1">
          <reference field="4294967294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6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61">
      <pivotArea field="-2" type="button" dataOnly="0" labelOnly="1" outline="0" axis="axisCol" fieldPosition="0"/>
    </format>
    <format dxfId="60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1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O8:Z14" firstHeaderRow="1" firstDataRow="2" firstDataCol="1" rowPageCount="1" colPageCount="1"/>
  <pivotFields count="13">
    <pivotField axis="axisPage" showAll="0">
      <items count="7">
        <item x="2"/>
        <item x="3"/>
        <item x="4"/>
        <item x="1"/>
        <item x="5"/>
        <item x="0"/>
        <item t="default"/>
      </items>
    </pivotField>
    <pivotField axis="axisRow" showAll="0">
      <items count="6">
        <item m="1" x="4"/>
        <item x="0"/>
        <item x="1"/>
        <item x="2"/>
        <item x="3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1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1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</colItems>
  <pageFields count="1">
    <pageField fld="0" hier="-1"/>
  </pageFields>
  <dataFields count="11">
    <dataField name="Somme de Q1" fld="2" baseField="0" baseItem="0"/>
    <dataField name="Somme de Q2" fld="3" baseField="0" baseItem="0"/>
    <dataField name="Somme de Q3" fld="4" baseField="0" baseItem="0"/>
    <dataField name="Somme de Q4" fld="5" baseField="0" baseItem="0"/>
    <dataField name="Somme de Q5" fld="6" baseField="0" baseItem="0"/>
    <dataField name="Somme de Q6" fld="7" baseField="0" baseItem="0"/>
    <dataField name="Somme de Q7" fld="8" baseField="0" baseItem="0"/>
    <dataField name="Somme de Q8" fld="9" baseField="0" baseItem="0"/>
    <dataField name="Somme de Q9" fld="10" baseField="0" baseItem="0"/>
    <dataField name="Somme de Q10" fld="11" baseField="0" baseItem="0"/>
    <dataField name="Somme de Q11" fld="12" baseField="0" baseItem="0"/>
  </dataFields>
  <formats count="10">
    <format dxfId="58">
      <pivotArea dataOnly="0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57">
      <pivotArea collapsedLevelsAreSubtotals="1" fieldPosition="0">
        <references count="1">
          <reference field="1" count="0"/>
        </references>
      </pivotArea>
    </format>
    <format dxfId="56">
      <pivotArea dataOnly="0" labelOnly="1" fieldPosition="0">
        <references count="1">
          <reference field="1" count="0"/>
        </references>
      </pivotArea>
    </format>
    <format dxfId="55">
      <pivotArea outline="0" collapsedLevelsAreSubtotals="1" fieldPosition="0"/>
    </format>
    <format dxfId="53">
      <pivotArea dataOnly="0" grandRow="1" axis="axisRow" fieldPosition="0"/>
    </format>
    <format dxfId="46">
      <pivotArea grandRow="1" outline="0" collapsedLevelsAreSubtotals="1" fieldPosition="0"/>
    </format>
    <format dxfId="45">
      <pivotArea grandRow="1" outline="0" collapsedLevelsAreSubtotals="1" fieldPosition="0"/>
    </format>
    <format dxfId="44">
      <pivotArea dataOnly="0" labelOnly="1" grandRow="1" outline="0" fieldPosition="0"/>
    </format>
    <format dxfId="43">
      <pivotArea field="1" type="button" dataOnly="0" labelOnly="1" outline="0" axis="axisRow" fieldPosition="0"/>
    </format>
    <format dxfId="41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B4:L5" firstHeaderRow="0" firstDataRow="1" firstDataCol="0" rowPageCount="2" colPageCount="1"/>
  <pivotFields count="16">
    <pivotField showAll="0"/>
    <pivotField axis="axisPage" showAll="0">
      <items count="8">
        <item x="2"/>
        <item x="0"/>
        <item x="1"/>
        <item x="3"/>
        <item x="4"/>
        <item x="5"/>
        <item x="6"/>
        <item t="default"/>
      </items>
    </pivotField>
    <pivotField axis="axisPage" showAll="0">
      <items count="8">
        <item x="2"/>
        <item x="3"/>
        <item x="4"/>
        <item x="1"/>
        <item x="5"/>
        <item x="0"/>
        <item x="6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</pivotFields>
  <rowItems count="1">
    <i/>
  </rowItems>
  <colFields count="1">
    <field x="-2"/>
  </colFields>
  <colItems count="1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</colItems>
  <pageFields count="2">
    <pageField fld="1" hier="-1"/>
    <pageField fld="2" hier="-1"/>
  </pageFields>
  <dataFields count="11">
    <dataField name="Moyenne de Q1" fld="3" subtotal="average" baseField="0" baseItem="75835641"/>
    <dataField name="Moyenne de Q2" fld="4" subtotal="average" baseField="0" baseItem="1"/>
    <dataField name="Moyenne de Q3" fld="5" subtotal="average" baseField="0" baseItem="1"/>
    <dataField name="Moyenne de Q4" fld="6" subtotal="average" baseField="0" baseItem="10"/>
    <dataField name="Moyenne de Q5" fld="7" subtotal="average" baseField="0" baseItem="10"/>
    <dataField name="Moyenne de Q6" fld="8" subtotal="average" baseField="0" baseItem="10"/>
    <dataField name="Moyenne de Q7" fld="9" subtotal="average" baseField="0" baseItem="10"/>
    <dataField name="Moyenne de Q8" fld="10" subtotal="average" baseField="0" baseItem="10"/>
    <dataField name="Moyenne de Q9" fld="11" subtotal="average" baseField="0" baseItem="10"/>
    <dataField name="Moyenne de Q10" fld="12" subtotal="average" baseField="0" baseItem="10"/>
    <dataField name="Moyenne de Q11" fld="13" subtotal="average" baseField="0" baseItem="10"/>
  </dataFields>
  <chartFormats count="1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8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9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P9" totalsRowShown="0">
  <autoFilter ref="A1:P9"/>
  <tableColumns count="16">
    <tableColumn id="1" name="Nom"/>
    <tableColumn id="2" name="Date" dataDxfId="59"/>
    <tableColumn id="3" name="Formation"/>
    <tableColumn id="4" name="Q1" dataDxfId="78"/>
    <tableColumn id="5" name="Q2" dataDxfId="77"/>
    <tableColumn id="6" name="Q3" dataDxfId="76"/>
    <tableColumn id="7" name="Q4" dataDxfId="75"/>
    <tableColumn id="8" name="Q5" dataDxfId="74"/>
    <tableColumn id="9" name="Q6" dataDxfId="73"/>
    <tableColumn id="10" name="Q7" dataDxfId="72"/>
    <tableColumn id="11" name="Q8" dataDxfId="71"/>
    <tableColumn id="12" name="Q9" dataDxfId="70"/>
    <tableColumn id="13" name="Q10" dataDxfId="69"/>
    <tableColumn id="14" name="Q11" dataDxfId="68"/>
    <tableColumn id="15" name="Q12" dataDxfId="67"/>
    <tableColumn id="20" name="Q13" dataDxfId="66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2"/>
  <sheetViews>
    <sheetView workbookViewId="0">
      <selection activeCell="C9" sqref="C9"/>
    </sheetView>
  </sheetViews>
  <sheetFormatPr baseColWidth="10" defaultColWidth="9.140625" defaultRowHeight="15"/>
  <cols>
    <col min="1" max="1" width="22.28515625" customWidth="1"/>
    <col min="2" max="2" width="21" customWidth="1"/>
    <col min="3" max="3" width="13.28515625" customWidth="1"/>
    <col min="4" max="11" width="13.28515625" style="4" customWidth="1"/>
    <col min="12" max="14" width="14.28515625" style="4" customWidth="1"/>
    <col min="15" max="16" width="8.140625" style="4" customWidth="1"/>
    <col min="17" max="18" width="13.28515625" customWidth="1"/>
    <col min="19" max="21" width="13.28515625" bestFit="1" customWidth="1"/>
    <col min="22" max="23" width="13.28515625" customWidth="1"/>
    <col min="24" max="26" width="14.28515625" customWidth="1"/>
    <col min="27" max="30" width="13.28515625" bestFit="1" customWidth="1"/>
    <col min="31" max="35" width="13.28515625" customWidth="1"/>
    <col min="36" max="37" width="14.28515625" bestFit="1" customWidth="1"/>
    <col min="38" max="38" width="14.28515625" customWidth="1"/>
    <col min="39" max="42" width="13.28515625" customWidth="1"/>
    <col min="43" max="44" width="13.28515625" bestFit="1" customWidth="1"/>
    <col min="45" max="47" width="13.28515625" customWidth="1"/>
    <col min="48" max="50" width="14.28515625" customWidth="1"/>
    <col min="51" max="51" width="13.28515625" bestFit="1" customWidth="1"/>
    <col min="52" max="59" width="13.28515625" customWidth="1"/>
    <col min="60" max="62" width="14.28515625" customWidth="1"/>
    <col min="63" max="71" width="13.28515625" customWidth="1"/>
    <col min="72" max="74" width="14.28515625" customWidth="1"/>
    <col min="75" max="83" width="13.28515625" customWidth="1"/>
    <col min="84" max="86" width="14.28515625" customWidth="1"/>
    <col min="87" max="88" width="18.28515625" bestFit="1" customWidth="1"/>
    <col min="89" max="90" width="18.28515625" customWidth="1"/>
    <col min="91" max="95" width="18.28515625" bestFit="1" customWidth="1"/>
    <col min="96" max="98" width="19.28515625" bestFit="1" customWidth="1"/>
  </cols>
  <sheetData>
    <row r="1" spans="1:16">
      <c r="A1" t="s">
        <v>0</v>
      </c>
      <c r="B1" s="4" t="s">
        <v>1</v>
      </c>
      <c r="C1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</row>
    <row r="2" spans="1:16">
      <c r="A2" t="s">
        <v>17</v>
      </c>
      <c r="B2" s="7">
        <v>44150</v>
      </c>
      <c r="C2" t="s">
        <v>28</v>
      </c>
      <c r="D2" s="4">
        <v>2</v>
      </c>
      <c r="E2" s="4">
        <v>4</v>
      </c>
      <c r="F2" s="4">
        <v>3</v>
      </c>
      <c r="G2" s="4">
        <v>4</v>
      </c>
      <c r="H2" s="4">
        <v>2</v>
      </c>
      <c r="I2" s="4">
        <v>3</v>
      </c>
      <c r="J2" s="4">
        <v>3</v>
      </c>
      <c r="K2" s="4">
        <v>1</v>
      </c>
      <c r="L2" s="4">
        <v>1</v>
      </c>
      <c r="M2" s="4">
        <v>1</v>
      </c>
      <c r="N2" s="4">
        <v>1</v>
      </c>
      <c r="O2" s="4">
        <v>9</v>
      </c>
      <c r="P2" s="5" t="s">
        <v>38</v>
      </c>
    </row>
    <row r="3" spans="1:16">
      <c r="A3" t="s">
        <v>25</v>
      </c>
      <c r="B3" s="7">
        <v>44177</v>
      </c>
      <c r="C3" t="s">
        <v>29</v>
      </c>
      <c r="D3" s="4">
        <v>3</v>
      </c>
      <c r="E3" s="4">
        <v>4</v>
      </c>
      <c r="F3" s="4">
        <v>3</v>
      </c>
      <c r="G3" s="4">
        <v>2</v>
      </c>
      <c r="H3" s="4">
        <v>2</v>
      </c>
      <c r="I3" s="4">
        <v>2</v>
      </c>
      <c r="J3" s="4">
        <v>1</v>
      </c>
      <c r="K3" s="4">
        <v>3</v>
      </c>
      <c r="L3" s="4">
        <v>1</v>
      </c>
      <c r="M3" s="4">
        <v>1</v>
      </c>
      <c r="N3" s="4">
        <v>3</v>
      </c>
      <c r="O3" s="4">
        <v>10</v>
      </c>
      <c r="P3" s="5" t="s">
        <v>38</v>
      </c>
    </row>
    <row r="4" spans="1:16">
      <c r="A4" t="s">
        <v>26</v>
      </c>
      <c r="B4" s="7">
        <v>44114</v>
      </c>
      <c r="C4" t="s">
        <v>30</v>
      </c>
      <c r="D4" s="4">
        <v>1</v>
      </c>
      <c r="E4" s="4">
        <v>3</v>
      </c>
      <c r="F4" s="4">
        <v>3</v>
      </c>
      <c r="G4" s="4">
        <v>4</v>
      </c>
      <c r="H4" s="4">
        <v>1</v>
      </c>
      <c r="I4" s="4">
        <v>4</v>
      </c>
      <c r="J4" s="4">
        <v>3</v>
      </c>
      <c r="K4" s="4">
        <v>3</v>
      </c>
      <c r="L4" s="4">
        <v>2</v>
      </c>
      <c r="M4" s="4">
        <v>2</v>
      </c>
      <c r="N4" s="4">
        <v>2</v>
      </c>
      <c r="O4" s="4">
        <v>7</v>
      </c>
      <c r="P4" s="5" t="s">
        <v>38</v>
      </c>
    </row>
    <row r="5" spans="1:16">
      <c r="A5" t="s">
        <v>27</v>
      </c>
      <c r="B5" s="7">
        <v>44448</v>
      </c>
      <c r="C5" t="s">
        <v>31</v>
      </c>
      <c r="D5" s="4">
        <v>4</v>
      </c>
      <c r="E5" s="4">
        <v>2</v>
      </c>
      <c r="F5" s="4">
        <v>2</v>
      </c>
      <c r="G5" s="4">
        <v>3</v>
      </c>
      <c r="H5" s="4">
        <v>3</v>
      </c>
      <c r="I5" s="4">
        <v>2</v>
      </c>
      <c r="J5" s="4">
        <v>4</v>
      </c>
      <c r="K5" s="4">
        <v>1</v>
      </c>
      <c r="L5" s="4">
        <v>1</v>
      </c>
      <c r="M5" s="4">
        <v>1</v>
      </c>
      <c r="N5" s="4">
        <v>4</v>
      </c>
      <c r="O5" s="4">
        <v>7</v>
      </c>
      <c r="P5" s="5" t="s">
        <v>38</v>
      </c>
    </row>
    <row r="6" spans="1:16">
      <c r="A6" t="s">
        <v>16</v>
      </c>
      <c r="B6" s="7">
        <v>44479</v>
      </c>
      <c r="C6" t="s">
        <v>32</v>
      </c>
      <c r="D6" s="4">
        <v>2</v>
      </c>
      <c r="E6" s="4">
        <v>2</v>
      </c>
      <c r="F6" s="4">
        <v>1</v>
      </c>
      <c r="G6" s="4">
        <v>1</v>
      </c>
      <c r="H6" s="4">
        <v>2</v>
      </c>
      <c r="I6" s="4">
        <v>3</v>
      </c>
      <c r="J6" s="4">
        <v>2</v>
      </c>
      <c r="K6" s="4">
        <v>3</v>
      </c>
      <c r="L6" s="4">
        <v>3</v>
      </c>
      <c r="M6" s="4">
        <v>3</v>
      </c>
      <c r="N6" s="4">
        <v>4</v>
      </c>
      <c r="O6" s="4">
        <v>10</v>
      </c>
      <c r="P6" s="5" t="s">
        <v>39</v>
      </c>
    </row>
    <row r="7" spans="1:16">
      <c r="A7" t="s">
        <v>17</v>
      </c>
      <c r="B7" s="7">
        <v>44480</v>
      </c>
      <c r="C7" t="s">
        <v>33</v>
      </c>
      <c r="D7" s="4">
        <v>3</v>
      </c>
      <c r="E7" s="4">
        <v>2</v>
      </c>
      <c r="F7" s="4">
        <v>2</v>
      </c>
      <c r="G7" s="4">
        <v>4</v>
      </c>
      <c r="H7" s="4">
        <v>1</v>
      </c>
      <c r="I7" s="4">
        <v>2</v>
      </c>
      <c r="J7" s="4">
        <v>2</v>
      </c>
      <c r="K7" s="4">
        <v>4</v>
      </c>
      <c r="L7" s="4">
        <v>3</v>
      </c>
      <c r="M7" s="4">
        <v>2</v>
      </c>
      <c r="N7" s="4">
        <v>1</v>
      </c>
      <c r="O7" s="4">
        <v>6</v>
      </c>
      <c r="P7" s="5" t="s">
        <v>38</v>
      </c>
    </row>
    <row r="8" spans="1:16">
      <c r="A8" t="s">
        <v>18</v>
      </c>
      <c r="B8" s="7">
        <v>44480</v>
      </c>
      <c r="C8" t="s">
        <v>33</v>
      </c>
      <c r="D8" s="4">
        <v>3</v>
      </c>
      <c r="E8" s="4">
        <v>3</v>
      </c>
      <c r="F8" s="4">
        <v>3</v>
      </c>
      <c r="G8" s="4">
        <v>3</v>
      </c>
      <c r="H8" s="4">
        <v>3</v>
      </c>
      <c r="I8" s="4">
        <v>1</v>
      </c>
      <c r="J8" s="4">
        <v>2</v>
      </c>
      <c r="K8" s="4">
        <v>4</v>
      </c>
      <c r="L8" s="4">
        <v>4</v>
      </c>
      <c r="M8" s="4">
        <v>2</v>
      </c>
      <c r="N8" s="4">
        <v>3</v>
      </c>
      <c r="O8" s="4">
        <v>9</v>
      </c>
      <c r="P8" s="5" t="s">
        <v>38</v>
      </c>
    </row>
    <row r="9" spans="1:16">
      <c r="A9" t="s">
        <v>40</v>
      </c>
      <c r="B9" s="4"/>
      <c r="D9" s="5">
        <v>4</v>
      </c>
      <c r="E9" s="4">
        <v>3</v>
      </c>
      <c r="F9" s="4">
        <v>3</v>
      </c>
      <c r="G9" s="4">
        <v>2</v>
      </c>
      <c r="H9" s="4">
        <v>4</v>
      </c>
      <c r="I9" s="4">
        <v>1</v>
      </c>
      <c r="J9" s="4">
        <v>2</v>
      </c>
      <c r="K9" s="4">
        <v>2</v>
      </c>
      <c r="L9" s="4">
        <v>3</v>
      </c>
      <c r="M9" s="4">
        <v>3</v>
      </c>
      <c r="N9" s="4">
        <v>4</v>
      </c>
      <c r="O9" s="5">
        <v>10</v>
      </c>
      <c r="P9" s="5" t="s">
        <v>39</v>
      </c>
    </row>
    <row r="11" spans="1:16">
      <c r="B11" s="2" t="s">
        <v>2</v>
      </c>
      <c r="C11" t="s">
        <v>43</v>
      </c>
    </row>
    <row r="13" spans="1:16">
      <c r="C13" s="6" t="s">
        <v>69</v>
      </c>
    </row>
    <row r="14" spans="1:16">
      <c r="B14" s="2" t="s">
        <v>55</v>
      </c>
      <c r="C14" s="4" t="s">
        <v>57</v>
      </c>
      <c r="D14" s="4" t="s">
        <v>58</v>
      </c>
      <c r="E14" s="4" t="s">
        <v>59</v>
      </c>
      <c r="F14" s="4" t="s">
        <v>60</v>
      </c>
      <c r="G14" s="4" t="s">
        <v>61</v>
      </c>
      <c r="H14" s="4" t="s">
        <v>62</v>
      </c>
      <c r="I14" s="4" t="s">
        <v>63</v>
      </c>
      <c r="J14" s="4" t="s">
        <v>64</v>
      </c>
      <c r="K14" s="4" t="s">
        <v>65</v>
      </c>
      <c r="L14" s="4" t="s">
        <v>66</v>
      </c>
      <c r="M14" s="4" t="s">
        <v>67</v>
      </c>
      <c r="N14" s="4" t="s">
        <v>68</v>
      </c>
    </row>
    <row r="15" spans="1:16">
      <c r="B15" s="3" t="s">
        <v>40</v>
      </c>
      <c r="C15" s="5">
        <v>1</v>
      </c>
      <c r="D15" s="5">
        <v>1</v>
      </c>
      <c r="E15" s="5">
        <v>1</v>
      </c>
      <c r="F15" s="5">
        <v>1</v>
      </c>
      <c r="G15" s="5">
        <v>2</v>
      </c>
      <c r="H15" s="5">
        <v>2</v>
      </c>
      <c r="I15" s="5">
        <v>3</v>
      </c>
      <c r="J15" s="5">
        <v>2</v>
      </c>
      <c r="K15" s="5">
        <v>2</v>
      </c>
      <c r="L15" s="5">
        <v>3</v>
      </c>
      <c r="M15" s="5">
        <v>3</v>
      </c>
      <c r="N15" s="5">
        <v>4</v>
      </c>
    </row>
    <row r="16" spans="1:16">
      <c r="B16" s="3" t="s">
        <v>26</v>
      </c>
      <c r="C16" s="5">
        <v>2</v>
      </c>
      <c r="D16" s="5">
        <v>4</v>
      </c>
      <c r="E16" s="5">
        <v>3</v>
      </c>
      <c r="F16" s="5">
        <v>3</v>
      </c>
      <c r="G16" s="5">
        <v>2</v>
      </c>
      <c r="H16" s="5">
        <v>2</v>
      </c>
      <c r="I16" s="5">
        <v>3</v>
      </c>
      <c r="J16" s="5">
        <v>4</v>
      </c>
      <c r="K16" s="5">
        <v>3</v>
      </c>
      <c r="L16" s="5">
        <v>2</v>
      </c>
      <c r="M16" s="5">
        <v>2</v>
      </c>
      <c r="N16" s="5">
        <v>1</v>
      </c>
    </row>
    <row r="17" spans="2:14">
      <c r="B17" s="3" t="s">
        <v>27</v>
      </c>
      <c r="C17" s="5">
        <v>3</v>
      </c>
      <c r="D17" s="5">
        <v>2</v>
      </c>
      <c r="E17" s="5">
        <v>3</v>
      </c>
      <c r="F17" s="5">
        <v>4</v>
      </c>
      <c r="G17" s="5">
        <v>1</v>
      </c>
      <c r="H17" s="5">
        <v>4</v>
      </c>
      <c r="I17" s="5">
        <v>2</v>
      </c>
      <c r="J17" s="5">
        <v>2</v>
      </c>
      <c r="K17" s="5">
        <v>2</v>
      </c>
      <c r="L17" s="5">
        <v>3</v>
      </c>
      <c r="M17" s="5">
        <v>3</v>
      </c>
      <c r="N17" s="5">
        <v>2</v>
      </c>
    </row>
    <row r="18" spans="2:14">
      <c r="B18" s="3" t="s">
        <v>17</v>
      </c>
      <c r="C18" s="5">
        <v>6</v>
      </c>
      <c r="D18" s="5">
        <v>5</v>
      </c>
      <c r="E18" s="5">
        <v>8</v>
      </c>
      <c r="F18" s="5">
        <v>2</v>
      </c>
      <c r="G18" s="5">
        <v>5</v>
      </c>
      <c r="H18" s="5">
        <v>4</v>
      </c>
      <c r="I18" s="5">
        <v>3</v>
      </c>
      <c r="J18" s="5">
        <v>6</v>
      </c>
      <c r="K18" s="5">
        <v>6</v>
      </c>
      <c r="L18" s="5">
        <v>7</v>
      </c>
      <c r="M18" s="5">
        <v>3</v>
      </c>
      <c r="N18" s="5">
        <v>9</v>
      </c>
    </row>
    <row r="19" spans="2:14">
      <c r="B19" s="3" t="s">
        <v>18</v>
      </c>
      <c r="C19" s="5">
        <v>4</v>
      </c>
      <c r="D19" s="5">
        <v>1</v>
      </c>
      <c r="E19" s="5">
        <v>3</v>
      </c>
      <c r="F19" s="5">
        <v>2</v>
      </c>
      <c r="G19" s="5">
        <v>1</v>
      </c>
      <c r="H19" s="5">
        <v>2</v>
      </c>
      <c r="I19" s="5">
        <v>1</v>
      </c>
      <c r="J19" s="5">
        <v>3</v>
      </c>
      <c r="K19" s="5">
        <v>2</v>
      </c>
      <c r="L19" s="5">
        <v>2</v>
      </c>
      <c r="M19" s="5">
        <v>3</v>
      </c>
      <c r="N19" s="5">
        <v>3</v>
      </c>
    </row>
    <row r="20" spans="2:14">
      <c r="B20" s="3" t="s">
        <v>25</v>
      </c>
      <c r="C20" s="5">
        <v>3</v>
      </c>
      <c r="D20" s="5">
        <v>3</v>
      </c>
      <c r="E20" s="5">
        <v>1</v>
      </c>
      <c r="F20" s="5">
        <v>4</v>
      </c>
      <c r="G20" s="5">
        <v>1</v>
      </c>
      <c r="H20" s="5">
        <v>3</v>
      </c>
      <c r="I20" s="5">
        <v>3</v>
      </c>
      <c r="J20" s="5">
        <v>2</v>
      </c>
      <c r="K20" s="5">
        <v>3</v>
      </c>
      <c r="L20" s="5">
        <v>1</v>
      </c>
      <c r="M20" s="5">
        <v>4</v>
      </c>
      <c r="N20" s="5">
        <v>1</v>
      </c>
    </row>
    <row r="21" spans="2:14">
      <c r="B21" s="3" t="s">
        <v>16</v>
      </c>
      <c r="C21" s="5">
        <v>4</v>
      </c>
      <c r="D21" s="5">
        <v>1</v>
      </c>
      <c r="E21" s="5">
        <v>4</v>
      </c>
      <c r="F21" s="5">
        <v>1</v>
      </c>
      <c r="G21" s="5">
        <v>2</v>
      </c>
      <c r="H21" s="5">
        <v>3</v>
      </c>
      <c r="I21" s="5">
        <v>2</v>
      </c>
      <c r="J21" s="5">
        <v>3</v>
      </c>
      <c r="K21" s="5">
        <v>4</v>
      </c>
      <c r="L21" s="5">
        <v>2</v>
      </c>
      <c r="M21" s="5">
        <v>3</v>
      </c>
      <c r="N21" s="5">
        <v>6</v>
      </c>
    </row>
    <row r="22" spans="2:14">
      <c r="B22" s="3" t="s">
        <v>56</v>
      </c>
      <c r="C22" s="5">
        <v>23</v>
      </c>
      <c r="D22" s="5">
        <v>17</v>
      </c>
      <c r="E22" s="5">
        <v>23</v>
      </c>
      <c r="F22" s="5">
        <v>17</v>
      </c>
      <c r="G22" s="5">
        <v>14</v>
      </c>
      <c r="H22" s="5">
        <v>20</v>
      </c>
      <c r="I22" s="5">
        <v>17</v>
      </c>
      <c r="J22" s="5">
        <v>22</v>
      </c>
      <c r="K22" s="5">
        <v>22</v>
      </c>
      <c r="L22" s="5">
        <v>20</v>
      </c>
      <c r="M22" s="5">
        <v>21</v>
      </c>
      <c r="N22" s="5">
        <v>26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Z48"/>
  <sheetViews>
    <sheetView showZeros="0" tabSelected="1" workbookViewId="0">
      <selection activeCell="P23" sqref="P23"/>
    </sheetView>
  </sheetViews>
  <sheetFormatPr baseColWidth="10" defaultRowHeight="15"/>
  <cols>
    <col min="1" max="1" width="22.28515625" bestFit="1" customWidth="1"/>
    <col min="2" max="2" width="12.42578125" bestFit="1" customWidth="1"/>
    <col min="3" max="12" width="8.85546875" customWidth="1"/>
    <col min="13" max="14" width="13.28515625" bestFit="1" customWidth="1"/>
    <col min="15" max="15" width="21" customWidth="1"/>
    <col min="16" max="16" width="10" customWidth="1"/>
    <col min="17" max="26" width="7.7109375" customWidth="1"/>
  </cols>
  <sheetData>
    <row r="1" spans="1:26">
      <c r="A1" t="s">
        <v>23</v>
      </c>
      <c r="B1">
        <f>COUNTA(Tableau1[Q1])</f>
        <v>8</v>
      </c>
    </row>
    <row r="2" spans="1:26" ht="15.75" thickBot="1"/>
    <row r="3" spans="1:26" ht="15.75" thickBot="1">
      <c r="B3" s="35"/>
      <c r="C3" s="36" t="s">
        <v>3</v>
      </c>
      <c r="D3" s="37" t="s">
        <v>4</v>
      </c>
      <c r="E3" s="37" t="s">
        <v>5</v>
      </c>
      <c r="F3" s="37" t="s">
        <v>6</v>
      </c>
      <c r="G3" s="37" t="s">
        <v>7</v>
      </c>
      <c r="H3" s="37" t="s">
        <v>8</v>
      </c>
      <c r="I3" s="37" t="s">
        <v>9</v>
      </c>
      <c r="J3" s="37" t="s">
        <v>10</v>
      </c>
      <c r="K3" s="37" t="s">
        <v>11</v>
      </c>
      <c r="L3" s="37" t="s">
        <v>12</v>
      </c>
      <c r="M3" s="38" t="s">
        <v>13</v>
      </c>
    </row>
    <row r="4" spans="1:26">
      <c r="B4" s="26" t="s">
        <v>19</v>
      </c>
      <c r="C4" s="27">
        <f>COUNTIF(Tableau1[Q1],1)</f>
        <v>1</v>
      </c>
      <c r="D4" s="9">
        <f>COUNTIF(Tableau1[Q2],1)</f>
        <v>0</v>
      </c>
      <c r="E4" s="9">
        <f>COUNTIF(Tableau1[Q3],1)</f>
        <v>1</v>
      </c>
      <c r="F4" s="9">
        <f>COUNTIF(Tableau1[Q4],1)</f>
        <v>1</v>
      </c>
      <c r="G4" s="9">
        <f>COUNTIF(Tableau1[Q5],1)</f>
        <v>2</v>
      </c>
      <c r="H4" s="9">
        <f>COUNTIF(Tableau1[Q6],1)</f>
        <v>2</v>
      </c>
      <c r="I4" s="9">
        <f>COUNTIF(Tableau1[Q7],1)</f>
        <v>1</v>
      </c>
      <c r="J4" s="9">
        <f>COUNTIF(Tableau1[Q8],1)</f>
        <v>2</v>
      </c>
      <c r="K4" s="9">
        <f>COUNTIF(Tableau1[Q9],1)</f>
        <v>3</v>
      </c>
      <c r="L4" s="9">
        <f>COUNTIF(Tableau1[Q10],1)</f>
        <v>3</v>
      </c>
      <c r="M4" s="9">
        <f>COUNTIF(Tableau1[Q11],1)</f>
        <v>2</v>
      </c>
    </row>
    <row r="5" spans="1:26">
      <c r="B5" s="24" t="s">
        <v>72</v>
      </c>
      <c r="C5" s="22">
        <f>COUNTIF(Tableau1[Q1],2)</f>
        <v>2</v>
      </c>
      <c r="D5" s="8">
        <f>COUNTIF(Tableau1[Q2],2)</f>
        <v>3</v>
      </c>
      <c r="E5" s="8">
        <f>COUNTIF(Tableau1[Q3],2)</f>
        <v>2</v>
      </c>
      <c r="F5" s="8">
        <f>COUNTIF(Tableau1[Q4],2)</f>
        <v>2</v>
      </c>
      <c r="G5" s="8">
        <f>COUNTIF(Tableau1[Q5],2)</f>
        <v>3</v>
      </c>
      <c r="H5" s="8">
        <f>COUNTIF(Tableau1[Q6],2)</f>
        <v>3</v>
      </c>
      <c r="I5" s="8">
        <f>COUNTIF(Tableau1[Q7],2)</f>
        <v>4</v>
      </c>
      <c r="J5" s="8">
        <f>COUNTIF(Tableau1[Q8],2)</f>
        <v>1</v>
      </c>
      <c r="K5" s="8">
        <f>COUNTIF(Tableau1[Q9],2)</f>
        <v>1</v>
      </c>
      <c r="L5" s="8">
        <f>COUNTIF(Tableau1[Q10],2)</f>
        <v>3</v>
      </c>
      <c r="M5" s="8">
        <f>COUNTIF(Tableau1[Q11],2)</f>
        <v>1</v>
      </c>
    </row>
    <row r="6" spans="1:26">
      <c r="B6" s="24" t="s">
        <v>20</v>
      </c>
      <c r="C6" s="22">
        <f>COUNTIF(Tableau1[Q1],3)</f>
        <v>3</v>
      </c>
      <c r="D6" s="8">
        <f>COUNTIF(Tableau1[Q2],3)</f>
        <v>3</v>
      </c>
      <c r="E6" s="8">
        <f>COUNTIF(Tableau1[Q3],3)</f>
        <v>5</v>
      </c>
      <c r="F6" s="8">
        <f>COUNTIF(Tableau1[Q4],3)</f>
        <v>2</v>
      </c>
      <c r="G6" s="8">
        <f>COUNTIF(Tableau1[Q5],3)</f>
        <v>2</v>
      </c>
      <c r="H6" s="8">
        <f>COUNTIF(Tableau1[Q6],3)</f>
        <v>2</v>
      </c>
      <c r="I6" s="8">
        <f>COUNTIF(Tableau1[Q7],3)</f>
        <v>2</v>
      </c>
      <c r="J6" s="8">
        <f>COUNTIF(Tableau1[Q8],3)</f>
        <v>3</v>
      </c>
      <c r="K6" s="8">
        <f>COUNTIF(Tableau1[Q9],3)</f>
        <v>3</v>
      </c>
      <c r="L6" s="8">
        <f>COUNTIF(Tableau1[Q10],3)</f>
        <v>2</v>
      </c>
      <c r="M6" s="8">
        <f>COUNTIF(Tableau1[Q11],3)</f>
        <v>2</v>
      </c>
      <c r="O6" s="2" t="s">
        <v>71</v>
      </c>
      <c r="P6" t="s">
        <v>43</v>
      </c>
    </row>
    <row r="7" spans="1:26" ht="15.75" thickBot="1">
      <c r="B7" s="25" t="s">
        <v>21</v>
      </c>
      <c r="C7" s="22">
        <f>COUNTIF(Tableau1[Q1],4)</f>
        <v>2</v>
      </c>
      <c r="D7" s="8">
        <f>COUNTIF(Tableau1[Q2],4)</f>
        <v>2</v>
      </c>
      <c r="E7" s="8">
        <f>COUNTIF(Tableau1[Q3],4)</f>
        <v>0</v>
      </c>
      <c r="F7" s="8">
        <f>COUNTIF(Tableau1[Q4],4)</f>
        <v>3</v>
      </c>
      <c r="G7" s="8">
        <f>COUNTIF(Tableau1[Q5],4)</f>
        <v>1</v>
      </c>
      <c r="H7" s="8">
        <f>COUNTIF(Tableau1[Q6],4)</f>
        <v>1</v>
      </c>
      <c r="I7" s="8">
        <f>COUNTIF(Tableau1[Q7],4)</f>
        <v>1</v>
      </c>
      <c r="J7" s="8">
        <f>COUNTIF(Tableau1[Q8],4)</f>
        <v>2</v>
      </c>
      <c r="K7" s="8">
        <f>COUNTIF(Tableau1[Q9],4)</f>
        <v>1</v>
      </c>
      <c r="L7" s="8">
        <f>COUNTIF(Tableau1[Q10],4)</f>
        <v>0</v>
      </c>
      <c r="M7" s="8">
        <f>COUNTIF(Tableau1[Q11],4)</f>
        <v>3</v>
      </c>
    </row>
    <row r="8" spans="1:26" ht="15.75" thickBot="1">
      <c r="P8" s="2" t="s">
        <v>69</v>
      </c>
    </row>
    <row r="9" spans="1:26" ht="30.75" thickBot="1">
      <c r="O9" s="44" t="s">
        <v>55</v>
      </c>
      <c r="P9" s="45" t="s">
        <v>57</v>
      </c>
      <c r="Q9" s="46" t="s">
        <v>58</v>
      </c>
      <c r="R9" s="46" t="s">
        <v>59</v>
      </c>
      <c r="S9" s="46" t="s">
        <v>60</v>
      </c>
      <c r="T9" s="46" t="s">
        <v>61</v>
      </c>
      <c r="U9" s="46" t="s">
        <v>62</v>
      </c>
      <c r="V9" s="46" t="s">
        <v>63</v>
      </c>
      <c r="W9" s="46" t="s">
        <v>64</v>
      </c>
      <c r="X9" s="46" t="s">
        <v>65</v>
      </c>
      <c r="Y9" s="46" t="s">
        <v>66</v>
      </c>
      <c r="Z9" s="47" t="s">
        <v>67</v>
      </c>
    </row>
    <row r="10" spans="1:26" ht="15.75" thickBot="1">
      <c r="A10" s="28" t="s">
        <v>71</v>
      </c>
      <c r="B10" s="35" t="s">
        <v>70</v>
      </c>
      <c r="C10" s="36" t="s">
        <v>3</v>
      </c>
      <c r="D10" s="37" t="s">
        <v>4</v>
      </c>
      <c r="E10" s="37" t="s">
        <v>5</v>
      </c>
      <c r="F10" s="37" t="s">
        <v>6</v>
      </c>
      <c r="G10" s="37" t="s">
        <v>7</v>
      </c>
      <c r="H10" s="37" t="s">
        <v>8</v>
      </c>
      <c r="I10" s="37" t="s">
        <v>9</v>
      </c>
      <c r="J10" s="37" t="s">
        <v>10</v>
      </c>
      <c r="K10" s="37" t="s">
        <v>11</v>
      </c>
      <c r="L10" s="37" t="s">
        <v>12</v>
      </c>
      <c r="M10" s="38" t="s">
        <v>13</v>
      </c>
      <c r="O10" s="39" t="s">
        <v>19</v>
      </c>
      <c r="P10" s="40">
        <v>1</v>
      </c>
      <c r="Q10" s="40">
        <v>0</v>
      </c>
      <c r="R10" s="40">
        <v>1</v>
      </c>
      <c r="S10" s="40">
        <v>1</v>
      </c>
      <c r="T10" s="40">
        <v>2</v>
      </c>
      <c r="U10" s="40">
        <v>1</v>
      </c>
      <c r="V10" s="40">
        <v>1</v>
      </c>
      <c r="W10" s="40">
        <v>2</v>
      </c>
      <c r="X10" s="40">
        <v>3</v>
      </c>
      <c r="Y10" s="40">
        <v>3</v>
      </c>
      <c r="Z10" s="40">
        <v>2</v>
      </c>
    </row>
    <row r="11" spans="1:26">
      <c r="A11" s="15" t="s">
        <v>28</v>
      </c>
      <c r="B11" s="29" t="s">
        <v>19</v>
      </c>
      <c r="C11" s="21">
        <f>SUMPRODUCT((Tableau1[[Formation]:[Formation]]=$A11)*(Tableau1[Q1]=1))</f>
        <v>0</v>
      </c>
      <c r="D11" s="10">
        <f>SUMPRODUCT((Tableau1[[Formation]:[Formation]]=$A11)*(Tableau1[Q2]=1))</f>
        <v>0</v>
      </c>
      <c r="E11" s="10">
        <f>SUMPRODUCT((Tableau1[[Formation]:[Formation]]=$A11)*(Tableau1[Q3]=1))</f>
        <v>0</v>
      </c>
      <c r="F11" s="10">
        <f>SUMPRODUCT((Tableau1[[Formation]:[Formation]]=$A11)*(Tableau1[Q4]=1))</f>
        <v>0</v>
      </c>
      <c r="G11" s="10">
        <f>SUMPRODUCT((Tableau1[[Formation]:[Formation]]=$A11)*(Tableau1[Q5]=1))</f>
        <v>0</v>
      </c>
      <c r="H11" s="10">
        <f>SUMPRODUCT((Tableau1[[Formation]:[Formation]]=$A11)*(Tableau1[Q6]=1))</f>
        <v>0</v>
      </c>
      <c r="I11" s="10">
        <f>SUMPRODUCT((Tableau1[[Formation]:[Formation]]=$A11)*(Tableau1[Q7]=1))</f>
        <v>0</v>
      </c>
      <c r="J11" s="10">
        <f>SUMPRODUCT((Tableau1[[Formation]:[Formation]]=$A11)*(Tableau1[Q8]=1))</f>
        <v>1</v>
      </c>
      <c r="K11" s="10">
        <f>SUMPRODUCT((Tableau1[[Formation]:[Formation]]=$A11)*(Tableau1[Q9]=1))</f>
        <v>1</v>
      </c>
      <c r="L11" s="10">
        <f>SUMPRODUCT((Tableau1[[Formation]:[Formation]]=$A11)*(Tableau1[Q10]=1))</f>
        <v>1</v>
      </c>
      <c r="M11" s="11">
        <f>SUMPRODUCT((Tableau1[[Formation]:[Formation]]=$A11)*(Tableau1[Q11]=1))</f>
        <v>1</v>
      </c>
      <c r="O11" s="39" t="s">
        <v>72</v>
      </c>
      <c r="P11" s="40">
        <v>2</v>
      </c>
      <c r="Q11" s="40">
        <v>3</v>
      </c>
      <c r="R11" s="40">
        <v>2</v>
      </c>
      <c r="S11" s="40">
        <v>1</v>
      </c>
      <c r="T11" s="40">
        <v>3</v>
      </c>
      <c r="U11" s="40">
        <v>3</v>
      </c>
      <c r="V11" s="40">
        <v>3</v>
      </c>
      <c r="W11" s="40">
        <v>0</v>
      </c>
      <c r="X11" s="40">
        <v>1</v>
      </c>
      <c r="Y11" s="40">
        <v>3</v>
      </c>
      <c r="Z11" s="40">
        <v>1</v>
      </c>
    </row>
    <row r="12" spans="1:26">
      <c r="A12" s="16" t="s">
        <v>28</v>
      </c>
      <c r="B12" s="30" t="s">
        <v>72</v>
      </c>
      <c r="C12" s="22">
        <f>SUMPRODUCT((Tableau1[[Formation]:[Formation]]=$A12)*(Tableau1[Q1]=2))</f>
        <v>1</v>
      </c>
      <c r="D12" s="8">
        <f>SUMPRODUCT((Tableau1[[Formation]:[Formation]]=$A12)*(Tableau1[Q2]=2))</f>
        <v>0</v>
      </c>
      <c r="E12" s="8">
        <f>SUMPRODUCT((Tableau1[[Formation]:[Formation]]=$A12)*(Tableau1[Q3]=2))</f>
        <v>0</v>
      </c>
      <c r="F12" s="8">
        <f>SUMPRODUCT((Tableau1[[Formation]:[Formation]]=$A12)*(Tableau1[Q4]=2))</f>
        <v>0</v>
      </c>
      <c r="G12" s="8">
        <f>SUMPRODUCT((Tableau1[[Formation]:[Formation]]=$A12)*(Tableau1[Q5]=2))</f>
        <v>1</v>
      </c>
      <c r="H12" s="8">
        <f>SUMPRODUCT((Tableau1[[Formation]:[Formation]]=$A12)*(Tableau1[Q6]=2))</f>
        <v>0</v>
      </c>
      <c r="I12" s="8">
        <f>SUMPRODUCT((Tableau1[[Formation]:[Formation]]=$A12)*(Tableau1[Q7]=2))</f>
        <v>0</v>
      </c>
      <c r="J12" s="8">
        <f>SUMPRODUCT((Tableau1[[Formation]:[Formation]]=$A12)*(Tableau1[Q8]=2))</f>
        <v>0</v>
      </c>
      <c r="K12" s="8">
        <f>SUMPRODUCT((Tableau1[[Formation]:[Formation]]=$A12)*(Tableau1[Q9]=2))</f>
        <v>0</v>
      </c>
      <c r="L12" s="8">
        <f>SUMPRODUCT((Tableau1[[Formation]:[Formation]]=$A12)*(Tableau1[Q10]=2))</f>
        <v>0</v>
      </c>
      <c r="M12" s="12">
        <f>SUMPRODUCT((Tableau1[[Formation]:[Formation]]=$A12)*(Tableau1[Q11]=2))</f>
        <v>0</v>
      </c>
      <c r="O12" s="39" t="s">
        <v>20</v>
      </c>
      <c r="P12" s="40">
        <v>3</v>
      </c>
      <c r="Q12" s="40">
        <v>2</v>
      </c>
      <c r="R12" s="40">
        <v>4</v>
      </c>
      <c r="S12" s="40">
        <v>2</v>
      </c>
      <c r="T12" s="40">
        <v>2</v>
      </c>
      <c r="U12" s="40">
        <v>2</v>
      </c>
      <c r="V12" s="40">
        <v>2</v>
      </c>
      <c r="W12" s="40">
        <v>3</v>
      </c>
      <c r="X12" s="40">
        <v>2</v>
      </c>
      <c r="Y12" s="40">
        <v>1</v>
      </c>
      <c r="Z12" s="40">
        <v>2</v>
      </c>
    </row>
    <row r="13" spans="1:26" ht="15.75" thickBot="1">
      <c r="A13" s="16" t="s">
        <v>28</v>
      </c>
      <c r="B13" s="30" t="s">
        <v>20</v>
      </c>
      <c r="C13" s="22">
        <f>SUMPRODUCT((Tableau1[[Formation]:[Formation]]=$A13)*(Tableau1[Q1]=3))</f>
        <v>0</v>
      </c>
      <c r="D13" s="8">
        <f>SUMPRODUCT((Tableau1[[Formation]:[Formation]]=$A13)*(Tableau1[Q2]=3))</f>
        <v>0</v>
      </c>
      <c r="E13" s="8">
        <f>SUMPRODUCT((Tableau1[[Formation]:[Formation]]=$A13)*(Tableau1[Q3]=3))</f>
        <v>1</v>
      </c>
      <c r="F13" s="8">
        <f>SUMPRODUCT((Tableau1[[Formation]:[Formation]]=$A13)*(Tableau1[Q4]=3))</f>
        <v>0</v>
      </c>
      <c r="G13" s="8">
        <f>SUMPRODUCT((Tableau1[[Formation]:[Formation]]=$A13)*(Tableau1[Q5]=3))</f>
        <v>0</v>
      </c>
      <c r="H13" s="8">
        <f>SUMPRODUCT((Tableau1[[Formation]:[Formation]]=$A13)*(Tableau1[Q6]=3))</f>
        <v>1</v>
      </c>
      <c r="I13" s="8">
        <f>SUMPRODUCT((Tableau1[[Formation]:[Formation]]=$A13)*(Tableau1[Q7]=3))</f>
        <v>1</v>
      </c>
      <c r="J13" s="8">
        <f>SUMPRODUCT((Tableau1[[Formation]:[Formation]]=$A13)*(Tableau1[Q8]=3))</f>
        <v>0</v>
      </c>
      <c r="K13" s="8">
        <f>SUMPRODUCT((Tableau1[[Formation]:[Formation]]=$A13)*(Tableau1[Q9]=3))</f>
        <v>0</v>
      </c>
      <c r="L13" s="8">
        <f>SUMPRODUCT((Tableau1[[Formation]:[Formation]]=$A13)*(Tableau1[Q10]=3))</f>
        <v>0</v>
      </c>
      <c r="M13" s="12">
        <f>SUMPRODUCT((Tableau1[[Formation]:[Formation]]=$A13)*(Tableau1[Q11]=3))</f>
        <v>0</v>
      </c>
      <c r="O13" s="39" t="s">
        <v>21</v>
      </c>
      <c r="P13" s="40">
        <v>1</v>
      </c>
      <c r="Q13" s="40">
        <v>2</v>
      </c>
      <c r="R13" s="40">
        <v>0</v>
      </c>
      <c r="S13" s="40">
        <v>3</v>
      </c>
      <c r="T13" s="40">
        <v>0</v>
      </c>
      <c r="U13" s="40">
        <v>1</v>
      </c>
      <c r="V13" s="40">
        <v>1</v>
      </c>
      <c r="W13" s="40">
        <v>2</v>
      </c>
      <c r="X13" s="40">
        <v>1</v>
      </c>
      <c r="Y13" s="40">
        <v>0</v>
      </c>
      <c r="Z13" s="40">
        <v>2</v>
      </c>
    </row>
    <row r="14" spans="1:26" ht="15.75" thickBot="1">
      <c r="A14" s="17" t="s">
        <v>28</v>
      </c>
      <c r="B14" s="31" t="s">
        <v>21</v>
      </c>
      <c r="C14" s="23">
        <f>SUMPRODUCT((Tableau1[[Formation]:[Formation]]=$A14)*(Tableau1[Q1]=4))</f>
        <v>0</v>
      </c>
      <c r="D14" s="13">
        <f>SUMPRODUCT((Tableau1[[Formation]:[Formation]]=$A14)*(Tableau1[Q2]=4))</f>
        <v>1</v>
      </c>
      <c r="E14" s="13">
        <f>SUMPRODUCT((Tableau1[[Formation]:[Formation]]=$A14)*(Tableau1[Q3]=4))</f>
        <v>0</v>
      </c>
      <c r="F14" s="13">
        <f>SUMPRODUCT((Tableau1[[Formation]:[Formation]]=$A14)*(Tableau1[Q4]=4))</f>
        <v>1</v>
      </c>
      <c r="G14" s="13">
        <f>SUMPRODUCT((Tableau1[[Formation]:[Formation]]=$A14)*(Tableau1[Q5]=4))</f>
        <v>0</v>
      </c>
      <c r="H14" s="13">
        <f>SUMPRODUCT((Tableau1[[Formation]:[Formation]]=$A14)*(Tableau1[Q6]=4))</f>
        <v>0</v>
      </c>
      <c r="I14" s="13">
        <f>SUMPRODUCT((Tableau1[[Formation]:[Formation]]=$A14)*(Tableau1[Q7]=4))</f>
        <v>0</v>
      </c>
      <c r="J14" s="13">
        <f>SUMPRODUCT((Tableau1[[Formation]:[Formation]]=$A14)*(Tableau1[Q8]=4))</f>
        <v>0</v>
      </c>
      <c r="K14" s="13">
        <f>SUMPRODUCT((Tableau1[[Formation]:[Formation]]=$A14)*(Tableau1[Q9]=4))</f>
        <v>0</v>
      </c>
      <c r="L14" s="13">
        <f>SUMPRODUCT((Tableau1[[Formation]:[Formation]]=$A14)*(Tableau1[Q10]=4))</f>
        <v>0</v>
      </c>
      <c r="M14" s="14">
        <f>SUMPRODUCT((Tableau1[[Formation]:[Formation]]=$A14)*(Tableau1[Q11]=4))</f>
        <v>0</v>
      </c>
      <c r="O14" s="43" t="s">
        <v>56</v>
      </c>
      <c r="P14" s="41">
        <v>7</v>
      </c>
      <c r="Q14" s="41">
        <v>7</v>
      </c>
      <c r="R14" s="41">
        <v>7</v>
      </c>
      <c r="S14" s="41">
        <v>7</v>
      </c>
      <c r="T14" s="41">
        <v>7</v>
      </c>
      <c r="U14" s="41">
        <v>7</v>
      </c>
      <c r="V14" s="41">
        <v>7</v>
      </c>
      <c r="W14" s="41">
        <v>7</v>
      </c>
      <c r="X14" s="41">
        <v>7</v>
      </c>
      <c r="Y14" s="41">
        <v>7</v>
      </c>
      <c r="Z14" s="42">
        <v>7</v>
      </c>
    </row>
    <row r="15" spans="1:26">
      <c r="A15" s="18" t="s">
        <v>29</v>
      </c>
      <c r="B15" s="32" t="s">
        <v>19</v>
      </c>
      <c r="C15" s="21">
        <f>SUMPRODUCT((Tableau1[[Formation]:[Formation]]=$A15)*(Tableau1[Q1]=1))</f>
        <v>0</v>
      </c>
      <c r="D15" s="10">
        <f>SUMPRODUCT((Tableau1[[Formation]:[Formation]]=$A15)*(Tableau1[Q2]=1))</f>
        <v>0</v>
      </c>
      <c r="E15" s="10">
        <f>SUMPRODUCT((Tableau1[[Formation]:[Formation]]=$A15)*(Tableau1[Q3]=1))</f>
        <v>0</v>
      </c>
      <c r="F15" s="10">
        <f>SUMPRODUCT((Tableau1[[Formation]:[Formation]]=$A15)*(Tableau1[Q4]=1))</f>
        <v>0</v>
      </c>
      <c r="G15" s="10">
        <f>SUMPRODUCT((Tableau1[[Formation]:[Formation]]=$A15)*(Tableau1[Q5]=1))</f>
        <v>0</v>
      </c>
      <c r="H15" s="10">
        <f>SUMPRODUCT((Tableau1[[Formation]:[Formation]]=$A15)*(Tableau1[Q6]=1))</f>
        <v>0</v>
      </c>
      <c r="I15" s="10">
        <f>SUMPRODUCT((Tableau1[[Formation]:[Formation]]=$A15)*(Tableau1[Q7]=1))</f>
        <v>1</v>
      </c>
      <c r="J15" s="10">
        <f>SUMPRODUCT((Tableau1[[Formation]:[Formation]]=$A15)*(Tableau1[Q8]=1))</f>
        <v>0</v>
      </c>
      <c r="K15" s="10">
        <f>SUMPRODUCT((Tableau1[[Formation]:[Formation]]=$A15)*(Tableau1[Q9]=1))</f>
        <v>1</v>
      </c>
      <c r="L15" s="10">
        <f>SUMPRODUCT((Tableau1[[Formation]:[Formation]]=$A15)*(Tableau1[Q10]=1))</f>
        <v>1</v>
      </c>
      <c r="M15" s="11">
        <f>SUMPRODUCT((Tableau1[[Formation]:[Formation]]=$A15)*(Tableau1[Q11]=1))</f>
        <v>0</v>
      </c>
      <c r="N15" s="1"/>
    </row>
    <row r="16" spans="1:26">
      <c r="A16" s="19" t="s">
        <v>29</v>
      </c>
      <c r="B16" s="33" t="s">
        <v>72</v>
      </c>
      <c r="C16" s="22">
        <f>SUMPRODUCT((Tableau1[[Formation]:[Formation]]=$A16)*(Tableau1[Q1]=2))</f>
        <v>0</v>
      </c>
      <c r="D16" s="8">
        <f>SUMPRODUCT((Tableau1[[Formation]:[Formation]]=$A16)*(Tableau1[Q2]=2))</f>
        <v>0</v>
      </c>
      <c r="E16" s="8">
        <f>SUMPRODUCT((Tableau1[[Formation]:[Formation]]=$A16)*(Tableau1[Q3]=2))</f>
        <v>0</v>
      </c>
      <c r="F16" s="8">
        <f>SUMPRODUCT((Tableau1[[Formation]:[Formation]]=$A16)*(Tableau1[Q4]=2))</f>
        <v>1</v>
      </c>
      <c r="G16" s="8">
        <f>SUMPRODUCT((Tableau1[[Formation]:[Formation]]=$A16)*(Tableau1[Q5]=2))</f>
        <v>1</v>
      </c>
      <c r="H16" s="8">
        <f>SUMPRODUCT((Tableau1[[Formation]:[Formation]]=$A16)*(Tableau1[Q6]=2))</f>
        <v>1</v>
      </c>
      <c r="I16" s="8">
        <f>SUMPRODUCT((Tableau1[[Formation]:[Formation]]=$A16)*(Tableau1[Q7]=2))</f>
        <v>0</v>
      </c>
      <c r="J16" s="8">
        <f>SUMPRODUCT((Tableau1[[Formation]:[Formation]]=$A16)*(Tableau1[Q8]=2))</f>
        <v>0</v>
      </c>
      <c r="K16" s="8">
        <f>SUMPRODUCT((Tableau1[[Formation]:[Formation]]=$A16)*(Tableau1[Q9]=2))</f>
        <v>0</v>
      </c>
      <c r="L16" s="8">
        <f>SUMPRODUCT((Tableau1[[Formation]:[Formation]]=$A16)*(Tableau1[Q10]=2))</f>
        <v>0</v>
      </c>
      <c r="M16" s="12">
        <f>SUMPRODUCT((Tableau1[[Formation]:[Formation]]=$A16)*(Tableau1[Q11]=2))</f>
        <v>0</v>
      </c>
      <c r="N16" s="1"/>
    </row>
    <row r="17" spans="1:14">
      <c r="A17" s="19" t="s">
        <v>29</v>
      </c>
      <c r="B17" s="33" t="s">
        <v>20</v>
      </c>
      <c r="C17" s="22">
        <f>SUMPRODUCT((Tableau1[[Formation]:[Formation]]=$A17)*(Tableau1[Q1]=3))</f>
        <v>1</v>
      </c>
      <c r="D17" s="8">
        <f>SUMPRODUCT((Tableau1[[Formation]:[Formation]]=$A17)*(Tableau1[Q2]=3))</f>
        <v>0</v>
      </c>
      <c r="E17" s="8">
        <f>SUMPRODUCT((Tableau1[[Formation]:[Formation]]=$A17)*(Tableau1[Q3]=3))</f>
        <v>1</v>
      </c>
      <c r="F17" s="8">
        <f>SUMPRODUCT((Tableau1[[Formation]:[Formation]]=$A17)*(Tableau1[Q4]=3))</f>
        <v>0</v>
      </c>
      <c r="G17" s="8">
        <f>SUMPRODUCT((Tableau1[[Formation]:[Formation]]=$A17)*(Tableau1[Q5]=3))</f>
        <v>0</v>
      </c>
      <c r="H17" s="8">
        <f>SUMPRODUCT((Tableau1[[Formation]:[Formation]]=$A17)*(Tableau1[Q6]=3))</f>
        <v>0</v>
      </c>
      <c r="I17" s="8">
        <f>SUMPRODUCT((Tableau1[[Formation]:[Formation]]=$A17)*(Tableau1[Q7]=3))</f>
        <v>0</v>
      </c>
      <c r="J17" s="8">
        <f>SUMPRODUCT((Tableau1[[Formation]:[Formation]]=$A17)*(Tableau1[Q8]=3))</f>
        <v>1</v>
      </c>
      <c r="K17" s="8">
        <f>SUMPRODUCT((Tableau1[[Formation]:[Formation]]=$A17)*(Tableau1[Q9]=3))</f>
        <v>0</v>
      </c>
      <c r="L17" s="8">
        <f>SUMPRODUCT((Tableau1[[Formation]:[Formation]]=$A17)*(Tableau1[Q10]=3))</f>
        <v>0</v>
      </c>
      <c r="M17" s="12">
        <f>SUMPRODUCT((Tableau1[[Formation]:[Formation]]=$A17)*(Tableau1[Q11]=3))</f>
        <v>1</v>
      </c>
      <c r="N17" s="1"/>
    </row>
    <row r="18" spans="1:14" ht="15.75" thickBot="1">
      <c r="A18" s="20" t="s">
        <v>29</v>
      </c>
      <c r="B18" s="34" t="s">
        <v>21</v>
      </c>
      <c r="C18" s="23">
        <f>SUMPRODUCT((Tableau1[[Formation]:[Formation]]=$A18)*(Tableau1[Q1]=4))</f>
        <v>0</v>
      </c>
      <c r="D18" s="13">
        <f>SUMPRODUCT((Tableau1[[Formation]:[Formation]]=$A18)*(Tableau1[Q2]=4))</f>
        <v>1</v>
      </c>
      <c r="E18" s="13">
        <f>SUMPRODUCT((Tableau1[[Formation]:[Formation]]=$A18)*(Tableau1[Q3]=4))</f>
        <v>0</v>
      </c>
      <c r="F18" s="13">
        <f>SUMPRODUCT((Tableau1[[Formation]:[Formation]]=$A18)*(Tableau1[Q4]=4))</f>
        <v>0</v>
      </c>
      <c r="G18" s="13">
        <f>SUMPRODUCT((Tableau1[[Formation]:[Formation]]=$A18)*(Tableau1[Q5]=4))</f>
        <v>0</v>
      </c>
      <c r="H18" s="13">
        <f>SUMPRODUCT((Tableau1[[Formation]:[Formation]]=$A18)*(Tableau1[Q6]=4))</f>
        <v>0</v>
      </c>
      <c r="I18" s="13">
        <f>SUMPRODUCT((Tableau1[[Formation]:[Formation]]=$A18)*(Tableau1[Q7]=4))</f>
        <v>0</v>
      </c>
      <c r="J18" s="13">
        <f>SUMPRODUCT((Tableau1[[Formation]:[Formation]]=$A18)*(Tableau1[Q8]=4))</f>
        <v>0</v>
      </c>
      <c r="K18" s="13">
        <f>SUMPRODUCT((Tableau1[[Formation]:[Formation]]=$A18)*(Tableau1[Q9]=4))</f>
        <v>0</v>
      </c>
      <c r="L18" s="13">
        <f>SUMPRODUCT((Tableau1[[Formation]:[Formation]]=$A18)*(Tableau1[Q10]=4))</f>
        <v>0</v>
      </c>
      <c r="M18" s="14">
        <f>SUMPRODUCT((Tableau1[[Formation]:[Formation]]=$A18)*(Tableau1[Q11]=4))</f>
        <v>0</v>
      </c>
      <c r="N18" s="1"/>
    </row>
    <row r="19" spans="1:14">
      <c r="A19" s="15" t="s">
        <v>30</v>
      </c>
      <c r="B19" s="29" t="s">
        <v>19</v>
      </c>
      <c r="C19" s="21">
        <f>SUMPRODUCT((Tableau1[[Formation]:[Formation]]=$A19)*(Tableau1[Q1]=1))</f>
        <v>1</v>
      </c>
      <c r="D19" s="10">
        <f>SUMPRODUCT((Tableau1[[Formation]:[Formation]]=$A19)*(Tableau1[Q2]=1))</f>
        <v>0</v>
      </c>
      <c r="E19" s="10">
        <f>SUMPRODUCT((Tableau1[[Formation]:[Formation]]=$A19)*(Tableau1[Q3]=1))</f>
        <v>0</v>
      </c>
      <c r="F19" s="10">
        <f>SUMPRODUCT((Tableau1[[Formation]:[Formation]]=$A19)*(Tableau1[Q4]=1))</f>
        <v>0</v>
      </c>
      <c r="G19" s="10">
        <f>SUMPRODUCT((Tableau1[[Formation]:[Formation]]=$A19)*(Tableau1[Q5]=1))</f>
        <v>1</v>
      </c>
      <c r="H19" s="10">
        <f>SUMPRODUCT((Tableau1[[Formation]:[Formation]]=$A19)*(Tableau1[Q6]=1))</f>
        <v>0</v>
      </c>
      <c r="I19" s="10">
        <f>SUMPRODUCT((Tableau1[[Formation]:[Formation]]=$A19)*(Tableau1[Q7]=1))</f>
        <v>0</v>
      </c>
      <c r="J19" s="10">
        <f>SUMPRODUCT((Tableau1[[Formation]:[Formation]]=$A19)*(Tableau1[Q8]=1))</f>
        <v>0</v>
      </c>
      <c r="K19" s="10">
        <f>SUMPRODUCT((Tableau1[[Formation]:[Formation]]=$A19)*(Tableau1[Q9]=1))</f>
        <v>0</v>
      </c>
      <c r="L19" s="10">
        <f>SUMPRODUCT((Tableau1[[Formation]:[Formation]]=$A19)*(Tableau1[Q10]=1))</f>
        <v>0</v>
      </c>
      <c r="M19" s="11">
        <f>SUMPRODUCT((Tableau1[[Formation]:[Formation]]=$A19)*(Tableau1[Q11]=1))</f>
        <v>0</v>
      </c>
      <c r="N19" s="1"/>
    </row>
    <row r="20" spans="1:14">
      <c r="A20" s="16" t="s">
        <v>30</v>
      </c>
      <c r="B20" s="30" t="s">
        <v>72</v>
      </c>
      <c r="C20" s="22">
        <f>SUMPRODUCT((Tableau1[[Formation]:[Formation]]=$A20)*(Tableau1[Q1]=2))</f>
        <v>0</v>
      </c>
      <c r="D20" s="8">
        <f>SUMPRODUCT((Tableau1[[Formation]:[Formation]]=$A20)*(Tableau1[Q2]=2))</f>
        <v>0</v>
      </c>
      <c r="E20" s="8">
        <f>SUMPRODUCT((Tableau1[[Formation]:[Formation]]=$A20)*(Tableau1[Q3]=2))</f>
        <v>0</v>
      </c>
      <c r="F20" s="8">
        <f>SUMPRODUCT((Tableau1[[Formation]:[Formation]]=$A20)*(Tableau1[Q4]=2))</f>
        <v>0</v>
      </c>
      <c r="G20" s="8">
        <f>SUMPRODUCT((Tableau1[[Formation]:[Formation]]=$A20)*(Tableau1[Q5]=2))</f>
        <v>0</v>
      </c>
      <c r="H20" s="8">
        <f>SUMPRODUCT((Tableau1[[Formation]:[Formation]]=$A20)*(Tableau1[Q6]=2))</f>
        <v>0</v>
      </c>
      <c r="I20" s="8">
        <f>SUMPRODUCT((Tableau1[[Formation]:[Formation]]=$A20)*(Tableau1[Q7]=2))</f>
        <v>0</v>
      </c>
      <c r="J20" s="8">
        <f>SUMPRODUCT((Tableau1[[Formation]:[Formation]]=$A20)*(Tableau1[Q8]=2))</f>
        <v>0</v>
      </c>
      <c r="K20" s="8">
        <f>SUMPRODUCT((Tableau1[[Formation]:[Formation]]=$A20)*(Tableau1[Q9]=2))</f>
        <v>1</v>
      </c>
      <c r="L20" s="8">
        <f>SUMPRODUCT((Tableau1[[Formation]:[Formation]]=$A20)*(Tableau1[Q10]=2))</f>
        <v>1</v>
      </c>
      <c r="M20" s="12">
        <f>SUMPRODUCT((Tableau1[[Formation]:[Formation]]=$A20)*(Tableau1[Q11]=2))</f>
        <v>1</v>
      </c>
    </row>
    <row r="21" spans="1:14">
      <c r="A21" s="16" t="s">
        <v>30</v>
      </c>
      <c r="B21" s="30" t="s">
        <v>20</v>
      </c>
      <c r="C21" s="22">
        <f>SUMPRODUCT((Tableau1[[Formation]:[Formation]]=$A21)*(Tableau1[Q1]=3))</f>
        <v>0</v>
      </c>
      <c r="D21" s="8">
        <f>SUMPRODUCT((Tableau1[[Formation]:[Formation]]=$A21)*(Tableau1[Q2]=3))</f>
        <v>1</v>
      </c>
      <c r="E21" s="8">
        <f>SUMPRODUCT((Tableau1[[Formation]:[Formation]]=$A21)*(Tableau1[Q3]=3))</f>
        <v>1</v>
      </c>
      <c r="F21" s="8">
        <f>SUMPRODUCT((Tableau1[[Formation]:[Formation]]=$A21)*(Tableau1[Q4]=3))</f>
        <v>0</v>
      </c>
      <c r="G21" s="8">
        <f>SUMPRODUCT((Tableau1[[Formation]:[Formation]]=$A21)*(Tableau1[Q5]=3))</f>
        <v>0</v>
      </c>
      <c r="H21" s="8">
        <f>SUMPRODUCT((Tableau1[[Formation]:[Formation]]=$A21)*(Tableau1[Q6]=3))</f>
        <v>0</v>
      </c>
      <c r="I21" s="8">
        <f>SUMPRODUCT((Tableau1[[Formation]:[Formation]]=$A21)*(Tableau1[Q7]=3))</f>
        <v>1</v>
      </c>
      <c r="J21" s="8">
        <f>SUMPRODUCT((Tableau1[[Formation]:[Formation]]=$A21)*(Tableau1[Q8]=3))</f>
        <v>1</v>
      </c>
      <c r="K21" s="8">
        <f>SUMPRODUCT((Tableau1[[Formation]:[Formation]]=$A21)*(Tableau1[Q9]=3))</f>
        <v>0</v>
      </c>
      <c r="L21" s="8">
        <f>SUMPRODUCT((Tableau1[[Formation]:[Formation]]=$A21)*(Tableau1[Q10]=3))</f>
        <v>0</v>
      </c>
      <c r="M21" s="12">
        <f>SUMPRODUCT((Tableau1[[Formation]:[Formation]]=$A21)*(Tableau1[Q11]=3))</f>
        <v>0</v>
      </c>
    </row>
    <row r="22" spans="1:14" ht="15.75" thickBot="1">
      <c r="A22" s="17" t="s">
        <v>30</v>
      </c>
      <c r="B22" s="31" t="s">
        <v>21</v>
      </c>
      <c r="C22" s="23">
        <f>SUMPRODUCT((Tableau1[[Formation]:[Formation]]=$A22)*(Tableau1[Q1]=4))</f>
        <v>0</v>
      </c>
      <c r="D22" s="13">
        <f>SUMPRODUCT((Tableau1[[Formation]:[Formation]]=$A22)*(Tableau1[Q2]=4))</f>
        <v>0</v>
      </c>
      <c r="E22" s="13">
        <f>SUMPRODUCT((Tableau1[[Formation]:[Formation]]=$A22)*(Tableau1[Q3]=4))</f>
        <v>0</v>
      </c>
      <c r="F22" s="13">
        <f>SUMPRODUCT((Tableau1[[Formation]:[Formation]]=$A22)*(Tableau1[Q4]=4))</f>
        <v>1</v>
      </c>
      <c r="G22" s="13">
        <f>SUMPRODUCT((Tableau1[[Formation]:[Formation]]=$A22)*(Tableau1[Q5]=4))</f>
        <v>0</v>
      </c>
      <c r="H22" s="13">
        <f>SUMPRODUCT((Tableau1[[Formation]:[Formation]]=$A22)*(Tableau1[Q6]=4))</f>
        <v>1</v>
      </c>
      <c r="I22" s="13">
        <f>SUMPRODUCT((Tableau1[[Formation]:[Formation]]=$A22)*(Tableau1[Q7]=4))</f>
        <v>0</v>
      </c>
      <c r="J22" s="13">
        <f>SUMPRODUCT((Tableau1[[Formation]:[Formation]]=$A22)*(Tableau1[Q8]=4))</f>
        <v>0</v>
      </c>
      <c r="K22" s="13">
        <f>SUMPRODUCT((Tableau1[[Formation]:[Formation]]=$A22)*(Tableau1[Q9]=4))</f>
        <v>0</v>
      </c>
      <c r="L22" s="13">
        <f>SUMPRODUCT((Tableau1[[Formation]:[Formation]]=$A22)*(Tableau1[Q10]=4))</f>
        <v>0</v>
      </c>
      <c r="M22" s="14">
        <f>SUMPRODUCT((Tableau1[[Formation]:[Formation]]=$A22)*(Tableau1[Q11]=4))</f>
        <v>0</v>
      </c>
    </row>
    <row r="23" spans="1:14">
      <c r="A23" s="18" t="s">
        <v>31</v>
      </c>
      <c r="B23" s="32" t="s">
        <v>19</v>
      </c>
      <c r="C23" s="21">
        <f>SUMPRODUCT((Tableau1[[Formation]:[Formation]]=$A23)*(Tableau1[Q1]=1))</f>
        <v>0</v>
      </c>
      <c r="D23" s="10">
        <f>SUMPRODUCT((Tableau1[[Formation]:[Formation]]=$A23)*(Tableau1[Q2]=1))</f>
        <v>0</v>
      </c>
      <c r="E23" s="10">
        <f>SUMPRODUCT((Tableau1[[Formation]:[Formation]]=$A23)*(Tableau1[Q3]=1))</f>
        <v>0</v>
      </c>
      <c r="F23" s="10">
        <f>SUMPRODUCT((Tableau1[[Formation]:[Formation]]=$A23)*(Tableau1[Q4]=1))</f>
        <v>0</v>
      </c>
      <c r="G23" s="10">
        <f>SUMPRODUCT((Tableau1[[Formation]:[Formation]]=$A23)*(Tableau1[Q5]=1))</f>
        <v>0</v>
      </c>
      <c r="H23" s="10">
        <f>SUMPRODUCT((Tableau1[[Formation]:[Formation]]=$A23)*(Tableau1[Q6]=1))</f>
        <v>0</v>
      </c>
      <c r="I23" s="10">
        <f>SUMPRODUCT((Tableau1[[Formation]:[Formation]]=$A23)*(Tableau1[Q7]=1))</f>
        <v>0</v>
      </c>
      <c r="J23" s="10">
        <f>SUMPRODUCT((Tableau1[[Formation]:[Formation]]=$A23)*(Tableau1[Q8]=1))</f>
        <v>1</v>
      </c>
      <c r="K23" s="10">
        <f>SUMPRODUCT((Tableau1[[Formation]:[Formation]]=$A23)*(Tableau1[Q9]=1))</f>
        <v>1</v>
      </c>
      <c r="L23" s="10">
        <f>SUMPRODUCT((Tableau1[[Formation]:[Formation]]=$A23)*(Tableau1[Q10]=1))</f>
        <v>1</v>
      </c>
      <c r="M23" s="11">
        <f>SUMPRODUCT((Tableau1[[Formation]:[Formation]]=$A23)*(Tableau1[Q11]=1))</f>
        <v>0</v>
      </c>
    </row>
    <row r="24" spans="1:14">
      <c r="A24" s="19" t="s">
        <v>31</v>
      </c>
      <c r="B24" s="33" t="s">
        <v>72</v>
      </c>
      <c r="C24" s="22">
        <f>SUMPRODUCT((Tableau1[[Formation]:[Formation]]=$A24)*(Tableau1[Q1]=2))</f>
        <v>0</v>
      </c>
      <c r="D24" s="8">
        <f>SUMPRODUCT((Tableau1[[Formation]:[Formation]]=$A24)*(Tableau1[Q2]=2))</f>
        <v>1</v>
      </c>
      <c r="E24" s="8">
        <f>SUMPRODUCT((Tableau1[[Formation]:[Formation]]=$A24)*(Tableau1[Q3]=2))</f>
        <v>1</v>
      </c>
      <c r="F24" s="8">
        <f>SUMPRODUCT((Tableau1[[Formation]:[Formation]]=$A24)*(Tableau1[Q4]=2))</f>
        <v>0</v>
      </c>
      <c r="G24" s="8">
        <f>SUMPRODUCT((Tableau1[[Formation]:[Formation]]=$A24)*(Tableau1[Q5]=2))</f>
        <v>0</v>
      </c>
      <c r="H24" s="8">
        <f>SUMPRODUCT((Tableau1[[Formation]:[Formation]]=$A24)*(Tableau1[Q6]=2))</f>
        <v>1</v>
      </c>
      <c r="I24" s="8">
        <f>SUMPRODUCT((Tableau1[[Formation]:[Formation]]=$A24)*(Tableau1[Q7]=2))</f>
        <v>0</v>
      </c>
      <c r="J24" s="8">
        <f>SUMPRODUCT((Tableau1[[Formation]:[Formation]]=$A24)*(Tableau1[Q8]=2))</f>
        <v>0</v>
      </c>
      <c r="K24" s="8">
        <f>SUMPRODUCT((Tableau1[[Formation]:[Formation]]=$A24)*(Tableau1[Q9]=2))</f>
        <v>0</v>
      </c>
      <c r="L24" s="8">
        <f>SUMPRODUCT((Tableau1[[Formation]:[Formation]]=$A24)*(Tableau1[Q10]=2))</f>
        <v>0</v>
      </c>
      <c r="M24" s="12">
        <f>SUMPRODUCT((Tableau1[[Formation]:[Formation]]=$A24)*(Tableau1[Q11]=2))</f>
        <v>0</v>
      </c>
    </row>
    <row r="25" spans="1:14">
      <c r="A25" s="19" t="s">
        <v>31</v>
      </c>
      <c r="B25" s="33" t="s">
        <v>20</v>
      </c>
      <c r="C25" s="22">
        <f>SUMPRODUCT((Tableau1[[Formation]:[Formation]]=$A25)*(Tableau1[Q1]=3))</f>
        <v>0</v>
      </c>
      <c r="D25" s="8">
        <f>SUMPRODUCT((Tableau1[[Formation]:[Formation]]=$A25)*(Tableau1[Q2]=3))</f>
        <v>0</v>
      </c>
      <c r="E25" s="8">
        <f>SUMPRODUCT((Tableau1[[Formation]:[Formation]]=$A25)*(Tableau1[Q3]=3))</f>
        <v>0</v>
      </c>
      <c r="F25" s="8">
        <f>SUMPRODUCT((Tableau1[[Formation]:[Formation]]=$A25)*(Tableau1[Q4]=3))</f>
        <v>1</v>
      </c>
      <c r="G25" s="8">
        <f>SUMPRODUCT((Tableau1[[Formation]:[Formation]]=$A25)*(Tableau1[Q5]=3))</f>
        <v>1</v>
      </c>
      <c r="H25" s="8">
        <f>SUMPRODUCT((Tableau1[[Formation]:[Formation]]=$A25)*(Tableau1[Q6]=3))</f>
        <v>0</v>
      </c>
      <c r="I25" s="8">
        <f>SUMPRODUCT((Tableau1[[Formation]:[Formation]]=$A25)*(Tableau1[Q7]=3))</f>
        <v>0</v>
      </c>
      <c r="J25" s="8">
        <f>SUMPRODUCT((Tableau1[[Formation]:[Formation]]=$A25)*(Tableau1[Q8]=3))</f>
        <v>0</v>
      </c>
      <c r="K25" s="8">
        <f>SUMPRODUCT((Tableau1[[Formation]:[Formation]]=$A25)*(Tableau1[Q9]=3))</f>
        <v>0</v>
      </c>
      <c r="L25" s="8">
        <f>SUMPRODUCT((Tableau1[[Formation]:[Formation]]=$A25)*(Tableau1[Q10]=3))</f>
        <v>0</v>
      </c>
      <c r="M25" s="12">
        <f>SUMPRODUCT((Tableau1[[Formation]:[Formation]]=$A25)*(Tableau1[Q11]=3))</f>
        <v>0</v>
      </c>
    </row>
    <row r="26" spans="1:14" ht="15.75" thickBot="1">
      <c r="A26" s="20" t="s">
        <v>31</v>
      </c>
      <c r="B26" s="34" t="s">
        <v>21</v>
      </c>
      <c r="C26" s="23">
        <f>SUMPRODUCT((Tableau1[[Formation]:[Formation]]=$A26)*(Tableau1[Q1]=4))</f>
        <v>1</v>
      </c>
      <c r="D26" s="13">
        <f>SUMPRODUCT((Tableau1[[Formation]:[Formation]]=$A26)*(Tableau1[Q2]=4))</f>
        <v>0</v>
      </c>
      <c r="E26" s="13">
        <f>SUMPRODUCT((Tableau1[[Formation]:[Formation]]=$A26)*(Tableau1[Q3]=4))</f>
        <v>0</v>
      </c>
      <c r="F26" s="13">
        <f>SUMPRODUCT((Tableau1[[Formation]:[Formation]]=$A26)*(Tableau1[Q4]=4))</f>
        <v>0</v>
      </c>
      <c r="G26" s="13">
        <f>SUMPRODUCT((Tableau1[[Formation]:[Formation]]=$A26)*(Tableau1[Q5]=4))</f>
        <v>0</v>
      </c>
      <c r="H26" s="13">
        <f>SUMPRODUCT((Tableau1[[Formation]:[Formation]]=$A26)*(Tableau1[Q6]=4))</f>
        <v>0</v>
      </c>
      <c r="I26" s="13">
        <f>SUMPRODUCT((Tableau1[[Formation]:[Formation]]=$A26)*(Tableau1[Q7]=4))</f>
        <v>1</v>
      </c>
      <c r="J26" s="13">
        <f>SUMPRODUCT((Tableau1[[Formation]:[Formation]]=$A26)*(Tableau1[Q8]=4))</f>
        <v>0</v>
      </c>
      <c r="K26" s="13">
        <f>SUMPRODUCT((Tableau1[[Formation]:[Formation]]=$A26)*(Tableau1[Q9]=4))</f>
        <v>0</v>
      </c>
      <c r="L26" s="13">
        <f>SUMPRODUCT((Tableau1[[Formation]:[Formation]]=$A26)*(Tableau1[Q10]=4))</f>
        <v>0</v>
      </c>
      <c r="M26" s="14">
        <f>SUMPRODUCT((Tableau1[[Formation]:[Formation]]=$A26)*(Tableau1[Q11]=4))</f>
        <v>1</v>
      </c>
    </row>
    <row r="27" spans="1:14">
      <c r="A27" s="15" t="s">
        <v>32</v>
      </c>
      <c r="B27" s="29" t="s">
        <v>19</v>
      </c>
      <c r="C27" s="21">
        <f>SUMPRODUCT((Tableau1[[Formation]:[Formation]]=$A27)*(Tableau1[Q1]=1))</f>
        <v>0</v>
      </c>
      <c r="D27" s="10">
        <f>SUMPRODUCT((Tableau1[[Formation]:[Formation]]=$A27)*(Tableau1[Q2]=1))</f>
        <v>0</v>
      </c>
      <c r="E27" s="10">
        <f>SUMPRODUCT((Tableau1[[Formation]:[Formation]]=$A27)*(Tableau1[Q3]=1))</f>
        <v>1</v>
      </c>
      <c r="F27" s="10">
        <f>SUMPRODUCT((Tableau1[[Formation]:[Formation]]=$A27)*(Tableau1[Q4]=1))</f>
        <v>1</v>
      </c>
      <c r="G27" s="10">
        <f>SUMPRODUCT((Tableau1[[Formation]:[Formation]]=$A27)*(Tableau1[Q5]=1))</f>
        <v>0</v>
      </c>
      <c r="H27" s="10">
        <f>SUMPRODUCT((Tableau1[[Formation]:[Formation]]=$A27)*(Tableau1[Q6]=1))</f>
        <v>0</v>
      </c>
      <c r="I27" s="10">
        <f>SUMPRODUCT((Tableau1[[Formation]:[Formation]]=$A27)*(Tableau1[Q7]=1))</f>
        <v>0</v>
      </c>
      <c r="J27" s="10">
        <f>SUMPRODUCT((Tableau1[[Formation]:[Formation]]=$A27)*(Tableau1[Q8]=1))</f>
        <v>0</v>
      </c>
      <c r="K27" s="10">
        <f>SUMPRODUCT((Tableau1[[Formation]:[Formation]]=$A27)*(Tableau1[Q9]=1))</f>
        <v>0</v>
      </c>
      <c r="L27" s="10">
        <f>SUMPRODUCT((Tableau1[[Formation]:[Formation]]=$A27)*(Tableau1[Q10]=1))</f>
        <v>0</v>
      </c>
      <c r="M27" s="11">
        <f>SUMPRODUCT((Tableau1[[Formation]:[Formation]]=$A27)*(Tableau1[Q11]=1))</f>
        <v>0</v>
      </c>
    </row>
    <row r="28" spans="1:14">
      <c r="A28" s="16" t="s">
        <v>32</v>
      </c>
      <c r="B28" s="30" t="s">
        <v>72</v>
      </c>
      <c r="C28" s="22">
        <f>SUMPRODUCT((Tableau1[[Formation]:[Formation]]=$A28)*(Tableau1[Q1]=2))</f>
        <v>1</v>
      </c>
      <c r="D28" s="8">
        <f>SUMPRODUCT((Tableau1[[Formation]:[Formation]]=$A28)*(Tableau1[Q2]=2))</f>
        <v>1</v>
      </c>
      <c r="E28" s="8">
        <f>SUMPRODUCT((Tableau1[[Formation]:[Formation]]=$A28)*(Tableau1[Q3]=2))</f>
        <v>0</v>
      </c>
      <c r="F28" s="8">
        <f>SUMPRODUCT((Tableau1[[Formation]:[Formation]]=$A28)*(Tableau1[Q4]=2))</f>
        <v>0</v>
      </c>
      <c r="G28" s="8">
        <f>SUMPRODUCT((Tableau1[[Formation]:[Formation]]=$A28)*(Tableau1[Q5]=2))</f>
        <v>1</v>
      </c>
      <c r="H28" s="8">
        <f>SUMPRODUCT((Tableau1[[Formation]:[Formation]]=$A28)*(Tableau1[Q6]=2))</f>
        <v>0</v>
      </c>
      <c r="I28" s="8">
        <f>SUMPRODUCT((Tableau1[[Formation]:[Formation]]=$A28)*(Tableau1[Q7]=2))</f>
        <v>1</v>
      </c>
      <c r="J28" s="8">
        <f>SUMPRODUCT((Tableau1[[Formation]:[Formation]]=$A28)*(Tableau1[Q8]=2))</f>
        <v>0</v>
      </c>
      <c r="K28" s="8">
        <f>SUMPRODUCT((Tableau1[[Formation]:[Formation]]=$A28)*(Tableau1[Q9]=2))</f>
        <v>0</v>
      </c>
      <c r="L28" s="8">
        <f>SUMPRODUCT((Tableau1[[Formation]:[Formation]]=$A28)*(Tableau1[Q10]=2))</f>
        <v>0</v>
      </c>
      <c r="M28" s="12">
        <f>SUMPRODUCT((Tableau1[[Formation]:[Formation]]=$A28)*(Tableau1[Q11]=2))</f>
        <v>0</v>
      </c>
    </row>
    <row r="29" spans="1:14">
      <c r="A29" s="16" t="s">
        <v>32</v>
      </c>
      <c r="B29" s="30" t="s">
        <v>20</v>
      </c>
      <c r="C29" s="22">
        <f>SUMPRODUCT((Tableau1[[Formation]:[Formation]]=$A29)*(Tableau1[Q1]=3))</f>
        <v>0</v>
      </c>
      <c r="D29" s="8">
        <f>SUMPRODUCT((Tableau1[[Formation]:[Formation]]=$A29)*(Tableau1[Q2]=3))</f>
        <v>0</v>
      </c>
      <c r="E29" s="8">
        <f>SUMPRODUCT((Tableau1[[Formation]:[Formation]]=$A29)*(Tableau1[Q3]=3))</f>
        <v>0</v>
      </c>
      <c r="F29" s="8">
        <f>SUMPRODUCT((Tableau1[[Formation]:[Formation]]=$A29)*(Tableau1[Q4]=3))</f>
        <v>0</v>
      </c>
      <c r="G29" s="8">
        <f>SUMPRODUCT((Tableau1[[Formation]:[Formation]]=$A29)*(Tableau1[Q5]=3))</f>
        <v>0</v>
      </c>
      <c r="H29" s="8">
        <f>SUMPRODUCT((Tableau1[[Formation]:[Formation]]=$A29)*(Tableau1[Q6]=3))</f>
        <v>1</v>
      </c>
      <c r="I29" s="8">
        <f>SUMPRODUCT((Tableau1[[Formation]:[Formation]]=$A29)*(Tableau1[Q7]=3))</f>
        <v>0</v>
      </c>
      <c r="J29" s="8">
        <f>SUMPRODUCT((Tableau1[[Formation]:[Formation]]=$A29)*(Tableau1[Q8]=3))</f>
        <v>1</v>
      </c>
      <c r="K29" s="8">
        <f>SUMPRODUCT((Tableau1[[Formation]:[Formation]]=$A29)*(Tableau1[Q9]=3))</f>
        <v>1</v>
      </c>
      <c r="L29" s="8">
        <f>SUMPRODUCT((Tableau1[[Formation]:[Formation]]=$A29)*(Tableau1[Q10]=3))</f>
        <v>1</v>
      </c>
      <c r="M29" s="12">
        <f>SUMPRODUCT((Tableau1[[Formation]:[Formation]]=$A29)*(Tableau1[Q11]=3))</f>
        <v>0</v>
      </c>
    </row>
    <row r="30" spans="1:14" ht="15.75" thickBot="1">
      <c r="A30" s="17" t="s">
        <v>32</v>
      </c>
      <c r="B30" s="31" t="s">
        <v>21</v>
      </c>
      <c r="C30" s="23">
        <f>SUMPRODUCT((Tableau1[[Formation]:[Formation]]=$A30)*(Tableau1[Q1]=4))</f>
        <v>0</v>
      </c>
      <c r="D30" s="13">
        <f>SUMPRODUCT((Tableau1[[Formation]:[Formation]]=$A30)*(Tableau1[Q2]=4))</f>
        <v>0</v>
      </c>
      <c r="E30" s="13">
        <f>SUMPRODUCT((Tableau1[[Formation]:[Formation]]=$A30)*(Tableau1[Q3]=4))</f>
        <v>0</v>
      </c>
      <c r="F30" s="13">
        <f>SUMPRODUCT((Tableau1[[Formation]:[Formation]]=$A30)*(Tableau1[Q4]=4))</f>
        <v>0</v>
      </c>
      <c r="G30" s="13">
        <f>SUMPRODUCT((Tableau1[[Formation]:[Formation]]=$A30)*(Tableau1[Q5]=4))</f>
        <v>0</v>
      </c>
      <c r="H30" s="13">
        <f>SUMPRODUCT((Tableau1[[Formation]:[Formation]]=$A30)*(Tableau1[Q6]=4))</f>
        <v>0</v>
      </c>
      <c r="I30" s="13">
        <f>SUMPRODUCT((Tableau1[[Formation]:[Formation]]=$A30)*(Tableau1[Q7]=4))</f>
        <v>0</v>
      </c>
      <c r="J30" s="13">
        <f>SUMPRODUCT((Tableau1[[Formation]:[Formation]]=$A30)*(Tableau1[Q8]=4))</f>
        <v>0</v>
      </c>
      <c r="K30" s="13">
        <f>SUMPRODUCT((Tableau1[[Formation]:[Formation]]=$A30)*(Tableau1[Q9]=4))</f>
        <v>0</v>
      </c>
      <c r="L30" s="13">
        <f>SUMPRODUCT((Tableau1[[Formation]:[Formation]]=$A30)*(Tableau1[Q10]=4))</f>
        <v>0</v>
      </c>
      <c r="M30" s="14">
        <f>SUMPRODUCT((Tableau1[[Formation]:[Formation]]=$A30)*(Tableau1[Q11]=4))</f>
        <v>1</v>
      </c>
    </row>
    <row r="31" spans="1:14">
      <c r="A31" s="18" t="s">
        <v>33</v>
      </c>
      <c r="B31" s="32" t="s">
        <v>19</v>
      </c>
      <c r="C31" s="21">
        <f>SUMPRODUCT((Tableau1[[Formation]:[Formation]]=$A31)*(Tableau1[Q1]=1))</f>
        <v>0</v>
      </c>
      <c r="D31" s="10">
        <f>SUMPRODUCT((Tableau1[[Formation]:[Formation]]=$A31)*(Tableau1[Q2]=1))</f>
        <v>0</v>
      </c>
      <c r="E31" s="10">
        <f>SUMPRODUCT((Tableau1[[Formation]:[Formation]]=$A31)*(Tableau1[Q3]=1))</f>
        <v>0</v>
      </c>
      <c r="F31" s="10">
        <f>SUMPRODUCT((Tableau1[[Formation]:[Formation]]=$A31)*(Tableau1[Q4]=1))</f>
        <v>0</v>
      </c>
      <c r="G31" s="10">
        <f>SUMPRODUCT((Tableau1[[Formation]:[Formation]]=$A31)*(Tableau1[Q5]=1))</f>
        <v>1</v>
      </c>
      <c r="H31" s="10">
        <f>SUMPRODUCT((Tableau1[[Formation]:[Formation]]=$A31)*(Tableau1[Q6]=1))</f>
        <v>1</v>
      </c>
      <c r="I31" s="10">
        <f>SUMPRODUCT((Tableau1[[Formation]:[Formation]]=$A31)*(Tableau1[Q7]=1))</f>
        <v>0</v>
      </c>
      <c r="J31" s="10">
        <f>SUMPRODUCT((Tableau1[[Formation]:[Formation]]=$A31)*(Tableau1[Q8]=1))</f>
        <v>0</v>
      </c>
      <c r="K31" s="10">
        <f>SUMPRODUCT((Tableau1[[Formation]:[Formation]]=$A31)*(Tableau1[Q9]=1))</f>
        <v>0</v>
      </c>
      <c r="L31" s="10">
        <f>SUMPRODUCT((Tableau1[[Formation]:[Formation]]=$A31)*(Tableau1[Q10]=1))</f>
        <v>0</v>
      </c>
      <c r="M31" s="11">
        <f>SUMPRODUCT((Tableau1[[Formation]:[Formation]]=$A31)*(Tableau1[Q11]=1))</f>
        <v>1</v>
      </c>
    </row>
    <row r="32" spans="1:14">
      <c r="A32" s="19" t="s">
        <v>33</v>
      </c>
      <c r="B32" s="33" t="s">
        <v>72</v>
      </c>
      <c r="C32" s="22">
        <f>SUMPRODUCT((Tableau1[[Formation]:[Formation]]=$A32)*(Tableau1[Q1]=2))</f>
        <v>0</v>
      </c>
      <c r="D32" s="8">
        <f>SUMPRODUCT((Tableau1[[Formation]:[Formation]]=$A32)*(Tableau1[Q2]=2))</f>
        <v>1</v>
      </c>
      <c r="E32" s="8">
        <f>SUMPRODUCT((Tableau1[[Formation]:[Formation]]=$A32)*(Tableau1[Q3]=2))</f>
        <v>1</v>
      </c>
      <c r="F32" s="8">
        <f>SUMPRODUCT((Tableau1[[Formation]:[Formation]]=$A32)*(Tableau1[Q4]=2))</f>
        <v>0</v>
      </c>
      <c r="G32" s="8">
        <f>SUMPRODUCT((Tableau1[[Formation]:[Formation]]=$A32)*(Tableau1[Q5]=2))</f>
        <v>0</v>
      </c>
      <c r="H32" s="8">
        <f>SUMPRODUCT((Tableau1[[Formation]:[Formation]]=$A32)*(Tableau1[Q6]=2))</f>
        <v>1</v>
      </c>
      <c r="I32" s="8">
        <f>SUMPRODUCT((Tableau1[[Formation]:[Formation]]=$A32)*(Tableau1[Q7]=2))</f>
        <v>2</v>
      </c>
      <c r="J32" s="8">
        <f>SUMPRODUCT((Tableau1[[Formation]:[Formation]]=$A32)*(Tableau1[Q8]=2))</f>
        <v>0</v>
      </c>
      <c r="K32" s="8">
        <f>SUMPRODUCT((Tableau1[[Formation]:[Formation]]=$A32)*(Tableau1[Q9]=2))</f>
        <v>0</v>
      </c>
      <c r="L32" s="8">
        <f>SUMPRODUCT((Tableau1[[Formation]:[Formation]]=$A32)*(Tableau1[Q10]=2))</f>
        <v>2</v>
      </c>
      <c r="M32" s="12">
        <f>SUMPRODUCT((Tableau1[[Formation]:[Formation]]=$A32)*(Tableau1[Q11]=2))</f>
        <v>0</v>
      </c>
    </row>
    <row r="33" spans="1:13">
      <c r="A33" s="19" t="s">
        <v>33</v>
      </c>
      <c r="B33" s="33" t="s">
        <v>20</v>
      </c>
      <c r="C33" s="22">
        <f>SUMPRODUCT((Tableau1[[Formation]:[Formation]]=$A33)*(Tableau1[Q1]=3))</f>
        <v>2</v>
      </c>
      <c r="D33" s="8">
        <f>SUMPRODUCT((Tableau1[[Formation]:[Formation]]=$A33)*(Tableau1[Q2]=3))</f>
        <v>1</v>
      </c>
      <c r="E33" s="8">
        <f>SUMPRODUCT((Tableau1[[Formation]:[Formation]]=$A33)*(Tableau1[Q3]=3))</f>
        <v>1</v>
      </c>
      <c r="F33" s="8">
        <f>SUMPRODUCT((Tableau1[[Formation]:[Formation]]=$A33)*(Tableau1[Q4]=3))</f>
        <v>1</v>
      </c>
      <c r="G33" s="8">
        <f>SUMPRODUCT((Tableau1[[Formation]:[Formation]]=$A33)*(Tableau1[Q5]=3))</f>
        <v>1</v>
      </c>
      <c r="H33" s="8">
        <f>SUMPRODUCT((Tableau1[[Formation]:[Formation]]=$A33)*(Tableau1[Q6]=3))</f>
        <v>0</v>
      </c>
      <c r="I33" s="8">
        <f>SUMPRODUCT((Tableau1[[Formation]:[Formation]]=$A33)*(Tableau1[Q7]=3))</f>
        <v>0</v>
      </c>
      <c r="J33" s="8">
        <f>SUMPRODUCT((Tableau1[[Formation]:[Formation]]=$A33)*(Tableau1[Q8]=3))</f>
        <v>0</v>
      </c>
      <c r="K33" s="8">
        <f>SUMPRODUCT((Tableau1[[Formation]:[Formation]]=$A33)*(Tableau1[Q9]=3))</f>
        <v>1</v>
      </c>
      <c r="L33" s="8">
        <f>SUMPRODUCT((Tableau1[[Formation]:[Formation]]=$A33)*(Tableau1[Q10]=3))</f>
        <v>0</v>
      </c>
      <c r="M33" s="12">
        <f>SUMPRODUCT((Tableau1[[Formation]:[Formation]]=$A33)*(Tableau1[Q11]=3))</f>
        <v>1</v>
      </c>
    </row>
    <row r="34" spans="1:13" ht="15.75" thickBot="1">
      <c r="A34" s="20" t="s">
        <v>33</v>
      </c>
      <c r="B34" s="34" t="s">
        <v>21</v>
      </c>
      <c r="C34" s="23">
        <f>SUMPRODUCT((Tableau1[[Formation]:[Formation]]=$A34)*(Tableau1[Q1]=4))</f>
        <v>0</v>
      </c>
      <c r="D34" s="13">
        <f>SUMPRODUCT((Tableau1[[Formation]:[Formation]]=$A34)*(Tableau1[Q2]=4))</f>
        <v>0</v>
      </c>
      <c r="E34" s="13">
        <f>SUMPRODUCT((Tableau1[[Formation]:[Formation]]=$A34)*(Tableau1[Q3]=4))</f>
        <v>0</v>
      </c>
      <c r="F34" s="13">
        <f>SUMPRODUCT((Tableau1[[Formation]:[Formation]]=$A34)*(Tableau1[Q4]=4))</f>
        <v>1</v>
      </c>
      <c r="G34" s="13">
        <f>SUMPRODUCT((Tableau1[[Formation]:[Formation]]=$A34)*(Tableau1[Q5]=4))</f>
        <v>0</v>
      </c>
      <c r="H34" s="13">
        <f>SUMPRODUCT((Tableau1[[Formation]:[Formation]]=$A34)*(Tableau1[Q6]=4))</f>
        <v>0</v>
      </c>
      <c r="I34" s="13">
        <f>SUMPRODUCT((Tableau1[[Formation]:[Formation]]=$A34)*(Tableau1[Q7]=4))</f>
        <v>0</v>
      </c>
      <c r="J34" s="13">
        <f>SUMPRODUCT((Tableau1[[Formation]:[Formation]]=$A34)*(Tableau1[Q8]=4))</f>
        <v>2</v>
      </c>
      <c r="K34" s="13">
        <f>SUMPRODUCT((Tableau1[[Formation]:[Formation]]=$A34)*(Tableau1[Q9]=4))</f>
        <v>1</v>
      </c>
      <c r="L34" s="13">
        <f>SUMPRODUCT((Tableau1[[Formation]:[Formation]]=$A34)*(Tableau1[Q10]=4))</f>
        <v>0</v>
      </c>
      <c r="M34" s="14">
        <f>SUMPRODUCT((Tableau1[[Formation]:[Formation]]=$A34)*(Tableau1[Q11]=4))</f>
        <v>0</v>
      </c>
    </row>
    <row r="37" spans="1:13">
      <c r="A37" t="s">
        <v>22</v>
      </c>
      <c r="B37">
        <f>(C11+C12*2+C13*3+C14*4)/$B$1</f>
        <v>0.25</v>
      </c>
      <c r="C37">
        <f>(D11+D12*2+D13*3+D14*4)/$B$1</f>
        <v>0.5</v>
      </c>
      <c r="D37">
        <f>(E11+E12*2+E13*3+E14*4)/$B$1</f>
        <v>0.375</v>
      </c>
      <c r="E37">
        <f>(F11+F12*2+F13*3+F14*4)/$B$1</f>
        <v>0.5</v>
      </c>
      <c r="F37">
        <f>(G11+G12*2+G13*3+G14*4)/$B$1</f>
        <v>0.25</v>
      </c>
      <c r="G37">
        <f>(H11+H12*2+H13*3+H14*4)/$B$1</f>
        <v>0.375</v>
      </c>
      <c r="H37">
        <f>(I11+I12*2+I13*3+I14*4)/$B$1</f>
        <v>0.375</v>
      </c>
      <c r="I37">
        <f>(J11+J12*2+J13*3+J14*4)/$B$1</f>
        <v>0.125</v>
      </c>
      <c r="J37">
        <f>(K11+K12*2+K13*3+K14*4)/$B$1</f>
        <v>0.125</v>
      </c>
      <c r="K37">
        <f>(L11+L12*2+L13*3+L14*4)/$B$1</f>
        <v>0.125</v>
      </c>
      <c r="L37">
        <f>(M11+M12*2+M13*3+M14*4)/$B$1</f>
        <v>0.125</v>
      </c>
    </row>
    <row r="38" spans="1:13">
      <c r="A38" t="s">
        <v>24</v>
      </c>
      <c r="B38">
        <f>(C13+C14)/$B$1*100</f>
        <v>0</v>
      </c>
      <c r="C38">
        <f>(D13+D14)/$B$1*100</f>
        <v>12.5</v>
      </c>
      <c r="D38">
        <f>(E13+E14)/$B$1*100</f>
        <v>12.5</v>
      </c>
      <c r="E38">
        <f>(F13+F14)/$B$1*100</f>
        <v>12.5</v>
      </c>
      <c r="F38">
        <f>(G13+G14)/$B$1*100</f>
        <v>0</v>
      </c>
      <c r="G38">
        <f>(H13+H14)/$B$1*100</f>
        <v>12.5</v>
      </c>
      <c r="H38">
        <f>(I13+I14)/$B$1*100</f>
        <v>12.5</v>
      </c>
      <c r="I38">
        <f>(J13+J14)/$B$1*100</f>
        <v>0</v>
      </c>
      <c r="J38">
        <f>(K13+K14)/$B$1*100</f>
        <v>0</v>
      </c>
      <c r="K38">
        <f>(L13+L14)/$B$1*100</f>
        <v>0</v>
      </c>
      <c r="L38">
        <f>(M13+M14)/$B$1*100</f>
        <v>0</v>
      </c>
    </row>
    <row r="40" spans="1:13">
      <c r="B40" t="s">
        <v>14</v>
      </c>
    </row>
    <row r="41" spans="1:13">
      <c r="A41" t="s">
        <v>34</v>
      </c>
      <c r="B41">
        <f>COUNTIF(Tableau1[Q12],"&lt;7")</f>
        <v>1</v>
      </c>
    </row>
    <row r="42" spans="1:13">
      <c r="A42" t="s">
        <v>35</v>
      </c>
      <c r="B42">
        <f>COUNTIF(Tableau1[Q12],AND("&gt;6","&lt;9"))</f>
        <v>0</v>
      </c>
    </row>
    <row r="43" spans="1:13">
      <c r="A43" t="s">
        <v>36</v>
      </c>
      <c r="B43">
        <f>COUNTIF(Tableau1[Q12],"&gt;8")</f>
        <v>5</v>
      </c>
      <c r="F43" s="3"/>
      <c r="G43" s="1"/>
      <c r="H43" s="1"/>
      <c r="I43" s="1"/>
      <c r="J43" s="1"/>
      <c r="K43" s="1"/>
      <c r="L43" s="1"/>
    </row>
    <row r="44" spans="1:13">
      <c r="A44" t="s">
        <v>37</v>
      </c>
      <c r="B44">
        <f>(B43/B1*100)-(B41/B1*100)</f>
        <v>50</v>
      </c>
      <c r="F44" s="3"/>
      <c r="G44" s="1"/>
      <c r="H44" s="1"/>
      <c r="I44" s="1"/>
      <c r="J44" s="1"/>
      <c r="K44" s="1"/>
      <c r="L44" s="1"/>
    </row>
    <row r="45" spans="1:13">
      <c r="F45" s="3"/>
      <c r="G45" s="1"/>
      <c r="H45" s="1"/>
      <c r="I45" s="1"/>
      <c r="J45" s="1"/>
      <c r="K45" s="1"/>
      <c r="L45" s="1"/>
    </row>
    <row r="46" spans="1:13">
      <c r="B46" t="s">
        <v>15</v>
      </c>
      <c r="F46" s="3"/>
      <c r="G46" s="1"/>
      <c r="H46" s="1"/>
      <c r="I46" s="1"/>
      <c r="J46" s="1"/>
      <c r="K46" s="1"/>
      <c r="L46" s="1"/>
    </row>
    <row r="47" spans="1:13">
      <c r="A47" t="s">
        <v>41</v>
      </c>
      <c r="B47">
        <f>COUNTIF(Tableau1[Q13],"OUI")</f>
        <v>6</v>
      </c>
      <c r="F47" s="3"/>
      <c r="G47" s="1"/>
      <c r="H47" s="1"/>
      <c r="I47" s="1"/>
      <c r="J47" s="1"/>
      <c r="K47" s="1"/>
      <c r="L47" s="1"/>
    </row>
    <row r="48" spans="1:13">
      <c r="A48" t="s">
        <v>42</v>
      </c>
      <c r="B48">
        <f>COUNTIF(Tableau1[Q13],"NON")</f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L5"/>
  <sheetViews>
    <sheetView workbookViewId="0">
      <selection activeCell="B28" sqref="B28"/>
    </sheetView>
  </sheetViews>
  <sheetFormatPr baseColWidth="10" defaultRowHeight="15"/>
  <cols>
    <col min="2" max="10" width="15.140625" bestFit="1" customWidth="1"/>
    <col min="11" max="12" width="16.28515625" bestFit="1" customWidth="1"/>
  </cols>
  <sheetData>
    <row r="1" spans="2:12">
      <c r="B1" s="2" t="s">
        <v>1</v>
      </c>
      <c r="C1" t="s">
        <v>43</v>
      </c>
    </row>
    <row r="2" spans="2:12">
      <c r="B2" s="2" t="s">
        <v>2</v>
      </c>
      <c r="C2" t="s">
        <v>43</v>
      </c>
    </row>
    <row r="4" spans="2:12">
      <c r="B4" t="s">
        <v>44</v>
      </c>
      <c r="C4" t="s">
        <v>45</v>
      </c>
      <c r="D4" t="s">
        <v>46</v>
      </c>
      <c r="E4" t="s">
        <v>47</v>
      </c>
      <c r="F4" t="s">
        <v>48</v>
      </c>
      <c r="G4" t="s">
        <v>49</v>
      </c>
      <c r="H4" t="s">
        <v>50</v>
      </c>
      <c r="I4" t="s">
        <v>51</v>
      </c>
      <c r="J4" t="s">
        <v>52</v>
      </c>
      <c r="K4" t="s">
        <v>53</v>
      </c>
      <c r="L4" t="s">
        <v>54</v>
      </c>
    </row>
    <row r="5" spans="2:12">
      <c r="B5" s="1">
        <v>2.875</v>
      </c>
      <c r="C5" s="1">
        <v>2.125</v>
      </c>
      <c r="D5" s="1">
        <v>2.875</v>
      </c>
      <c r="E5" s="1">
        <v>2.125</v>
      </c>
      <c r="F5" s="1">
        <v>1.75</v>
      </c>
      <c r="G5" s="1">
        <v>2.5</v>
      </c>
      <c r="H5" s="1">
        <v>2.125</v>
      </c>
      <c r="I5" s="1">
        <v>2.75</v>
      </c>
      <c r="J5" s="1">
        <v>2.75</v>
      </c>
      <c r="K5" s="1">
        <v>2.5</v>
      </c>
      <c r="L5" s="1">
        <v>2.625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Reponse</vt:lpstr>
      <vt:lpstr>Calcul</vt:lpstr>
      <vt:lpstr>Statistique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2022-12-20T03:04:19Z</dcterms:modified>
</cp:coreProperties>
</file>