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960" yWindow="1380" windowWidth="37155" windowHeight="1644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3" i="1"/>
  <c r="J13" s="1"/>
  <c r="G33"/>
  <c r="H33"/>
  <c r="G34"/>
  <c r="H34"/>
  <c r="G35"/>
  <c r="H35"/>
  <c r="H32"/>
  <c r="G32"/>
  <c r="H31"/>
  <c r="G31"/>
  <c r="H30"/>
  <c r="G30"/>
  <c r="H29"/>
  <c r="G29"/>
  <c r="H28"/>
  <c r="G28"/>
  <c r="H27"/>
  <c r="G27"/>
  <c r="H25"/>
  <c r="G25"/>
  <c r="H24"/>
  <c r="G24"/>
  <c r="H23"/>
  <c r="G23"/>
  <c r="H22"/>
  <c r="G22"/>
  <c r="H21"/>
  <c r="G21"/>
  <c r="H20"/>
  <c r="G20"/>
  <c r="H19"/>
  <c r="G19"/>
  <c r="H17"/>
  <c r="G17"/>
  <c r="K9"/>
  <c r="G4"/>
  <c r="H4"/>
  <c r="G5"/>
  <c r="H5"/>
  <c r="G6"/>
  <c r="H6"/>
  <c r="G7"/>
  <c r="H7"/>
  <c r="G8"/>
  <c r="H8"/>
  <c r="G9"/>
  <c r="H9"/>
  <c r="G10"/>
  <c r="H10"/>
  <c r="G11"/>
  <c r="H11"/>
  <c r="G12"/>
  <c r="H12"/>
  <c r="G13"/>
  <c r="H13"/>
  <c r="G14"/>
  <c r="H14"/>
  <c r="G15"/>
  <c r="H15"/>
  <c r="G16"/>
  <c r="H16"/>
  <c r="H3"/>
  <c r="G3"/>
  <c r="M14"/>
  <c r="M15"/>
  <c r="M16"/>
  <c r="M17"/>
  <c r="M18"/>
  <c r="M19"/>
  <c r="M20"/>
  <c r="M21"/>
  <c r="M22"/>
  <c r="L13" l="1"/>
  <c r="K13"/>
  <c r="L22"/>
  <c r="K22"/>
  <c r="J22"/>
  <c r="L21"/>
  <c r="J21"/>
  <c r="K21"/>
  <c r="L20"/>
  <c r="K20"/>
  <c r="J20"/>
  <c r="L19"/>
  <c r="K19"/>
  <c r="J19"/>
  <c r="J18"/>
  <c r="L18"/>
  <c r="K18"/>
  <c r="L17"/>
  <c r="K17"/>
  <c r="J17"/>
  <c r="L16"/>
  <c r="K16"/>
  <c r="J16"/>
  <c r="K15"/>
  <c r="J15"/>
  <c r="L15"/>
  <c r="L14"/>
  <c r="K14"/>
  <c r="J14"/>
</calcChain>
</file>

<file path=xl/sharedStrings.xml><?xml version="1.0" encoding="utf-8"?>
<sst xmlns="http://schemas.openxmlformats.org/spreadsheetml/2006/main" count="131" uniqueCount="57">
  <si>
    <t>Année de naissance</t>
  </si>
  <si>
    <t>JOSEPHINE</t>
  </si>
  <si>
    <t>ALARY</t>
  </si>
  <si>
    <t>ARLENE</t>
  </si>
  <si>
    <t>ALEC</t>
  </si>
  <si>
    <t>Victoire</t>
  </si>
  <si>
    <t>Allee</t>
  </si>
  <si>
    <t>JOSEPH</t>
  </si>
  <si>
    <t>ALLARD</t>
  </si>
  <si>
    <t>Fortune</t>
  </si>
  <si>
    <t>Anger</t>
  </si>
  <si>
    <t>CELINE</t>
  </si>
  <si>
    <t>Emile</t>
  </si>
  <si>
    <t>EDWARD</t>
  </si>
  <si>
    <t>Lionel</t>
  </si>
  <si>
    <t>FELICIAN</t>
  </si>
  <si>
    <t>Josephine</t>
  </si>
  <si>
    <t>Angers</t>
  </si>
  <si>
    <t>CLARA</t>
  </si>
  <si>
    <t>Alfred R</t>
  </si>
  <si>
    <t>LEONILLA</t>
  </si>
  <si>
    <t>ALLARE</t>
  </si>
  <si>
    <t>Joseph</t>
  </si>
  <si>
    <t>VICTOIRE</t>
  </si>
  <si>
    <t>ALLEE</t>
  </si>
  <si>
    <t>Arabelle</t>
  </si>
  <si>
    <t>MACHELET</t>
  </si>
  <si>
    <t>ALLEN</t>
  </si>
  <si>
    <t>Adila</t>
  </si>
  <si>
    <t>Aquin</t>
  </si>
  <si>
    <t>THERESE REV</t>
  </si>
  <si>
    <t>AMABLE</t>
  </si>
  <si>
    <t>Victor</t>
  </si>
  <si>
    <t>ARMAND</t>
  </si>
  <si>
    <t>AMÍOT</t>
  </si>
  <si>
    <t>Alfonce</t>
  </si>
  <si>
    <t>DAVID</t>
  </si>
  <si>
    <t>AMYOTTE</t>
  </si>
  <si>
    <t>Armadas</t>
  </si>
  <si>
    <t>OSCARD</t>
  </si>
  <si>
    <t>Delphine</t>
  </si>
  <si>
    <t>Prénoms</t>
  </si>
  <si>
    <t>Noms</t>
  </si>
  <si>
    <t>Année</t>
  </si>
  <si>
    <t>Recherche</t>
  </si>
  <si>
    <t>Résultats</t>
  </si>
  <si>
    <t>Prénom</t>
  </si>
  <si>
    <t>Nom</t>
  </si>
  <si>
    <t xml:space="preserve">Prénoms </t>
  </si>
  <si>
    <t xml:space="preserve">Noms </t>
  </si>
  <si>
    <t>Celine</t>
  </si>
  <si>
    <t>victoire</t>
  </si>
  <si>
    <t>allee</t>
  </si>
  <si>
    <t>Recherche en 1916</t>
  </si>
  <si>
    <t>en 1911</t>
  </si>
  <si>
    <t>Allard</t>
  </si>
  <si>
    <t>Ligne</t>
  </si>
</sst>
</file>

<file path=xl/styles.xml><?xml version="1.0" encoding="utf-8"?>
<styleSheet xmlns="http://schemas.openxmlformats.org/spreadsheetml/2006/main">
  <fonts count="5">
    <font>
      <sz val="10"/>
      <color theme="1"/>
      <name val="CourierNewPSMT"/>
      <family val="2"/>
    </font>
    <font>
      <b/>
      <sz val="10"/>
      <color theme="1"/>
      <name val="CourierNewPSMT"/>
    </font>
    <font>
      <b/>
      <sz val="10"/>
      <color rgb="FF000000"/>
      <name val="CourierNewPSMT"/>
    </font>
    <font>
      <sz val="10"/>
      <color rgb="FF000000"/>
      <name val="CourierNewPSMT"/>
      <family val="2"/>
    </font>
    <font>
      <sz val="16"/>
      <color rgb="FF34373A"/>
      <name val="Helvetica"/>
      <family val="2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C6E0B4"/>
        <bgColor rgb="FF000000"/>
      </patternFill>
    </fill>
    <fill>
      <patternFill patternType="solid">
        <fgColor theme="9" tint="0.59999389629810485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7" tint="0.79998168889431442"/>
        <bgColor rgb="FF000000"/>
      </patternFill>
    </fill>
    <fill>
      <patternFill patternType="solid">
        <fgColor theme="4" tint="0.59999389629810485"/>
        <bgColor rgb="FF000000"/>
      </patternFill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3" borderId="0" xfId="0" applyFont="1" applyFill="1"/>
    <xf numFmtId="0" fontId="3" fillId="0" borderId="0" xfId="0" applyFont="1"/>
    <xf numFmtId="0" fontId="2" fillId="0" borderId="0" xfId="0" applyFont="1"/>
    <xf numFmtId="0" fontId="3" fillId="6" borderId="1" xfId="0" applyFont="1" applyFill="1" applyBorder="1"/>
    <xf numFmtId="0" fontId="4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8" borderId="0" xfId="0" applyFill="1"/>
    <xf numFmtId="0" fontId="1" fillId="8" borderId="0" xfId="0" applyFont="1" applyFill="1" applyAlignment="1">
      <alignment horizontal="center"/>
    </xf>
    <xf numFmtId="0" fontId="0" fillId="8" borderId="0" xfId="0" applyFill="1" applyAlignment="1">
      <alignment horizontal="center"/>
    </xf>
    <xf numFmtId="0" fontId="2" fillId="5" borderId="2" xfId="0" applyFont="1" applyFill="1" applyBorder="1"/>
    <xf numFmtId="0" fontId="2" fillId="5" borderId="3" xfId="0" applyFont="1" applyFill="1" applyBorder="1" applyAlignment="1">
      <alignment horizontal="center"/>
    </xf>
    <xf numFmtId="0" fontId="2" fillId="7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O35"/>
  <sheetViews>
    <sheetView tabSelected="1" zoomScale="120" zoomScaleNormal="120" workbookViewId="0">
      <selection activeCell="K29" sqref="K29"/>
    </sheetView>
  </sheetViews>
  <sheetFormatPr baseColWidth="10" defaultRowHeight="12.75"/>
  <cols>
    <col min="1" max="1" width="15.85546875" customWidth="1"/>
    <col min="2" max="2" width="14.140625" customWidth="1"/>
    <col min="3" max="3" width="18.140625" customWidth="1"/>
    <col min="4" max="4" width="16.28515625" customWidth="1"/>
    <col min="5" max="5" width="17.7109375" customWidth="1"/>
    <col min="6" max="6" width="18.85546875" customWidth="1"/>
    <col min="7" max="7" width="27.42578125" style="12" bestFit="1" customWidth="1"/>
    <col min="8" max="8" width="20.42578125" style="12" bestFit="1" customWidth="1"/>
    <col min="9" max="9" width="4.5703125" customWidth="1"/>
    <col min="10" max="10" width="14.140625" bestFit="1" customWidth="1"/>
  </cols>
  <sheetData>
    <row r="1" spans="1:15">
      <c r="A1" s="9">
        <v>1911</v>
      </c>
      <c r="B1" s="9"/>
      <c r="C1" s="9"/>
      <c r="D1" s="9">
        <v>1916</v>
      </c>
      <c r="E1" s="9"/>
      <c r="F1" s="9"/>
      <c r="G1" s="13"/>
      <c r="H1" s="13"/>
    </row>
    <row r="2" spans="1:15">
      <c r="A2" s="1" t="s">
        <v>48</v>
      </c>
      <c r="B2" s="2" t="s">
        <v>49</v>
      </c>
      <c r="C2" s="2" t="s">
        <v>0</v>
      </c>
      <c r="D2" s="2" t="s">
        <v>48</v>
      </c>
      <c r="E2" s="2" t="s">
        <v>49</v>
      </c>
      <c r="F2" s="2" t="s">
        <v>0</v>
      </c>
      <c r="G2" s="13"/>
      <c r="H2" s="13"/>
    </row>
    <row r="3" spans="1:15">
      <c r="A3" t="s">
        <v>1</v>
      </c>
      <c r="B3" s="3" t="s">
        <v>2</v>
      </c>
      <c r="C3" s="3">
        <v>1865</v>
      </c>
      <c r="D3" s="3" t="s">
        <v>9</v>
      </c>
      <c r="E3" s="3" t="s">
        <v>55</v>
      </c>
      <c r="F3" s="3">
        <v>1874</v>
      </c>
      <c r="G3" s="14" t="str">
        <f>A3&amp; " "&amp; B3&amp;" "&amp;C3</f>
        <v>JOSEPHINE ALARY 1865</v>
      </c>
      <c r="H3" s="14" t="str">
        <f>D3&amp;" "&amp;E3&amp;" "&amp;F3</f>
        <v>Fortune Allard 1874</v>
      </c>
    </row>
    <row r="4" spans="1:15">
      <c r="A4" t="s">
        <v>3</v>
      </c>
      <c r="B4" s="3" t="s">
        <v>4</v>
      </c>
      <c r="C4" s="3">
        <v>1877</v>
      </c>
      <c r="D4" s="3" t="s">
        <v>5</v>
      </c>
      <c r="E4" s="3" t="s">
        <v>6</v>
      </c>
      <c r="F4" s="3">
        <v>1865</v>
      </c>
      <c r="G4" s="14" t="str">
        <f t="shared" ref="G4:G16" si="0">A4&amp; " "&amp; B4&amp;" "&amp;C4</f>
        <v>ARLENE ALEC 1877</v>
      </c>
      <c r="H4" s="14" t="str">
        <f t="shared" ref="H4:H16" si="1">D4&amp;" "&amp;E4&amp;" "&amp;F4</f>
        <v>Victoire Allee 1865</v>
      </c>
    </row>
    <row r="5" spans="1:15" ht="20.25">
      <c r="A5" t="s">
        <v>7</v>
      </c>
      <c r="B5" s="3" t="s">
        <v>8</v>
      </c>
      <c r="C5" s="3">
        <v>1829</v>
      </c>
      <c r="D5" s="3" t="s">
        <v>50</v>
      </c>
      <c r="E5" s="3" t="s">
        <v>6</v>
      </c>
      <c r="F5" s="3">
        <v>1905</v>
      </c>
      <c r="G5" s="14" t="str">
        <f t="shared" si="0"/>
        <v>JOSEPH ALLARD 1829</v>
      </c>
      <c r="H5" s="14" t="str">
        <f t="shared" si="1"/>
        <v>Celine Allee 1905</v>
      </c>
      <c r="O5" s="8"/>
    </row>
    <row r="6" spans="1:15" ht="13.5" thickBot="1">
      <c r="A6" t="s">
        <v>11</v>
      </c>
      <c r="B6" s="3" t="s">
        <v>8</v>
      </c>
      <c r="C6" s="3">
        <v>1878</v>
      </c>
      <c r="D6" s="3" t="s">
        <v>12</v>
      </c>
      <c r="E6" s="3" t="s">
        <v>10</v>
      </c>
      <c r="F6" s="3">
        <v>1902</v>
      </c>
      <c r="G6" s="14" t="str">
        <f t="shared" si="0"/>
        <v>CELINE ALLARD 1878</v>
      </c>
      <c r="H6" s="14" t="str">
        <f t="shared" si="1"/>
        <v>Emile Anger 1902</v>
      </c>
      <c r="J6" s="10" t="s">
        <v>53</v>
      </c>
      <c r="K6" s="10"/>
      <c r="L6" s="10"/>
      <c r="M6" s="10"/>
    </row>
    <row r="7" spans="1:15" ht="21" thickBot="1">
      <c r="A7" t="s">
        <v>13</v>
      </c>
      <c r="B7" s="3" t="s">
        <v>8</v>
      </c>
      <c r="C7" s="3">
        <v>1898</v>
      </c>
      <c r="D7" s="3" t="s">
        <v>14</v>
      </c>
      <c r="E7" s="3" t="s">
        <v>10</v>
      </c>
      <c r="F7" s="3">
        <v>1902</v>
      </c>
      <c r="G7" s="14" t="str">
        <f t="shared" si="0"/>
        <v>EDWARD ALLARD 1898</v>
      </c>
      <c r="H7" s="14" t="str">
        <f t="shared" si="1"/>
        <v>Lionel Anger 1902</v>
      </c>
      <c r="K7" s="18" t="s">
        <v>41</v>
      </c>
      <c r="L7" s="18" t="s">
        <v>42</v>
      </c>
      <c r="M7" s="18" t="s">
        <v>43</v>
      </c>
      <c r="N7" s="2"/>
      <c r="O7" s="8"/>
    </row>
    <row r="8" spans="1:15" ht="13.5" thickBot="1">
      <c r="A8" t="s">
        <v>15</v>
      </c>
      <c r="B8" s="3" t="s">
        <v>8</v>
      </c>
      <c r="C8" s="3">
        <v>1899</v>
      </c>
      <c r="D8" s="3" t="s">
        <v>16</v>
      </c>
      <c r="E8" s="3" t="s">
        <v>17</v>
      </c>
      <c r="F8" s="3">
        <v>1912</v>
      </c>
      <c r="G8" s="14" t="str">
        <f t="shared" si="0"/>
        <v>FELICIAN ALLARD 1899</v>
      </c>
      <c r="H8" s="14" t="str">
        <f t="shared" si="1"/>
        <v>Josephine Angers 1912</v>
      </c>
      <c r="J8" s="4" t="s">
        <v>44</v>
      </c>
      <c r="K8" s="22" t="s">
        <v>51</v>
      </c>
      <c r="L8" s="23" t="s">
        <v>52</v>
      </c>
      <c r="M8" s="24">
        <v>1865</v>
      </c>
    </row>
    <row r="9" spans="1:15" ht="21" thickBot="1">
      <c r="A9" t="s">
        <v>18</v>
      </c>
      <c r="B9" s="3" t="s">
        <v>8</v>
      </c>
      <c r="C9" s="3">
        <v>1907</v>
      </c>
      <c r="D9" s="3" t="s">
        <v>19</v>
      </c>
      <c r="E9" s="3" t="s">
        <v>17</v>
      </c>
      <c r="F9" s="3">
        <v>1866</v>
      </c>
      <c r="G9" s="14" t="str">
        <f t="shared" si="0"/>
        <v>CLARA ALLARD 1907</v>
      </c>
      <c r="H9" s="14" t="str">
        <f t="shared" si="1"/>
        <v>Alfred R Angers 1866</v>
      </c>
      <c r="J9" s="5"/>
      <c r="K9" s="19" t="str">
        <f>K8&amp;" "&amp;L8&amp;" "&amp;M8</f>
        <v>victoire allee 1865</v>
      </c>
      <c r="L9" s="20"/>
      <c r="M9" s="21"/>
      <c r="O9" s="8"/>
    </row>
    <row r="10" spans="1:15">
      <c r="A10" t="s">
        <v>20</v>
      </c>
      <c r="B10" s="3" t="s">
        <v>21</v>
      </c>
      <c r="C10" s="3">
        <v>1874</v>
      </c>
      <c r="D10" s="3" t="s">
        <v>22</v>
      </c>
      <c r="E10" s="3" t="s">
        <v>17</v>
      </c>
      <c r="F10" s="3">
        <v>1878</v>
      </c>
      <c r="G10" s="14" t="str">
        <f t="shared" si="0"/>
        <v>LEONILLA ALLARE 1874</v>
      </c>
      <c r="H10" s="14" t="str">
        <f t="shared" si="1"/>
        <v>Joseph Angers 1878</v>
      </c>
      <c r="J10" s="5"/>
      <c r="K10" s="5"/>
      <c r="L10" s="5"/>
    </row>
    <row r="11" spans="1:15" ht="21" thickBot="1">
      <c r="A11" t="s">
        <v>23</v>
      </c>
      <c r="B11" s="3" t="s">
        <v>24</v>
      </c>
      <c r="C11" s="3">
        <v>1865</v>
      </c>
      <c r="D11" s="3" t="s">
        <v>25</v>
      </c>
      <c r="E11" s="3" t="s">
        <v>17</v>
      </c>
      <c r="F11" s="3">
        <v>1893</v>
      </c>
      <c r="G11" s="14" t="str">
        <f t="shared" si="0"/>
        <v>VICTOIRE ALLEE 1865</v>
      </c>
      <c r="H11" s="14" t="str">
        <f t="shared" si="1"/>
        <v>Arabelle Angers 1893</v>
      </c>
      <c r="J11" s="6" t="s">
        <v>45</v>
      </c>
      <c r="K11" s="11" t="s">
        <v>54</v>
      </c>
      <c r="L11" s="11"/>
      <c r="O11" s="8"/>
    </row>
    <row r="12" spans="1:15" ht="13.5" thickBot="1">
      <c r="A12" t="s">
        <v>26</v>
      </c>
      <c r="B12" s="3" t="s">
        <v>27</v>
      </c>
      <c r="C12" s="3">
        <v>1883</v>
      </c>
      <c r="D12" s="3" t="s">
        <v>28</v>
      </c>
      <c r="E12" s="3" t="s">
        <v>29</v>
      </c>
      <c r="F12" s="3">
        <v>1902</v>
      </c>
      <c r="G12" s="14" t="str">
        <f t="shared" si="0"/>
        <v>MACHELET ALLEN 1883</v>
      </c>
      <c r="H12" s="14" t="str">
        <f t="shared" si="1"/>
        <v>Adila Aquin 1902</v>
      </c>
      <c r="J12" s="15" t="s">
        <v>46</v>
      </c>
      <c r="K12" s="16" t="s">
        <v>47</v>
      </c>
      <c r="L12" s="16" t="s">
        <v>43</v>
      </c>
      <c r="M12" s="17" t="s">
        <v>56</v>
      </c>
    </row>
    <row r="13" spans="1:15" ht="21" thickBot="1">
      <c r="A13" t="s">
        <v>30</v>
      </c>
      <c r="B13" s="3" t="s">
        <v>31</v>
      </c>
      <c r="C13" s="3">
        <v>1887</v>
      </c>
      <c r="D13" s="3" t="s">
        <v>32</v>
      </c>
      <c r="E13" s="3" t="s">
        <v>29</v>
      </c>
      <c r="F13" s="3">
        <v>1904</v>
      </c>
      <c r="G13" s="14" t="str">
        <f t="shared" si="0"/>
        <v>THERESE REV AMABLE 1887</v>
      </c>
      <c r="H13" s="14" t="str">
        <f t="shared" si="1"/>
        <v>Victor Aquin 1904</v>
      </c>
      <c r="J13" s="7" t="str">
        <f>IF($M13&lt;&gt;"",$K$8,"")</f>
        <v>victoire</v>
      </c>
      <c r="K13" s="7" t="str">
        <f>IF($M13&lt;&gt;"",$L$8,"")</f>
        <v>allee</v>
      </c>
      <c r="L13" s="7">
        <f>IF($M13&lt;&gt;"",$M$8,"")</f>
        <v>1865</v>
      </c>
      <c r="M13" s="25">
        <f>IFERROR(MATCH($K$9,$G:$G,0),"")</f>
        <v>11</v>
      </c>
      <c r="O13" s="8"/>
    </row>
    <row r="14" spans="1:15" ht="13.5" thickBot="1">
      <c r="A14" t="s">
        <v>33</v>
      </c>
      <c r="B14" s="3" t="s">
        <v>34</v>
      </c>
      <c r="C14" s="3">
        <v>1878</v>
      </c>
      <c r="D14" s="3" t="s">
        <v>35</v>
      </c>
      <c r="E14" s="3" t="s">
        <v>29</v>
      </c>
      <c r="F14" s="3">
        <v>1895</v>
      </c>
      <c r="G14" s="14" t="str">
        <f t="shared" si="0"/>
        <v>ARMAND AMÍOT 1878</v>
      </c>
      <c r="H14" s="14" t="str">
        <f t="shared" si="1"/>
        <v>Alfonce Aquin 1895</v>
      </c>
      <c r="J14" s="7" t="str">
        <f t="shared" ref="J14:J22" ca="1" si="2">IF($M14&lt;&gt;"",$K$8,"")</f>
        <v>victoire</v>
      </c>
      <c r="K14" s="7" t="str">
        <f t="shared" ref="K14:K22" ca="1" si="3">IF($M14&lt;&gt;"",$L$8,"")</f>
        <v>allee</v>
      </c>
      <c r="L14" s="7">
        <f t="shared" ref="L14:L22" ca="1" si="4">IF($M14&lt;&gt;"",$M$8,"")</f>
        <v>1865</v>
      </c>
      <c r="M14" s="25">
        <f ca="1">IFERROR(MATCH($K$9,INDIRECT("G"&amp; $M13+1&amp;":G100000"),0)+$M13,"")</f>
        <v>17</v>
      </c>
    </row>
    <row r="15" spans="1:15" ht="21" thickBot="1">
      <c r="A15" t="s">
        <v>36</v>
      </c>
      <c r="B15" s="3" t="s">
        <v>37</v>
      </c>
      <c r="C15" s="3">
        <v>1889</v>
      </c>
      <c r="D15" s="3" t="s">
        <v>38</v>
      </c>
      <c r="E15" s="3" t="s">
        <v>29</v>
      </c>
      <c r="F15" s="3">
        <v>1856</v>
      </c>
      <c r="G15" s="14" t="str">
        <f t="shared" si="0"/>
        <v>DAVID AMYOTTE 1889</v>
      </c>
      <c r="H15" s="14" t="str">
        <f t="shared" si="1"/>
        <v>Armadas Aquin 1856</v>
      </c>
      <c r="J15" s="7" t="str">
        <f t="shared" ca="1" si="2"/>
        <v>victoire</v>
      </c>
      <c r="K15" s="7" t="str">
        <f t="shared" ca="1" si="3"/>
        <v>allee</v>
      </c>
      <c r="L15" s="7">
        <f t="shared" ca="1" si="4"/>
        <v>1865</v>
      </c>
      <c r="M15" s="25">
        <f ca="1">IFERROR(MATCH($K$9,INDIRECT("G"&amp; $M14+1&amp;":G100000"),0)+$M14,"")</f>
        <v>19</v>
      </c>
      <c r="O15" s="8"/>
    </row>
    <row r="16" spans="1:15" ht="13.5" thickBot="1">
      <c r="A16" t="s">
        <v>39</v>
      </c>
      <c r="B16" s="3" t="s">
        <v>37</v>
      </c>
      <c r="C16" s="3">
        <v>1887</v>
      </c>
      <c r="D16" s="3" t="s">
        <v>40</v>
      </c>
      <c r="E16" s="3" t="s">
        <v>29</v>
      </c>
      <c r="F16" s="3">
        <v>1862</v>
      </c>
      <c r="G16" s="14" t="str">
        <f t="shared" si="0"/>
        <v>OSCARD AMYOTTE 1887</v>
      </c>
      <c r="H16" s="14" t="str">
        <f t="shared" si="1"/>
        <v>Delphine Aquin 1862</v>
      </c>
      <c r="J16" s="7" t="str">
        <f t="shared" ca="1" si="2"/>
        <v>victoire</v>
      </c>
      <c r="K16" s="7" t="str">
        <f t="shared" ca="1" si="3"/>
        <v>allee</v>
      </c>
      <c r="L16" s="7">
        <f t="shared" ca="1" si="4"/>
        <v>1865</v>
      </c>
      <c r="M16" s="25">
        <f ca="1">IFERROR(MATCH($K$9,INDIRECT("G"&amp; $M15+1&amp;":G100000"),0)+$M15,"")</f>
        <v>25</v>
      </c>
    </row>
    <row r="17" spans="1:15" ht="13.5" thickBot="1">
      <c r="A17" t="s">
        <v>23</v>
      </c>
      <c r="B17" s="3" t="s">
        <v>24</v>
      </c>
      <c r="C17" s="3">
        <v>1865</v>
      </c>
      <c r="D17" s="3" t="s">
        <v>25</v>
      </c>
      <c r="E17" s="3" t="s">
        <v>17</v>
      </c>
      <c r="F17" s="3">
        <v>1893</v>
      </c>
      <c r="G17" s="14" t="str">
        <f t="shared" ref="G17" si="5">A17&amp; " "&amp; B17&amp;" "&amp;C17</f>
        <v>VICTOIRE ALLEE 1865</v>
      </c>
      <c r="H17" s="14" t="str">
        <f t="shared" ref="H17" si="6">D17&amp;" "&amp;E17&amp;" "&amp;F17</f>
        <v>Arabelle Angers 1893</v>
      </c>
      <c r="J17" s="7" t="str">
        <f t="shared" ca="1" si="2"/>
        <v>victoire</v>
      </c>
      <c r="K17" s="7" t="str">
        <f t="shared" ca="1" si="3"/>
        <v>allee</v>
      </c>
      <c r="L17" s="7">
        <f t="shared" ca="1" si="4"/>
        <v>1865</v>
      </c>
      <c r="M17" s="25">
        <f ca="1">IFERROR(MATCH($K$9,INDIRECT("G"&amp; $M16+1&amp;":G100000"),0)+$M16,"")</f>
        <v>32</v>
      </c>
    </row>
    <row r="18" spans="1:15" ht="21" thickBot="1">
      <c r="J18" s="7" t="str">
        <f t="shared" ca="1" si="2"/>
        <v/>
      </c>
      <c r="K18" s="7" t="str">
        <f t="shared" ca="1" si="3"/>
        <v/>
      </c>
      <c r="L18" s="7" t="str">
        <f t="shared" ca="1" si="4"/>
        <v/>
      </c>
      <c r="M18" s="25" t="str">
        <f ca="1">IFERROR(MATCH($K$9,INDIRECT("G"&amp; $M17+1&amp;":G100000"),0)+$M17,"")</f>
        <v/>
      </c>
      <c r="O18" s="8"/>
    </row>
    <row r="19" spans="1:15" ht="13.5" thickBot="1">
      <c r="A19" t="s">
        <v>23</v>
      </c>
      <c r="B19" s="3" t="s">
        <v>24</v>
      </c>
      <c r="C19" s="3">
        <v>1865</v>
      </c>
      <c r="D19" s="3" t="s">
        <v>25</v>
      </c>
      <c r="E19" s="3" t="s">
        <v>17</v>
      </c>
      <c r="F19" s="3">
        <v>1893</v>
      </c>
      <c r="G19" s="14" t="str">
        <f t="shared" ref="G19:G25" si="7">A19&amp; " "&amp; B19&amp;" "&amp;C19</f>
        <v>VICTOIRE ALLEE 1865</v>
      </c>
      <c r="H19" s="14" t="str">
        <f t="shared" ref="H19:H25" si="8">D19&amp;" "&amp;E19&amp;" "&amp;F19</f>
        <v>Arabelle Angers 1893</v>
      </c>
      <c r="J19" s="7" t="str">
        <f t="shared" ca="1" si="2"/>
        <v/>
      </c>
      <c r="K19" s="7" t="str">
        <f t="shared" ca="1" si="3"/>
        <v/>
      </c>
      <c r="L19" s="7" t="str">
        <f t="shared" ca="1" si="4"/>
        <v/>
      </c>
      <c r="M19" s="25" t="str">
        <f ca="1">IFERROR(MATCH($K$9,INDIRECT("G"&amp; $M18+1&amp;":G100000"),0)+$M18,"")</f>
        <v/>
      </c>
    </row>
    <row r="20" spans="1:15" ht="21" thickBot="1">
      <c r="A20" t="s">
        <v>26</v>
      </c>
      <c r="B20" s="3" t="s">
        <v>27</v>
      </c>
      <c r="C20" s="3">
        <v>1883</v>
      </c>
      <c r="D20" s="3" t="s">
        <v>28</v>
      </c>
      <c r="E20" s="3" t="s">
        <v>29</v>
      </c>
      <c r="F20" s="3">
        <v>1902</v>
      </c>
      <c r="G20" s="14" t="str">
        <f t="shared" si="7"/>
        <v>MACHELET ALLEN 1883</v>
      </c>
      <c r="H20" s="14" t="str">
        <f t="shared" si="8"/>
        <v>Adila Aquin 1902</v>
      </c>
      <c r="J20" s="7" t="str">
        <f t="shared" ca="1" si="2"/>
        <v/>
      </c>
      <c r="K20" s="7" t="str">
        <f t="shared" ca="1" si="3"/>
        <v/>
      </c>
      <c r="L20" s="7" t="str">
        <f t="shared" ca="1" si="4"/>
        <v/>
      </c>
      <c r="M20" s="25" t="str">
        <f ca="1">IFERROR(MATCH($K$9,INDIRECT("G"&amp; $M19+1&amp;":G100000"),0)+$M19,"")</f>
        <v/>
      </c>
      <c r="O20" s="8"/>
    </row>
    <row r="21" spans="1:15" ht="13.5" thickBot="1">
      <c r="A21" t="s">
        <v>30</v>
      </c>
      <c r="B21" s="3" t="s">
        <v>31</v>
      </c>
      <c r="C21" s="3">
        <v>1887</v>
      </c>
      <c r="D21" s="3" t="s">
        <v>32</v>
      </c>
      <c r="E21" s="3" t="s">
        <v>29</v>
      </c>
      <c r="F21" s="3">
        <v>1904</v>
      </c>
      <c r="G21" s="14" t="str">
        <f t="shared" si="7"/>
        <v>THERESE REV AMABLE 1887</v>
      </c>
      <c r="H21" s="14" t="str">
        <f t="shared" si="8"/>
        <v>Victor Aquin 1904</v>
      </c>
      <c r="J21" s="7" t="str">
        <f t="shared" ca="1" si="2"/>
        <v/>
      </c>
      <c r="K21" s="7" t="str">
        <f t="shared" ca="1" si="3"/>
        <v/>
      </c>
      <c r="L21" s="7" t="str">
        <f t="shared" ca="1" si="4"/>
        <v/>
      </c>
      <c r="M21" s="25" t="str">
        <f ca="1">IFERROR(MATCH($K$9,INDIRECT("G"&amp; $M20+1&amp;":G100000"),0)+$M20,"")</f>
        <v/>
      </c>
    </row>
    <row r="22" spans="1:15" ht="13.5" thickBot="1">
      <c r="A22" t="s">
        <v>33</v>
      </c>
      <c r="B22" s="3" t="s">
        <v>34</v>
      </c>
      <c r="C22" s="3">
        <v>1878</v>
      </c>
      <c r="D22" s="3" t="s">
        <v>35</v>
      </c>
      <c r="E22" s="3" t="s">
        <v>29</v>
      </c>
      <c r="F22" s="3">
        <v>1895</v>
      </c>
      <c r="G22" s="14" t="str">
        <f t="shared" si="7"/>
        <v>ARMAND AMÍOT 1878</v>
      </c>
      <c r="H22" s="14" t="str">
        <f t="shared" si="8"/>
        <v>Alfonce Aquin 1895</v>
      </c>
      <c r="J22" s="7" t="str">
        <f t="shared" ca="1" si="2"/>
        <v/>
      </c>
      <c r="K22" s="7" t="str">
        <f t="shared" ca="1" si="3"/>
        <v/>
      </c>
      <c r="L22" s="7" t="str">
        <f t="shared" ca="1" si="4"/>
        <v/>
      </c>
      <c r="M22" s="25" t="str">
        <f ca="1">IFERROR(MATCH($K$9,INDIRECT("G"&amp; $M21+1&amp;":G100000"),0)+$M21,"")</f>
        <v/>
      </c>
    </row>
    <row r="23" spans="1:15">
      <c r="A23" t="s">
        <v>36</v>
      </c>
      <c r="B23" s="3" t="s">
        <v>37</v>
      </c>
      <c r="C23" s="3">
        <v>1889</v>
      </c>
      <c r="D23" s="3" t="s">
        <v>38</v>
      </c>
      <c r="E23" s="3" t="s">
        <v>29</v>
      </c>
      <c r="F23" s="3">
        <v>1856</v>
      </c>
      <c r="G23" s="14" t="str">
        <f t="shared" si="7"/>
        <v>DAVID AMYOTTE 1889</v>
      </c>
      <c r="H23" s="14" t="str">
        <f t="shared" si="8"/>
        <v>Armadas Aquin 1856</v>
      </c>
    </row>
    <row r="24" spans="1:15">
      <c r="A24" t="s">
        <v>39</v>
      </c>
      <c r="B24" s="3" t="s">
        <v>37</v>
      </c>
      <c r="C24" s="3">
        <v>1887</v>
      </c>
      <c r="D24" s="3" t="s">
        <v>40</v>
      </c>
      <c r="E24" s="3" t="s">
        <v>29</v>
      </c>
      <c r="F24" s="3">
        <v>1862</v>
      </c>
      <c r="G24" s="14" t="str">
        <f t="shared" si="7"/>
        <v>OSCARD AMYOTTE 1887</v>
      </c>
      <c r="H24" s="14" t="str">
        <f t="shared" si="8"/>
        <v>Delphine Aquin 1862</v>
      </c>
    </row>
    <row r="25" spans="1:15">
      <c r="A25" t="s">
        <v>23</v>
      </c>
      <c r="B25" s="3" t="s">
        <v>24</v>
      </c>
      <c r="C25" s="3">
        <v>1865</v>
      </c>
      <c r="D25" s="3" t="s">
        <v>25</v>
      </c>
      <c r="E25" s="3" t="s">
        <v>17</v>
      </c>
      <c r="F25" s="3">
        <v>1893</v>
      </c>
      <c r="G25" s="14" t="str">
        <f t="shared" si="7"/>
        <v>VICTOIRE ALLEE 1865</v>
      </c>
      <c r="H25" s="14" t="str">
        <f t="shared" si="8"/>
        <v>Arabelle Angers 1893</v>
      </c>
    </row>
    <row r="27" spans="1:15">
      <c r="A27" t="s">
        <v>26</v>
      </c>
      <c r="B27" s="3" t="s">
        <v>27</v>
      </c>
      <c r="C27" s="3">
        <v>1883</v>
      </c>
      <c r="D27" s="3" t="s">
        <v>28</v>
      </c>
      <c r="E27" s="3" t="s">
        <v>29</v>
      </c>
      <c r="F27" s="3">
        <v>1902</v>
      </c>
      <c r="G27" s="14" t="str">
        <f t="shared" ref="G27:G32" si="9">A27&amp; " "&amp; B27&amp;" "&amp;C27</f>
        <v>MACHELET ALLEN 1883</v>
      </c>
      <c r="H27" s="14" t="str">
        <f t="shared" ref="H27:H32" si="10">D27&amp;" "&amp;E27&amp;" "&amp;F27</f>
        <v>Adila Aquin 1902</v>
      </c>
    </row>
    <row r="28" spans="1:15">
      <c r="A28" t="s">
        <v>30</v>
      </c>
      <c r="B28" s="3" t="s">
        <v>31</v>
      </c>
      <c r="C28" s="3">
        <v>1887</v>
      </c>
      <c r="D28" s="3" t="s">
        <v>32</v>
      </c>
      <c r="E28" s="3" t="s">
        <v>29</v>
      </c>
      <c r="F28" s="3">
        <v>1904</v>
      </c>
      <c r="G28" s="14" t="str">
        <f t="shared" si="9"/>
        <v>THERESE REV AMABLE 1887</v>
      </c>
      <c r="H28" s="14" t="str">
        <f t="shared" si="10"/>
        <v>Victor Aquin 1904</v>
      </c>
    </row>
    <row r="29" spans="1:15">
      <c r="A29" t="s">
        <v>33</v>
      </c>
      <c r="B29" s="3" t="s">
        <v>34</v>
      </c>
      <c r="C29" s="3">
        <v>1878</v>
      </c>
      <c r="D29" s="3" t="s">
        <v>35</v>
      </c>
      <c r="E29" s="3" t="s">
        <v>29</v>
      </c>
      <c r="F29" s="3">
        <v>1895</v>
      </c>
      <c r="G29" s="14" t="str">
        <f t="shared" si="9"/>
        <v>ARMAND AMÍOT 1878</v>
      </c>
      <c r="H29" s="14" t="str">
        <f t="shared" si="10"/>
        <v>Alfonce Aquin 1895</v>
      </c>
    </row>
    <row r="30" spans="1:15">
      <c r="A30" t="s">
        <v>36</v>
      </c>
      <c r="B30" s="3" t="s">
        <v>37</v>
      </c>
      <c r="C30" s="3">
        <v>1889</v>
      </c>
      <c r="D30" s="3" t="s">
        <v>38</v>
      </c>
      <c r="E30" s="3" t="s">
        <v>29</v>
      </c>
      <c r="F30" s="3">
        <v>1856</v>
      </c>
      <c r="G30" s="14" t="str">
        <f t="shared" si="9"/>
        <v>DAVID AMYOTTE 1889</v>
      </c>
      <c r="H30" s="14" t="str">
        <f t="shared" si="10"/>
        <v>Armadas Aquin 1856</v>
      </c>
    </row>
    <row r="31" spans="1:15">
      <c r="A31" t="s">
        <v>39</v>
      </c>
      <c r="B31" s="3" t="s">
        <v>37</v>
      </c>
      <c r="C31" s="3">
        <v>1887</v>
      </c>
      <c r="D31" s="3" t="s">
        <v>40</v>
      </c>
      <c r="E31" s="3" t="s">
        <v>29</v>
      </c>
      <c r="F31" s="3">
        <v>1862</v>
      </c>
      <c r="G31" s="14" t="str">
        <f t="shared" si="9"/>
        <v>OSCARD AMYOTTE 1887</v>
      </c>
      <c r="H31" s="14" t="str">
        <f t="shared" si="10"/>
        <v>Delphine Aquin 1862</v>
      </c>
    </row>
    <row r="32" spans="1:15">
      <c r="A32" t="s">
        <v>23</v>
      </c>
      <c r="B32" s="3" t="s">
        <v>24</v>
      </c>
      <c r="C32" s="3">
        <v>1865</v>
      </c>
      <c r="D32" s="3" t="s">
        <v>25</v>
      </c>
      <c r="E32" s="3" t="s">
        <v>17</v>
      </c>
      <c r="F32" s="3">
        <v>1893</v>
      </c>
      <c r="G32" s="14" t="str">
        <f t="shared" si="9"/>
        <v>VICTOIRE ALLEE 1865</v>
      </c>
      <c r="H32" s="14" t="str">
        <f t="shared" si="10"/>
        <v>Arabelle Angers 1893</v>
      </c>
    </row>
    <row r="33" spans="7:8">
      <c r="G33" s="14" t="str">
        <f t="shared" ref="G33:G35" si="11">A33&amp; " "&amp; B33&amp;" "&amp;C33</f>
        <v xml:space="preserve">  </v>
      </c>
      <c r="H33" s="14" t="str">
        <f t="shared" ref="H33:H35" si="12">D33&amp;" "&amp;E33&amp;" "&amp;F33</f>
        <v xml:space="preserve">  </v>
      </c>
    </row>
    <row r="34" spans="7:8">
      <c r="G34" s="14" t="str">
        <f t="shared" si="11"/>
        <v xml:space="preserve">  </v>
      </c>
      <c r="H34" s="14" t="str">
        <f t="shared" si="12"/>
        <v xml:space="preserve">  </v>
      </c>
    </row>
    <row r="35" spans="7:8">
      <c r="G35" s="14" t="str">
        <f t="shared" si="11"/>
        <v xml:space="preserve">  </v>
      </c>
      <c r="H35" s="14" t="str">
        <f t="shared" si="12"/>
        <v xml:space="preserve">  </v>
      </c>
    </row>
  </sheetData>
  <mergeCells count="5">
    <mergeCell ref="A1:C1"/>
    <mergeCell ref="D1:F1"/>
    <mergeCell ref="J6:M6"/>
    <mergeCell ref="K11:L11"/>
    <mergeCell ref="K9:M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Durou</dc:creator>
  <cp:lastModifiedBy>FRANCIS</cp:lastModifiedBy>
  <dcterms:created xsi:type="dcterms:W3CDTF">2022-12-10T18:12:16Z</dcterms:created>
  <dcterms:modified xsi:type="dcterms:W3CDTF">2022-12-11T04:42:25Z</dcterms:modified>
</cp:coreProperties>
</file>