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20370" yWindow="-120" windowWidth="29040" windowHeight="15840" activeTab="3"/>
  </bookViews>
  <sheets>
    <sheet name="Entrée" sheetId="1" r:id="rId1"/>
    <sheet name="Base de données commande" sheetId="2" r:id="rId2"/>
    <sheet name="Résultats" sheetId="3" r:id="rId3"/>
    <sheet name="Sommation" sheetId="5" r:id="rId4"/>
  </sheets>
  <calcPr calcId="124519" calcMode="manual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2" i="5"/>
  <c r="J2"/>
  <c r="F2"/>
  <c r="G2"/>
  <c r="H2"/>
  <c r="K2"/>
  <c r="L2"/>
  <c r="O2"/>
  <c r="P2"/>
  <c r="D2"/>
  <c r="C2"/>
  <c r="B2"/>
  <c r="K7" i="3"/>
  <c r="K6" l="1"/>
  <c r="K5" l="1"/>
  <c r="K3"/>
  <c r="K4"/>
  <c r="I5" i="2"/>
  <c r="I4" s="1"/>
  <c r="H5"/>
  <c r="M5" s="1"/>
  <c r="R5" s="1"/>
  <c r="G5"/>
  <c r="L5" s="1"/>
  <c r="F5"/>
  <c r="K5" s="1"/>
  <c r="P5" s="1"/>
  <c r="N6"/>
  <c r="S6" s="1"/>
  <c r="X6" s="1"/>
  <c r="AC6" s="1"/>
  <c r="AH6" s="1"/>
  <c r="M6"/>
  <c r="R6" s="1"/>
  <c r="W6" s="1"/>
  <c r="AB6" s="1"/>
  <c r="AG6" s="1"/>
  <c r="L6"/>
  <c r="Q6" s="1"/>
  <c r="V6" s="1"/>
  <c r="AA6" s="1"/>
  <c r="AF6" s="1"/>
  <c r="K6"/>
  <c r="P6" s="1"/>
  <c r="U6" s="1"/>
  <c r="Z6" s="1"/>
  <c r="AE6" s="1"/>
  <c r="J6"/>
  <c r="O6" s="1"/>
  <c r="T6" s="1"/>
  <c r="Y6" s="1"/>
  <c r="AD6" s="1"/>
  <c r="FR5"/>
  <c r="FW5" s="1"/>
  <c r="GB5" s="1"/>
  <c r="GG5" s="1"/>
  <c r="GL5" s="1"/>
  <c r="GL4" s="1"/>
  <c r="FQ5"/>
  <c r="FV5" s="1"/>
  <c r="FP5"/>
  <c r="FU5" s="1"/>
  <c r="FZ5" s="1"/>
  <c r="GE5" s="1"/>
  <c r="GJ5" s="1"/>
  <c r="GJ4" s="1"/>
  <c r="FO5"/>
  <c r="FT5" s="1"/>
  <c r="FY5" s="1"/>
  <c r="GD5" s="1"/>
  <c r="GI5" s="1"/>
  <c r="GI4" s="1"/>
  <c r="FN5"/>
  <c r="FS5" s="1"/>
  <c r="FX5" s="1"/>
  <c r="GC5" s="1"/>
  <c r="GH5" s="1"/>
  <c r="GH4" s="1"/>
  <c r="ES5"/>
  <c r="EX5" s="1"/>
  <c r="FC5" s="1"/>
  <c r="FH5" s="1"/>
  <c r="FH4" s="1"/>
  <c r="ER5"/>
  <c r="EW5" s="1"/>
  <c r="EQ5"/>
  <c r="EV5" s="1"/>
  <c r="FA5" s="1"/>
  <c r="FF5" s="1"/>
  <c r="FF4" s="1"/>
  <c r="EP5"/>
  <c r="EU5" s="1"/>
  <c r="EZ5" s="1"/>
  <c r="EO5"/>
  <c r="ET5" s="1"/>
  <c r="EY5" s="1"/>
  <c r="FD5" s="1"/>
  <c r="FD4" s="1"/>
  <c r="DJ5"/>
  <c r="DO5" s="1"/>
  <c r="DI5"/>
  <c r="DH5"/>
  <c r="DM5" s="1"/>
  <c r="DG5"/>
  <c r="DL5" s="1"/>
  <c r="DF5"/>
  <c r="DK5" s="1"/>
  <c r="DP5" s="1"/>
  <c r="DU5" s="1"/>
  <c r="AR5"/>
  <c r="AW5" s="1"/>
  <c r="BB5" s="1"/>
  <c r="AQ5"/>
  <c r="AV5" s="1"/>
  <c r="AP5"/>
  <c r="AU5" s="1"/>
  <c r="AU4" s="1"/>
  <c r="AO5"/>
  <c r="AT5" s="1"/>
  <c r="AT4" s="1"/>
  <c r="AN5"/>
  <c r="AS5" s="1"/>
  <c r="AX5" s="1"/>
  <c r="BC5" s="1"/>
  <c r="BH5" s="1"/>
  <c r="BH4" s="1"/>
  <c r="J5"/>
  <c r="O5" s="1"/>
  <c r="T5" s="1"/>
  <c r="FM4"/>
  <c r="FL4"/>
  <c r="FK4"/>
  <c r="FJ4"/>
  <c r="FI4"/>
  <c r="EN4"/>
  <c r="EM4"/>
  <c r="EL4"/>
  <c r="EK4"/>
  <c r="EJ4"/>
  <c r="DE4"/>
  <c r="DD4"/>
  <c r="DC4"/>
  <c r="DB4"/>
  <c r="DA4"/>
  <c r="AM4"/>
  <c r="AL4"/>
  <c r="AK4"/>
  <c r="AJ4"/>
  <c r="AI4"/>
  <c r="E4"/>
  <c r="GN1"/>
  <c r="GM1"/>
  <c r="GL1"/>
  <c r="GK1"/>
  <c r="GJ1"/>
  <c r="GI1"/>
  <c r="GH1"/>
  <c r="GG1"/>
  <c r="GF1"/>
  <c r="GE1"/>
  <c r="GD1"/>
  <c r="GC1"/>
  <c r="GB1"/>
  <c r="GA1"/>
  <c r="FZ1"/>
  <c r="FY1"/>
  <c r="FX1"/>
  <c r="FW1"/>
  <c r="FV1"/>
  <c r="FU1"/>
  <c r="FT1"/>
  <c r="FS1"/>
  <c r="FR1"/>
  <c r="FQ1"/>
  <c r="FP1"/>
  <c r="FO1"/>
  <c r="FN1"/>
  <c r="FM1"/>
  <c r="FL1"/>
  <c r="FK1"/>
  <c r="FJ1"/>
  <c r="FI1"/>
  <c r="FH1"/>
  <c r="FG1"/>
  <c r="FF1"/>
  <c r="FE1"/>
  <c r="FD1"/>
  <c r="FC1"/>
  <c r="FB1"/>
  <c r="FA1"/>
  <c r="EZ1"/>
  <c r="EY1"/>
  <c r="EX1"/>
  <c r="EW1"/>
  <c r="EV1"/>
  <c r="EU1"/>
  <c r="ET1"/>
  <c r="ES1"/>
  <c r="ER1"/>
  <c r="EQ1"/>
  <c r="EP1"/>
  <c r="EO1"/>
  <c r="EN1"/>
  <c r="EM1"/>
  <c r="EL1"/>
  <c r="EK1"/>
  <c r="EJ1"/>
  <c r="EI1"/>
  <c r="EH1"/>
  <c r="EG1"/>
  <c r="EF1"/>
  <c r="EE1"/>
  <c r="ED1"/>
  <c r="EC1"/>
  <c r="EB1"/>
  <c r="EA1"/>
  <c r="DZ1"/>
  <c r="DY1"/>
  <c r="DX1"/>
  <c r="DW1"/>
  <c r="DV1"/>
  <c r="DU1"/>
  <c r="DT1"/>
  <c r="DS1"/>
  <c r="DR1"/>
  <c r="DQ1"/>
  <c r="DP1"/>
  <c r="DO1"/>
  <c r="DN1"/>
  <c r="DM1"/>
  <c r="DL1"/>
  <c r="DK1"/>
  <c r="DJ1"/>
  <c r="DI1"/>
  <c r="DH1"/>
  <c r="DG1"/>
  <c r="DF1"/>
  <c r="DE1"/>
  <c r="DD1"/>
  <c r="DC1"/>
  <c r="DB1"/>
  <c r="DA1"/>
  <c r="CZ1"/>
  <c r="CY1"/>
  <c r="CX1"/>
  <c r="CW1"/>
  <c r="CV1"/>
  <c r="CU1"/>
  <c r="CT1"/>
  <c r="CS1"/>
  <c r="CR1"/>
  <c r="CQ1"/>
  <c r="CP1"/>
  <c r="CO1"/>
  <c r="CN1"/>
  <c r="CM1"/>
  <c r="CL1"/>
  <c r="CK1"/>
  <c r="CJ1"/>
  <c r="CI1"/>
  <c r="CH1"/>
  <c r="CG1"/>
  <c r="CF1"/>
  <c r="CE1"/>
  <c r="CD1"/>
  <c r="CC1"/>
  <c r="CB1"/>
  <c r="CA1"/>
  <c r="BZ1"/>
  <c r="BY1"/>
  <c r="BX1"/>
  <c r="BW1"/>
  <c r="BV1"/>
  <c r="BU1"/>
  <c r="BT1"/>
  <c r="BS1"/>
  <c r="BR1"/>
  <c r="BQ1"/>
  <c r="BP1"/>
  <c r="BO1"/>
  <c r="BN1"/>
  <c r="BM1"/>
  <c r="BL1"/>
  <c r="BK1"/>
  <c r="BJ1"/>
  <c r="BI1"/>
  <c r="BH1"/>
  <c r="BG1"/>
  <c r="BF1"/>
  <c r="BE1"/>
  <c r="BD1"/>
  <c r="BC1"/>
  <c r="BB1"/>
  <c r="BA1"/>
  <c r="AZ1"/>
  <c r="AY1"/>
  <c r="AX1"/>
  <c r="AW1"/>
  <c r="AV1"/>
  <c r="AU1"/>
  <c r="AT1"/>
  <c r="AS1"/>
  <c r="AR1"/>
  <c r="AQ1"/>
  <c r="AP1"/>
  <c r="AO1"/>
  <c r="AN1"/>
  <c r="AM1"/>
  <c r="AL1"/>
  <c r="AK1"/>
  <c r="AJ1"/>
  <c r="AI1"/>
  <c r="AH1"/>
  <c r="AG1"/>
  <c r="AF1"/>
  <c r="AE1"/>
  <c r="AD1"/>
  <c r="AC1"/>
  <c r="AB1"/>
  <c r="AA1"/>
  <c r="Z1"/>
  <c r="Y1"/>
  <c r="X1"/>
  <c r="W1"/>
  <c r="V1"/>
  <c r="U1"/>
  <c r="T1"/>
  <c r="S1"/>
  <c r="R1"/>
  <c r="Q1"/>
  <c r="P1"/>
  <c r="O1"/>
  <c r="N1"/>
  <c r="M1"/>
  <c r="L1"/>
  <c r="K1"/>
  <c r="J1"/>
  <c r="I1"/>
  <c r="H1"/>
  <c r="G1"/>
  <c r="F1"/>
  <c r="E1"/>
  <c r="D1"/>
  <c r="C1"/>
  <c r="B1"/>
  <c r="A1"/>
  <c r="ER4" l="1"/>
  <c r="P4"/>
  <c r="FU4"/>
  <c r="GE4"/>
  <c r="AR4"/>
  <c r="AW4"/>
  <c r="FP4"/>
  <c r="AN4"/>
  <c r="FZ4"/>
  <c r="N5"/>
  <c r="S5" s="1"/>
  <c r="X5" s="1"/>
  <c r="X4" s="1"/>
  <c r="L4"/>
  <c r="FB5"/>
  <c r="FG5" s="1"/>
  <c r="FG4" s="1"/>
  <c r="EW4"/>
  <c r="J4"/>
  <c r="DG4"/>
  <c r="H4"/>
  <c r="FW4"/>
  <c r="G4"/>
  <c r="AQ4"/>
  <c r="EQ4"/>
  <c r="FA4"/>
  <c r="EV4"/>
  <c r="GD4"/>
  <c r="EO4"/>
  <c r="FS4"/>
  <c r="DH4"/>
  <c r="EP4"/>
  <c r="FT4"/>
  <c r="ES4"/>
  <c r="EY4"/>
  <c r="F4"/>
  <c r="FC4"/>
  <c r="GC4"/>
  <c r="DR5"/>
  <c r="DR4" s="1"/>
  <c r="DM4"/>
  <c r="FE5"/>
  <c r="FE4" s="1"/>
  <c r="EZ4"/>
  <c r="T4"/>
  <c r="Y5"/>
  <c r="BA5"/>
  <c r="AV4"/>
  <c r="BB4"/>
  <c r="BG5"/>
  <c r="DQ5"/>
  <c r="DL4"/>
  <c r="GA5"/>
  <c r="FV4"/>
  <c r="U5"/>
  <c r="K4"/>
  <c r="FQ4"/>
  <c r="Q5"/>
  <c r="V5" s="1"/>
  <c r="AA5" s="1"/>
  <c r="AF5" s="1"/>
  <c r="AF4" s="1"/>
  <c r="O4"/>
  <c r="ET4"/>
  <c r="EX4"/>
  <c r="FN4"/>
  <c r="FR4"/>
  <c r="FX4"/>
  <c r="GB4"/>
  <c r="M4"/>
  <c r="AO4"/>
  <c r="EU4"/>
  <c r="FO4"/>
  <c r="FY4"/>
  <c r="GG4"/>
  <c r="R4"/>
  <c r="W5"/>
  <c r="AZ5"/>
  <c r="BM5"/>
  <c r="DT5"/>
  <c r="DO4"/>
  <c r="AP4"/>
  <c r="AS4"/>
  <c r="AX4"/>
  <c r="DJ4"/>
  <c r="DZ5"/>
  <c r="DU4"/>
  <c r="DF4"/>
  <c r="BC4"/>
  <c r="DK4"/>
  <c r="DP4"/>
  <c r="AY5"/>
  <c r="DN5"/>
  <c r="DI4"/>
  <c r="N4" l="1"/>
  <c r="S4"/>
  <c r="AC5"/>
  <c r="AH5" s="1"/>
  <c r="FB4"/>
  <c r="DW5"/>
  <c r="EB5" s="1"/>
  <c r="V4"/>
  <c r="Q4"/>
  <c r="GF5"/>
  <c r="GA4"/>
  <c r="BA4"/>
  <c r="BF5"/>
  <c r="AA4"/>
  <c r="Z5"/>
  <c r="U4"/>
  <c r="DV5"/>
  <c r="DQ4"/>
  <c r="AD5"/>
  <c r="Y4"/>
  <c r="BL5"/>
  <c r="BG4"/>
  <c r="BE5"/>
  <c r="AZ4"/>
  <c r="EE5"/>
  <c r="DZ4"/>
  <c r="DS5"/>
  <c r="DN4"/>
  <c r="DY5"/>
  <c r="DT4"/>
  <c r="AB5"/>
  <c r="W4"/>
  <c r="BD5"/>
  <c r="AY4"/>
  <c r="BR5"/>
  <c r="BM4"/>
  <c r="AC4" l="1"/>
  <c r="DW4"/>
  <c r="BQ5"/>
  <c r="BL4"/>
  <c r="BK5"/>
  <c r="BF4"/>
  <c r="AD4"/>
  <c r="Z4"/>
  <c r="AE5"/>
  <c r="DV4"/>
  <c r="EA5"/>
  <c r="GK5"/>
  <c r="GK4" s="1"/>
  <c r="GF4"/>
  <c r="BW5"/>
  <c r="BR4"/>
  <c r="BD4"/>
  <c r="BI5"/>
  <c r="EG5"/>
  <c r="EB4"/>
  <c r="EE4"/>
  <c r="AB4"/>
  <c r="AG5"/>
  <c r="ED5"/>
  <c r="DY4"/>
  <c r="AH4"/>
  <c r="DX5"/>
  <c r="DS4"/>
  <c r="BJ5"/>
  <c r="BE4"/>
  <c r="EA4" l="1"/>
  <c r="EF5"/>
  <c r="AE4"/>
  <c r="BP5"/>
  <c r="BK4"/>
  <c r="BV5"/>
  <c r="BQ4"/>
  <c r="EC5"/>
  <c r="DX4"/>
  <c r="EI5"/>
  <c r="ED4"/>
  <c r="BO5"/>
  <c r="BJ4"/>
  <c r="AG4"/>
  <c r="BN5"/>
  <c r="BI4"/>
  <c r="EG4"/>
  <c r="CB5"/>
  <c r="BW4"/>
  <c r="EF4" l="1"/>
  <c r="BV4"/>
  <c r="CA5"/>
  <c r="BP4"/>
  <c r="BU5"/>
  <c r="CG5"/>
  <c r="CB4"/>
  <c r="BN4"/>
  <c r="BS5"/>
  <c r="BT5"/>
  <c r="BO4"/>
  <c r="EH5"/>
  <c r="EC4"/>
  <c r="EI4"/>
  <c r="BU4" l="1"/>
  <c r="BZ5"/>
  <c r="CF5"/>
  <c r="CA4"/>
  <c r="EH4"/>
  <c r="BY5"/>
  <c r="BT4"/>
  <c r="BX5"/>
  <c r="BS4"/>
  <c r="CL5"/>
  <c r="CG4"/>
  <c r="CK5" l="1"/>
  <c r="CF4"/>
  <c r="CE5"/>
  <c r="BZ4"/>
  <c r="BX4"/>
  <c r="CC5"/>
  <c r="CQ5"/>
  <c r="CL4"/>
  <c r="CD5"/>
  <c r="BY4"/>
  <c r="CE4" l="1"/>
  <c r="CJ5"/>
  <c r="CP5"/>
  <c r="CK4"/>
  <c r="CH5"/>
  <c r="CC4"/>
  <c r="CI5"/>
  <c r="CD4"/>
  <c r="CV5"/>
  <c r="CQ4"/>
  <c r="CO5" l="1"/>
  <c r="CJ4"/>
  <c r="CU5"/>
  <c r="CP4"/>
  <c r="CI4"/>
  <c r="CN5"/>
  <c r="CH4"/>
  <c r="CM5"/>
  <c r="CV4"/>
  <c r="CZ5" l="1"/>
  <c r="CU4"/>
  <c r="CT5"/>
  <c r="CO4"/>
  <c r="CR5"/>
  <c r="CM4"/>
  <c r="CS5"/>
  <c r="CN4"/>
  <c r="CY5" l="1"/>
  <c r="CT4"/>
  <c r="CZ4"/>
  <c r="CX5"/>
  <c r="CS4"/>
  <c r="CR4"/>
  <c r="CW5"/>
  <c r="CY4" l="1"/>
  <c r="CW4"/>
  <c r="CX4"/>
  <c r="H46" i="1" l="1"/>
  <c r="H47"/>
  <c r="H48"/>
  <c r="H49"/>
  <c r="H50"/>
  <c r="H45"/>
  <c r="H40"/>
  <c r="H41"/>
  <c r="H42"/>
  <c r="H43"/>
  <c r="H39"/>
  <c r="H32"/>
  <c r="H33"/>
  <c r="H34"/>
  <c r="H35"/>
  <c r="H36"/>
  <c r="H37"/>
  <c r="H31"/>
  <c r="H17"/>
  <c r="H18"/>
  <c r="H19"/>
  <c r="H20"/>
  <c r="H21"/>
  <c r="H22"/>
  <c r="H23"/>
  <c r="H24"/>
  <c r="H25"/>
  <c r="H26"/>
  <c r="H27"/>
  <c r="H28"/>
  <c r="H29"/>
  <c r="H16"/>
  <c r="C51"/>
  <c r="H51"/>
  <c r="C46"/>
  <c r="C47"/>
  <c r="C48"/>
  <c r="C49"/>
  <c r="C50"/>
  <c r="C45"/>
  <c r="C40"/>
  <c r="C41"/>
  <c r="C42"/>
  <c r="C43"/>
  <c r="C39"/>
  <c r="C32"/>
  <c r="C33"/>
  <c r="C34"/>
  <c r="C35"/>
  <c r="C36"/>
  <c r="C37"/>
  <c r="C31"/>
  <c r="M8"/>
  <c r="M9"/>
  <c r="M10"/>
  <c r="G8"/>
  <c r="G9"/>
  <c r="G10"/>
  <c r="C27"/>
  <c r="C28"/>
  <c r="C29"/>
  <c r="C22"/>
  <c r="C23"/>
  <c r="C24"/>
  <c r="C25"/>
  <c r="C26"/>
  <c r="C17"/>
  <c r="C18"/>
  <c r="C19"/>
  <c r="C20"/>
  <c r="C21"/>
  <c r="C16"/>
  <c r="G7"/>
  <c r="G6" l="1"/>
  <c r="G5"/>
  <c r="M6"/>
  <c r="M7"/>
  <c r="M5"/>
  <c r="G11" l="1"/>
</calcChain>
</file>

<file path=xl/sharedStrings.xml><?xml version="1.0" encoding="utf-8"?>
<sst xmlns="http://schemas.openxmlformats.org/spreadsheetml/2006/main" count="211" uniqueCount="105">
  <si>
    <t>#</t>
  </si>
  <si>
    <t>Client</t>
  </si>
  <si>
    <t>Qté</t>
  </si>
  <si>
    <t>Date</t>
  </si>
  <si>
    <t>Description</t>
  </si>
  <si>
    <t>Total</t>
  </si>
  <si>
    <t>Fournisseur</t>
  </si>
  <si>
    <t>Matériel  (Coût par pièce)</t>
  </si>
  <si>
    <t>Soutraitance (Coût par pièce)</t>
  </si>
  <si>
    <t>Quincaillerie  (Coût par pièce)</t>
  </si>
  <si>
    <t>Transport (Coût total)</t>
  </si>
  <si>
    <t>Desc.</t>
  </si>
  <si>
    <t>Vendeur</t>
  </si>
  <si>
    <t>Chaise</t>
  </si>
  <si>
    <t>125845A</t>
  </si>
  <si>
    <t>ABC</t>
  </si>
  <si>
    <t>Barreau</t>
  </si>
  <si>
    <t>Tabouret</t>
  </si>
  <si>
    <t>12258B</t>
  </si>
  <si>
    <t>Table</t>
  </si>
  <si>
    <t>45888T</t>
  </si>
  <si>
    <t>Siège</t>
  </si>
  <si>
    <t>ADRT</t>
  </si>
  <si>
    <t>Dossier</t>
  </si>
  <si>
    <t>Bois</t>
  </si>
  <si>
    <t>Scierie AS</t>
  </si>
  <si>
    <t>HJU</t>
  </si>
  <si>
    <t>Patte</t>
  </si>
  <si>
    <t>Dessus</t>
  </si>
  <si>
    <t>DDT</t>
  </si>
  <si>
    <t>FDER</t>
  </si>
  <si>
    <t>Vis</t>
  </si>
  <si>
    <t>HYU</t>
  </si>
  <si>
    <t>Collage</t>
  </si>
  <si>
    <t>KJU</t>
  </si>
  <si>
    <t>Sablage</t>
  </si>
  <si>
    <t>coussin</t>
  </si>
  <si>
    <t>JOPP</t>
  </si>
  <si>
    <t>KJUI</t>
  </si>
  <si>
    <t>colle</t>
  </si>
  <si>
    <t>Paul</t>
  </si>
  <si>
    <t>Camion</t>
  </si>
  <si>
    <t>Ben</t>
  </si>
  <si>
    <t>Luc</t>
  </si>
  <si>
    <t># commande</t>
  </si>
  <si>
    <t>Coût</t>
  </si>
  <si>
    <t># soumission</t>
  </si>
  <si>
    <t>Contact</t>
  </si>
  <si>
    <t>ItemTot</t>
  </si>
  <si>
    <t># item.M</t>
  </si>
  <si>
    <t>Mat</t>
  </si>
  <si>
    <t>Desc.M</t>
  </si>
  <si>
    <t>Qtt.M</t>
  </si>
  <si>
    <t>Cost.M</t>
  </si>
  <si>
    <t># item.St</t>
  </si>
  <si>
    <t>St</t>
  </si>
  <si>
    <t>Desc.St</t>
  </si>
  <si>
    <t>Qtt.St</t>
  </si>
  <si>
    <t>Cost.St</t>
  </si>
  <si>
    <t># item.Q</t>
  </si>
  <si>
    <t>Quinc</t>
  </si>
  <si>
    <t>Desc.Q</t>
  </si>
  <si>
    <t>Qtt.Q</t>
  </si>
  <si>
    <t>Cost.Q</t>
  </si>
  <si>
    <t># item.t</t>
  </si>
  <si>
    <t>Trans.t</t>
  </si>
  <si>
    <t>Desc.t</t>
  </si>
  <si>
    <t>Qtt.t</t>
  </si>
  <si>
    <t>Cost.t</t>
  </si>
  <si>
    <t>Jos Lapointe</t>
  </si>
  <si>
    <t>Numéro de article</t>
  </si>
  <si>
    <t>Commande</t>
  </si>
  <si>
    <t># Description</t>
  </si>
  <si>
    <t>Coût Sous-traitance</t>
  </si>
  <si>
    <t>Coût Matériel</t>
  </si>
  <si>
    <t>Coût Quincaillerie</t>
  </si>
  <si>
    <t>Coût Transport</t>
  </si>
  <si>
    <t>Coût Total</t>
  </si>
  <si>
    <t>Transport / 6</t>
  </si>
  <si>
    <t>Transport / 8</t>
  </si>
  <si>
    <t>Transport / 1</t>
  </si>
  <si>
    <t>Paul Cyr</t>
  </si>
  <si>
    <t>Karl Laporte</t>
  </si>
  <si>
    <t>Éric</t>
  </si>
  <si>
    <t>1- Dans l'onglet Entrée je peux inscrire jusqu'à 6 éléments différents.</t>
  </si>
  <si>
    <t>2- Pour chaque éléments je peux déterminer jusqu'à 14 items de MATÉRIAL différent.</t>
  </si>
  <si>
    <t>3- Pour chaque éléments je peux déterminer jusqu'à 7 items de SOUS-TRAITANCE différent.</t>
  </si>
  <si>
    <t>4- Pour chaque éléments je peux déterminer jusqu'à 5 items de QUINCAILLERIE différent.</t>
  </si>
  <si>
    <t>Calculer le coût de la Sous-traitance de chaque items de la commande</t>
  </si>
  <si>
    <t>Calculer le coût du Transportde chaque items de la commande</t>
  </si>
  <si>
    <t>Calculer le coût de la Quincaillerie de chaque items de la commande</t>
  </si>
  <si>
    <t>Calculer le coût du Matériel de chaque items de la commande</t>
  </si>
  <si>
    <t>À partir de la base de données commande je veux obtenir le résultat suivant :</t>
  </si>
  <si>
    <t>Voici le résultat attendu.</t>
  </si>
  <si>
    <t>Quantité commandé</t>
  </si>
  <si>
    <t>Base de données commandes</t>
  </si>
  <si>
    <t>5- Pour chaque éléments je peux déterminer jusqu'à 6 items de transport différent.</t>
  </si>
  <si>
    <t>Matériel</t>
  </si>
  <si>
    <t>Sous-traitance</t>
  </si>
  <si>
    <t>Quincaillerie</t>
  </si>
  <si>
    <t>Transport</t>
  </si>
  <si>
    <t>TRANSPORT</t>
  </si>
  <si>
    <t>QUINCAILLERIE</t>
  </si>
  <si>
    <t>SOUS-TRAITANCE</t>
  </si>
  <si>
    <t>MATERIEL</t>
  </si>
</sst>
</file>

<file path=xl/styles.xml><?xml version="1.0" encoding="utf-8"?>
<styleSheet xmlns="http://schemas.openxmlformats.org/spreadsheetml/2006/main">
  <numFmts count="5">
    <numFmt numFmtId="164" formatCode="0.00;;"/>
    <numFmt numFmtId="165" formatCode="0%;\-#%;"/>
    <numFmt numFmtId="166" formatCode="0.0"/>
    <numFmt numFmtId="167" formatCode="dd/mm/yy"/>
    <numFmt numFmtId="168" formatCode="_ * #,##0.00_)\ [$$-C0C]_ ;_ * \(#,##0.00\)\ [$$-C0C]_ ;_ * &quot;-&quot;??_)\ [$$-C0C]_ ;_ @_ 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sz val="11"/>
      <color rgb="FF303030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color rgb="FFFFFFFF"/>
      <name val="Tahoma"/>
      <family val="2"/>
    </font>
    <font>
      <b/>
      <sz val="16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rgb="FFFFFFFF"/>
      <name val="Tahoma"/>
      <family val="2"/>
    </font>
    <font>
      <sz val="14"/>
      <color theme="1"/>
      <name val="Calibri"/>
      <family val="2"/>
      <scheme val="minor"/>
    </font>
    <font>
      <b/>
      <sz val="7"/>
      <name val="Tahoma"/>
      <family val="2"/>
    </font>
    <font>
      <b/>
      <sz val="11"/>
      <name val="Calibri"/>
      <family val="2"/>
    </font>
    <font>
      <b/>
      <sz val="20"/>
      <name val="Calibri"/>
      <family val="2"/>
      <scheme val="minor"/>
    </font>
    <font>
      <b/>
      <sz val="16"/>
      <color theme="4" tint="-0.249977111117893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1">
          <color theme="3" tint="0.59999389629810485"/>
        </stop>
      </gradientFill>
    </fill>
    <fill>
      <patternFill patternType="solid">
        <fgColor rgb="FF5484D5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dashed">
        <color indexed="64"/>
      </right>
      <top style="dotted">
        <color indexed="64"/>
      </top>
      <bottom style="medium">
        <color indexed="64"/>
      </bottom>
      <diagonal/>
    </border>
    <border>
      <left style="dashed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rgb="FF00B0F0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rgb="FFFFFFFF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rgb="FFFFFFFF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6">
    <xf numFmtId="0" fontId="0" fillId="0" borderId="0" xfId="0"/>
    <xf numFmtId="0" fontId="1" fillId="2" borderId="0" xfId="0" applyFont="1" applyFill="1" applyProtection="1">
      <protection hidden="1"/>
    </xf>
    <xf numFmtId="2" fontId="1" fillId="2" borderId="0" xfId="0" applyNumberFormat="1" applyFont="1" applyFill="1" applyProtection="1">
      <protection hidden="1"/>
    </xf>
    <xf numFmtId="0" fontId="2" fillId="3" borderId="1" xfId="0" applyFont="1" applyFill="1" applyBorder="1" applyAlignment="1" applyProtection="1">
      <alignment horizontal="center" vertical="center"/>
      <protection hidden="1"/>
    </xf>
    <xf numFmtId="0" fontId="3" fillId="4" borderId="2" xfId="0" applyFont="1" applyFill="1" applyBorder="1" applyAlignment="1" applyProtection="1">
      <alignment horizontal="centerContinuous"/>
      <protection hidden="1"/>
    </xf>
    <xf numFmtId="0" fontId="3" fillId="4" borderId="3" xfId="0" applyFont="1" applyFill="1" applyBorder="1" applyAlignment="1" applyProtection="1">
      <alignment horizontal="centerContinuous"/>
      <protection hidden="1"/>
    </xf>
    <xf numFmtId="0" fontId="3" fillId="4" borderId="4" xfId="0" applyFont="1" applyFill="1" applyBorder="1" applyAlignment="1" applyProtection="1">
      <alignment horizontal="center"/>
      <protection hidden="1"/>
    </xf>
    <xf numFmtId="0" fontId="2" fillId="3" borderId="5" xfId="0" applyFont="1" applyFill="1" applyBorder="1" applyAlignment="1" applyProtection="1">
      <alignment horizontal="center" vertical="center"/>
      <protection hidden="1"/>
    </xf>
    <xf numFmtId="0" fontId="1" fillId="4" borderId="6" xfId="0" applyFont="1" applyFill="1" applyBorder="1" applyAlignment="1" applyProtection="1">
      <alignment horizontal="center"/>
      <protection hidden="1"/>
    </xf>
    <xf numFmtId="0" fontId="0" fillId="5" borderId="9" xfId="0" applyFill="1" applyBorder="1" applyAlignment="1" applyProtection="1">
      <alignment horizontal="left" indent="1"/>
      <protection locked="0"/>
    </xf>
    <xf numFmtId="0" fontId="1" fillId="3" borderId="10" xfId="0" applyFont="1" applyFill="1" applyBorder="1" applyProtection="1">
      <protection hidden="1"/>
    </xf>
    <xf numFmtId="0" fontId="1" fillId="4" borderId="11" xfId="0" applyFont="1" applyFill="1" applyBorder="1" applyProtection="1">
      <protection hidden="1"/>
    </xf>
    <xf numFmtId="0" fontId="2" fillId="3" borderId="12" xfId="0" applyFont="1" applyFill="1" applyBorder="1" applyAlignment="1" applyProtection="1">
      <alignment horizontal="centerContinuous" vertical="center"/>
      <protection hidden="1"/>
    </xf>
    <xf numFmtId="0" fontId="2" fillId="3" borderId="13" xfId="0" applyFont="1" applyFill="1" applyBorder="1" applyAlignment="1" applyProtection="1">
      <alignment horizontal="centerContinuous" vertical="center"/>
      <protection hidden="1"/>
    </xf>
    <xf numFmtId="0" fontId="1" fillId="3" borderId="14" xfId="0" applyFont="1" applyFill="1" applyBorder="1" applyProtection="1"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1" fillId="4" borderId="14" xfId="0" applyFont="1" applyFill="1" applyBorder="1" applyAlignment="1" applyProtection="1">
      <alignment horizontal="center"/>
      <protection hidden="1"/>
    </xf>
    <xf numFmtId="3" fontId="0" fillId="5" borderId="14" xfId="0" quotePrefix="1" applyNumberFormat="1" applyFill="1" applyBorder="1" applyProtection="1">
      <protection locked="0"/>
    </xf>
    <xf numFmtId="0" fontId="1" fillId="5" borderId="14" xfId="0" applyFont="1" applyFill="1" applyBorder="1" applyAlignment="1" applyProtection="1">
      <alignment horizontal="center"/>
      <protection locked="0"/>
    </xf>
    <xf numFmtId="164" fontId="1" fillId="2" borderId="14" xfId="0" quotePrefix="1" applyNumberFormat="1" applyFont="1" applyFill="1" applyBorder="1" applyProtection="1">
      <protection hidden="1"/>
    </xf>
    <xf numFmtId="165" fontId="4" fillId="2" borderId="0" xfId="1" applyNumberFormat="1" applyFont="1" applyFill="1" applyAlignment="1" applyProtection="1">
      <alignment horizontal="left" indent="1"/>
      <protection hidden="1"/>
    </xf>
    <xf numFmtId="0" fontId="1" fillId="4" borderId="18" xfId="0" applyFont="1" applyFill="1" applyBorder="1" applyAlignment="1" applyProtection="1">
      <alignment horizontal="center"/>
      <protection hidden="1"/>
    </xf>
    <xf numFmtId="0" fontId="0" fillId="5" borderId="14" xfId="0" quotePrefix="1" applyFill="1" applyBorder="1" applyProtection="1">
      <protection locked="0"/>
    </xf>
    <xf numFmtId="0" fontId="1" fillId="2" borderId="20" xfId="0" applyFont="1" applyFill="1" applyBorder="1" applyProtection="1">
      <protection hidden="1"/>
    </xf>
    <xf numFmtId="0" fontId="1" fillId="2" borderId="21" xfId="0" applyFont="1" applyFill="1" applyBorder="1" applyProtection="1">
      <protection hidden="1"/>
    </xf>
    <xf numFmtId="164" fontId="1" fillId="2" borderId="22" xfId="0" quotePrefix="1" applyNumberFormat="1" applyFont="1" applyFill="1" applyBorder="1" applyProtection="1">
      <protection hidden="1"/>
    </xf>
    <xf numFmtId="164" fontId="1" fillId="2" borderId="0" xfId="0" quotePrefix="1" applyNumberFormat="1" applyFont="1" applyFill="1" applyProtection="1">
      <protection hidden="1"/>
    </xf>
    <xf numFmtId="9" fontId="1" fillId="2" borderId="0" xfId="1" applyFont="1" applyFill="1" applyAlignment="1" applyProtection="1">
      <alignment horizontal="right" indent="1"/>
      <protection hidden="1"/>
    </xf>
    <xf numFmtId="0" fontId="2" fillId="4" borderId="23" xfId="0" applyFont="1" applyFill="1" applyBorder="1" applyAlignment="1" applyProtection="1">
      <alignment horizontal="center"/>
      <protection hidden="1"/>
    </xf>
    <xf numFmtId="0" fontId="2" fillId="4" borderId="24" xfId="0" applyFont="1" applyFill="1" applyBorder="1" applyAlignment="1" applyProtection="1">
      <alignment horizontal="center"/>
      <protection hidden="1"/>
    </xf>
    <xf numFmtId="2" fontId="2" fillId="4" borderId="25" xfId="0" applyNumberFormat="1" applyFont="1" applyFill="1" applyBorder="1" applyAlignment="1" applyProtection="1">
      <alignment horizontal="center"/>
      <protection hidden="1"/>
    </xf>
    <xf numFmtId="2" fontId="2" fillId="2" borderId="0" xfId="0" applyNumberFormat="1" applyFont="1" applyFill="1" applyAlignment="1" applyProtection="1">
      <alignment horizontal="center"/>
      <protection hidden="1"/>
    </xf>
    <xf numFmtId="0" fontId="1" fillId="4" borderId="16" xfId="0" applyFont="1" applyFill="1" applyBorder="1" applyAlignment="1" applyProtection="1">
      <alignment horizontal="left"/>
      <protection hidden="1"/>
    </xf>
    <xf numFmtId="0" fontId="1" fillId="4" borderId="19" xfId="0" applyFont="1" applyFill="1" applyBorder="1" applyAlignment="1" applyProtection="1">
      <alignment horizontal="left"/>
      <protection hidden="1"/>
    </xf>
    <xf numFmtId="0" fontId="1" fillId="4" borderId="26" xfId="0" applyFont="1" applyFill="1" applyBorder="1" applyAlignment="1" applyProtection="1">
      <alignment horizontal="left"/>
      <protection hidden="1"/>
    </xf>
    <xf numFmtId="0" fontId="1" fillId="2" borderId="0" xfId="0" applyFont="1" applyFill="1" applyAlignment="1" applyProtection="1">
      <alignment horizontal="left"/>
      <protection hidden="1"/>
    </xf>
    <xf numFmtId="0" fontId="1" fillId="5" borderId="18" xfId="0" applyFont="1" applyFill="1" applyBorder="1" applyAlignment="1" applyProtection="1">
      <alignment horizontal="center"/>
      <protection locked="0"/>
    </xf>
    <xf numFmtId="0" fontId="1" fillId="2" borderId="26" xfId="0" applyFont="1" applyFill="1" applyBorder="1" applyProtection="1">
      <protection hidden="1"/>
    </xf>
    <xf numFmtId="0" fontId="0" fillId="0" borderId="27" xfId="0" applyBorder="1" applyAlignment="1" applyProtection="1">
      <alignment horizontal="left"/>
      <protection locked="0"/>
    </xf>
    <xf numFmtId="0" fontId="0" fillId="0" borderId="18" xfId="0" applyBorder="1" applyAlignment="1" applyProtection="1">
      <alignment horizontal="left"/>
      <protection locked="0"/>
    </xf>
    <xf numFmtId="0" fontId="0" fillId="0" borderId="18" xfId="0" applyBorder="1" applyAlignment="1" applyProtection="1">
      <alignment horizontal="right" indent="1"/>
      <protection locked="0"/>
    </xf>
    <xf numFmtId="39" fontId="1" fillId="0" borderId="18" xfId="0" applyNumberFormat="1" applyFont="1" applyBorder="1" applyProtection="1">
      <protection locked="0"/>
    </xf>
    <xf numFmtId="2" fontId="5" fillId="4" borderId="28" xfId="0" applyNumberFormat="1" applyFont="1" applyFill="1" applyBorder="1" applyProtection="1">
      <protection hidden="1"/>
    </xf>
    <xf numFmtId="2" fontId="5" fillId="2" borderId="0" xfId="0" applyNumberFormat="1" applyFont="1" applyFill="1" applyProtection="1">
      <protection hidden="1"/>
    </xf>
    <xf numFmtId="0" fontId="1" fillId="0" borderId="18" xfId="0" applyFont="1" applyBorder="1" applyAlignment="1" applyProtection="1">
      <alignment horizontal="right" indent="1"/>
      <protection locked="0"/>
    </xf>
    <xf numFmtId="39" fontId="0" fillId="0" borderId="18" xfId="0" applyNumberFormat="1" applyBorder="1" applyProtection="1">
      <protection locked="0"/>
    </xf>
    <xf numFmtId="0" fontId="0" fillId="5" borderId="18" xfId="0" applyFill="1" applyBorder="1" applyAlignment="1" applyProtection="1">
      <alignment horizontal="center"/>
      <protection locked="0"/>
    </xf>
    <xf numFmtId="0" fontId="1" fillId="0" borderId="18" xfId="0" applyFont="1" applyBorder="1" applyAlignment="1" applyProtection="1">
      <alignment horizontal="left"/>
      <protection locked="0"/>
    </xf>
    <xf numFmtId="0" fontId="1" fillId="0" borderId="27" xfId="0" applyFont="1" applyBorder="1" applyAlignment="1" applyProtection="1">
      <alignment horizontal="left"/>
      <protection locked="0"/>
    </xf>
    <xf numFmtId="0" fontId="1" fillId="2" borderId="0" xfId="0" applyFont="1" applyFill="1" applyProtection="1">
      <protection locked="0"/>
    </xf>
    <xf numFmtId="0" fontId="1" fillId="4" borderId="27" xfId="0" applyFont="1" applyFill="1" applyBorder="1" applyAlignment="1" applyProtection="1">
      <alignment horizontal="left"/>
      <protection hidden="1"/>
    </xf>
    <xf numFmtId="0" fontId="1" fillId="4" borderId="19" xfId="0" applyFont="1" applyFill="1" applyBorder="1" applyAlignment="1" applyProtection="1">
      <alignment horizontal="right" indent="1"/>
      <protection hidden="1"/>
    </xf>
    <xf numFmtId="0" fontId="0" fillId="4" borderId="16" xfId="0" applyFill="1" applyBorder="1" applyAlignment="1" applyProtection="1">
      <alignment horizontal="left"/>
      <protection hidden="1"/>
    </xf>
    <xf numFmtId="0" fontId="0" fillId="5" borderId="30" xfId="0" applyFill="1" applyBorder="1" applyAlignment="1" applyProtection="1">
      <alignment horizontal="left" indent="1"/>
      <protection locked="0"/>
    </xf>
    <xf numFmtId="0" fontId="1" fillId="3" borderId="17" xfId="0" applyFont="1" applyFill="1" applyBorder="1" applyProtection="1">
      <protection hidden="1"/>
    </xf>
    <xf numFmtId="164" fontId="1" fillId="4" borderId="29" xfId="0" applyNumberFormat="1" applyFont="1" applyFill="1" applyBorder="1" applyAlignment="1" applyProtection="1">
      <alignment horizontal="center"/>
      <protection hidden="1"/>
    </xf>
    <xf numFmtId="164" fontId="5" fillId="4" borderId="28" xfId="0" applyNumberFormat="1" applyFont="1" applyFill="1" applyBorder="1" applyProtection="1">
      <protection hidden="1"/>
    </xf>
    <xf numFmtId="0" fontId="6" fillId="2" borderId="0" xfId="0" applyFont="1" applyFill="1" applyAlignment="1" applyProtection="1">
      <alignment horizontal="center" vertical="center"/>
      <protection hidden="1"/>
    </xf>
    <xf numFmtId="2" fontId="1" fillId="0" borderId="18" xfId="0" applyNumberFormat="1" applyFont="1" applyBorder="1" applyAlignment="1" applyProtection="1">
      <alignment horizontal="center"/>
      <protection locked="0"/>
    </xf>
    <xf numFmtId="0" fontId="3" fillId="4" borderId="4" xfId="0" applyFont="1" applyFill="1" applyBorder="1" applyAlignment="1" applyProtection="1">
      <alignment horizontal="centerContinuous"/>
      <protection hidden="1"/>
    </xf>
    <xf numFmtId="0" fontId="0" fillId="0" borderId="31" xfId="0" quotePrefix="1" applyBorder="1" applyProtection="1">
      <protection locked="0"/>
    </xf>
    <xf numFmtId="0" fontId="7" fillId="0" borderId="0" xfId="0" applyFont="1" applyAlignment="1" applyProtection="1">
      <alignment horizontal="right"/>
      <protection hidden="1"/>
    </xf>
    <xf numFmtId="0" fontId="7" fillId="0" borderId="0" xfId="0" applyFont="1" applyAlignment="1" applyProtection="1">
      <alignment horizontal="center"/>
      <protection hidden="1"/>
    </xf>
    <xf numFmtId="0" fontId="0" fillId="0" borderId="0" xfId="0" applyProtection="1">
      <protection hidden="1"/>
    </xf>
    <xf numFmtId="166" fontId="0" fillId="0" borderId="0" xfId="0" applyNumberFormat="1" applyAlignment="1" applyProtection="1">
      <alignment horizontal="right"/>
      <protection hidden="1"/>
    </xf>
    <xf numFmtId="14" fontId="0" fillId="0" borderId="0" xfId="0" applyNumberFormat="1" applyAlignment="1" applyProtection="1">
      <alignment horizontal="right"/>
      <protection hidden="1"/>
    </xf>
    <xf numFmtId="0" fontId="0" fillId="0" borderId="0" xfId="0" applyAlignment="1" applyProtection="1">
      <alignment horizontal="left"/>
      <protection hidden="1"/>
    </xf>
    <xf numFmtId="0" fontId="0" fillId="0" borderId="0" xfId="0" applyAlignment="1" applyProtection="1">
      <alignment horizontal="center"/>
      <protection hidden="1"/>
    </xf>
    <xf numFmtId="1" fontId="0" fillId="0" borderId="0" xfId="0" applyNumberFormat="1" applyProtection="1">
      <protection hidden="1"/>
    </xf>
    <xf numFmtId="2" fontId="0" fillId="0" borderId="0" xfId="0" applyNumberFormat="1" applyProtection="1">
      <protection hidden="1"/>
    </xf>
    <xf numFmtId="0" fontId="8" fillId="6" borderId="32" xfId="0" applyFont="1" applyFill="1" applyBorder="1" applyAlignment="1">
      <alignment horizontal="centerContinuous" vertical="center"/>
    </xf>
    <xf numFmtId="0" fontId="9" fillId="7" borderId="33" xfId="0" applyFont="1" applyFill="1" applyBorder="1" applyAlignment="1" applyProtection="1">
      <alignment horizontal="center" vertical="center" wrapText="1" readingOrder="1"/>
      <protection hidden="1"/>
    </xf>
    <xf numFmtId="0" fontId="12" fillId="2" borderId="35" xfId="0" applyFont="1" applyFill="1" applyBorder="1" applyAlignment="1" applyProtection="1">
      <alignment horizontal="center" vertical="center" wrapText="1"/>
      <protection hidden="1"/>
    </xf>
    <xf numFmtId="1" fontId="12" fillId="2" borderId="35" xfId="0" applyNumberFormat="1" applyFont="1" applyFill="1" applyBorder="1" applyAlignment="1" applyProtection="1">
      <alignment horizontal="center" vertical="center" wrapText="1"/>
      <protection hidden="1"/>
    </xf>
    <xf numFmtId="2" fontId="12" fillId="2" borderId="35" xfId="0" applyNumberFormat="1" applyFont="1" applyFill="1" applyBorder="1" applyAlignment="1" applyProtection="1">
      <alignment horizontal="center" vertical="center" wrapText="1"/>
      <protection hidden="1"/>
    </xf>
    <xf numFmtId="0" fontId="0" fillId="2" borderId="16" xfId="0" applyFill="1" applyBorder="1" applyAlignment="1" applyProtection="1">
      <alignment horizontal="center"/>
      <protection hidden="1"/>
    </xf>
    <xf numFmtId="0" fontId="0" fillId="2" borderId="16" xfId="0" applyFill="1" applyBorder="1" applyProtection="1">
      <protection hidden="1"/>
    </xf>
    <xf numFmtId="14" fontId="0" fillId="0" borderId="31" xfId="0" quotePrefix="1" applyNumberFormat="1" applyBorder="1" applyProtection="1">
      <protection locked="0"/>
    </xf>
    <xf numFmtId="14" fontId="0" fillId="0" borderId="0" xfId="0" applyNumberFormat="1"/>
    <xf numFmtId="168" fontId="0" fillId="0" borderId="0" xfId="0" applyNumberFormat="1"/>
    <xf numFmtId="0" fontId="13" fillId="7" borderId="33" xfId="0" applyFont="1" applyFill="1" applyBorder="1" applyAlignment="1" applyProtection="1">
      <alignment horizontal="center" vertical="center" wrapText="1" readingOrder="1"/>
      <protection hidden="1"/>
    </xf>
    <xf numFmtId="9" fontId="1" fillId="2" borderId="0" xfId="1" applyFont="1" applyFill="1" applyAlignment="1" applyProtection="1">
      <alignment horizontal="left" indent="1"/>
      <protection hidden="1"/>
    </xf>
    <xf numFmtId="0" fontId="14" fillId="0" borderId="0" xfId="0" applyFont="1"/>
    <xf numFmtId="0" fontId="10" fillId="0" borderId="0" xfId="0" applyFont="1" applyAlignment="1">
      <alignment vertical="center"/>
    </xf>
    <xf numFmtId="0" fontId="0" fillId="5" borderId="16" xfId="0" applyFill="1" applyBorder="1" applyAlignment="1" applyProtection="1">
      <alignment horizontal="left"/>
      <protection locked="0"/>
    </xf>
    <xf numFmtId="0" fontId="0" fillId="5" borderId="17" xfId="0" applyFill="1" applyBorder="1" applyAlignment="1" applyProtection="1">
      <alignment horizontal="left"/>
      <protection locked="0"/>
    </xf>
    <xf numFmtId="0" fontId="0" fillId="5" borderId="7" xfId="0" applyFill="1" applyBorder="1" applyAlignment="1" applyProtection="1">
      <alignment horizontal="left" indent="1"/>
      <protection locked="0"/>
    </xf>
    <xf numFmtId="0" fontId="0" fillId="5" borderId="8" xfId="0" applyFill="1" applyBorder="1" applyAlignment="1" applyProtection="1">
      <alignment horizontal="left" indent="1"/>
      <protection locked="0"/>
    </xf>
    <xf numFmtId="0" fontId="0" fillId="5" borderId="16" xfId="0" applyFill="1" applyBorder="1" applyProtection="1">
      <protection locked="0"/>
    </xf>
    <xf numFmtId="0" fontId="0" fillId="5" borderId="17" xfId="0" applyFill="1" applyBorder="1" applyProtection="1">
      <protection locked="0"/>
    </xf>
    <xf numFmtId="0" fontId="11" fillId="2" borderId="34" xfId="0" applyFont="1" applyFill="1" applyBorder="1" applyAlignment="1" applyProtection="1">
      <alignment horizontal="center" vertical="center" wrapText="1"/>
      <protection hidden="1"/>
    </xf>
    <xf numFmtId="0" fontId="11" fillId="2" borderId="0" xfId="0" applyFont="1" applyFill="1" applyBorder="1" applyAlignment="1" applyProtection="1">
      <alignment horizontal="center" vertical="center" wrapText="1"/>
      <protection hidden="1"/>
    </xf>
    <xf numFmtId="167" fontId="2" fillId="2" borderId="34" xfId="0" applyNumberFormat="1" applyFont="1" applyFill="1" applyBorder="1" applyAlignment="1" applyProtection="1">
      <alignment horizontal="center" vertical="center"/>
      <protection hidden="1"/>
    </xf>
    <xf numFmtId="167" fontId="2" fillId="2" borderId="0" xfId="0" applyNumberFormat="1" applyFont="1" applyFill="1" applyBorder="1" applyAlignment="1" applyProtection="1">
      <alignment horizontal="center" vertical="center"/>
      <protection hidden="1"/>
    </xf>
    <xf numFmtId="0" fontId="2" fillId="2" borderId="34" xfId="0" applyFont="1" applyFill="1" applyBorder="1" applyAlignment="1" applyProtection="1">
      <alignment horizontal="center" vertical="center"/>
      <protection hidden="1"/>
    </xf>
    <xf numFmtId="0" fontId="2" fillId="2" borderId="0" xfId="0" applyFont="1" applyFill="1" applyBorder="1" applyAlignment="1" applyProtection="1">
      <alignment horizontal="center" vertical="center"/>
      <protection hidden="1"/>
    </xf>
    <xf numFmtId="0" fontId="2" fillId="2" borderId="36" xfId="0" applyFont="1" applyFill="1" applyBorder="1" applyAlignment="1" applyProtection="1">
      <alignment horizontal="center" vertical="center" wrapText="1"/>
      <protection hidden="1"/>
    </xf>
    <xf numFmtId="0" fontId="2" fillId="2" borderId="37" xfId="0" applyFont="1" applyFill="1" applyBorder="1" applyAlignment="1" applyProtection="1">
      <alignment horizontal="center" vertical="center" wrapText="1"/>
      <protection hidden="1"/>
    </xf>
    <xf numFmtId="0" fontId="15" fillId="9" borderId="33" xfId="0" applyFont="1" applyFill="1" applyBorder="1" applyAlignment="1" applyProtection="1">
      <alignment horizontal="center" vertical="center" wrapText="1" readingOrder="1"/>
      <protection hidden="1"/>
    </xf>
    <xf numFmtId="0" fontId="15" fillId="8" borderId="33" xfId="0" applyFont="1" applyFill="1" applyBorder="1" applyAlignment="1" applyProtection="1">
      <alignment horizontal="center" vertical="center" wrapText="1" readingOrder="1"/>
      <protection hidden="1"/>
    </xf>
    <xf numFmtId="0" fontId="15" fillId="11" borderId="33" xfId="0" applyFont="1" applyFill="1" applyBorder="1" applyAlignment="1" applyProtection="1">
      <alignment horizontal="center" vertical="center" wrapText="1" readingOrder="1"/>
      <protection hidden="1"/>
    </xf>
    <xf numFmtId="0" fontId="15" fillId="10" borderId="33" xfId="0" applyFont="1" applyFill="1" applyBorder="1" applyAlignment="1" applyProtection="1">
      <alignment horizontal="center" vertical="center" wrapText="1" readingOrder="1"/>
      <protection hidden="1"/>
    </xf>
    <xf numFmtId="0" fontId="15" fillId="8" borderId="39" xfId="0" applyFont="1" applyFill="1" applyBorder="1" applyAlignment="1" applyProtection="1">
      <alignment horizontal="center" vertical="center" wrapText="1" readingOrder="1"/>
      <protection hidden="1"/>
    </xf>
    <xf numFmtId="0" fontId="10" fillId="0" borderId="0" xfId="0" applyFont="1" applyBorder="1" applyAlignment="1" applyProtection="1">
      <alignment horizontal="centerContinuous" vertical="center"/>
      <protection hidden="1"/>
    </xf>
    <xf numFmtId="0" fontId="0" fillId="0" borderId="0" xfId="0" applyBorder="1" applyProtection="1">
      <protection hidden="1"/>
    </xf>
    <xf numFmtId="0" fontId="12" fillId="2" borderId="18" xfId="0" applyFont="1" applyFill="1" applyBorder="1" applyAlignment="1" applyProtection="1">
      <alignment horizontal="center" vertical="center" wrapText="1"/>
      <protection hidden="1"/>
    </xf>
    <xf numFmtId="1" fontId="12" fillId="2" borderId="18" xfId="0" applyNumberFormat="1" applyFont="1" applyFill="1" applyBorder="1" applyAlignment="1" applyProtection="1">
      <alignment horizontal="center" vertical="center" wrapText="1"/>
      <protection hidden="1"/>
    </xf>
    <xf numFmtId="2" fontId="12" fillId="2" borderId="18" xfId="0" applyNumberFormat="1" applyFont="1" applyFill="1" applyBorder="1" applyAlignment="1" applyProtection="1">
      <alignment horizontal="center" vertical="center" wrapText="1"/>
      <protection hidden="1"/>
    </xf>
    <xf numFmtId="0" fontId="16" fillId="9" borderId="35" xfId="0" applyFont="1" applyFill="1" applyBorder="1" applyAlignment="1" applyProtection="1">
      <alignment horizontal="center" vertical="center" wrapText="1" readingOrder="1"/>
      <protection hidden="1"/>
    </xf>
    <xf numFmtId="0" fontId="16" fillId="9" borderId="29" xfId="0" applyFont="1" applyFill="1" applyBorder="1" applyAlignment="1" applyProtection="1">
      <alignment horizontal="center" vertical="center" wrapText="1" readingOrder="1"/>
      <protection hidden="1"/>
    </xf>
    <xf numFmtId="0" fontId="17" fillId="6" borderId="32" xfId="0" applyFont="1" applyFill="1" applyBorder="1" applyAlignment="1">
      <alignment horizontal="center" vertical="center"/>
    </xf>
    <xf numFmtId="0" fontId="17" fillId="6" borderId="18" xfId="0" applyFont="1" applyFill="1" applyBorder="1" applyAlignment="1">
      <alignment horizontal="center" vertical="center"/>
    </xf>
    <xf numFmtId="0" fontId="18" fillId="6" borderId="18" xfId="0" applyFont="1" applyFill="1" applyBorder="1" applyAlignment="1">
      <alignment horizontal="center" vertical="center"/>
    </xf>
    <xf numFmtId="0" fontId="2" fillId="10" borderId="35" xfId="0" applyFont="1" applyFill="1" applyBorder="1" applyAlignment="1">
      <alignment horizontal="center"/>
    </xf>
    <xf numFmtId="0" fontId="2" fillId="10" borderId="38" xfId="0" applyFont="1" applyFill="1" applyBorder="1" applyAlignment="1">
      <alignment horizontal="center"/>
    </xf>
    <xf numFmtId="0" fontId="2" fillId="11" borderId="35" xfId="0" applyFont="1" applyFill="1" applyBorder="1" applyAlignment="1">
      <alignment horizontal="center"/>
    </xf>
    <xf numFmtId="0" fontId="2" fillId="11" borderId="38" xfId="0" applyFont="1" applyFill="1" applyBorder="1" applyAlignment="1">
      <alignment horizontal="center"/>
    </xf>
    <xf numFmtId="0" fontId="2" fillId="11" borderId="29" xfId="0" applyFont="1" applyFill="1" applyBorder="1" applyAlignment="1">
      <alignment horizontal="center"/>
    </xf>
    <xf numFmtId="0" fontId="2" fillId="12" borderId="35" xfId="0" applyFont="1" applyFill="1" applyBorder="1" applyAlignment="1">
      <alignment horizontal="center"/>
    </xf>
    <xf numFmtId="0" fontId="2" fillId="12" borderId="38" xfId="0" applyFont="1" applyFill="1" applyBorder="1" applyAlignment="1">
      <alignment horizontal="center"/>
    </xf>
    <xf numFmtId="0" fontId="2" fillId="12" borderId="29" xfId="0" applyFont="1" applyFill="1" applyBorder="1" applyAlignment="1">
      <alignment horizontal="center"/>
    </xf>
    <xf numFmtId="0" fontId="16" fillId="9" borderId="38" xfId="0" applyFont="1" applyFill="1" applyBorder="1" applyAlignment="1" applyProtection="1">
      <alignment horizontal="center" vertical="center" wrapText="1" readingOrder="1"/>
      <protection hidden="1"/>
    </xf>
    <xf numFmtId="0" fontId="0" fillId="0" borderId="0" xfId="0" applyFill="1"/>
    <xf numFmtId="14" fontId="0" fillId="0" borderId="0" xfId="0" applyNumberFormat="1" applyFill="1"/>
    <xf numFmtId="0" fontId="0" fillId="0" borderId="0" xfId="0" quotePrefix="1" applyFill="1"/>
    <xf numFmtId="168" fontId="0" fillId="0" borderId="0" xfId="0" applyNumberFormat="1" applyFill="1"/>
  </cellXfs>
  <cellStyles count="2">
    <cellStyle name="Normal" xfId="0" builtinId="0"/>
    <cellStyle name="Pourcentage" xfId="1" builtinId="5"/>
  </cellStyles>
  <dxfs count="3">
    <dxf>
      <fill>
        <gradientFill degree="90">
          <stop position="0">
            <color theme="0"/>
          </stop>
          <stop position="0.5">
            <color rgb="FFFF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00"/>
          </stop>
          <stop position="1">
            <color theme="0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17</xdr:col>
      <xdr:colOff>142875</xdr:colOff>
      <xdr:row>2</xdr:row>
      <xdr:rowOff>0</xdr:rowOff>
    </xdr:from>
    <xdr:to>
      <xdr:col>20</xdr:col>
      <xdr:colOff>152400</xdr:colOff>
      <xdr:row>7</xdr:row>
      <xdr:rowOff>152400</xdr:rowOff>
    </xdr:to>
    <xdr:sp macro="[0]!Sommation" textlink="">
      <xdr:nvSpPr>
        <xdr:cNvPr id="2" name="ZoneTexte 1"/>
        <xdr:cNvSpPr txBox="1"/>
      </xdr:nvSpPr>
      <xdr:spPr>
        <a:xfrm>
          <a:off x="13096875" y="381000"/>
          <a:ext cx="2295525" cy="11049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2000"/>
            <a:t>Sommation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M53"/>
  <sheetViews>
    <sheetView topLeftCell="B25" workbookViewId="0">
      <selection activeCell="E6" sqref="E6:E7"/>
    </sheetView>
  </sheetViews>
  <sheetFormatPr baseColWidth="10" defaultRowHeight="15"/>
  <cols>
    <col min="1" max="1" width="0" hidden="1" customWidth="1"/>
    <col min="2" max="2" width="5.42578125" customWidth="1"/>
    <col min="3" max="3" width="24" customWidth="1"/>
    <col min="4" max="4" width="13.5703125" customWidth="1"/>
    <col min="5" max="5" width="35.5703125" customWidth="1"/>
    <col min="6" max="6" width="8" customWidth="1"/>
    <col min="7" max="7" width="11.42578125" customWidth="1"/>
    <col min="8" max="8" width="10.5703125" customWidth="1"/>
    <col min="9" max="9" width="10" customWidth="1"/>
    <col min="10" max="11" width="10.85546875" customWidth="1"/>
    <col min="13" max="13" width="10.5703125" customWidth="1"/>
  </cols>
  <sheetData>
    <row r="1" spans="2:13" ht="15.75" thickBot="1"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2:13">
      <c r="B2" s="3" t="s">
        <v>0</v>
      </c>
      <c r="C2" s="4" t="s">
        <v>1</v>
      </c>
      <c r="D2" s="5"/>
      <c r="E2" s="6" t="s">
        <v>12</v>
      </c>
      <c r="F2" s="7" t="s">
        <v>2</v>
      </c>
      <c r="G2" s="59" t="s">
        <v>44</v>
      </c>
      <c r="H2" s="59" t="s">
        <v>3</v>
      </c>
      <c r="I2" s="2"/>
      <c r="J2" s="26"/>
      <c r="K2" s="26"/>
      <c r="L2" s="26"/>
      <c r="M2" s="2"/>
    </row>
    <row r="3" spans="2:13" ht="15.75" thickBot="1">
      <c r="B3" s="8" t="s">
        <v>11</v>
      </c>
      <c r="C3" s="86" t="s">
        <v>69</v>
      </c>
      <c r="D3" s="87"/>
      <c r="E3" s="9" t="s">
        <v>40</v>
      </c>
      <c r="F3" s="10"/>
      <c r="G3" s="60">
        <v>1250</v>
      </c>
      <c r="H3" s="77">
        <v>44839</v>
      </c>
      <c r="I3" s="2"/>
      <c r="J3" s="26"/>
      <c r="K3" s="26"/>
      <c r="L3" s="26"/>
      <c r="M3" s="2"/>
    </row>
    <row r="4" spans="2:13" ht="15.75" thickBot="1">
      <c r="B4" s="11"/>
      <c r="C4" s="12" t="s">
        <v>4</v>
      </c>
      <c r="D4" s="12"/>
      <c r="E4" s="13" t="s">
        <v>70</v>
      </c>
      <c r="F4" s="14"/>
      <c r="G4" s="15" t="s">
        <v>45</v>
      </c>
      <c r="H4" s="27"/>
      <c r="I4" s="2"/>
      <c r="J4" s="26"/>
      <c r="K4" s="26"/>
      <c r="L4" s="26"/>
      <c r="M4" s="2"/>
    </row>
    <row r="5" spans="2:13">
      <c r="B5" s="16">
        <v>1</v>
      </c>
      <c r="C5" s="88" t="s">
        <v>13</v>
      </c>
      <c r="D5" s="89"/>
      <c r="E5" s="17" t="s">
        <v>14</v>
      </c>
      <c r="F5" s="18">
        <v>8</v>
      </c>
      <c r="G5" s="19">
        <f t="shared" ref="G5:G10" si="0">IF(ISNUMBER(F5),(SUMPRODUCT((G$16:G$43)*(F$16:F$43)*(B$16:B$43=B5))+SUMPRODUCT((G$51:G$51)*(F$51:F$51)*(B$51:B$51=B5))+SUMPRODUCT((G$45:G$50)*(F$45:F$50)*(B$45:B$50=B5))/F5),0)</f>
        <v>1414.875</v>
      </c>
      <c r="H5" s="81" t="s">
        <v>79</v>
      </c>
      <c r="I5" s="2"/>
      <c r="J5" s="26"/>
      <c r="K5" s="26"/>
      <c r="L5" s="26"/>
      <c r="M5" s="20">
        <f>IFERROR(K5/J5,0)</f>
        <v>0</v>
      </c>
    </row>
    <row r="6" spans="2:13">
      <c r="B6" s="21">
        <v>2</v>
      </c>
      <c r="C6" s="88" t="s">
        <v>17</v>
      </c>
      <c r="D6" s="89"/>
      <c r="E6" s="17" t="s">
        <v>18</v>
      </c>
      <c r="F6" s="18">
        <v>6</v>
      </c>
      <c r="G6" s="19">
        <f t="shared" si="0"/>
        <v>234.5</v>
      </c>
      <c r="H6" s="81" t="s">
        <v>78</v>
      </c>
      <c r="I6" s="2"/>
      <c r="J6" s="26"/>
      <c r="K6" s="26"/>
      <c r="L6" s="26"/>
      <c r="M6" s="20">
        <f t="shared" ref="M6:M10" si="1">IFERROR(K6/J6,0)</f>
        <v>0</v>
      </c>
    </row>
    <row r="7" spans="2:13">
      <c r="B7" s="21">
        <v>3</v>
      </c>
      <c r="C7" s="88" t="s">
        <v>19</v>
      </c>
      <c r="D7" s="89"/>
      <c r="E7" s="22" t="s">
        <v>20</v>
      </c>
      <c r="F7" s="18">
        <v>1</v>
      </c>
      <c r="G7" s="19">
        <f t="shared" si="0"/>
        <v>138</v>
      </c>
      <c r="H7" s="81" t="s">
        <v>80</v>
      </c>
      <c r="I7" s="2"/>
      <c r="J7" s="26"/>
      <c r="K7" s="26"/>
      <c r="L7" s="26"/>
      <c r="M7" s="20">
        <f t="shared" si="1"/>
        <v>0</v>
      </c>
    </row>
    <row r="8" spans="2:13">
      <c r="B8" s="21">
        <v>4</v>
      </c>
      <c r="C8" s="88"/>
      <c r="D8" s="89"/>
      <c r="E8" s="22"/>
      <c r="F8" s="18"/>
      <c r="G8" s="19">
        <f t="shared" si="0"/>
        <v>0</v>
      </c>
      <c r="H8" s="27"/>
      <c r="I8" s="2"/>
      <c r="J8" s="26"/>
      <c r="K8" s="26"/>
      <c r="L8" s="26"/>
      <c r="M8" s="20">
        <f t="shared" si="1"/>
        <v>0</v>
      </c>
    </row>
    <row r="9" spans="2:13">
      <c r="B9" s="21">
        <v>5</v>
      </c>
      <c r="C9" s="84"/>
      <c r="D9" s="85"/>
      <c r="E9" s="22"/>
      <c r="F9" s="18"/>
      <c r="G9" s="19">
        <f t="shared" si="0"/>
        <v>0</v>
      </c>
      <c r="H9" s="27"/>
      <c r="I9" s="2"/>
      <c r="J9" s="26"/>
      <c r="K9" s="26"/>
      <c r="L9" s="26"/>
      <c r="M9" s="20">
        <f t="shared" si="1"/>
        <v>0</v>
      </c>
    </row>
    <row r="10" spans="2:13">
      <c r="B10" s="21">
        <v>6</v>
      </c>
      <c r="C10" s="84"/>
      <c r="D10" s="85"/>
      <c r="E10" s="22"/>
      <c r="F10" s="18"/>
      <c r="G10" s="19">
        <f t="shared" si="0"/>
        <v>0</v>
      </c>
      <c r="H10" s="27"/>
      <c r="I10" s="2"/>
      <c r="J10" s="26"/>
      <c r="K10" s="26"/>
      <c r="L10" s="26"/>
      <c r="M10" s="20">
        <f t="shared" si="1"/>
        <v>0</v>
      </c>
    </row>
    <row r="11" spans="2:13" ht="15.75" thickBot="1">
      <c r="B11" s="23" t="s">
        <v>5</v>
      </c>
      <c r="C11" s="24"/>
      <c r="D11" s="24"/>
      <c r="E11" s="24"/>
      <c r="F11" s="24"/>
      <c r="G11" s="25">
        <f>SUMPRODUCT((G5:G10)*(F5:F10))</f>
        <v>12864</v>
      </c>
      <c r="H11" s="27"/>
      <c r="I11" s="2"/>
      <c r="J11" s="26"/>
      <c r="K11" s="26"/>
      <c r="L11" s="26"/>
      <c r="M11" s="2"/>
    </row>
    <row r="12" spans="2:13" ht="15.75" thickTop="1">
      <c r="B12" s="1"/>
      <c r="C12" s="1"/>
      <c r="D12" s="1"/>
      <c r="E12" s="1"/>
      <c r="F12" s="1"/>
      <c r="G12" s="26"/>
      <c r="H12" s="27"/>
      <c r="I12" s="2"/>
      <c r="J12" s="26"/>
      <c r="K12" s="26"/>
      <c r="L12" s="26"/>
      <c r="M12" s="2"/>
    </row>
    <row r="13" spans="2:13" ht="15.75" thickBot="1">
      <c r="B13" s="1"/>
      <c r="C13" s="1"/>
      <c r="D13" s="1"/>
      <c r="E13" s="1"/>
      <c r="F13" s="1"/>
      <c r="G13" s="26"/>
      <c r="H13" s="27"/>
      <c r="I13" s="2"/>
      <c r="J13" s="26"/>
      <c r="K13" s="26"/>
      <c r="L13" s="26"/>
      <c r="M13" s="2"/>
    </row>
    <row r="14" spans="2:13" ht="15.75" thickBot="1">
      <c r="B14" s="1"/>
      <c r="C14" s="1"/>
      <c r="D14" s="28" t="s">
        <v>6</v>
      </c>
      <c r="E14" s="29" t="s">
        <v>4</v>
      </c>
      <c r="F14" s="29" t="s">
        <v>2</v>
      </c>
      <c r="G14" s="29" t="s">
        <v>45</v>
      </c>
      <c r="H14" s="30" t="s">
        <v>5</v>
      </c>
      <c r="I14" s="2"/>
      <c r="J14" s="26"/>
      <c r="K14" s="1"/>
      <c r="L14" s="1"/>
      <c r="M14" s="31"/>
    </row>
    <row r="15" spans="2:13">
      <c r="B15" s="1"/>
      <c r="C15" s="32" t="s">
        <v>7</v>
      </c>
      <c r="D15" s="33"/>
      <c r="E15" s="33"/>
      <c r="F15" s="33"/>
      <c r="G15" s="33"/>
      <c r="H15" s="34"/>
      <c r="I15" s="2"/>
      <c r="J15" s="26"/>
      <c r="K15" s="1"/>
      <c r="L15" s="1"/>
      <c r="M15" s="35"/>
    </row>
    <row r="16" spans="2:13">
      <c r="B16" s="36">
        <v>1</v>
      </c>
      <c r="C16" s="37" t="str">
        <f>IF(ISNUMBER(B16),VLOOKUP(B16,B$5:C$11,2,FALSE),"")</f>
        <v>Chaise</v>
      </c>
      <c r="D16" s="38" t="s">
        <v>15</v>
      </c>
      <c r="E16" s="39" t="s">
        <v>16</v>
      </c>
      <c r="F16" s="40">
        <v>32</v>
      </c>
      <c r="G16" s="41">
        <v>28</v>
      </c>
      <c r="H16" s="42">
        <f>IF(ISBLANK(G16),"",((+F16*G16)))</f>
        <v>896</v>
      </c>
      <c r="I16" s="2"/>
      <c r="J16" s="26"/>
      <c r="K16" s="1"/>
      <c r="L16" s="1"/>
      <c r="M16" s="43"/>
    </row>
    <row r="17" spans="2:13">
      <c r="B17" s="36">
        <v>1</v>
      </c>
      <c r="C17" s="37" t="str">
        <f t="shared" ref="C17:C29" si="2">IF(ISNUMBER(B17),VLOOKUP(B17,B$5:C$11,2,FALSE),"")</f>
        <v>Chaise</v>
      </c>
      <c r="D17" s="38" t="s">
        <v>15</v>
      </c>
      <c r="E17" s="39" t="s">
        <v>21</v>
      </c>
      <c r="F17" s="44">
        <v>8</v>
      </c>
      <c r="G17" s="41">
        <v>15</v>
      </c>
      <c r="H17" s="42">
        <f t="shared" ref="H17:H29" si="3">IF(ISBLANK(G17),"",((+F17*G17)))</f>
        <v>120</v>
      </c>
      <c r="I17" s="2"/>
      <c r="J17" s="26"/>
      <c r="K17" s="1"/>
      <c r="L17" s="1"/>
      <c r="M17" s="43"/>
    </row>
    <row r="18" spans="2:13">
      <c r="B18" s="36">
        <v>1</v>
      </c>
      <c r="C18" s="37" t="str">
        <f t="shared" si="2"/>
        <v>Chaise</v>
      </c>
      <c r="D18" s="38" t="s">
        <v>22</v>
      </c>
      <c r="E18" s="39" t="s">
        <v>23</v>
      </c>
      <c r="F18" s="44">
        <v>8</v>
      </c>
      <c r="G18" s="45">
        <v>25</v>
      </c>
      <c r="H18" s="42">
        <f t="shared" si="3"/>
        <v>200</v>
      </c>
      <c r="I18" s="2"/>
      <c r="J18" s="26"/>
      <c r="K18" s="1"/>
      <c r="L18" s="1"/>
      <c r="M18" s="43"/>
    </row>
    <row r="19" spans="2:13">
      <c r="B19" s="46">
        <v>1</v>
      </c>
      <c r="C19" s="37" t="str">
        <f t="shared" si="2"/>
        <v>Chaise</v>
      </c>
      <c r="D19" s="38" t="s">
        <v>25</v>
      </c>
      <c r="E19" s="39" t="s">
        <v>24</v>
      </c>
      <c r="F19" s="40">
        <v>5</v>
      </c>
      <c r="G19" s="41">
        <v>28</v>
      </c>
      <c r="H19" s="42">
        <f t="shared" si="3"/>
        <v>140</v>
      </c>
      <c r="I19" s="2"/>
      <c r="J19" s="26"/>
      <c r="K19" s="1"/>
      <c r="L19" s="1"/>
      <c r="M19" s="43"/>
    </row>
    <row r="20" spans="2:13">
      <c r="B20" s="36">
        <v>2</v>
      </c>
      <c r="C20" s="37" t="str">
        <f t="shared" si="2"/>
        <v>Tabouret</v>
      </c>
      <c r="D20" s="38" t="s">
        <v>25</v>
      </c>
      <c r="E20" s="39" t="s">
        <v>24</v>
      </c>
      <c r="F20" s="44">
        <v>6</v>
      </c>
      <c r="G20" s="41">
        <v>35</v>
      </c>
      <c r="H20" s="42">
        <f t="shared" si="3"/>
        <v>210</v>
      </c>
      <c r="I20" s="2"/>
      <c r="J20" s="26"/>
      <c r="K20" s="1"/>
      <c r="L20" s="1"/>
      <c r="M20" s="43"/>
    </row>
    <row r="21" spans="2:13">
      <c r="B21" s="36">
        <v>3</v>
      </c>
      <c r="C21" s="37" t="str">
        <f t="shared" si="2"/>
        <v>Table</v>
      </c>
      <c r="D21" s="38" t="s">
        <v>26</v>
      </c>
      <c r="E21" s="39" t="s">
        <v>27</v>
      </c>
      <c r="F21" s="44">
        <v>4</v>
      </c>
      <c r="G21" s="41">
        <v>12</v>
      </c>
      <c r="H21" s="42">
        <f t="shared" si="3"/>
        <v>48</v>
      </c>
      <c r="I21" s="2"/>
      <c r="J21" s="26"/>
      <c r="K21" s="1"/>
      <c r="L21" s="1"/>
      <c r="M21" s="43"/>
    </row>
    <row r="22" spans="2:13">
      <c r="B22" s="36">
        <v>3</v>
      </c>
      <c r="C22" s="37" t="str">
        <f t="shared" si="2"/>
        <v>Table</v>
      </c>
      <c r="D22" s="38" t="s">
        <v>29</v>
      </c>
      <c r="E22" s="39" t="s">
        <v>28</v>
      </c>
      <c r="F22" s="44">
        <v>1</v>
      </c>
      <c r="G22" s="41">
        <v>50</v>
      </c>
      <c r="H22" s="42">
        <f t="shared" si="3"/>
        <v>50</v>
      </c>
      <c r="I22" s="2"/>
      <c r="J22" s="26"/>
      <c r="K22" s="1"/>
      <c r="L22" s="1"/>
      <c r="M22" s="43"/>
    </row>
    <row r="23" spans="2:13">
      <c r="B23" s="46">
        <v>1</v>
      </c>
      <c r="C23" s="37" t="str">
        <f t="shared" si="2"/>
        <v>Chaise</v>
      </c>
      <c r="D23" s="38" t="s">
        <v>30</v>
      </c>
      <c r="E23" s="39" t="s">
        <v>36</v>
      </c>
      <c r="F23" s="44">
        <v>8</v>
      </c>
      <c r="G23" s="41">
        <v>5</v>
      </c>
      <c r="H23" s="42">
        <f t="shared" si="3"/>
        <v>40</v>
      </c>
      <c r="I23" s="2"/>
      <c r="J23" s="26"/>
      <c r="K23" s="1"/>
      <c r="L23" s="1"/>
      <c r="M23" s="43"/>
    </row>
    <row r="24" spans="2:13">
      <c r="B24" s="36"/>
      <c r="C24" s="37" t="str">
        <f t="shared" si="2"/>
        <v/>
      </c>
      <c r="D24" s="38"/>
      <c r="E24" s="39"/>
      <c r="F24" s="44"/>
      <c r="G24" s="41"/>
      <c r="H24" s="42" t="str">
        <f t="shared" si="3"/>
        <v/>
      </c>
      <c r="I24" s="2"/>
      <c r="J24" s="26"/>
      <c r="K24" s="1"/>
      <c r="L24" s="1"/>
      <c r="M24" s="43"/>
    </row>
    <row r="25" spans="2:13">
      <c r="B25" s="36"/>
      <c r="C25" s="37" t="str">
        <f t="shared" si="2"/>
        <v/>
      </c>
      <c r="D25" s="38"/>
      <c r="E25" s="39"/>
      <c r="F25" s="44"/>
      <c r="G25" s="41"/>
      <c r="H25" s="42" t="str">
        <f t="shared" si="3"/>
        <v/>
      </c>
      <c r="I25" s="2"/>
      <c r="J25" s="26"/>
      <c r="K25" s="1"/>
      <c r="L25" s="1"/>
      <c r="M25" s="43"/>
    </row>
    <row r="26" spans="2:13">
      <c r="B26" s="36"/>
      <c r="C26" s="37" t="str">
        <f t="shared" si="2"/>
        <v/>
      </c>
      <c r="D26" s="38"/>
      <c r="E26" s="39"/>
      <c r="F26" s="44"/>
      <c r="G26" s="41"/>
      <c r="H26" s="42" t="str">
        <f t="shared" si="3"/>
        <v/>
      </c>
      <c r="I26" s="2"/>
      <c r="J26" s="26"/>
      <c r="K26" s="1"/>
      <c r="L26" s="1"/>
      <c r="M26" s="43"/>
    </row>
    <row r="27" spans="2:13">
      <c r="B27" s="36"/>
      <c r="C27" s="37" t="str">
        <f t="shared" si="2"/>
        <v/>
      </c>
      <c r="D27" s="48"/>
      <c r="E27" s="47"/>
      <c r="F27" s="44"/>
      <c r="G27" s="41"/>
      <c r="H27" s="42" t="str">
        <f t="shared" si="3"/>
        <v/>
      </c>
      <c r="I27" s="2"/>
      <c r="J27" s="26"/>
      <c r="K27" s="1"/>
      <c r="L27" s="1"/>
      <c r="M27" s="43"/>
    </row>
    <row r="28" spans="2:13">
      <c r="B28" s="36"/>
      <c r="C28" s="37" t="str">
        <f t="shared" si="2"/>
        <v/>
      </c>
      <c r="D28" s="48"/>
      <c r="E28" s="47"/>
      <c r="F28" s="44"/>
      <c r="G28" s="41"/>
      <c r="H28" s="42" t="str">
        <f t="shared" si="3"/>
        <v/>
      </c>
      <c r="I28" s="2"/>
      <c r="J28" s="26"/>
      <c r="K28" s="1"/>
      <c r="L28" s="1"/>
      <c r="M28" s="43"/>
    </row>
    <row r="29" spans="2:13">
      <c r="B29" s="36"/>
      <c r="C29" s="37" t="str">
        <f t="shared" si="2"/>
        <v/>
      </c>
      <c r="D29" s="48"/>
      <c r="E29" s="47"/>
      <c r="F29" s="44"/>
      <c r="G29" s="41"/>
      <c r="H29" s="42" t="str">
        <f t="shared" si="3"/>
        <v/>
      </c>
      <c r="I29" s="2"/>
      <c r="J29" s="26"/>
      <c r="K29" s="1"/>
      <c r="L29" s="1"/>
      <c r="M29" s="43"/>
    </row>
    <row r="30" spans="2:13">
      <c r="B30" s="49"/>
      <c r="C30" s="50" t="s">
        <v>8</v>
      </c>
      <c r="D30" s="33"/>
      <c r="E30" s="33"/>
      <c r="F30" s="51"/>
      <c r="G30" s="33"/>
      <c r="H30" s="34"/>
      <c r="I30" s="2"/>
      <c r="J30" s="26"/>
      <c r="K30" s="1"/>
      <c r="L30" s="1"/>
      <c r="M30" s="35"/>
    </row>
    <row r="31" spans="2:13">
      <c r="B31" s="36">
        <v>1</v>
      </c>
      <c r="C31" s="37" t="str">
        <f>IF(ISNUMBER(B31),VLOOKUP(B31,B$5:C$11,2,FALSE),"")</f>
        <v>Chaise</v>
      </c>
      <c r="D31" s="38" t="s">
        <v>32</v>
      </c>
      <c r="E31" s="39" t="s">
        <v>33</v>
      </c>
      <c r="F31" s="44">
        <v>1</v>
      </c>
      <c r="G31" s="41">
        <v>12</v>
      </c>
      <c r="H31" s="42">
        <f>IF(ISBLANK(G31),"",((+F31*G31)))</f>
        <v>12</v>
      </c>
      <c r="I31" s="2"/>
      <c r="J31" s="26"/>
      <c r="K31" s="1"/>
      <c r="L31" s="1"/>
      <c r="M31" s="43"/>
    </row>
    <row r="32" spans="2:13">
      <c r="B32" s="36">
        <v>2</v>
      </c>
      <c r="C32" s="37" t="str">
        <f t="shared" ref="C32:C37" si="4">IF(ISNUMBER(B32),VLOOKUP(B32,B$5:C$11,2,FALSE),"")</f>
        <v>Tabouret</v>
      </c>
      <c r="D32" s="38" t="s">
        <v>34</v>
      </c>
      <c r="E32" s="39" t="s">
        <v>35</v>
      </c>
      <c r="F32" s="44">
        <v>1</v>
      </c>
      <c r="G32" s="41">
        <v>20</v>
      </c>
      <c r="H32" s="42">
        <f t="shared" ref="H32:H37" si="5">IF(ISBLANK(G32),"",((+F32*G32)))</f>
        <v>20</v>
      </c>
      <c r="I32" s="2"/>
      <c r="J32" s="26"/>
      <c r="K32" s="1"/>
      <c r="L32" s="1"/>
      <c r="M32" s="43"/>
    </row>
    <row r="33" spans="2:13">
      <c r="B33" s="36">
        <v>3</v>
      </c>
      <c r="C33" s="37" t="str">
        <f t="shared" si="4"/>
        <v>Table</v>
      </c>
      <c r="D33" s="38" t="s">
        <v>34</v>
      </c>
      <c r="E33" s="39" t="s">
        <v>35</v>
      </c>
      <c r="F33" s="44">
        <v>1</v>
      </c>
      <c r="G33" s="41">
        <v>20</v>
      </c>
      <c r="H33" s="42">
        <f t="shared" si="5"/>
        <v>20</v>
      </c>
      <c r="I33" s="2"/>
      <c r="J33" s="26"/>
      <c r="K33" s="1"/>
      <c r="L33" s="1"/>
      <c r="M33" s="43"/>
    </row>
    <row r="34" spans="2:13">
      <c r="B34" s="36"/>
      <c r="C34" s="37" t="str">
        <f t="shared" si="4"/>
        <v/>
      </c>
      <c r="D34" s="38"/>
      <c r="E34" s="39"/>
      <c r="F34" s="40"/>
      <c r="G34" s="41"/>
      <c r="H34" s="42" t="str">
        <f t="shared" si="5"/>
        <v/>
      </c>
      <c r="I34" s="2"/>
      <c r="J34" s="26"/>
      <c r="K34" s="1"/>
      <c r="L34" s="1"/>
      <c r="M34" s="43"/>
    </row>
    <row r="35" spans="2:13">
      <c r="B35" s="36"/>
      <c r="C35" s="37" t="str">
        <f t="shared" si="4"/>
        <v/>
      </c>
      <c r="D35" s="38"/>
      <c r="E35" s="39"/>
      <c r="F35" s="44"/>
      <c r="G35" s="41"/>
      <c r="H35" s="42" t="str">
        <f t="shared" si="5"/>
        <v/>
      </c>
      <c r="I35" s="2"/>
      <c r="J35" s="26"/>
      <c r="K35" s="1"/>
      <c r="L35" s="1"/>
      <c r="M35" s="43"/>
    </row>
    <row r="36" spans="2:13">
      <c r="B36" s="36"/>
      <c r="C36" s="37" t="str">
        <f t="shared" si="4"/>
        <v/>
      </c>
      <c r="D36" s="48"/>
      <c r="E36" s="47"/>
      <c r="F36" s="44"/>
      <c r="G36" s="41"/>
      <c r="H36" s="42" t="str">
        <f t="shared" si="5"/>
        <v/>
      </c>
      <c r="I36" s="2"/>
      <c r="J36" s="26"/>
      <c r="K36" s="1"/>
      <c r="L36" s="1"/>
      <c r="M36" s="43"/>
    </row>
    <row r="37" spans="2:13">
      <c r="B37" s="36"/>
      <c r="C37" s="37" t="str">
        <f t="shared" si="4"/>
        <v/>
      </c>
      <c r="D37" s="48"/>
      <c r="E37" s="47"/>
      <c r="F37" s="44"/>
      <c r="G37" s="41"/>
      <c r="H37" s="42" t="str">
        <f t="shared" si="5"/>
        <v/>
      </c>
      <c r="I37" s="2"/>
      <c r="J37" s="26"/>
      <c r="K37" s="1"/>
      <c r="L37" s="1"/>
      <c r="M37" s="43"/>
    </row>
    <row r="38" spans="2:13">
      <c r="B38" s="49"/>
      <c r="C38" s="50" t="s">
        <v>9</v>
      </c>
      <c r="D38" s="33"/>
      <c r="E38" s="33"/>
      <c r="F38" s="51"/>
      <c r="G38" s="33"/>
      <c r="H38" s="34"/>
      <c r="I38" s="2"/>
      <c r="J38" s="26"/>
      <c r="K38" s="1"/>
      <c r="L38" s="1"/>
      <c r="M38" s="35"/>
    </row>
    <row r="39" spans="2:13">
      <c r="B39" s="36">
        <v>1</v>
      </c>
      <c r="C39" s="37" t="str">
        <f>IF(ISNUMBER(B39),VLOOKUP(B39,B$5:C$11,2,FALSE),"")</f>
        <v>Chaise</v>
      </c>
      <c r="D39" s="38" t="s">
        <v>37</v>
      </c>
      <c r="E39" s="39" t="s">
        <v>31</v>
      </c>
      <c r="F39" s="44">
        <v>1</v>
      </c>
      <c r="G39" s="41">
        <v>5</v>
      </c>
      <c r="H39" s="42">
        <f>IF(ISBLANK(G39),"",((+F39*G39)))</f>
        <v>5</v>
      </c>
      <c r="I39" s="2"/>
      <c r="J39" s="26"/>
      <c r="K39" s="1"/>
      <c r="L39" s="1"/>
      <c r="M39" s="43"/>
    </row>
    <row r="40" spans="2:13">
      <c r="B40" s="36">
        <v>2</v>
      </c>
      <c r="C40" s="37" t="str">
        <f t="shared" ref="C40:C43" si="6">IF(ISNUMBER(B40),VLOOKUP(B40,B$5:C$11,2,FALSE),"")</f>
        <v>Tabouret</v>
      </c>
      <c r="D40" s="38" t="s">
        <v>38</v>
      </c>
      <c r="E40" s="39" t="s">
        <v>39</v>
      </c>
      <c r="F40" s="44">
        <v>1</v>
      </c>
      <c r="G40" s="41">
        <v>2</v>
      </c>
      <c r="H40" s="42">
        <f t="shared" ref="H40:H43" si="7">IF(ISBLANK(G40),"",((+F40*G40)))</f>
        <v>2</v>
      </c>
      <c r="I40" s="2"/>
      <c r="J40" s="26"/>
      <c r="K40" s="1"/>
      <c r="L40" s="1"/>
      <c r="M40" s="43"/>
    </row>
    <row r="41" spans="2:13">
      <c r="B41" s="36"/>
      <c r="C41" s="37" t="str">
        <f t="shared" si="6"/>
        <v/>
      </c>
      <c r="D41" s="38"/>
      <c r="E41" s="39"/>
      <c r="F41" s="44"/>
      <c r="G41" s="41"/>
      <c r="H41" s="42" t="str">
        <f t="shared" si="7"/>
        <v/>
      </c>
      <c r="I41" s="2"/>
      <c r="J41" s="26"/>
      <c r="K41" s="1"/>
      <c r="L41" s="1"/>
      <c r="M41" s="43"/>
    </row>
    <row r="42" spans="2:13">
      <c r="B42" s="36"/>
      <c r="C42" s="37" t="str">
        <f t="shared" si="6"/>
        <v/>
      </c>
      <c r="D42" s="48"/>
      <c r="E42" s="47"/>
      <c r="F42" s="44"/>
      <c r="G42" s="41"/>
      <c r="H42" s="42" t="str">
        <f t="shared" si="7"/>
        <v/>
      </c>
      <c r="I42" s="2"/>
      <c r="J42" s="26"/>
      <c r="K42" s="1"/>
      <c r="L42" s="1"/>
      <c r="M42" s="43"/>
    </row>
    <row r="43" spans="2:13">
      <c r="B43" s="36"/>
      <c r="C43" s="37" t="str">
        <f t="shared" si="6"/>
        <v/>
      </c>
      <c r="D43" s="48"/>
      <c r="E43" s="47"/>
      <c r="F43" s="44"/>
      <c r="G43" s="41"/>
      <c r="H43" s="42" t="str">
        <f t="shared" si="7"/>
        <v/>
      </c>
      <c r="I43" s="2"/>
      <c r="J43" s="26"/>
      <c r="K43" s="1"/>
      <c r="L43" s="1"/>
      <c r="M43" s="43"/>
    </row>
    <row r="44" spans="2:13">
      <c r="B44" s="49"/>
      <c r="C44" s="52" t="s">
        <v>10</v>
      </c>
      <c r="D44" s="33"/>
      <c r="E44" s="33"/>
      <c r="F44" s="51"/>
      <c r="G44" s="33"/>
      <c r="H44" s="34"/>
      <c r="I44" s="2"/>
      <c r="J44" s="26"/>
      <c r="K44" s="1"/>
      <c r="L44" s="1"/>
      <c r="M44" s="35"/>
    </row>
    <row r="45" spans="2:13">
      <c r="B45" s="36">
        <v>1</v>
      </c>
      <c r="C45" s="37" t="str">
        <f>IF(ISNUMBER(B45),VLOOKUP(B45,B$5:C$11,2,FALSE),"")</f>
        <v>Chaise</v>
      </c>
      <c r="D45" s="38" t="s">
        <v>40</v>
      </c>
      <c r="E45" s="39" t="s">
        <v>41</v>
      </c>
      <c r="F45" s="44">
        <v>1</v>
      </c>
      <c r="G45" s="41">
        <v>15</v>
      </c>
      <c r="H45" s="42">
        <f>IF(ISBLANK(G45),"",((+F45*G45)))</f>
        <v>15</v>
      </c>
      <c r="I45" s="2"/>
      <c r="J45" s="26"/>
      <c r="K45" s="1"/>
      <c r="L45" s="1"/>
      <c r="M45" s="43"/>
    </row>
    <row r="46" spans="2:13">
      <c r="B46" s="36">
        <v>2</v>
      </c>
      <c r="C46" s="37" t="str">
        <f t="shared" ref="C46:C50" si="8">IF(ISNUMBER(B46),VLOOKUP(B46,B$5:C$11,2,FALSE),"")</f>
        <v>Tabouret</v>
      </c>
      <c r="D46" s="38" t="s">
        <v>42</v>
      </c>
      <c r="E46" s="39" t="s">
        <v>41</v>
      </c>
      <c r="F46" s="44">
        <v>1</v>
      </c>
      <c r="G46" s="41">
        <v>15</v>
      </c>
      <c r="H46" s="42">
        <f t="shared" ref="H46:H50" si="9">IF(ISBLANK(G46),"",((+F46*G46)))</f>
        <v>15</v>
      </c>
      <c r="I46" s="2"/>
      <c r="J46" s="26"/>
      <c r="K46" s="1"/>
      <c r="L46" s="1"/>
      <c r="M46" s="43"/>
    </row>
    <row r="47" spans="2:13">
      <c r="B47" s="36">
        <v>3</v>
      </c>
      <c r="C47" s="37" t="str">
        <f t="shared" si="8"/>
        <v>Table</v>
      </c>
      <c r="D47" s="38" t="s">
        <v>43</v>
      </c>
      <c r="E47" s="47" t="s">
        <v>41</v>
      </c>
      <c r="F47" s="44">
        <v>1</v>
      </c>
      <c r="G47" s="41">
        <v>20</v>
      </c>
      <c r="H47" s="42">
        <f t="shared" si="9"/>
        <v>20</v>
      </c>
      <c r="I47" s="2"/>
      <c r="J47" s="26"/>
      <c r="K47" s="1"/>
      <c r="L47" s="1"/>
      <c r="M47" s="43"/>
    </row>
    <row r="48" spans="2:13">
      <c r="B48" s="36"/>
      <c r="C48" s="37" t="str">
        <f t="shared" si="8"/>
        <v/>
      </c>
      <c r="D48" s="48"/>
      <c r="E48" s="47"/>
      <c r="F48" s="44"/>
      <c r="G48" s="41"/>
      <c r="H48" s="42" t="str">
        <f t="shared" si="9"/>
        <v/>
      </c>
      <c r="I48" s="2"/>
      <c r="J48" s="26"/>
      <c r="K48" s="1"/>
      <c r="L48" s="1"/>
      <c r="M48" s="43"/>
    </row>
    <row r="49" spans="2:13">
      <c r="B49" s="36"/>
      <c r="C49" s="37" t="str">
        <f t="shared" si="8"/>
        <v/>
      </c>
      <c r="D49" s="48"/>
      <c r="E49" s="47"/>
      <c r="F49" s="44"/>
      <c r="G49" s="41"/>
      <c r="H49" s="42" t="str">
        <f t="shared" si="9"/>
        <v/>
      </c>
      <c r="I49" s="2"/>
      <c r="J49" s="26"/>
      <c r="K49" s="1"/>
      <c r="L49" s="1"/>
      <c r="M49" s="43"/>
    </row>
    <row r="50" spans="2:13">
      <c r="B50" s="36"/>
      <c r="C50" s="37" t="str">
        <f t="shared" si="8"/>
        <v/>
      </c>
      <c r="D50" s="48"/>
      <c r="E50" s="47"/>
      <c r="F50" s="44"/>
      <c r="G50" s="41"/>
      <c r="H50" s="42" t="str">
        <f t="shared" si="9"/>
        <v/>
      </c>
      <c r="I50" s="2"/>
      <c r="J50" s="26"/>
      <c r="K50" s="1"/>
      <c r="L50" s="1"/>
      <c r="M50" s="43"/>
    </row>
    <row r="51" spans="2:13" ht="15.75">
      <c r="B51" s="36"/>
      <c r="C51" s="37" t="str">
        <f>IF(ISNUMBER(B51),VLOOKUP(B51,B$7:C$13,2,FALSE),"")</f>
        <v/>
      </c>
      <c r="D51" s="53"/>
      <c r="E51" s="54"/>
      <c r="F51" s="58"/>
      <c r="G51" s="55"/>
      <c r="H51" s="56">
        <f>+F51*I51</f>
        <v>0</v>
      </c>
      <c r="I51" s="2"/>
      <c r="J51" s="26"/>
      <c r="K51" s="1"/>
      <c r="L51" s="1"/>
      <c r="M51" s="57"/>
    </row>
    <row r="52" spans="2:13" ht="15.75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57"/>
    </row>
    <row r="53" spans="2:13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43"/>
    </row>
  </sheetData>
  <mergeCells count="7">
    <mergeCell ref="C10:D10"/>
    <mergeCell ref="C3:D3"/>
    <mergeCell ref="C5:D5"/>
    <mergeCell ref="C6:D6"/>
    <mergeCell ref="C7:D7"/>
    <mergeCell ref="C8:D8"/>
    <mergeCell ref="C9:D9"/>
  </mergeCells>
  <phoneticPr fontId="8" type="noConversion"/>
  <conditionalFormatting sqref="F16:F29 F36:F37 F51">
    <cfRule type="expression" dxfId="2" priority="5">
      <formula>K16=1</formula>
    </cfRule>
  </conditionalFormatting>
  <conditionalFormatting sqref="F39:F43">
    <cfRule type="expression" dxfId="1" priority="4">
      <formula>K39=1</formula>
    </cfRule>
  </conditionalFormatting>
  <conditionalFormatting sqref="F31:F35">
    <cfRule type="expression" dxfId="0" priority="1">
      <formula>K31=1</formula>
    </cfRule>
  </conditionalFormatting>
  <conditionalFormatting sqref="M51:M52">
    <cfRule type="iconSet" priority="10">
      <iconSet showValue="0">
        <cfvo type="percent" val="0"/>
        <cfvo type="num" val="0"/>
        <cfvo type="num" val="1"/>
      </iconSet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N10"/>
  <sheetViews>
    <sheetView workbookViewId="0">
      <selection activeCell="I16" sqref="I16"/>
    </sheetView>
  </sheetViews>
  <sheetFormatPr baseColWidth="10" defaultRowHeight="15"/>
  <sheetData>
    <row r="1" spans="1:196" s="63" customFormat="1" ht="15" customHeight="1">
      <c r="A1" s="61">
        <f>COLUMN()</f>
        <v>1</v>
      </c>
      <c r="B1" s="61">
        <f>COLUMN()</f>
        <v>2</v>
      </c>
      <c r="C1" s="62">
        <f>COLUMN()</f>
        <v>3</v>
      </c>
      <c r="D1" s="62">
        <f>COLUMN()</f>
        <v>4</v>
      </c>
      <c r="E1" s="62">
        <f>COLUMN()</f>
        <v>5</v>
      </c>
      <c r="F1" s="62">
        <f>COLUMN()</f>
        <v>6</v>
      </c>
      <c r="G1" s="62">
        <f>COLUMN()</f>
        <v>7</v>
      </c>
      <c r="H1" s="62">
        <f>COLUMN()</f>
        <v>8</v>
      </c>
      <c r="I1" s="62">
        <f>COLUMN()</f>
        <v>9</v>
      </c>
      <c r="J1" s="62">
        <f>COLUMN()</f>
        <v>10</v>
      </c>
      <c r="K1" s="62">
        <f>COLUMN()</f>
        <v>11</v>
      </c>
      <c r="L1" s="62">
        <f>COLUMN()</f>
        <v>12</v>
      </c>
      <c r="M1" s="62">
        <f>COLUMN()</f>
        <v>13</v>
      </c>
      <c r="N1" s="62">
        <f>COLUMN()</f>
        <v>14</v>
      </c>
      <c r="O1" s="62">
        <f>COLUMN()</f>
        <v>15</v>
      </c>
      <c r="P1" s="62">
        <f>COLUMN()</f>
        <v>16</v>
      </c>
      <c r="Q1" s="62">
        <f>COLUMN()</f>
        <v>17</v>
      </c>
      <c r="R1" s="62">
        <f>COLUMN()</f>
        <v>18</v>
      </c>
      <c r="S1" s="62">
        <f>COLUMN()</f>
        <v>19</v>
      </c>
      <c r="T1" s="62">
        <f>COLUMN()</f>
        <v>20</v>
      </c>
      <c r="U1" s="62">
        <f>COLUMN()</f>
        <v>21</v>
      </c>
      <c r="V1" s="62">
        <f>COLUMN()</f>
        <v>22</v>
      </c>
      <c r="W1" s="62">
        <f>COLUMN()</f>
        <v>23</v>
      </c>
      <c r="X1" s="62">
        <f>COLUMN()</f>
        <v>24</v>
      </c>
      <c r="Y1" s="62">
        <f>COLUMN()</f>
        <v>25</v>
      </c>
      <c r="Z1" s="62">
        <f>COLUMN()</f>
        <v>26</v>
      </c>
      <c r="AA1" s="62">
        <f>COLUMN()</f>
        <v>27</v>
      </c>
      <c r="AB1" s="62">
        <f>COLUMN()</f>
        <v>28</v>
      </c>
      <c r="AC1" s="62">
        <f>COLUMN()</f>
        <v>29</v>
      </c>
      <c r="AD1" s="62">
        <f>COLUMN()</f>
        <v>30</v>
      </c>
      <c r="AE1" s="62">
        <f>COLUMN()</f>
        <v>31</v>
      </c>
      <c r="AF1" s="62">
        <f>COLUMN()</f>
        <v>32</v>
      </c>
      <c r="AG1" s="62">
        <f>COLUMN()</f>
        <v>33</v>
      </c>
      <c r="AH1" s="62">
        <f>COLUMN()</f>
        <v>34</v>
      </c>
      <c r="AI1" s="62">
        <f>COLUMN()</f>
        <v>35</v>
      </c>
      <c r="AJ1" s="62">
        <f>COLUMN()</f>
        <v>36</v>
      </c>
      <c r="AK1" s="62">
        <f>COLUMN()</f>
        <v>37</v>
      </c>
      <c r="AL1" s="62">
        <f>COLUMN()</f>
        <v>38</v>
      </c>
      <c r="AM1" s="62">
        <f>COLUMN()</f>
        <v>39</v>
      </c>
      <c r="AN1" s="62">
        <f>COLUMN()</f>
        <v>40</v>
      </c>
      <c r="AO1" s="62">
        <f>COLUMN()</f>
        <v>41</v>
      </c>
      <c r="AP1" s="62">
        <f>COLUMN()</f>
        <v>42</v>
      </c>
      <c r="AQ1" s="62">
        <f>COLUMN()</f>
        <v>43</v>
      </c>
      <c r="AR1" s="62">
        <f>COLUMN()</f>
        <v>44</v>
      </c>
      <c r="AS1" s="62">
        <f>COLUMN()</f>
        <v>45</v>
      </c>
      <c r="AT1" s="62">
        <f>COLUMN()</f>
        <v>46</v>
      </c>
      <c r="AU1" s="62">
        <f>COLUMN()</f>
        <v>47</v>
      </c>
      <c r="AV1" s="62">
        <f>COLUMN()</f>
        <v>48</v>
      </c>
      <c r="AW1" s="62">
        <f>COLUMN()</f>
        <v>49</v>
      </c>
      <c r="AX1" s="62">
        <f>COLUMN()</f>
        <v>50</v>
      </c>
      <c r="AY1" s="62">
        <f>COLUMN()</f>
        <v>51</v>
      </c>
      <c r="AZ1" s="62">
        <f>COLUMN()</f>
        <v>52</v>
      </c>
      <c r="BA1" s="62">
        <f>COLUMN()</f>
        <v>53</v>
      </c>
      <c r="BB1" s="62">
        <f>COLUMN()</f>
        <v>54</v>
      </c>
      <c r="BC1" s="62">
        <f>COLUMN()</f>
        <v>55</v>
      </c>
      <c r="BD1" s="62">
        <f>COLUMN()</f>
        <v>56</v>
      </c>
      <c r="BE1" s="62">
        <f>COLUMN()</f>
        <v>57</v>
      </c>
      <c r="BF1" s="62">
        <f>COLUMN()</f>
        <v>58</v>
      </c>
      <c r="BG1" s="62">
        <f>COLUMN()</f>
        <v>59</v>
      </c>
      <c r="BH1" s="62">
        <f>COLUMN()</f>
        <v>60</v>
      </c>
      <c r="BI1" s="62">
        <f>COLUMN()</f>
        <v>61</v>
      </c>
      <c r="BJ1" s="62">
        <f>COLUMN()</f>
        <v>62</v>
      </c>
      <c r="BK1" s="62">
        <f>COLUMN()</f>
        <v>63</v>
      </c>
      <c r="BL1" s="62">
        <f>COLUMN()</f>
        <v>64</v>
      </c>
      <c r="BM1" s="62">
        <f>COLUMN()</f>
        <v>65</v>
      </c>
      <c r="BN1" s="62">
        <f>COLUMN()</f>
        <v>66</v>
      </c>
      <c r="BO1" s="62">
        <f>COLUMN()</f>
        <v>67</v>
      </c>
      <c r="BP1" s="62">
        <f>COLUMN()</f>
        <v>68</v>
      </c>
      <c r="BQ1" s="62">
        <f>COLUMN()</f>
        <v>69</v>
      </c>
      <c r="BR1" s="62">
        <f>COLUMN()</f>
        <v>70</v>
      </c>
      <c r="BS1" s="62">
        <f>COLUMN()</f>
        <v>71</v>
      </c>
      <c r="BT1" s="62">
        <f>COLUMN()</f>
        <v>72</v>
      </c>
      <c r="BU1" s="62">
        <f>COLUMN()</f>
        <v>73</v>
      </c>
      <c r="BV1" s="62">
        <f>COLUMN()</f>
        <v>74</v>
      </c>
      <c r="BW1" s="62">
        <f>COLUMN()</f>
        <v>75</v>
      </c>
      <c r="BX1" s="62">
        <f>COLUMN()</f>
        <v>76</v>
      </c>
      <c r="BY1" s="62">
        <f>COLUMN()</f>
        <v>77</v>
      </c>
      <c r="BZ1" s="62">
        <f>COLUMN()</f>
        <v>78</v>
      </c>
      <c r="CA1" s="62">
        <f>COLUMN()</f>
        <v>79</v>
      </c>
      <c r="CB1" s="62">
        <f>COLUMN()</f>
        <v>80</v>
      </c>
      <c r="CC1" s="62">
        <f>COLUMN()</f>
        <v>81</v>
      </c>
      <c r="CD1" s="62">
        <f>COLUMN()</f>
        <v>82</v>
      </c>
      <c r="CE1" s="62">
        <f>COLUMN()</f>
        <v>83</v>
      </c>
      <c r="CF1" s="62">
        <f>COLUMN()</f>
        <v>84</v>
      </c>
      <c r="CG1" s="62">
        <f>COLUMN()</f>
        <v>85</v>
      </c>
      <c r="CH1" s="62">
        <f>COLUMN()</f>
        <v>86</v>
      </c>
      <c r="CI1" s="62">
        <f>COLUMN()</f>
        <v>87</v>
      </c>
      <c r="CJ1" s="62">
        <f>COLUMN()</f>
        <v>88</v>
      </c>
      <c r="CK1" s="62">
        <f>COLUMN()</f>
        <v>89</v>
      </c>
      <c r="CL1" s="62">
        <f>COLUMN()</f>
        <v>90</v>
      </c>
      <c r="CM1" s="62">
        <f>COLUMN()</f>
        <v>91</v>
      </c>
      <c r="CN1" s="62">
        <f>COLUMN()</f>
        <v>92</v>
      </c>
      <c r="CO1" s="62">
        <f>COLUMN()</f>
        <v>93</v>
      </c>
      <c r="CP1" s="62">
        <f>COLUMN()</f>
        <v>94</v>
      </c>
      <c r="CQ1" s="62">
        <f>COLUMN()</f>
        <v>95</v>
      </c>
      <c r="CR1" s="62">
        <f>COLUMN()</f>
        <v>96</v>
      </c>
      <c r="CS1" s="62">
        <f>COLUMN()</f>
        <v>97</v>
      </c>
      <c r="CT1" s="62">
        <f>COLUMN()</f>
        <v>98</v>
      </c>
      <c r="CU1" s="62">
        <f>COLUMN()</f>
        <v>99</v>
      </c>
      <c r="CV1" s="62">
        <f>COLUMN()</f>
        <v>100</v>
      </c>
      <c r="CW1" s="62">
        <f>COLUMN()</f>
        <v>101</v>
      </c>
      <c r="CX1" s="62">
        <f>COLUMN()</f>
        <v>102</v>
      </c>
      <c r="CY1" s="62">
        <f>COLUMN()</f>
        <v>103</v>
      </c>
      <c r="CZ1" s="62">
        <f>COLUMN()</f>
        <v>104</v>
      </c>
      <c r="DA1" s="62">
        <f>COLUMN()</f>
        <v>105</v>
      </c>
      <c r="DB1" s="62">
        <f>COLUMN()</f>
        <v>106</v>
      </c>
      <c r="DC1" s="62">
        <f>COLUMN()</f>
        <v>107</v>
      </c>
      <c r="DD1" s="62">
        <f>COLUMN()</f>
        <v>108</v>
      </c>
      <c r="DE1" s="62">
        <f>COLUMN()</f>
        <v>109</v>
      </c>
      <c r="DF1" s="62">
        <f>COLUMN()</f>
        <v>110</v>
      </c>
      <c r="DG1" s="62">
        <f>COLUMN()</f>
        <v>111</v>
      </c>
      <c r="DH1" s="62">
        <f>COLUMN()</f>
        <v>112</v>
      </c>
      <c r="DI1" s="62">
        <f>COLUMN()</f>
        <v>113</v>
      </c>
      <c r="DJ1" s="62">
        <f>COLUMN()</f>
        <v>114</v>
      </c>
      <c r="DK1" s="62">
        <f>COLUMN()</f>
        <v>115</v>
      </c>
      <c r="DL1" s="62">
        <f>COLUMN()</f>
        <v>116</v>
      </c>
      <c r="DM1" s="62">
        <f>COLUMN()</f>
        <v>117</v>
      </c>
      <c r="DN1" s="62">
        <f>COLUMN()</f>
        <v>118</v>
      </c>
      <c r="DO1" s="62">
        <f>COLUMN()</f>
        <v>119</v>
      </c>
      <c r="DP1" s="62">
        <f>COLUMN()</f>
        <v>120</v>
      </c>
      <c r="DQ1" s="62">
        <f>COLUMN()</f>
        <v>121</v>
      </c>
      <c r="DR1" s="62">
        <f>COLUMN()</f>
        <v>122</v>
      </c>
      <c r="DS1" s="62">
        <f>COLUMN()</f>
        <v>123</v>
      </c>
      <c r="DT1" s="62">
        <f>COLUMN()</f>
        <v>124</v>
      </c>
      <c r="DU1" s="62">
        <f>COLUMN()</f>
        <v>125</v>
      </c>
      <c r="DV1" s="62">
        <f>COLUMN()</f>
        <v>126</v>
      </c>
      <c r="DW1" s="62">
        <f>COLUMN()</f>
        <v>127</v>
      </c>
      <c r="DX1" s="62">
        <f>COLUMN()</f>
        <v>128</v>
      </c>
      <c r="DY1" s="62">
        <f>COLUMN()</f>
        <v>129</v>
      </c>
      <c r="DZ1" s="62">
        <f>COLUMN()</f>
        <v>130</v>
      </c>
      <c r="EA1" s="62">
        <f>COLUMN()</f>
        <v>131</v>
      </c>
      <c r="EB1" s="62">
        <f>COLUMN()</f>
        <v>132</v>
      </c>
      <c r="EC1" s="62">
        <f>COLUMN()</f>
        <v>133</v>
      </c>
      <c r="ED1" s="62">
        <f>COLUMN()</f>
        <v>134</v>
      </c>
      <c r="EE1" s="62">
        <f>COLUMN()</f>
        <v>135</v>
      </c>
      <c r="EF1" s="62">
        <f>COLUMN()</f>
        <v>136</v>
      </c>
      <c r="EG1" s="62">
        <f>COLUMN()</f>
        <v>137</v>
      </c>
      <c r="EH1" s="62">
        <f>COLUMN()</f>
        <v>138</v>
      </c>
      <c r="EI1" s="62">
        <f>COLUMN()</f>
        <v>139</v>
      </c>
      <c r="EJ1" s="62">
        <f>COLUMN()</f>
        <v>140</v>
      </c>
      <c r="EK1" s="62">
        <f>COLUMN()</f>
        <v>141</v>
      </c>
      <c r="EL1" s="62">
        <f>COLUMN()</f>
        <v>142</v>
      </c>
      <c r="EM1" s="62">
        <f>COLUMN()</f>
        <v>143</v>
      </c>
      <c r="EN1" s="62">
        <f>COLUMN()</f>
        <v>144</v>
      </c>
      <c r="EO1" s="62">
        <f>COLUMN()</f>
        <v>145</v>
      </c>
      <c r="EP1" s="62">
        <f>COLUMN()</f>
        <v>146</v>
      </c>
      <c r="EQ1" s="62">
        <f>COLUMN()</f>
        <v>147</v>
      </c>
      <c r="ER1" s="62">
        <f>COLUMN()</f>
        <v>148</v>
      </c>
      <c r="ES1" s="62">
        <f>COLUMN()</f>
        <v>149</v>
      </c>
      <c r="ET1" s="62">
        <f>COLUMN()</f>
        <v>150</v>
      </c>
      <c r="EU1" s="62">
        <f>COLUMN()</f>
        <v>151</v>
      </c>
      <c r="EV1" s="62">
        <f>COLUMN()</f>
        <v>152</v>
      </c>
      <c r="EW1" s="62">
        <f>COLUMN()</f>
        <v>153</v>
      </c>
      <c r="EX1" s="62">
        <f>COLUMN()</f>
        <v>154</v>
      </c>
      <c r="EY1" s="62">
        <f>COLUMN()</f>
        <v>155</v>
      </c>
      <c r="EZ1" s="62">
        <f>COLUMN()</f>
        <v>156</v>
      </c>
      <c r="FA1" s="62">
        <f>COLUMN()</f>
        <v>157</v>
      </c>
      <c r="FB1" s="62">
        <f>COLUMN()</f>
        <v>158</v>
      </c>
      <c r="FC1" s="62">
        <f>COLUMN()</f>
        <v>159</v>
      </c>
      <c r="FD1" s="62">
        <f>COLUMN()</f>
        <v>160</v>
      </c>
      <c r="FE1" s="62">
        <f>COLUMN()</f>
        <v>161</v>
      </c>
      <c r="FF1" s="62">
        <f>COLUMN()</f>
        <v>162</v>
      </c>
      <c r="FG1" s="62">
        <f>COLUMN()</f>
        <v>163</v>
      </c>
      <c r="FH1" s="62">
        <f>COLUMN()</f>
        <v>164</v>
      </c>
      <c r="FI1" s="62">
        <f>COLUMN()</f>
        <v>165</v>
      </c>
      <c r="FJ1" s="62">
        <f>COLUMN()</f>
        <v>166</v>
      </c>
      <c r="FK1" s="62">
        <f>COLUMN()</f>
        <v>167</v>
      </c>
      <c r="FL1" s="62">
        <f>COLUMN()</f>
        <v>168</v>
      </c>
      <c r="FM1" s="62">
        <f>COLUMN()</f>
        <v>169</v>
      </c>
      <c r="FN1" s="62">
        <f>COLUMN()</f>
        <v>170</v>
      </c>
      <c r="FO1" s="62">
        <f>COLUMN()</f>
        <v>171</v>
      </c>
      <c r="FP1" s="62">
        <f>COLUMN()</f>
        <v>172</v>
      </c>
      <c r="FQ1" s="62">
        <f>COLUMN()</f>
        <v>173</v>
      </c>
      <c r="FR1" s="62">
        <f>COLUMN()</f>
        <v>174</v>
      </c>
      <c r="FS1" s="62">
        <f>COLUMN()</f>
        <v>175</v>
      </c>
      <c r="FT1" s="62">
        <f>COLUMN()</f>
        <v>176</v>
      </c>
      <c r="FU1" s="62">
        <f>COLUMN()</f>
        <v>177</v>
      </c>
      <c r="FV1" s="62">
        <f>COLUMN()</f>
        <v>178</v>
      </c>
      <c r="FW1" s="62">
        <f>COLUMN()</f>
        <v>179</v>
      </c>
      <c r="FX1" s="62">
        <f>COLUMN()</f>
        <v>180</v>
      </c>
      <c r="FY1" s="62">
        <f>COLUMN()</f>
        <v>181</v>
      </c>
      <c r="FZ1" s="62">
        <f>COLUMN()</f>
        <v>182</v>
      </c>
      <c r="GA1" s="62">
        <f>COLUMN()</f>
        <v>183</v>
      </c>
      <c r="GB1" s="62">
        <f>COLUMN()</f>
        <v>184</v>
      </c>
      <c r="GC1" s="62">
        <f>COLUMN()</f>
        <v>185</v>
      </c>
      <c r="GD1" s="62">
        <f>COLUMN()</f>
        <v>186</v>
      </c>
      <c r="GE1" s="62">
        <f>COLUMN()</f>
        <v>187</v>
      </c>
      <c r="GF1" s="62">
        <f>COLUMN()</f>
        <v>188</v>
      </c>
      <c r="GG1" s="62">
        <f>COLUMN()</f>
        <v>189</v>
      </c>
      <c r="GH1" s="62">
        <f>COLUMN()</f>
        <v>190</v>
      </c>
      <c r="GI1" s="62">
        <f>COLUMN()</f>
        <v>191</v>
      </c>
      <c r="GJ1" s="62">
        <f>COLUMN()</f>
        <v>192</v>
      </c>
      <c r="GK1" s="62">
        <f>COLUMN()</f>
        <v>193</v>
      </c>
      <c r="GL1" s="62">
        <f>COLUMN()</f>
        <v>194</v>
      </c>
      <c r="GM1" s="62">
        <f>COLUMN()</f>
        <v>195</v>
      </c>
      <c r="GN1" s="62">
        <f>COLUMN()</f>
        <v>196</v>
      </c>
    </row>
    <row r="2" spans="1:196" s="63" customFormat="1" ht="18" customHeight="1">
      <c r="A2" s="64"/>
      <c r="B2" s="65"/>
      <c r="E2" s="67"/>
      <c r="F2" s="66"/>
      <c r="G2" s="66"/>
      <c r="H2" s="68"/>
      <c r="I2" s="69"/>
      <c r="J2" s="67"/>
      <c r="M2" s="68"/>
      <c r="N2" s="69"/>
      <c r="O2" s="67"/>
      <c r="R2" s="68"/>
      <c r="S2" s="69"/>
      <c r="T2" s="67"/>
      <c r="W2" s="68"/>
      <c r="X2" s="69"/>
      <c r="Y2" s="67"/>
      <c r="AB2" s="68"/>
      <c r="AC2" s="69"/>
      <c r="AD2" s="67"/>
      <c r="AG2" s="68"/>
      <c r="AH2" s="69"/>
      <c r="AL2" s="68"/>
      <c r="AM2" s="69"/>
      <c r="AQ2" s="68"/>
      <c r="AR2" s="69"/>
      <c r="AV2" s="68"/>
      <c r="AW2" s="69"/>
      <c r="BA2" s="68"/>
      <c r="BB2" s="69"/>
      <c r="BF2" s="68"/>
      <c r="BG2" s="69"/>
      <c r="BK2" s="68"/>
      <c r="BL2" s="69"/>
      <c r="BP2" s="68"/>
      <c r="BQ2" s="69"/>
      <c r="BU2" s="68"/>
      <c r="BV2" s="69"/>
      <c r="BZ2" s="68"/>
      <c r="CA2" s="69"/>
      <c r="CE2" s="68"/>
      <c r="CF2" s="69"/>
      <c r="CJ2" s="68"/>
      <c r="CK2" s="69"/>
      <c r="CO2" s="68"/>
      <c r="CP2" s="69"/>
      <c r="CT2" s="68"/>
      <c r="CU2" s="69"/>
      <c r="CY2" s="68"/>
      <c r="CZ2" s="69"/>
      <c r="DD2" s="68"/>
      <c r="DE2" s="69"/>
      <c r="DI2" s="68"/>
      <c r="DJ2" s="69"/>
      <c r="DN2" s="68"/>
      <c r="DO2" s="69"/>
      <c r="DS2" s="68"/>
      <c r="DT2" s="69"/>
      <c r="DX2" s="68"/>
      <c r="DY2" s="69"/>
      <c r="EC2" s="68"/>
      <c r="ED2" s="69"/>
      <c r="EH2" s="68"/>
      <c r="EI2" s="69"/>
      <c r="EM2" s="68"/>
      <c r="EN2" s="69"/>
      <c r="ER2" s="68"/>
      <c r="ES2" s="69"/>
      <c r="EW2" s="68"/>
      <c r="EX2" s="69"/>
      <c r="FB2" s="68"/>
      <c r="FC2" s="69"/>
      <c r="FG2" s="68"/>
      <c r="FH2" s="69"/>
      <c r="FL2" s="68"/>
      <c r="FM2" s="69"/>
      <c r="FQ2" s="68"/>
      <c r="FR2" s="69"/>
      <c r="FV2" s="68"/>
      <c r="FW2" s="69"/>
      <c r="GA2" s="68"/>
      <c r="GB2" s="69"/>
      <c r="GF2" s="68"/>
      <c r="GG2" s="69"/>
      <c r="GK2" s="68"/>
      <c r="GL2" s="69"/>
      <c r="GM2" s="62"/>
      <c r="GN2" s="62"/>
    </row>
    <row r="3" spans="1:196" s="63" customFormat="1" ht="41.45" customHeight="1" thickBot="1">
      <c r="A3" s="112" t="s">
        <v>95</v>
      </c>
      <c r="B3" s="112"/>
      <c r="C3" s="112"/>
      <c r="D3" s="112"/>
      <c r="E3" s="111" t="s">
        <v>104</v>
      </c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  <c r="AE3" s="111"/>
      <c r="AF3" s="111"/>
      <c r="AG3" s="111"/>
      <c r="AH3" s="111"/>
      <c r="AI3" s="111"/>
      <c r="AJ3" s="111"/>
      <c r="AK3" s="111"/>
      <c r="AL3" s="111"/>
      <c r="AM3" s="111"/>
      <c r="AN3" s="111"/>
      <c r="AO3" s="111"/>
      <c r="AP3" s="111"/>
      <c r="AQ3" s="111"/>
      <c r="AR3" s="111"/>
      <c r="AS3" s="111"/>
      <c r="AT3" s="111"/>
      <c r="AU3" s="111"/>
      <c r="AV3" s="111"/>
      <c r="AW3" s="111"/>
      <c r="AX3" s="111"/>
      <c r="AY3" s="111"/>
      <c r="AZ3" s="111"/>
      <c r="BA3" s="111"/>
      <c r="BB3" s="111"/>
      <c r="BC3" s="111"/>
      <c r="BD3" s="111"/>
      <c r="BE3" s="111"/>
      <c r="BF3" s="111"/>
      <c r="BG3" s="111"/>
      <c r="BH3" s="111"/>
      <c r="BI3" s="111"/>
      <c r="BJ3" s="111"/>
      <c r="BK3" s="111"/>
      <c r="BL3" s="111"/>
      <c r="BM3" s="111"/>
      <c r="BN3" s="111"/>
      <c r="BO3" s="111"/>
      <c r="BP3" s="111"/>
      <c r="BQ3" s="111"/>
      <c r="BR3" s="111"/>
      <c r="BS3" s="111"/>
      <c r="BT3" s="111"/>
      <c r="BU3" s="111"/>
      <c r="BV3" s="111"/>
      <c r="BW3" s="111"/>
      <c r="BX3" s="111"/>
      <c r="BY3" s="111"/>
      <c r="BZ3" s="111"/>
      <c r="CA3" s="111"/>
      <c r="CB3" s="111"/>
      <c r="CC3" s="111"/>
      <c r="CD3" s="111"/>
      <c r="CE3" s="111"/>
      <c r="CF3" s="111"/>
      <c r="CG3" s="111"/>
      <c r="CH3" s="111"/>
      <c r="CI3" s="111"/>
      <c r="CJ3" s="111"/>
      <c r="CK3" s="111"/>
      <c r="CL3" s="111"/>
      <c r="CM3" s="111"/>
      <c r="CN3" s="111"/>
      <c r="CO3" s="111"/>
      <c r="CP3" s="111"/>
      <c r="CQ3" s="111"/>
      <c r="CR3" s="111"/>
      <c r="CS3" s="111"/>
      <c r="CT3" s="111"/>
      <c r="CU3" s="111"/>
      <c r="CV3" s="111"/>
      <c r="CW3" s="111"/>
      <c r="CX3" s="111"/>
      <c r="CY3" s="111"/>
      <c r="CZ3" s="111"/>
      <c r="DA3" s="110" t="s">
        <v>103</v>
      </c>
      <c r="DB3" s="110"/>
      <c r="DC3" s="110"/>
      <c r="DD3" s="110"/>
      <c r="DE3" s="110"/>
      <c r="DF3" s="110"/>
      <c r="DG3" s="110"/>
      <c r="DH3" s="110"/>
      <c r="DI3" s="110"/>
      <c r="DJ3" s="110"/>
      <c r="DK3" s="110"/>
      <c r="DL3" s="110"/>
      <c r="DM3" s="110"/>
      <c r="DN3" s="110"/>
      <c r="DO3" s="110"/>
      <c r="DP3" s="110"/>
      <c r="DQ3" s="110"/>
      <c r="DR3" s="110"/>
      <c r="DS3" s="110"/>
      <c r="DT3" s="110"/>
      <c r="DU3" s="110"/>
      <c r="DV3" s="110"/>
      <c r="DW3" s="110"/>
      <c r="DX3" s="110"/>
      <c r="DY3" s="110"/>
      <c r="DZ3" s="110"/>
      <c r="EA3" s="110"/>
      <c r="EB3" s="110"/>
      <c r="EC3" s="110"/>
      <c r="ED3" s="110"/>
      <c r="EE3" s="110"/>
      <c r="EF3" s="110"/>
      <c r="EG3" s="110"/>
      <c r="EH3" s="110"/>
      <c r="EI3" s="110"/>
      <c r="EJ3" s="70"/>
      <c r="EK3" s="70"/>
      <c r="EL3" s="70"/>
      <c r="EM3" s="70"/>
      <c r="EN3" s="70"/>
      <c r="EO3" s="110" t="s">
        <v>102</v>
      </c>
      <c r="EP3" s="110"/>
      <c r="EQ3" s="110"/>
      <c r="ER3" s="110"/>
      <c r="ES3" s="110"/>
      <c r="ET3" s="110"/>
      <c r="EU3" s="110"/>
      <c r="EV3" s="110"/>
      <c r="EW3" s="110"/>
      <c r="EX3" s="110"/>
      <c r="EY3" s="110"/>
      <c r="EZ3" s="110"/>
      <c r="FA3" s="110"/>
      <c r="FB3" s="110"/>
      <c r="FC3" s="110"/>
      <c r="FD3" s="110"/>
      <c r="FE3" s="110"/>
      <c r="FF3" s="110"/>
      <c r="FG3" s="110"/>
      <c r="FH3" s="110"/>
      <c r="FI3" s="111" t="s">
        <v>101</v>
      </c>
      <c r="FJ3" s="111"/>
      <c r="FK3" s="111"/>
      <c r="FL3" s="111"/>
      <c r="FM3" s="111"/>
      <c r="FN3" s="111"/>
      <c r="FO3" s="111"/>
      <c r="FP3" s="111"/>
      <c r="FQ3" s="111"/>
      <c r="FR3" s="111"/>
      <c r="FS3" s="111"/>
      <c r="FT3" s="111"/>
      <c r="FU3" s="111"/>
      <c r="FV3" s="111"/>
      <c r="FW3" s="111"/>
      <c r="FX3" s="111"/>
      <c r="FY3" s="111"/>
      <c r="FZ3" s="111"/>
      <c r="GA3" s="111"/>
      <c r="GB3" s="111"/>
      <c r="GC3" s="111"/>
      <c r="GD3" s="111"/>
      <c r="GE3" s="111"/>
      <c r="GF3" s="111"/>
      <c r="GG3" s="111"/>
      <c r="GH3" s="111"/>
      <c r="GI3" s="111"/>
      <c r="GJ3" s="111"/>
      <c r="GK3" s="111"/>
      <c r="GL3" s="111"/>
      <c r="GM3" s="62"/>
      <c r="GN3" s="62"/>
    </row>
    <row r="4" spans="1:196" s="63" customFormat="1" ht="28.35" customHeight="1">
      <c r="A4" s="71" t="s">
        <v>44</v>
      </c>
      <c r="B4" s="71" t="s">
        <v>3</v>
      </c>
      <c r="C4" s="71" t="s">
        <v>1</v>
      </c>
      <c r="D4" s="71" t="s">
        <v>12</v>
      </c>
      <c r="E4" s="98" t="str">
        <f t="shared" ref="E4:AH4" si="0">E5&amp;"-"&amp;E6</f>
        <v>ItemTot-1</v>
      </c>
      <c r="F4" s="98" t="str">
        <f t="shared" si="0"/>
        <v>Description-1</v>
      </c>
      <c r="G4" s="98" t="str">
        <f t="shared" si="0"/>
        <v>Numéro de article-1</v>
      </c>
      <c r="H4" s="98" t="str">
        <f t="shared" si="0"/>
        <v>Qté-1</v>
      </c>
      <c r="I4" s="98" t="str">
        <f t="shared" si="0"/>
        <v>Coût-1</v>
      </c>
      <c r="J4" s="99" t="str">
        <f t="shared" si="0"/>
        <v>ItemTot-2</v>
      </c>
      <c r="K4" s="99" t="str">
        <f t="shared" si="0"/>
        <v>Description-2</v>
      </c>
      <c r="L4" s="99" t="str">
        <f t="shared" si="0"/>
        <v>Numéro de article-2</v>
      </c>
      <c r="M4" s="99" t="str">
        <f t="shared" si="0"/>
        <v>Qté-2</v>
      </c>
      <c r="N4" s="99" t="str">
        <f t="shared" si="0"/>
        <v>Coût-2</v>
      </c>
      <c r="O4" s="100" t="str">
        <f t="shared" si="0"/>
        <v>ItemTot-3</v>
      </c>
      <c r="P4" s="100" t="str">
        <f t="shared" si="0"/>
        <v>Description-3</v>
      </c>
      <c r="Q4" s="100" t="str">
        <f t="shared" si="0"/>
        <v>Numéro de article-3</v>
      </c>
      <c r="R4" s="100" t="str">
        <f t="shared" si="0"/>
        <v>Qté-3</v>
      </c>
      <c r="S4" s="100" t="str">
        <f t="shared" si="0"/>
        <v>Coût-3</v>
      </c>
      <c r="T4" s="101" t="str">
        <f t="shared" si="0"/>
        <v>ItemTot-4</v>
      </c>
      <c r="U4" s="101" t="str">
        <f t="shared" si="0"/>
        <v>Description-4</v>
      </c>
      <c r="V4" s="101" t="str">
        <f t="shared" si="0"/>
        <v>Numéro de article-4</v>
      </c>
      <c r="W4" s="101" t="str">
        <f t="shared" si="0"/>
        <v>Qté-4</v>
      </c>
      <c r="X4" s="101" t="str">
        <f t="shared" si="0"/>
        <v>Coût-4</v>
      </c>
      <c r="Y4" s="98" t="str">
        <f t="shared" si="0"/>
        <v>ItemTot-5</v>
      </c>
      <c r="Z4" s="98" t="str">
        <f t="shared" si="0"/>
        <v>Description-5</v>
      </c>
      <c r="AA4" s="98" t="str">
        <f t="shared" si="0"/>
        <v>Numéro de article-5</v>
      </c>
      <c r="AB4" s="98" t="str">
        <f t="shared" si="0"/>
        <v>Qté-5</v>
      </c>
      <c r="AC4" s="98" t="str">
        <f t="shared" si="0"/>
        <v>Coût-5</v>
      </c>
      <c r="AD4" s="99" t="str">
        <f t="shared" si="0"/>
        <v>ItemTot-6</v>
      </c>
      <c r="AE4" s="99" t="str">
        <f t="shared" si="0"/>
        <v>Description-6</v>
      </c>
      <c r="AF4" s="99" t="str">
        <f t="shared" si="0"/>
        <v>Numéro de article-6</v>
      </c>
      <c r="AG4" s="99" t="str">
        <f t="shared" si="0"/>
        <v>Qté-6</v>
      </c>
      <c r="AH4" s="99" t="str">
        <f t="shared" si="0"/>
        <v>Coût-6</v>
      </c>
      <c r="AI4" s="100" t="str">
        <f t="shared" ref="AI4:BL4" si="1">AI5&amp;"-"&amp;AI6</f>
        <v># item.M-1</v>
      </c>
      <c r="AJ4" s="100" t="str">
        <f t="shared" si="1"/>
        <v>Mat-1</v>
      </c>
      <c r="AK4" s="100" t="str">
        <f t="shared" si="1"/>
        <v>Desc.M-1</v>
      </c>
      <c r="AL4" s="100" t="str">
        <f t="shared" si="1"/>
        <v>Qtt.M-1</v>
      </c>
      <c r="AM4" s="100" t="str">
        <f t="shared" si="1"/>
        <v>Cost.M-1</v>
      </c>
      <c r="AN4" s="101" t="str">
        <f t="shared" si="1"/>
        <v># item.M-2</v>
      </c>
      <c r="AO4" s="101" t="str">
        <f t="shared" si="1"/>
        <v>Mat-2</v>
      </c>
      <c r="AP4" s="101" t="str">
        <f t="shared" si="1"/>
        <v>Desc.M-2</v>
      </c>
      <c r="AQ4" s="101" t="str">
        <f t="shared" si="1"/>
        <v>Qtt.M-2</v>
      </c>
      <c r="AR4" s="101" t="str">
        <f t="shared" si="1"/>
        <v>Cost.M-2</v>
      </c>
      <c r="AS4" s="98" t="str">
        <f t="shared" si="1"/>
        <v># item.M-3</v>
      </c>
      <c r="AT4" s="98" t="str">
        <f t="shared" si="1"/>
        <v>Mat-3</v>
      </c>
      <c r="AU4" s="98" t="str">
        <f t="shared" si="1"/>
        <v>Desc.M-3</v>
      </c>
      <c r="AV4" s="98" t="str">
        <f t="shared" si="1"/>
        <v>Qtt.M-3</v>
      </c>
      <c r="AW4" s="98" t="str">
        <f t="shared" si="1"/>
        <v>Cost.M-3</v>
      </c>
      <c r="AX4" s="99" t="str">
        <f t="shared" si="1"/>
        <v># item.M-4</v>
      </c>
      <c r="AY4" s="99" t="str">
        <f t="shared" si="1"/>
        <v>Mat-4</v>
      </c>
      <c r="AZ4" s="99" t="str">
        <f t="shared" si="1"/>
        <v>Desc.M-4</v>
      </c>
      <c r="BA4" s="99" t="str">
        <f t="shared" si="1"/>
        <v>Qtt.M-4</v>
      </c>
      <c r="BB4" s="99" t="str">
        <f t="shared" si="1"/>
        <v>Cost.M-4</v>
      </c>
      <c r="BC4" s="100" t="str">
        <f t="shared" si="1"/>
        <v># item.M-5</v>
      </c>
      <c r="BD4" s="100" t="str">
        <f t="shared" si="1"/>
        <v>Mat-5</v>
      </c>
      <c r="BE4" s="100" t="str">
        <f t="shared" si="1"/>
        <v>Desc.M-5</v>
      </c>
      <c r="BF4" s="100" t="str">
        <f t="shared" si="1"/>
        <v>Qtt.M-5</v>
      </c>
      <c r="BG4" s="100" t="str">
        <f t="shared" si="1"/>
        <v>Cost.M-5</v>
      </c>
      <c r="BH4" s="101" t="str">
        <f t="shared" si="1"/>
        <v># item.M-6</v>
      </c>
      <c r="BI4" s="101" t="str">
        <f t="shared" si="1"/>
        <v>Mat-6</v>
      </c>
      <c r="BJ4" s="101" t="str">
        <f t="shared" si="1"/>
        <v>Desc.M-6</v>
      </c>
      <c r="BK4" s="101" t="str">
        <f t="shared" si="1"/>
        <v>Qtt.M-6</v>
      </c>
      <c r="BL4" s="101" t="str">
        <f t="shared" si="1"/>
        <v>Cost.M-6</v>
      </c>
      <c r="BM4" s="98" t="str">
        <f t="shared" ref="BM4:CZ4" si="2">BM5&amp;"-"&amp;BM6</f>
        <v># item.M-7</v>
      </c>
      <c r="BN4" s="98" t="str">
        <f t="shared" si="2"/>
        <v>Mat-7</v>
      </c>
      <c r="BO4" s="98" t="str">
        <f t="shared" si="2"/>
        <v>Desc.M-7</v>
      </c>
      <c r="BP4" s="98" t="str">
        <f t="shared" si="2"/>
        <v>Qtt.M-7</v>
      </c>
      <c r="BQ4" s="98" t="str">
        <f t="shared" si="2"/>
        <v>Cost.M-7</v>
      </c>
      <c r="BR4" s="99" t="str">
        <f t="shared" si="2"/>
        <v># item.M-8</v>
      </c>
      <c r="BS4" s="99" t="str">
        <f t="shared" si="2"/>
        <v>Mat-8</v>
      </c>
      <c r="BT4" s="99" t="str">
        <f t="shared" si="2"/>
        <v>Desc.M-8</v>
      </c>
      <c r="BU4" s="99" t="str">
        <f t="shared" si="2"/>
        <v>Qtt.M-8</v>
      </c>
      <c r="BV4" s="99" t="str">
        <f t="shared" si="2"/>
        <v>Cost.M-8</v>
      </c>
      <c r="BW4" s="100" t="str">
        <f t="shared" si="2"/>
        <v># item.M-9</v>
      </c>
      <c r="BX4" s="100" t="str">
        <f t="shared" si="2"/>
        <v>Mat-9</v>
      </c>
      <c r="BY4" s="100" t="str">
        <f t="shared" si="2"/>
        <v>Desc.M-9</v>
      </c>
      <c r="BZ4" s="100" t="str">
        <f t="shared" si="2"/>
        <v>Qtt.M-9</v>
      </c>
      <c r="CA4" s="100" t="str">
        <f t="shared" si="2"/>
        <v>Cost.M-9</v>
      </c>
      <c r="CB4" s="101" t="str">
        <f t="shared" si="2"/>
        <v># item.M-10</v>
      </c>
      <c r="CC4" s="101" t="str">
        <f t="shared" si="2"/>
        <v>Mat-10</v>
      </c>
      <c r="CD4" s="101" t="str">
        <f t="shared" si="2"/>
        <v>Desc.M-10</v>
      </c>
      <c r="CE4" s="101" t="str">
        <f t="shared" si="2"/>
        <v>Qtt.M-10</v>
      </c>
      <c r="CF4" s="101" t="str">
        <f t="shared" si="2"/>
        <v>Cost.M-10</v>
      </c>
      <c r="CG4" s="98" t="str">
        <f t="shared" si="2"/>
        <v># item.M-11</v>
      </c>
      <c r="CH4" s="98" t="str">
        <f t="shared" si="2"/>
        <v>Mat-11</v>
      </c>
      <c r="CI4" s="98" t="str">
        <f t="shared" si="2"/>
        <v>Desc.M-11</v>
      </c>
      <c r="CJ4" s="98" t="str">
        <f t="shared" si="2"/>
        <v>Qtt.M-11</v>
      </c>
      <c r="CK4" s="98" t="str">
        <f t="shared" si="2"/>
        <v>Cost.M-11</v>
      </c>
      <c r="CL4" s="99" t="str">
        <f t="shared" si="2"/>
        <v># item.M-12</v>
      </c>
      <c r="CM4" s="99" t="str">
        <f t="shared" si="2"/>
        <v>Mat-12</v>
      </c>
      <c r="CN4" s="99" t="str">
        <f t="shared" si="2"/>
        <v>Desc.M-12</v>
      </c>
      <c r="CO4" s="99" t="str">
        <f t="shared" si="2"/>
        <v>Qtt.M-12</v>
      </c>
      <c r="CP4" s="99" t="str">
        <f t="shared" si="2"/>
        <v>Cost.M-12</v>
      </c>
      <c r="CQ4" s="100" t="str">
        <f t="shared" si="2"/>
        <v># item.M-13</v>
      </c>
      <c r="CR4" s="100" t="str">
        <f t="shared" si="2"/>
        <v>Mat-13</v>
      </c>
      <c r="CS4" s="100" t="str">
        <f t="shared" si="2"/>
        <v>Desc.M-13</v>
      </c>
      <c r="CT4" s="100" t="str">
        <f t="shared" si="2"/>
        <v>Qtt.M-13</v>
      </c>
      <c r="CU4" s="100" t="str">
        <f t="shared" si="2"/>
        <v>Cost.M-13</v>
      </c>
      <c r="CV4" s="101" t="str">
        <f t="shared" si="2"/>
        <v># item.M-14</v>
      </c>
      <c r="CW4" s="101" t="str">
        <f t="shared" si="2"/>
        <v>Mat-14</v>
      </c>
      <c r="CX4" s="101" t="str">
        <f t="shared" si="2"/>
        <v>Desc.M-14</v>
      </c>
      <c r="CY4" s="101" t="str">
        <f t="shared" si="2"/>
        <v>Qtt.M-14</v>
      </c>
      <c r="CZ4" s="101" t="str">
        <f t="shared" si="2"/>
        <v>Cost.M-14</v>
      </c>
      <c r="DA4" s="98" t="str">
        <f t="shared" ref="DA4:EI4" si="3">DA5&amp;"-"&amp;DA6</f>
        <v># item.St-1</v>
      </c>
      <c r="DB4" s="98" t="str">
        <f t="shared" si="3"/>
        <v>St-1</v>
      </c>
      <c r="DC4" s="98" t="str">
        <f t="shared" si="3"/>
        <v>Desc.St-1</v>
      </c>
      <c r="DD4" s="98" t="str">
        <f t="shared" si="3"/>
        <v>Qtt.St-1</v>
      </c>
      <c r="DE4" s="98" t="str">
        <f t="shared" si="3"/>
        <v>Cost.St-1</v>
      </c>
      <c r="DF4" s="99" t="str">
        <f t="shared" si="3"/>
        <v># item.St-2</v>
      </c>
      <c r="DG4" s="99" t="str">
        <f t="shared" si="3"/>
        <v>St-2</v>
      </c>
      <c r="DH4" s="99" t="str">
        <f t="shared" si="3"/>
        <v>Desc.St-2</v>
      </c>
      <c r="DI4" s="99" t="str">
        <f t="shared" si="3"/>
        <v>Qtt.St-2</v>
      </c>
      <c r="DJ4" s="99" t="str">
        <f t="shared" si="3"/>
        <v>Cost.St-2</v>
      </c>
      <c r="DK4" s="100" t="str">
        <f t="shared" si="3"/>
        <v># item.St-3</v>
      </c>
      <c r="DL4" s="100" t="str">
        <f t="shared" si="3"/>
        <v>St-3</v>
      </c>
      <c r="DM4" s="100" t="str">
        <f t="shared" si="3"/>
        <v>Desc.St-3</v>
      </c>
      <c r="DN4" s="100" t="str">
        <f t="shared" si="3"/>
        <v>Qtt.St-3</v>
      </c>
      <c r="DO4" s="100" t="str">
        <f t="shared" si="3"/>
        <v>Cost.St-3</v>
      </c>
      <c r="DP4" s="101" t="str">
        <f t="shared" si="3"/>
        <v># item.St-4</v>
      </c>
      <c r="DQ4" s="101" t="str">
        <f t="shared" si="3"/>
        <v>St-4</v>
      </c>
      <c r="DR4" s="101" t="str">
        <f t="shared" si="3"/>
        <v>Desc.St-4</v>
      </c>
      <c r="DS4" s="101" t="str">
        <f t="shared" si="3"/>
        <v>Qtt.St-4</v>
      </c>
      <c r="DT4" s="101" t="str">
        <f t="shared" si="3"/>
        <v>Cost.St-4</v>
      </c>
      <c r="DU4" s="98" t="str">
        <f t="shared" si="3"/>
        <v># item.St-5</v>
      </c>
      <c r="DV4" s="98" t="str">
        <f t="shared" si="3"/>
        <v>St-5</v>
      </c>
      <c r="DW4" s="98" t="str">
        <f t="shared" si="3"/>
        <v>Desc.St-5</v>
      </c>
      <c r="DX4" s="98" t="str">
        <f t="shared" si="3"/>
        <v>Qtt.St-5</v>
      </c>
      <c r="DY4" s="98" t="str">
        <f t="shared" si="3"/>
        <v>Cost.St-5</v>
      </c>
      <c r="DZ4" s="99" t="str">
        <f t="shared" si="3"/>
        <v># item.St-6</v>
      </c>
      <c r="EA4" s="99" t="str">
        <f t="shared" si="3"/>
        <v>St-6</v>
      </c>
      <c r="EB4" s="99" t="str">
        <f t="shared" si="3"/>
        <v>Desc.St-6</v>
      </c>
      <c r="EC4" s="99" t="str">
        <f t="shared" si="3"/>
        <v>Qtt.St-6</v>
      </c>
      <c r="ED4" s="99" t="str">
        <f t="shared" si="3"/>
        <v>Cost.St-6</v>
      </c>
      <c r="EE4" s="100" t="str">
        <f t="shared" si="3"/>
        <v># item.St-7</v>
      </c>
      <c r="EF4" s="100" t="str">
        <f t="shared" si="3"/>
        <v>St-7</v>
      </c>
      <c r="EG4" s="100" t="str">
        <f t="shared" si="3"/>
        <v>Desc.St-7</v>
      </c>
      <c r="EH4" s="100" t="str">
        <f t="shared" si="3"/>
        <v>Qtt.St-7</v>
      </c>
      <c r="EI4" s="100" t="str">
        <f t="shared" si="3"/>
        <v>Cost.St-7</v>
      </c>
      <c r="EJ4" s="101" t="str">
        <f t="shared" ref="EJ4:GH4" si="4">EJ5&amp;"-"&amp;EJ6</f>
        <v># item.Q-1</v>
      </c>
      <c r="EK4" s="101" t="str">
        <f t="shared" si="4"/>
        <v>Quinc-1</v>
      </c>
      <c r="EL4" s="101" t="str">
        <f t="shared" si="4"/>
        <v>Desc.Q-1</v>
      </c>
      <c r="EM4" s="101" t="str">
        <f t="shared" si="4"/>
        <v>Qtt.Q-1</v>
      </c>
      <c r="EN4" s="101" t="str">
        <f t="shared" si="4"/>
        <v>Cost.Q-1</v>
      </c>
      <c r="EO4" s="98" t="str">
        <f t="shared" si="4"/>
        <v># item.Q-1</v>
      </c>
      <c r="EP4" s="98" t="str">
        <f t="shared" si="4"/>
        <v>Quinc-2</v>
      </c>
      <c r="EQ4" s="98" t="str">
        <f t="shared" si="4"/>
        <v>Desc.Q-2</v>
      </c>
      <c r="ER4" s="98" t="str">
        <f t="shared" si="4"/>
        <v>Qtt.Q-2</v>
      </c>
      <c r="ES4" s="98" t="str">
        <f t="shared" si="4"/>
        <v>Cost.Q-2</v>
      </c>
      <c r="ET4" s="99" t="str">
        <f t="shared" si="4"/>
        <v># item.Q-2</v>
      </c>
      <c r="EU4" s="99" t="str">
        <f t="shared" si="4"/>
        <v>Quinc-3</v>
      </c>
      <c r="EV4" s="99" t="str">
        <f t="shared" si="4"/>
        <v>Desc.Q-3</v>
      </c>
      <c r="EW4" s="99" t="str">
        <f t="shared" si="4"/>
        <v>Qtt.Q-3</v>
      </c>
      <c r="EX4" s="99" t="str">
        <f t="shared" si="4"/>
        <v>Cost.Q-3</v>
      </c>
      <c r="EY4" s="100" t="str">
        <f t="shared" si="4"/>
        <v># item.Q-3</v>
      </c>
      <c r="EZ4" s="100" t="str">
        <f t="shared" si="4"/>
        <v>Quinc-4</v>
      </c>
      <c r="FA4" s="100" t="str">
        <f t="shared" si="4"/>
        <v>Desc.Q-4</v>
      </c>
      <c r="FB4" s="100" t="str">
        <f t="shared" si="4"/>
        <v>Qtt.Q-4</v>
      </c>
      <c r="FC4" s="100" t="str">
        <f t="shared" si="4"/>
        <v>Cost.Q-4</v>
      </c>
      <c r="FD4" s="101" t="str">
        <f t="shared" si="4"/>
        <v># item.Q-4</v>
      </c>
      <c r="FE4" s="101" t="str">
        <f t="shared" si="4"/>
        <v>Quinc-5</v>
      </c>
      <c r="FF4" s="101" t="str">
        <f t="shared" si="4"/>
        <v>Desc.Q-5</v>
      </c>
      <c r="FG4" s="101" t="str">
        <f t="shared" si="4"/>
        <v>Qtt.Q-5</v>
      </c>
      <c r="FH4" s="101" t="str">
        <f t="shared" si="4"/>
        <v>Cost.Q-5</v>
      </c>
      <c r="FI4" s="98" t="str">
        <f t="shared" si="4"/>
        <v># item.t-1</v>
      </c>
      <c r="FJ4" s="98" t="str">
        <f t="shared" si="4"/>
        <v>Trans.t-1</v>
      </c>
      <c r="FK4" s="98" t="str">
        <f t="shared" si="4"/>
        <v>Desc.t-1</v>
      </c>
      <c r="FL4" s="98" t="str">
        <f t="shared" si="4"/>
        <v>Qtt.t-1</v>
      </c>
      <c r="FM4" s="98" t="str">
        <f t="shared" si="4"/>
        <v>Cost.t-1</v>
      </c>
      <c r="FN4" s="99" t="str">
        <f t="shared" si="4"/>
        <v># item.t-2</v>
      </c>
      <c r="FO4" s="99" t="str">
        <f t="shared" si="4"/>
        <v>Trans.t-2</v>
      </c>
      <c r="FP4" s="99" t="str">
        <f t="shared" si="4"/>
        <v>Desc.t-2</v>
      </c>
      <c r="FQ4" s="99" t="str">
        <f t="shared" si="4"/>
        <v>Qtt.t-2</v>
      </c>
      <c r="FR4" s="99" t="str">
        <f t="shared" si="4"/>
        <v>Cost.t-2</v>
      </c>
      <c r="FS4" s="100" t="str">
        <f t="shared" si="4"/>
        <v># item.t-3</v>
      </c>
      <c r="FT4" s="100" t="str">
        <f t="shared" si="4"/>
        <v>Trans.t-3</v>
      </c>
      <c r="FU4" s="100" t="str">
        <f t="shared" si="4"/>
        <v>Desc.t-3</v>
      </c>
      <c r="FV4" s="100" t="str">
        <f t="shared" si="4"/>
        <v>Qtt.t-3</v>
      </c>
      <c r="FW4" s="100" t="str">
        <f t="shared" si="4"/>
        <v>Cost.t-3</v>
      </c>
      <c r="FX4" s="101" t="str">
        <f t="shared" si="4"/>
        <v># item.t-4</v>
      </c>
      <c r="FY4" s="101" t="str">
        <f t="shared" si="4"/>
        <v>Trans.t-4</v>
      </c>
      <c r="FZ4" s="101" t="str">
        <f t="shared" si="4"/>
        <v>Desc.t-4</v>
      </c>
      <c r="GA4" s="101" t="str">
        <f t="shared" si="4"/>
        <v>Qtt.t-4</v>
      </c>
      <c r="GB4" s="101" t="str">
        <f t="shared" si="4"/>
        <v>Cost.t-4</v>
      </c>
      <c r="GC4" s="98" t="str">
        <f t="shared" si="4"/>
        <v># item.t-5</v>
      </c>
      <c r="GD4" s="98" t="str">
        <f t="shared" si="4"/>
        <v>Trans.t-5</v>
      </c>
      <c r="GE4" s="98" t="str">
        <f t="shared" si="4"/>
        <v>Desc.t-5</v>
      </c>
      <c r="GF4" s="98" t="str">
        <f t="shared" si="4"/>
        <v>Qtt.t-5</v>
      </c>
      <c r="GG4" s="98" t="str">
        <f t="shared" si="4"/>
        <v>Cost.t-5</v>
      </c>
      <c r="GH4" s="99" t="str">
        <f t="shared" si="4"/>
        <v># item.t-6</v>
      </c>
      <c r="GI4" s="99" t="str">
        <f t="shared" ref="GI4:GL4" si="5">GI5&amp;"-"&amp;GI6</f>
        <v>Trans.t-6</v>
      </c>
      <c r="GJ4" s="99" t="str">
        <f t="shared" si="5"/>
        <v>Desc.t-6</v>
      </c>
      <c r="GK4" s="99" t="str">
        <f t="shared" si="5"/>
        <v>Qtt.t-6</v>
      </c>
      <c r="GL4" s="102" t="str">
        <f t="shared" si="5"/>
        <v>Cost.t-6</v>
      </c>
      <c r="GM4" s="103"/>
      <c r="GN4" s="103"/>
    </row>
    <row r="5" spans="1:196" s="63" customFormat="1" ht="31.7" customHeight="1">
      <c r="A5" s="90" t="s">
        <v>46</v>
      </c>
      <c r="B5" s="92" t="s">
        <v>3</v>
      </c>
      <c r="C5" s="94" t="s">
        <v>1</v>
      </c>
      <c r="D5" s="96" t="s">
        <v>47</v>
      </c>
      <c r="E5" s="72" t="s">
        <v>48</v>
      </c>
      <c r="F5" s="72" t="str">
        <f>Entrée!$C$4</f>
        <v>Description</v>
      </c>
      <c r="G5" s="72" t="str">
        <f>Entrée!$E$4</f>
        <v>Numéro de article</v>
      </c>
      <c r="H5" s="73" t="str">
        <f>Entrée!$F$2</f>
        <v>Qté</v>
      </c>
      <c r="I5" s="74" t="str">
        <f>Entrée!$G$4</f>
        <v>Coût</v>
      </c>
      <c r="J5" s="72" t="str">
        <f t="shared" ref="J5:AH5" si="6">E5</f>
        <v>ItemTot</v>
      </c>
      <c r="K5" s="72" t="str">
        <f t="shared" si="6"/>
        <v>Description</v>
      </c>
      <c r="L5" s="72" t="str">
        <f t="shared" si="6"/>
        <v>Numéro de article</v>
      </c>
      <c r="M5" s="73" t="str">
        <f t="shared" si="6"/>
        <v>Qté</v>
      </c>
      <c r="N5" s="74" t="str">
        <f t="shared" si="6"/>
        <v>Coût</v>
      </c>
      <c r="O5" s="74" t="str">
        <f t="shared" si="6"/>
        <v>ItemTot</v>
      </c>
      <c r="P5" s="74" t="str">
        <f t="shared" si="6"/>
        <v>Description</v>
      </c>
      <c r="Q5" s="74" t="str">
        <f t="shared" si="6"/>
        <v>Numéro de article</v>
      </c>
      <c r="R5" s="73" t="str">
        <f t="shared" si="6"/>
        <v>Qté</v>
      </c>
      <c r="S5" s="74" t="str">
        <f t="shared" si="6"/>
        <v>Coût</v>
      </c>
      <c r="T5" s="74" t="str">
        <f t="shared" si="6"/>
        <v>ItemTot</v>
      </c>
      <c r="U5" s="74" t="str">
        <f t="shared" si="6"/>
        <v>Description</v>
      </c>
      <c r="V5" s="72" t="str">
        <f t="shared" si="6"/>
        <v>Numéro de article</v>
      </c>
      <c r="W5" s="73" t="str">
        <f t="shared" si="6"/>
        <v>Qté</v>
      </c>
      <c r="X5" s="74" t="str">
        <f t="shared" si="6"/>
        <v>Coût</v>
      </c>
      <c r="Y5" s="74" t="str">
        <f t="shared" si="6"/>
        <v>ItemTot</v>
      </c>
      <c r="Z5" s="74" t="str">
        <f t="shared" si="6"/>
        <v>Description</v>
      </c>
      <c r="AA5" s="72" t="str">
        <f t="shared" si="6"/>
        <v>Numéro de article</v>
      </c>
      <c r="AB5" s="73" t="str">
        <f t="shared" si="6"/>
        <v>Qté</v>
      </c>
      <c r="AC5" s="74" t="str">
        <f t="shared" si="6"/>
        <v>Coût</v>
      </c>
      <c r="AD5" s="74" t="str">
        <f t="shared" si="6"/>
        <v>ItemTot</v>
      </c>
      <c r="AE5" s="74" t="str">
        <f t="shared" si="6"/>
        <v>Description</v>
      </c>
      <c r="AF5" s="72" t="str">
        <f t="shared" si="6"/>
        <v>Numéro de article</v>
      </c>
      <c r="AG5" s="73" t="str">
        <f t="shared" si="6"/>
        <v>Qté</v>
      </c>
      <c r="AH5" s="74" t="str">
        <f t="shared" si="6"/>
        <v>Coût</v>
      </c>
      <c r="AI5" s="72" t="s">
        <v>49</v>
      </c>
      <c r="AJ5" s="72" t="s">
        <v>50</v>
      </c>
      <c r="AK5" s="72" t="s">
        <v>51</v>
      </c>
      <c r="AL5" s="73" t="s">
        <v>52</v>
      </c>
      <c r="AM5" s="74" t="s">
        <v>53</v>
      </c>
      <c r="AN5" s="72" t="str">
        <f t="shared" ref="AN5:BB5" si="7">AI5</f>
        <v># item.M</v>
      </c>
      <c r="AO5" s="72" t="str">
        <f t="shared" si="7"/>
        <v>Mat</v>
      </c>
      <c r="AP5" s="72" t="str">
        <f t="shared" si="7"/>
        <v>Desc.M</v>
      </c>
      <c r="AQ5" s="73" t="str">
        <f t="shared" si="7"/>
        <v>Qtt.M</v>
      </c>
      <c r="AR5" s="74" t="str">
        <f t="shared" si="7"/>
        <v>Cost.M</v>
      </c>
      <c r="AS5" s="72" t="str">
        <f t="shared" si="7"/>
        <v># item.M</v>
      </c>
      <c r="AT5" s="72" t="str">
        <f t="shared" si="7"/>
        <v>Mat</v>
      </c>
      <c r="AU5" s="72" t="str">
        <f t="shared" si="7"/>
        <v>Desc.M</v>
      </c>
      <c r="AV5" s="73" t="str">
        <f t="shared" si="7"/>
        <v>Qtt.M</v>
      </c>
      <c r="AW5" s="74" t="str">
        <f t="shared" si="7"/>
        <v>Cost.M</v>
      </c>
      <c r="AX5" s="72" t="str">
        <f t="shared" si="7"/>
        <v># item.M</v>
      </c>
      <c r="AY5" s="72" t="str">
        <f t="shared" si="7"/>
        <v>Mat</v>
      </c>
      <c r="AZ5" s="72" t="str">
        <f t="shared" si="7"/>
        <v>Desc.M</v>
      </c>
      <c r="BA5" s="73" t="str">
        <f t="shared" si="7"/>
        <v>Qtt.M</v>
      </c>
      <c r="BB5" s="74" t="str">
        <f t="shared" si="7"/>
        <v>Cost.M</v>
      </c>
      <c r="BC5" s="72" t="str">
        <f t="shared" ref="BC5:CH5" si="8">AX5</f>
        <v># item.M</v>
      </c>
      <c r="BD5" s="72" t="str">
        <f t="shared" si="8"/>
        <v>Mat</v>
      </c>
      <c r="BE5" s="72" t="str">
        <f t="shared" si="8"/>
        <v>Desc.M</v>
      </c>
      <c r="BF5" s="73" t="str">
        <f t="shared" si="8"/>
        <v>Qtt.M</v>
      </c>
      <c r="BG5" s="74" t="str">
        <f t="shared" si="8"/>
        <v>Cost.M</v>
      </c>
      <c r="BH5" s="72" t="str">
        <f t="shared" si="8"/>
        <v># item.M</v>
      </c>
      <c r="BI5" s="72" t="str">
        <f t="shared" si="8"/>
        <v>Mat</v>
      </c>
      <c r="BJ5" s="72" t="str">
        <f t="shared" si="8"/>
        <v>Desc.M</v>
      </c>
      <c r="BK5" s="73" t="str">
        <f t="shared" si="8"/>
        <v>Qtt.M</v>
      </c>
      <c r="BL5" s="74" t="str">
        <f t="shared" si="8"/>
        <v>Cost.M</v>
      </c>
      <c r="BM5" s="72" t="str">
        <f t="shared" si="8"/>
        <v># item.M</v>
      </c>
      <c r="BN5" s="72" t="str">
        <f t="shared" si="8"/>
        <v>Mat</v>
      </c>
      <c r="BO5" s="72" t="str">
        <f t="shared" si="8"/>
        <v>Desc.M</v>
      </c>
      <c r="BP5" s="73" t="str">
        <f t="shared" si="8"/>
        <v>Qtt.M</v>
      </c>
      <c r="BQ5" s="74" t="str">
        <f t="shared" si="8"/>
        <v>Cost.M</v>
      </c>
      <c r="BR5" s="72" t="str">
        <f t="shared" si="8"/>
        <v># item.M</v>
      </c>
      <c r="BS5" s="72" t="str">
        <f t="shared" si="8"/>
        <v>Mat</v>
      </c>
      <c r="BT5" s="72" t="str">
        <f t="shared" si="8"/>
        <v>Desc.M</v>
      </c>
      <c r="BU5" s="73" t="str">
        <f t="shared" si="8"/>
        <v>Qtt.M</v>
      </c>
      <c r="BV5" s="74" t="str">
        <f t="shared" si="8"/>
        <v>Cost.M</v>
      </c>
      <c r="BW5" s="72" t="str">
        <f t="shared" si="8"/>
        <v># item.M</v>
      </c>
      <c r="BX5" s="72" t="str">
        <f t="shared" si="8"/>
        <v>Mat</v>
      </c>
      <c r="BY5" s="72" t="str">
        <f t="shared" si="8"/>
        <v>Desc.M</v>
      </c>
      <c r="BZ5" s="73" t="str">
        <f t="shared" si="8"/>
        <v>Qtt.M</v>
      </c>
      <c r="CA5" s="74" t="str">
        <f t="shared" si="8"/>
        <v>Cost.M</v>
      </c>
      <c r="CB5" s="72" t="str">
        <f t="shared" si="8"/>
        <v># item.M</v>
      </c>
      <c r="CC5" s="72" t="str">
        <f t="shared" si="8"/>
        <v>Mat</v>
      </c>
      <c r="CD5" s="72" t="str">
        <f t="shared" si="8"/>
        <v>Desc.M</v>
      </c>
      <c r="CE5" s="73" t="str">
        <f t="shared" si="8"/>
        <v>Qtt.M</v>
      </c>
      <c r="CF5" s="74" t="str">
        <f t="shared" si="8"/>
        <v>Cost.M</v>
      </c>
      <c r="CG5" s="72" t="str">
        <f t="shared" si="8"/>
        <v># item.M</v>
      </c>
      <c r="CH5" s="72" t="str">
        <f t="shared" si="8"/>
        <v>Mat</v>
      </c>
      <c r="CI5" s="72" t="str">
        <f t="shared" ref="CI5:CZ5" si="9">CD5</f>
        <v>Desc.M</v>
      </c>
      <c r="CJ5" s="73" t="str">
        <f t="shared" si="9"/>
        <v>Qtt.M</v>
      </c>
      <c r="CK5" s="74" t="str">
        <f t="shared" si="9"/>
        <v>Cost.M</v>
      </c>
      <c r="CL5" s="72" t="str">
        <f t="shared" si="9"/>
        <v># item.M</v>
      </c>
      <c r="CM5" s="72" t="str">
        <f t="shared" si="9"/>
        <v>Mat</v>
      </c>
      <c r="CN5" s="72" t="str">
        <f t="shared" si="9"/>
        <v>Desc.M</v>
      </c>
      <c r="CO5" s="73" t="str">
        <f t="shared" si="9"/>
        <v>Qtt.M</v>
      </c>
      <c r="CP5" s="74" t="str">
        <f t="shared" si="9"/>
        <v>Cost.M</v>
      </c>
      <c r="CQ5" s="72" t="str">
        <f t="shared" si="9"/>
        <v># item.M</v>
      </c>
      <c r="CR5" s="72" t="str">
        <f t="shared" si="9"/>
        <v>Mat</v>
      </c>
      <c r="CS5" s="72" t="str">
        <f t="shared" si="9"/>
        <v>Desc.M</v>
      </c>
      <c r="CT5" s="73" t="str">
        <f t="shared" si="9"/>
        <v>Qtt.M</v>
      </c>
      <c r="CU5" s="74" t="str">
        <f t="shared" si="9"/>
        <v>Cost.M</v>
      </c>
      <c r="CV5" s="72" t="str">
        <f t="shared" si="9"/>
        <v># item.M</v>
      </c>
      <c r="CW5" s="72" t="str">
        <f t="shared" si="9"/>
        <v>Mat</v>
      </c>
      <c r="CX5" s="72" t="str">
        <f t="shared" si="9"/>
        <v>Desc.M</v>
      </c>
      <c r="CY5" s="73" t="str">
        <f t="shared" si="9"/>
        <v>Qtt.M</v>
      </c>
      <c r="CZ5" s="74" t="str">
        <f t="shared" si="9"/>
        <v>Cost.M</v>
      </c>
      <c r="DA5" s="72" t="s">
        <v>54</v>
      </c>
      <c r="DB5" s="72" t="s">
        <v>55</v>
      </c>
      <c r="DC5" s="72" t="s">
        <v>56</v>
      </c>
      <c r="DD5" s="73" t="s">
        <v>57</v>
      </c>
      <c r="DE5" s="74" t="s">
        <v>58</v>
      </c>
      <c r="DF5" s="72" t="str">
        <f t="shared" ref="DF5:EI5" si="10">DA5</f>
        <v># item.St</v>
      </c>
      <c r="DG5" s="72" t="str">
        <f t="shared" si="10"/>
        <v>St</v>
      </c>
      <c r="DH5" s="72" t="str">
        <f t="shared" si="10"/>
        <v>Desc.St</v>
      </c>
      <c r="DI5" s="73" t="str">
        <f t="shared" si="10"/>
        <v>Qtt.St</v>
      </c>
      <c r="DJ5" s="74" t="str">
        <f t="shared" si="10"/>
        <v>Cost.St</v>
      </c>
      <c r="DK5" s="72" t="str">
        <f t="shared" si="10"/>
        <v># item.St</v>
      </c>
      <c r="DL5" s="72" t="str">
        <f t="shared" si="10"/>
        <v>St</v>
      </c>
      <c r="DM5" s="72" t="str">
        <f t="shared" si="10"/>
        <v>Desc.St</v>
      </c>
      <c r="DN5" s="73" t="str">
        <f t="shared" si="10"/>
        <v>Qtt.St</v>
      </c>
      <c r="DO5" s="74" t="str">
        <f t="shared" si="10"/>
        <v>Cost.St</v>
      </c>
      <c r="DP5" s="72" t="str">
        <f t="shared" si="10"/>
        <v># item.St</v>
      </c>
      <c r="DQ5" s="72" t="str">
        <f t="shared" si="10"/>
        <v>St</v>
      </c>
      <c r="DR5" s="72" t="str">
        <f t="shared" si="10"/>
        <v>Desc.St</v>
      </c>
      <c r="DS5" s="73" t="str">
        <f t="shared" si="10"/>
        <v>Qtt.St</v>
      </c>
      <c r="DT5" s="74" t="str">
        <f t="shared" si="10"/>
        <v>Cost.St</v>
      </c>
      <c r="DU5" s="72" t="str">
        <f t="shared" si="10"/>
        <v># item.St</v>
      </c>
      <c r="DV5" s="72" t="str">
        <f t="shared" si="10"/>
        <v>St</v>
      </c>
      <c r="DW5" s="72" t="str">
        <f t="shared" si="10"/>
        <v>Desc.St</v>
      </c>
      <c r="DX5" s="73" t="str">
        <f t="shared" si="10"/>
        <v>Qtt.St</v>
      </c>
      <c r="DY5" s="74" t="str">
        <f t="shared" si="10"/>
        <v>Cost.St</v>
      </c>
      <c r="DZ5" s="72" t="str">
        <f t="shared" si="10"/>
        <v># item.St</v>
      </c>
      <c r="EA5" s="72" t="str">
        <f t="shared" si="10"/>
        <v>St</v>
      </c>
      <c r="EB5" s="72" t="str">
        <f t="shared" si="10"/>
        <v>Desc.St</v>
      </c>
      <c r="EC5" s="73" t="str">
        <f t="shared" si="10"/>
        <v>Qtt.St</v>
      </c>
      <c r="ED5" s="74" t="str">
        <f t="shared" si="10"/>
        <v>Cost.St</v>
      </c>
      <c r="EE5" s="72" t="str">
        <f t="shared" si="10"/>
        <v># item.St</v>
      </c>
      <c r="EF5" s="72" t="str">
        <f t="shared" si="10"/>
        <v>St</v>
      </c>
      <c r="EG5" s="72" t="str">
        <f t="shared" si="10"/>
        <v>Desc.St</v>
      </c>
      <c r="EH5" s="73" t="str">
        <f t="shared" si="10"/>
        <v>Qtt.St</v>
      </c>
      <c r="EI5" s="74" t="str">
        <f t="shared" si="10"/>
        <v>Cost.St</v>
      </c>
      <c r="EJ5" s="72" t="s">
        <v>59</v>
      </c>
      <c r="EK5" s="72" t="s">
        <v>60</v>
      </c>
      <c r="EL5" s="72" t="s">
        <v>61</v>
      </c>
      <c r="EM5" s="73" t="s">
        <v>62</v>
      </c>
      <c r="EN5" s="74" t="s">
        <v>63</v>
      </c>
      <c r="EO5" s="72" t="str">
        <f t="shared" ref="EO5:FH5" si="11">EJ5</f>
        <v># item.Q</v>
      </c>
      <c r="EP5" s="72" t="str">
        <f t="shared" si="11"/>
        <v>Quinc</v>
      </c>
      <c r="EQ5" s="72" t="str">
        <f t="shared" si="11"/>
        <v>Desc.Q</v>
      </c>
      <c r="ER5" s="73" t="str">
        <f t="shared" si="11"/>
        <v>Qtt.Q</v>
      </c>
      <c r="ES5" s="74" t="str">
        <f t="shared" si="11"/>
        <v>Cost.Q</v>
      </c>
      <c r="ET5" s="72" t="str">
        <f t="shared" si="11"/>
        <v># item.Q</v>
      </c>
      <c r="EU5" s="72" t="str">
        <f t="shared" si="11"/>
        <v>Quinc</v>
      </c>
      <c r="EV5" s="72" t="str">
        <f t="shared" si="11"/>
        <v>Desc.Q</v>
      </c>
      <c r="EW5" s="73" t="str">
        <f t="shared" si="11"/>
        <v>Qtt.Q</v>
      </c>
      <c r="EX5" s="74" t="str">
        <f t="shared" si="11"/>
        <v>Cost.Q</v>
      </c>
      <c r="EY5" s="72" t="str">
        <f t="shared" si="11"/>
        <v># item.Q</v>
      </c>
      <c r="EZ5" s="72" t="str">
        <f t="shared" si="11"/>
        <v>Quinc</v>
      </c>
      <c r="FA5" s="72" t="str">
        <f t="shared" si="11"/>
        <v>Desc.Q</v>
      </c>
      <c r="FB5" s="73" t="str">
        <f t="shared" si="11"/>
        <v>Qtt.Q</v>
      </c>
      <c r="FC5" s="74" t="str">
        <f t="shared" si="11"/>
        <v>Cost.Q</v>
      </c>
      <c r="FD5" s="72" t="str">
        <f t="shared" si="11"/>
        <v># item.Q</v>
      </c>
      <c r="FE5" s="72" t="str">
        <f t="shared" si="11"/>
        <v>Quinc</v>
      </c>
      <c r="FF5" s="72" t="str">
        <f t="shared" si="11"/>
        <v>Desc.Q</v>
      </c>
      <c r="FG5" s="73" t="str">
        <f t="shared" si="11"/>
        <v>Qtt.Q</v>
      </c>
      <c r="FH5" s="74" t="str">
        <f t="shared" si="11"/>
        <v>Cost.Q</v>
      </c>
      <c r="FI5" s="72" t="s">
        <v>64</v>
      </c>
      <c r="FJ5" s="72" t="s">
        <v>65</v>
      </c>
      <c r="FK5" s="72" t="s">
        <v>66</v>
      </c>
      <c r="FL5" s="73" t="s">
        <v>67</v>
      </c>
      <c r="FM5" s="74" t="s">
        <v>68</v>
      </c>
      <c r="FN5" s="72" t="str">
        <f t="shared" ref="FN5:GL5" si="12">FI5</f>
        <v># item.t</v>
      </c>
      <c r="FO5" s="72" t="str">
        <f t="shared" si="12"/>
        <v>Trans.t</v>
      </c>
      <c r="FP5" s="72" t="str">
        <f t="shared" si="12"/>
        <v>Desc.t</v>
      </c>
      <c r="FQ5" s="73" t="str">
        <f t="shared" si="12"/>
        <v>Qtt.t</v>
      </c>
      <c r="FR5" s="74" t="str">
        <f t="shared" si="12"/>
        <v>Cost.t</v>
      </c>
      <c r="FS5" s="72" t="str">
        <f t="shared" si="12"/>
        <v># item.t</v>
      </c>
      <c r="FT5" s="72" t="str">
        <f t="shared" si="12"/>
        <v>Trans.t</v>
      </c>
      <c r="FU5" s="72" t="str">
        <f t="shared" si="12"/>
        <v>Desc.t</v>
      </c>
      <c r="FV5" s="73" t="str">
        <f t="shared" si="12"/>
        <v>Qtt.t</v>
      </c>
      <c r="FW5" s="74" t="str">
        <f t="shared" si="12"/>
        <v>Cost.t</v>
      </c>
      <c r="FX5" s="72" t="str">
        <f t="shared" si="12"/>
        <v># item.t</v>
      </c>
      <c r="FY5" s="72" t="str">
        <f t="shared" si="12"/>
        <v>Trans.t</v>
      </c>
      <c r="FZ5" s="72" t="str">
        <f t="shared" si="12"/>
        <v>Desc.t</v>
      </c>
      <c r="GA5" s="73" t="str">
        <f t="shared" si="12"/>
        <v>Qtt.t</v>
      </c>
      <c r="GB5" s="74" t="str">
        <f t="shared" si="12"/>
        <v>Cost.t</v>
      </c>
      <c r="GC5" s="72" t="str">
        <f t="shared" si="12"/>
        <v># item.t</v>
      </c>
      <c r="GD5" s="72" t="str">
        <f t="shared" si="12"/>
        <v>Trans.t</v>
      </c>
      <c r="GE5" s="72" t="str">
        <f t="shared" si="12"/>
        <v>Desc.t</v>
      </c>
      <c r="GF5" s="73" t="str">
        <f t="shared" si="12"/>
        <v>Qtt.t</v>
      </c>
      <c r="GG5" s="74" t="str">
        <f t="shared" si="12"/>
        <v>Cost.t</v>
      </c>
      <c r="GH5" s="72" t="str">
        <f t="shared" si="12"/>
        <v># item.t</v>
      </c>
      <c r="GI5" s="72" t="str">
        <f t="shared" si="12"/>
        <v>Trans.t</v>
      </c>
      <c r="GJ5" s="72" t="str">
        <f t="shared" si="12"/>
        <v>Desc.t</v>
      </c>
      <c r="GK5" s="73" t="str">
        <f t="shared" si="12"/>
        <v>Qtt.t</v>
      </c>
      <c r="GL5" s="74" t="str">
        <f t="shared" si="12"/>
        <v>Cost.t</v>
      </c>
      <c r="GM5" s="104"/>
      <c r="GN5" s="104"/>
    </row>
    <row r="6" spans="1:196" s="63" customFormat="1" ht="18" customHeight="1">
      <c r="A6" s="91"/>
      <c r="B6" s="93"/>
      <c r="C6" s="95"/>
      <c r="D6" s="97"/>
      <c r="E6" s="75">
        <v>1</v>
      </c>
      <c r="F6" s="75">
        <v>1</v>
      </c>
      <c r="G6" s="75">
        <v>1</v>
      </c>
      <c r="H6" s="75">
        <v>1</v>
      </c>
      <c r="I6" s="75">
        <v>1</v>
      </c>
      <c r="J6" s="75">
        <f t="shared" ref="J6:AH6" si="13">E6+1</f>
        <v>2</v>
      </c>
      <c r="K6" s="75">
        <f t="shared" si="13"/>
        <v>2</v>
      </c>
      <c r="L6" s="75">
        <f t="shared" si="13"/>
        <v>2</v>
      </c>
      <c r="M6" s="75">
        <f t="shared" si="13"/>
        <v>2</v>
      </c>
      <c r="N6" s="75">
        <f t="shared" si="13"/>
        <v>2</v>
      </c>
      <c r="O6" s="75">
        <f t="shared" si="13"/>
        <v>3</v>
      </c>
      <c r="P6" s="75">
        <f t="shared" si="13"/>
        <v>3</v>
      </c>
      <c r="Q6" s="75">
        <f t="shared" si="13"/>
        <v>3</v>
      </c>
      <c r="R6" s="75">
        <f t="shared" si="13"/>
        <v>3</v>
      </c>
      <c r="S6" s="75">
        <f t="shared" si="13"/>
        <v>3</v>
      </c>
      <c r="T6" s="75">
        <f t="shared" si="13"/>
        <v>4</v>
      </c>
      <c r="U6" s="75">
        <f t="shared" si="13"/>
        <v>4</v>
      </c>
      <c r="V6" s="75">
        <f t="shared" si="13"/>
        <v>4</v>
      </c>
      <c r="W6" s="75">
        <f t="shared" si="13"/>
        <v>4</v>
      </c>
      <c r="X6" s="75">
        <f t="shared" si="13"/>
        <v>4</v>
      </c>
      <c r="Y6" s="75">
        <f t="shared" si="13"/>
        <v>5</v>
      </c>
      <c r="Z6" s="75">
        <f t="shared" si="13"/>
        <v>5</v>
      </c>
      <c r="AA6" s="75">
        <f t="shared" si="13"/>
        <v>5</v>
      </c>
      <c r="AB6" s="75">
        <f t="shared" si="13"/>
        <v>5</v>
      </c>
      <c r="AC6" s="75">
        <f t="shared" si="13"/>
        <v>5</v>
      </c>
      <c r="AD6" s="75">
        <f t="shared" si="13"/>
        <v>6</v>
      </c>
      <c r="AE6" s="75">
        <f t="shared" si="13"/>
        <v>6</v>
      </c>
      <c r="AF6" s="75">
        <f t="shared" si="13"/>
        <v>6</v>
      </c>
      <c r="AG6" s="75">
        <f t="shared" si="13"/>
        <v>6</v>
      </c>
      <c r="AH6" s="75">
        <f t="shared" si="13"/>
        <v>6</v>
      </c>
      <c r="AI6" s="76">
        <v>1</v>
      </c>
      <c r="AJ6" s="76">
        <v>1</v>
      </c>
      <c r="AK6" s="76">
        <v>1</v>
      </c>
      <c r="AL6" s="76">
        <v>1</v>
      </c>
      <c r="AM6" s="76">
        <v>1</v>
      </c>
      <c r="AN6" s="76">
        <v>2</v>
      </c>
      <c r="AO6" s="76">
        <v>2</v>
      </c>
      <c r="AP6" s="76">
        <v>2</v>
      </c>
      <c r="AQ6" s="76">
        <v>2</v>
      </c>
      <c r="AR6" s="76">
        <v>2</v>
      </c>
      <c r="AS6" s="76">
        <v>3</v>
      </c>
      <c r="AT6" s="76">
        <v>3</v>
      </c>
      <c r="AU6" s="76">
        <v>3</v>
      </c>
      <c r="AV6" s="76">
        <v>3</v>
      </c>
      <c r="AW6" s="76">
        <v>3</v>
      </c>
      <c r="AX6" s="76">
        <v>4</v>
      </c>
      <c r="AY6" s="76">
        <v>4</v>
      </c>
      <c r="AZ6" s="76">
        <v>4</v>
      </c>
      <c r="BA6" s="76">
        <v>4</v>
      </c>
      <c r="BB6" s="76">
        <v>4</v>
      </c>
      <c r="BC6" s="76">
        <v>5</v>
      </c>
      <c r="BD6" s="76">
        <v>5</v>
      </c>
      <c r="BE6" s="76">
        <v>5</v>
      </c>
      <c r="BF6" s="76">
        <v>5</v>
      </c>
      <c r="BG6" s="76">
        <v>5</v>
      </c>
      <c r="BH6" s="76">
        <v>6</v>
      </c>
      <c r="BI6" s="76">
        <v>6</v>
      </c>
      <c r="BJ6" s="76">
        <v>6</v>
      </c>
      <c r="BK6" s="76">
        <v>6</v>
      </c>
      <c r="BL6" s="76">
        <v>6</v>
      </c>
      <c r="BM6" s="76">
        <v>7</v>
      </c>
      <c r="BN6" s="76">
        <v>7</v>
      </c>
      <c r="BO6" s="76">
        <v>7</v>
      </c>
      <c r="BP6" s="76">
        <v>7</v>
      </c>
      <c r="BQ6" s="76">
        <v>7</v>
      </c>
      <c r="BR6" s="76">
        <v>8</v>
      </c>
      <c r="BS6" s="76">
        <v>8</v>
      </c>
      <c r="BT6" s="76">
        <v>8</v>
      </c>
      <c r="BU6" s="76">
        <v>8</v>
      </c>
      <c r="BV6" s="76">
        <v>8</v>
      </c>
      <c r="BW6" s="76">
        <v>9</v>
      </c>
      <c r="BX6" s="76">
        <v>9</v>
      </c>
      <c r="BY6" s="76">
        <v>9</v>
      </c>
      <c r="BZ6" s="76">
        <v>9</v>
      </c>
      <c r="CA6" s="76">
        <v>9</v>
      </c>
      <c r="CB6" s="76">
        <v>10</v>
      </c>
      <c r="CC6" s="76">
        <v>10</v>
      </c>
      <c r="CD6" s="76">
        <v>10</v>
      </c>
      <c r="CE6" s="76">
        <v>10</v>
      </c>
      <c r="CF6" s="76">
        <v>10</v>
      </c>
      <c r="CG6" s="76">
        <v>11</v>
      </c>
      <c r="CH6" s="76">
        <v>11</v>
      </c>
      <c r="CI6" s="76">
        <v>11</v>
      </c>
      <c r="CJ6" s="76">
        <v>11</v>
      </c>
      <c r="CK6" s="76">
        <v>11</v>
      </c>
      <c r="CL6" s="76">
        <v>12</v>
      </c>
      <c r="CM6" s="76">
        <v>12</v>
      </c>
      <c r="CN6" s="76">
        <v>12</v>
      </c>
      <c r="CO6" s="76">
        <v>12</v>
      </c>
      <c r="CP6" s="76">
        <v>12</v>
      </c>
      <c r="CQ6" s="76">
        <v>13</v>
      </c>
      <c r="CR6" s="76">
        <v>13</v>
      </c>
      <c r="CS6" s="76">
        <v>13</v>
      </c>
      <c r="CT6" s="76">
        <v>13</v>
      </c>
      <c r="CU6" s="76">
        <v>13</v>
      </c>
      <c r="CV6" s="76">
        <v>14</v>
      </c>
      <c r="CW6" s="76">
        <v>14</v>
      </c>
      <c r="CX6" s="76">
        <v>14</v>
      </c>
      <c r="CY6" s="76">
        <v>14</v>
      </c>
      <c r="CZ6" s="76">
        <v>14</v>
      </c>
      <c r="DA6" s="76">
        <v>1</v>
      </c>
      <c r="DB6" s="76">
        <v>1</v>
      </c>
      <c r="DC6" s="76">
        <v>1</v>
      </c>
      <c r="DD6" s="76">
        <v>1</v>
      </c>
      <c r="DE6" s="76">
        <v>1</v>
      </c>
      <c r="DF6" s="76">
        <v>2</v>
      </c>
      <c r="DG6" s="76">
        <v>2</v>
      </c>
      <c r="DH6" s="76">
        <v>2</v>
      </c>
      <c r="DI6" s="76">
        <v>2</v>
      </c>
      <c r="DJ6" s="76">
        <v>2</v>
      </c>
      <c r="DK6" s="76">
        <v>3</v>
      </c>
      <c r="DL6" s="76">
        <v>3</v>
      </c>
      <c r="DM6" s="76">
        <v>3</v>
      </c>
      <c r="DN6" s="76">
        <v>3</v>
      </c>
      <c r="DO6" s="76">
        <v>3</v>
      </c>
      <c r="DP6" s="76">
        <v>4</v>
      </c>
      <c r="DQ6" s="76">
        <v>4</v>
      </c>
      <c r="DR6" s="76">
        <v>4</v>
      </c>
      <c r="DS6" s="76">
        <v>4</v>
      </c>
      <c r="DT6" s="76">
        <v>4</v>
      </c>
      <c r="DU6" s="76">
        <v>5</v>
      </c>
      <c r="DV6" s="76">
        <v>5</v>
      </c>
      <c r="DW6" s="76">
        <v>5</v>
      </c>
      <c r="DX6" s="76">
        <v>5</v>
      </c>
      <c r="DY6" s="76">
        <v>5</v>
      </c>
      <c r="DZ6" s="76">
        <v>6</v>
      </c>
      <c r="EA6" s="76">
        <v>6</v>
      </c>
      <c r="EB6" s="76">
        <v>6</v>
      </c>
      <c r="EC6" s="76">
        <v>6</v>
      </c>
      <c r="ED6" s="76">
        <v>6</v>
      </c>
      <c r="EE6" s="76">
        <v>7</v>
      </c>
      <c r="EF6" s="76">
        <v>7</v>
      </c>
      <c r="EG6" s="76">
        <v>7</v>
      </c>
      <c r="EH6" s="76">
        <v>7</v>
      </c>
      <c r="EI6" s="76">
        <v>7</v>
      </c>
      <c r="EJ6" s="76">
        <v>1</v>
      </c>
      <c r="EK6" s="76">
        <v>1</v>
      </c>
      <c r="EL6" s="76">
        <v>1</v>
      </c>
      <c r="EM6" s="76">
        <v>1</v>
      </c>
      <c r="EN6" s="76">
        <v>1</v>
      </c>
      <c r="EO6" s="76">
        <v>1</v>
      </c>
      <c r="EP6" s="76">
        <v>2</v>
      </c>
      <c r="EQ6" s="76">
        <v>2</v>
      </c>
      <c r="ER6" s="76">
        <v>2</v>
      </c>
      <c r="ES6" s="76">
        <v>2</v>
      </c>
      <c r="ET6" s="76">
        <v>2</v>
      </c>
      <c r="EU6" s="76">
        <v>3</v>
      </c>
      <c r="EV6" s="76">
        <v>3</v>
      </c>
      <c r="EW6" s="76">
        <v>3</v>
      </c>
      <c r="EX6" s="76">
        <v>3</v>
      </c>
      <c r="EY6" s="76">
        <v>3</v>
      </c>
      <c r="EZ6" s="76">
        <v>4</v>
      </c>
      <c r="FA6" s="76">
        <v>4</v>
      </c>
      <c r="FB6" s="76">
        <v>4</v>
      </c>
      <c r="FC6" s="76">
        <v>4</v>
      </c>
      <c r="FD6" s="76">
        <v>4</v>
      </c>
      <c r="FE6" s="76">
        <v>5</v>
      </c>
      <c r="FF6" s="76">
        <v>5</v>
      </c>
      <c r="FG6" s="76">
        <v>5</v>
      </c>
      <c r="FH6" s="76">
        <v>5</v>
      </c>
      <c r="FI6" s="76">
        <v>1</v>
      </c>
      <c r="FJ6" s="76">
        <v>1</v>
      </c>
      <c r="FK6" s="76">
        <v>1</v>
      </c>
      <c r="FL6" s="76">
        <v>1</v>
      </c>
      <c r="FM6" s="76">
        <v>1</v>
      </c>
      <c r="FN6" s="76">
        <v>2</v>
      </c>
      <c r="FO6" s="76">
        <v>2</v>
      </c>
      <c r="FP6" s="76">
        <v>2</v>
      </c>
      <c r="FQ6" s="76">
        <v>2</v>
      </c>
      <c r="FR6" s="76">
        <v>2</v>
      </c>
      <c r="FS6" s="76">
        <v>3</v>
      </c>
      <c r="FT6" s="76">
        <v>3</v>
      </c>
      <c r="FU6" s="76">
        <v>3</v>
      </c>
      <c r="FV6" s="76">
        <v>3</v>
      </c>
      <c r="FW6" s="76">
        <v>3</v>
      </c>
      <c r="FX6" s="76">
        <v>4</v>
      </c>
      <c r="FY6" s="76">
        <v>4</v>
      </c>
      <c r="FZ6" s="76">
        <v>4</v>
      </c>
      <c r="GA6" s="76">
        <v>4</v>
      </c>
      <c r="GB6" s="76">
        <v>4</v>
      </c>
      <c r="GC6" s="76">
        <v>5</v>
      </c>
      <c r="GD6" s="76">
        <v>5</v>
      </c>
      <c r="GE6" s="76">
        <v>5</v>
      </c>
      <c r="GF6" s="76">
        <v>5</v>
      </c>
      <c r="GG6" s="76">
        <v>5</v>
      </c>
      <c r="GH6" s="76">
        <v>6</v>
      </c>
      <c r="GI6" s="76">
        <v>6</v>
      </c>
      <c r="GJ6" s="76">
        <v>6</v>
      </c>
      <c r="GK6" s="76">
        <v>6</v>
      </c>
      <c r="GL6" s="76">
        <v>6</v>
      </c>
    </row>
    <row r="7" spans="1:196" s="122" customFormat="1">
      <c r="A7" s="122">
        <v>1250</v>
      </c>
      <c r="B7" s="123">
        <v>44839</v>
      </c>
      <c r="C7" s="122" t="s">
        <v>69</v>
      </c>
      <c r="D7" s="122" t="s">
        <v>40</v>
      </c>
      <c r="E7" s="122">
        <v>1</v>
      </c>
      <c r="F7" s="122" t="s">
        <v>13</v>
      </c>
      <c r="G7" s="124" t="s">
        <v>14</v>
      </c>
      <c r="H7" s="122">
        <v>8</v>
      </c>
      <c r="I7" s="125">
        <v>1414.875</v>
      </c>
      <c r="J7" s="122">
        <v>2</v>
      </c>
      <c r="K7" s="122" t="s">
        <v>17</v>
      </c>
      <c r="L7" s="124" t="s">
        <v>18</v>
      </c>
      <c r="M7" s="122">
        <v>6</v>
      </c>
      <c r="N7" s="125">
        <v>234.5</v>
      </c>
      <c r="O7" s="122">
        <v>3</v>
      </c>
      <c r="P7" s="122" t="s">
        <v>19</v>
      </c>
      <c r="Q7" s="124" t="s">
        <v>20</v>
      </c>
      <c r="R7" s="122">
        <v>1</v>
      </c>
      <c r="S7" s="125">
        <v>138</v>
      </c>
      <c r="AI7" s="122">
        <v>1</v>
      </c>
      <c r="AJ7" s="122" t="s">
        <v>15</v>
      </c>
      <c r="AK7" s="122" t="s">
        <v>16</v>
      </c>
      <c r="AL7" s="122">
        <v>32</v>
      </c>
      <c r="AM7" s="125">
        <v>28</v>
      </c>
      <c r="AN7" s="122">
        <v>1</v>
      </c>
      <c r="AO7" s="122" t="s">
        <v>15</v>
      </c>
      <c r="AP7" s="122" t="s">
        <v>21</v>
      </c>
      <c r="AQ7" s="122">
        <v>8</v>
      </c>
      <c r="AR7" s="125">
        <v>15</v>
      </c>
      <c r="AS7" s="122">
        <v>1</v>
      </c>
      <c r="AT7" s="122" t="s">
        <v>22</v>
      </c>
      <c r="AU7" s="122" t="s">
        <v>23</v>
      </c>
      <c r="AV7" s="122">
        <v>8</v>
      </c>
      <c r="AW7" s="125">
        <v>25</v>
      </c>
      <c r="AX7" s="122">
        <v>1</v>
      </c>
      <c r="AY7" s="122" t="s">
        <v>25</v>
      </c>
      <c r="AZ7" s="122" t="s">
        <v>24</v>
      </c>
      <c r="BA7" s="122">
        <v>5</v>
      </c>
      <c r="BB7" s="125">
        <v>28</v>
      </c>
      <c r="BC7" s="122">
        <v>2</v>
      </c>
      <c r="BD7" s="122" t="s">
        <v>25</v>
      </c>
      <c r="BE7" s="122" t="s">
        <v>24</v>
      </c>
      <c r="BF7" s="122">
        <v>6</v>
      </c>
      <c r="BG7" s="125">
        <v>35</v>
      </c>
      <c r="BH7" s="122">
        <v>3</v>
      </c>
      <c r="BI7" s="122" t="s">
        <v>26</v>
      </c>
      <c r="BJ7" s="122" t="s">
        <v>27</v>
      </c>
      <c r="BK7" s="122">
        <v>4</v>
      </c>
      <c r="BL7" s="125">
        <v>12</v>
      </c>
      <c r="BM7" s="122">
        <v>3</v>
      </c>
      <c r="BN7" s="122" t="s">
        <v>29</v>
      </c>
      <c r="BO7" s="122" t="s">
        <v>28</v>
      </c>
      <c r="BP7" s="122">
        <v>1</v>
      </c>
      <c r="BQ7" s="125">
        <v>50</v>
      </c>
      <c r="BR7" s="122">
        <v>1</v>
      </c>
      <c r="BS7" s="122" t="s">
        <v>30</v>
      </c>
      <c r="BT7" s="122" t="s">
        <v>36</v>
      </c>
      <c r="BU7" s="122">
        <v>8</v>
      </c>
      <c r="BV7" s="125">
        <v>5</v>
      </c>
      <c r="DA7" s="122">
        <v>1</v>
      </c>
      <c r="DB7" s="122" t="s">
        <v>32</v>
      </c>
      <c r="DC7" s="122" t="s">
        <v>33</v>
      </c>
      <c r="DD7" s="122">
        <v>1</v>
      </c>
      <c r="DE7" s="125">
        <v>12</v>
      </c>
      <c r="DF7" s="122">
        <v>2</v>
      </c>
      <c r="DG7" s="122" t="s">
        <v>34</v>
      </c>
      <c r="DH7" s="122" t="s">
        <v>35</v>
      </c>
      <c r="DI7" s="122">
        <v>1</v>
      </c>
      <c r="DJ7" s="125">
        <v>20</v>
      </c>
      <c r="DK7" s="122">
        <v>3</v>
      </c>
      <c r="DL7" s="122" t="s">
        <v>34</v>
      </c>
      <c r="DM7" s="122" t="s">
        <v>35</v>
      </c>
      <c r="DN7" s="122">
        <v>1</v>
      </c>
      <c r="DO7" s="125">
        <v>20</v>
      </c>
      <c r="EJ7" s="122">
        <v>1</v>
      </c>
      <c r="EK7" s="122" t="s">
        <v>37</v>
      </c>
      <c r="EL7" s="122" t="s">
        <v>31</v>
      </c>
      <c r="EM7" s="122">
        <v>1</v>
      </c>
      <c r="EN7" s="125">
        <v>5</v>
      </c>
      <c r="EO7" s="122">
        <v>2</v>
      </c>
      <c r="EP7" s="122" t="s">
        <v>38</v>
      </c>
      <c r="EQ7" s="122" t="s">
        <v>39</v>
      </c>
      <c r="ER7" s="122">
        <v>1</v>
      </c>
      <c r="ES7" s="125">
        <v>2</v>
      </c>
      <c r="FI7" s="122">
        <v>1</v>
      </c>
      <c r="FJ7" s="122" t="s">
        <v>40</v>
      </c>
      <c r="FK7" s="122" t="s">
        <v>41</v>
      </c>
      <c r="FL7" s="122">
        <v>1</v>
      </c>
      <c r="FM7" s="125">
        <v>15</v>
      </c>
      <c r="FN7" s="122">
        <v>2</v>
      </c>
      <c r="FO7" s="122" t="s">
        <v>42</v>
      </c>
      <c r="FP7" s="122" t="s">
        <v>41</v>
      </c>
      <c r="FQ7" s="122">
        <v>1</v>
      </c>
      <c r="FR7" s="125">
        <v>15</v>
      </c>
      <c r="FS7" s="122">
        <v>3</v>
      </c>
      <c r="FT7" s="122" t="s">
        <v>43</v>
      </c>
      <c r="FU7" s="122" t="s">
        <v>41</v>
      </c>
      <c r="FV7" s="122">
        <v>1</v>
      </c>
      <c r="FW7" s="125">
        <v>20</v>
      </c>
    </row>
    <row r="8" spans="1:196" s="122" customFormat="1">
      <c r="A8" s="122">
        <v>1251</v>
      </c>
      <c r="B8" s="123">
        <v>44840</v>
      </c>
      <c r="C8" s="122" t="s">
        <v>81</v>
      </c>
      <c r="D8" s="122" t="s">
        <v>83</v>
      </c>
      <c r="E8" s="122">
        <v>1</v>
      </c>
      <c r="F8" s="122" t="s">
        <v>19</v>
      </c>
      <c r="G8" s="124" t="s">
        <v>20</v>
      </c>
      <c r="H8" s="122">
        <v>1</v>
      </c>
      <c r="I8" s="125">
        <v>138</v>
      </c>
      <c r="AI8" s="122">
        <v>1</v>
      </c>
      <c r="AJ8" s="122" t="s">
        <v>26</v>
      </c>
      <c r="AK8" s="122" t="s">
        <v>27</v>
      </c>
      <c r="AL8" s="122">
        <v>4</v>
      </c>
      <c r="AM8" s="122">
        <v>12</v>
      </c>
      <c r="AN8" s="122">
        <v>1</v>
      </c>
      <c r="AO8" s="122" t="s">
        <v>29</v>
      </c>
      <c r="AP8" s="122" t="s">
        <v>28</v>
      </c>
      <c r="AQ8" s="122">
        <v>1</v>
      </c>
      <c r="AR8" s="122">
        <v>50</v>
      </c>
      <c r="AS8" s="122">
        <v>1</v>
      </c>
      <c r="AT8" s="122" t="s">
        <v>30</v>
      </c>
      <c r="AU8" s="122" t="s">
        <v>36</v>
      </c>
      <c r="AV8" s="122">
        <v>1</v>
      </c>
      <c r="AW8" s="122">
        <v>5</v>
      </c>
      <c r="DA8" s="122">
        <v>1</v>
      </c>
      <c r="DB8" s="122" t="s">
        <v>34</v>
      </c>
      <c r="DC8" s="122" t="s">
        <v>35</v>
      </c>
      <c r="DD8" s="122">
        <v>1</v>
      </c>
      <c r="DE8" s="125">
        <v>20</v>
      </c>
      <c r="FI8" s="122">
        <v>1</v>
      </c>
      <c r="FJ8" s="122" t="s">
        <v>43</v>
      </c>
      <c r="FK8" s="122" t="s">
        <v>41</v>
      </c>
      <c r="FL8" s="122">
        <v>1</v>
      </c>
      <c r="FM8" s="125">
        <v>20</v>
      </c>
    </row>
    <row r="9" spans="1:196" s="122" customFormat="1">
      <c r="A9" s="122">
        <v>1252</v>
      </c>
      <c r="B9" s="123">
        <v>44841</v>
      </c>
      <c r="C9" s="122" t="s">
        <v>82</v>
      </c>
      <c r="D9" s="122" t="s">
        <v>40</v>
      </c>
      <c r="E9" s="122">
        <v>1</v>
      </c>
      <c r="F9" s="122" t="s">
        <v>13</v>
      </c>
      <c r="G9" s="122" t="s">
        <v>14</v>
      </c>
      <c r="H9" s="122">
        <v>4</v>
      </c>
      <c r="I9" s="125">
        <v>732.75</v>
      </c>
      <c r="AI9" s="122">
        <v>1</v>
      </c>
      <c r="AJ9" s="122" t="s">
        <v>15</v>
      </c>
      <c r="AK9" s="122" t="s">
        <v>16</v>
      </c>
      <c r="AL9" s="122">
        <v>16</v>
      </c>
      <c r="AM9" s="125">
        <v>28</v>
      </c>
      <c r="AN9" s="122">
        <v>1</v>
      </c>
      <c r="AO9" s="122" t="s">
        <v>15</v>
      </c>
      <c r="AP9" s="122" t="s">
        <v>21</v>
      </c>
      <c r="AQ9" s="122">
        <v>4</v>
      </c>
      <c r="AR9" s="125">
        <v>15</v>
      </c>
      <c r="AS9" s="122">
        <v>1</v>
      </c>
      <c r="AT9" s="122" t="s">
        <v>22</v>
      </c>
      <c r="AU9" s="122" t="s">
        <v>23</v>
      </c>
      <c r="AV9" s="122">
        <v>4</v>
      </c>
      <c r="AW9" s="125">
        <v>25</v>
      </c>
      <c r="AX9" s="122">
        <v>1</v>
      </c>
      <c r="AY9" s="122" t="s">
        <v>25</v>
      </c>
      <c r="AZ9" s="122" t="s">
        <v>24</v>
      </c>
      <c r="BA9" s="122">
        <v>3</v>
      </c>
      <c r="BB9" s="125">
        <v>28</v>
      </c>
      <c r="BC9" s="122">
        <v>1</v>
      </c>
      <c r="BD9" s="122" t="s">
        <v>30</v>
      </c>
      <c r="BE9" s="122" t="s">
        <v>36</v>
      </c>
      <c r="BF9" s="122">
        <v>4</v>
      </c>
      <c r="BG9" s="125">
        <v>5</v>
      </c>
      <c r="DA9" s="122">
        <v>1</v>
      </c>
      <c r="DB9" s="122" t="s">
        <v>32</v>
      </c>
      <c r="DC9" s="122" t="s">
        <v>33</v>
      </c>
      <c r="DD9" s="122">
        <v>1</v>
      </c>
      <c r="DE9" s="125">
        <v>12</v>
      </c>
      <c r="EJ9" s="122">
        <v>1</v>
      </c>
      <c r="EK9" s="122" t="s">
        <v>37</v>
      </c>
      <c r="EL9" s="122" t="s">
        <v>31</v>
      </c>
      <c r="EM9" s="122">
        <v>1</v>
      </c>
      <c r="EN9" s="125">
        <v>5</v>
      </c>
      <c r="FI9" s="122">
        <v>1</v>
      </c>
      <c r="FJ9" s="122" t="s">
        <v>40</v>
      </c>
      <c r="FK9" s="122" t="s">
        <v>41</v>
      </c>
      <c r="FL9" s="122">
        <v>1</v>
      </c>
      <c r="FM9" s="125">
        <v>15</v>
      </c>
    </row>
    <row r="10" spans="1:196" s="122" customFormat="1"/>
  </sheetData>
  <mergeCells count="9">
    <mergeCell ref="A5:A6"/>
    <mergeCell ref="B5:B6"/>
    <mergeCell ref="C5:C6"/>
    <mergeCell ref="D5:D6"/>
    <mergeCell ref="FI3:GL3"/>
    <mergeCell ref="EO3:FH3"/>
    <mergeCell ref="DA3:EI3"/>
    <mergeCell ref="E3:CZ3"/>
    <mergeCell ref="A3:D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K22"/>
  <sheetViews>
    <sheetView workbookViewId="0">
      <selection activeCell="B16" sqref="B16"/>
    </sheetView>
  </sheetViews>
  <sheetFormatPr baseColWidth="10" defaultRowHeight="15"/>
  <cols>
    <col min="1" max="10" width="18.28515625" customWidth="1"/>
  </cols>
  <sheetData>
    <row r="1" spans="1:11" ht="36.75" customHeight="1">
      <c r="B1" s="83" t="s">
        <v>93</v>
      </c>
    </row>
    <row r="2" spans="1:11" ht="28.5">
      <c r="A2" s="80" t="s">
        <v>71</v>
      </c>
      <c r="B2" s="80" t="s">
        <v>3</v>
      </c>
      <c r="C2" s="80" t="s">
        <v>72</v>
      </c>
      <c r="D2" s="80" t="s">
        <v>4</v>
      </c>
      <c r="E2" s="80" t="s">
        <v>70</v>
      </c>
      <c r="F2" s="80" t="s">
        <v>94</v>
      </c>
      <c r="G2" s="80" t="s">
        <v>74</v>
      </c>
      <c r="H2" s="80" t="s">
        <v>73</v>
      </c>
      <c r="I2" s="80" t="s">
        <v>75</v>
      </c>
      <c r="J2" s="80" t="s">
        <v>76</v>
      </c>
      <c r="K2" s="80" t="s">
        <v>77</v>
      </c>
    </row>
    <row r="3" spans="1:11">
      <c r="A3">
        <v>1250</v>
      </c>
      <c r="B3" s="78">
        <v>44839</v>
      </c>
      <c r="C3">
        <v>1</v>
      </c>
      <c r="D3" t="s">
        <v>13</v>
      </c>
      <c r="E3" t="s">
        <v>14</v>
      </c>
      <c r="F3">
        <v>8</v>
      </c>
      <c r="G3" s="79">
        <v>1396</v>
      </c>
      <c r="H3" s="79">
        <v>12</v>
      </c>
      <c r="I3" s="79">
        <v>5</v>
      </c>
      <c r="J3" s="79">
        <v>15</v>
      </c>
      <c r="K3" s="79">
        <f>SUM(G3:I3)+(J3/F3)</f>
        <v>1414.875</v>
      </c>
    </row>
    <row r="4" spans="1:11">
      <c r="A4">
        <v>1250</v>
      </c>
      <c r="B4" s="78">
        <v>44839</v>
      </c>
      <c r="C4">
        <v>2</v>
      </c>
      <c r="D4" t="s">
        <v>17</v>
      </c>
      <c r="E4" t="s">
        <v>18</v>
      </c>
      <c r="F4">
        <v>5</v>
      </c>
      <c r="G4" s="79">
        <v>210</v>
      </c>
      <c r="H4" s="79">
        <v>20</v>
      </c>
      <c r="I4" s="79">
        <v>2</v>
      </c>
      <c r="J4" s="79">
        <v>15</v>
      </c>
      <c r="K4" s="79">
        <f>SUM(G4:I4)+(J4/F4)</f>
        <v>235</v>
      </c>
    </row>
    <row r="5" spans="1:11">
      <c r="A5">
        <v>1250</v>
      </c>
      <c r="B5" s="78">
        <v>44839</v>
      </c>
      <c r="C5">
        <v>3</v>
      </c>
      <c r="D5" t="s">
        <v>19</v>
      </c>
      <c r="E5" t="s">
        <v>20</v>
      </c>
      <c r="F5">
        <v>1</v>
      </c>
      <c r="G5" s="79">
        <v>98</v>
      </c>
      <c r="H5" s="79">
        <v>20</v>
      </c>
      <c r="I5" s="79"/>
      <c r="J5" s="79">
        <v>20</v>
      </c>
      <c r="K5" s="79">
        <f>SUM(G5:I5)+(J5/F5)</f>
        <v>138</v>
      </c>
    </row>
    <row r="6" spans="1:11">
      <c r="A6">
        <v>1251</v>
      </c>
      <c r="B6" s="78">
        <v>44840</v>
      </c>
      <c r="C6">
        <v>1</v>
      </c>
      <c r="D6" t="s">
        <v>19</v>
      </c>
      <c r="E6" t="s">
        <v>20</v>
      </c>
      <c r="F6">
        <v>1</v>
      </c>
      <c r="G6" s="79">
        <v>98</v>
      </c>
      <c r="H6" s="79">
        <v>20</v>
      </c>
      <c r="I6" s="79"/>
      <c r="J6" s="79">
        <v>20</v>
      </c>
      <c r="K6" s="79">
        <f>SUM(G6:I6)+(J6/F6)</f>
        <v>138</v>
      </c>
    </row>
    <row r="7" spans="1:11">
      <c r="A7">
        <v>1252</v>
      </c>
      <c r="B7" s="78">
        <v>44841</v>
      </c>
      <c r="C7">
        <v>1</v>
      </c>
      <c r="D7" t="s">
        <v>13</v>
      </c>
      <c r="E7" t="s">
        <v>14</v>
      </c>
      <c r="F7">
        <v>4</v>
      </c>
      <c r="G7" s="79">
        <v>712</v>
      </c>
      <c r="H7" s="79">
        <v>12</v>
      </c>
      <c r="I7" s="79">
        <v>5</v>
      </c>
      <c r="J7" s="79">
        <v>15</v>
      </c>
      <c r="K7" s="79">
        <f>SUM(G7:I7)+(J7/F7)</f>
        <v>732.75</v>
      </c>
    </row>
    <row r="8" spans="1:11">
      <c r="G8" s="79"/>
      <c r="H8" s="79"/>
      <c r="I8" s="79"/>
      <c r="J8" s="79"/>
    </row>
    <row r="9" spans="1:11">
      <c r="G9" s="79"/>
      <c r="H9" s="79"/>
      <c r="I9" s="79"/>
      <c r="J9" s="79"/>
    </row>
    <row r="10" spans="1:11">
      <c r="G10" s="79"/>
      <c r="H10" s="79"/>
      <c r="I10" s="79"/>
      <c r="J10" s="79"/>
    </row>
    <row r="11" spans="1:11" ht="18.75">
      <c r="B11" s="82" t="s">
        <v>84</v>
      </c>
      <c r="G11" s="79"/>
      <c r="H11" s="79"/>
      <c r="I11" s="79"/>
      <c r="J11" s="79"/>
    </row>
    <row r="12" spans="1:11" ht="18.75">
      <c r="B12" s="82" t="s">
        <v>85</v>
      </c>
      <c r="G12" s="79"/>
      <c r="H12" s="79"/>
      <c r="I12" s="79"/>
      <c r="J12" s="79"/>
    </row>
    <row r="13" spans="1:11" ht="18.75">
      <c r="B13" s="82" t="s">
        <v>86</v>
      </c>
      <c r="G13" s="79"/>
      <c r="H13" s="79"/>
      <c r="I13" s="79"/>
      <c r="J13" s="79"/>
    </row>
    <row r="14" spans="1:11" ht="18.75">
      <c r="B14" s="82" t="s">
        <v>87</v>
      </c>
      <c r="G14" s="79"/>
      <c r="H14" s="79"/>
      <c r="I14" s="79"/>
      <c r="J14" s="79"/>
    </row>
    <row r="15" spans="1:11" ht="18.75">
      <c r="B15" s="82" t="s">
        <v>96</v>
      </c>
      <c r="G15" s="79"/>
      <c r="H15" s="79"/>
      <c r="I15" s="79"/>
      <c r="J15" s="79"/>
    </row>
    <row r="16" spans="1:11">
      <c r="G16" s="79"/>
      <c r="H16" s="79"/>
      <c r="I16" s="79"/>
      <c r="J16" s="79"/>
    </row>
    <row r="17" spans="2:10" ht="18.75">
      <c r="B17" s="82" t="s">
        <v>92</v>
      </c>
      <c r="G17" s="79"/>
      <c r="H17" s="79"/>
      <c r="I17" s="79"/>
      <c r="J17" s="79"/>
    </row>
    <row r="18" spans="2:10" ht="18.75">
      <c r="B18" s="82" t="s">
        <v>91</v>
      </c>
      <c r="G18" s="79"/>
      <c r="H18" s="79"/>
      <c r="I18" s="79"/>
      <c r="J18" s="79"/>
    </row>
    <row r="19" spans="2:10" ht="18.75">
      <c r="B19" s="82" t="s">
        <v>88</v>
      </c>
    </row>
    <row r="20" spans="2:10" ht="18.75">
      <c r="B20" s="82" t="s">
        <v>90</v>
      </c>
    </row>
    <row r="21" spans="2:10" ht="18.75">
      <c r="B21" s="82" t="s">
        <v>89</v>
      </c>
    </row>
    <row r="22" spans="2:10" ht="18.75">
      <c r="B22" s="8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P18"/>
  <sheetViews>
    <sheetView tabSelected="1" workbookViewId="0">
      <pane ySplit="2" topLeftCell="A3" activePane="bottomLeft" state="frozen"/>
      <selection pane="bottomLeft" activeCell="R15" sqref="R15"/>
    </sheetView>
  </sheetViews>
  <sheetFormatPr baseColWidth="10" defaultRowHeight="15"/>
  <sheetData>
    <row r="1" spans="1:16">
      <c r="A1" s="108" t="s">
        <v>97</v>
      </c>
      <c r="B1" s="121"/>
      <c r="C1" s="121"/>
      <c r="D1" s="109"/>
      <c r="E1" s="118" t="s">
        <v>98</v>
      </c>
      <c r="F1" s="119"/>
      <c r="G1" s="119"/>
      <c r="H1" s="120"/>
      <c r="I1" s="115" t="s">
        <v>99</v>
      </c>
      <c r="J1" s="116"/>
      <c r="K1" s="116"/>
      <c r="L1" s="117"/>
      <c r="M1" s="113" t="s">
        <v>100</v>
      </c>
      <c r="N1" s="114"/>
      <c r="O1" s="114"/>
      <c r="P1" s="114"/>
    </row>
    <row r="2" spans="1:16">
      <c r="A2" s="105" t="s">
        <v>48</v>
      </c>
      <c r="B2" s="105" t="str">
        <f>Entrée!$C$4</f>
        <v>Description</v>
      </c>
      <c r="C2" s="106" t="str">
        <f>Entrée!$F$2</f>
        <v>Qté</v>
      </c>
      <c r="D2" s="107" t="str">
        <f>Entrée!$G$4</f>
        <v>Coût</v>
      </c>
      <c r="E2" s="105" t="s">
        <v>48</v>
      </c>
      <c r="F2" s="105" t="str">
        <f>Entrée!$C$4</f>
        <v>Description</v>
      </c>
      <c r="G2" s="106" t="str">
        <f>Entrée!$F$2</f>
        <v>Qté</v>
      </c>
      <c r="H2" s="107" t="str">
        <f>Entrée!$G$4</f>
        <v>Coût</v>
      </c>
      <c r="I2" s="105" t="s">
        <v>48</v>
      </c>
      <c r="J2" s="105" t="str">
        <f>Entrée!$C$4</f>
        <v>Description</v>
      </c>
      <c r="K2" s="106" t="str">
        <f>Entrée!$F$2</f>
        <v>Qté</v>
      </c>
      <c r="L2" s="107" t="str">
        <f>Entrée!$G$4</f>
        <v>Coût</v>
      </c>
      <c r="M2" s="105" t="s">
        <v>48</v>
      </c>
      <c r="N2" s="105" t="str">
        <f>Entrée!$C$4</f>
        <v>Description</v>
      </c>
      <c r="O2" s="106" t="str">
        <f>Entrée!$F$2</f>
        <v>Qté</v>
      </c>
      <c r="P2" s="107" t="str">
        <f>Entrée!$G$4</f>
        <v>Coût</v>
      </c>
    </row>
    <row r="3" spans="1:16">
      <c r="A3" s="122"/>
      <c r="B3" s="122"/>
      <c r="C3" s="122"/>
      <c r="D3" s="125"/>
      <c r="E3" s="122"/>
      <c r="F3" s="122"/>
      <c r="G3" s="122"/>
      <c r="H3" s="125"/>
      <c r="I3" s="122"/>
      <c r="J3" s="122"/>
      <c r="K3" s="122"/>
      <c r="L3" s="125"/>
      <c r="M3" s="122"/>
      <c r="N3" s="122"/>
      <c r="O3" s="122"/>
      <c r="P3" s="125"/>
    </row>
    <row r="4" spans="1:16">
      <c r="A4" s="122"/>
      <c r="B4" s="122"/>
      <c r="C4" s="122"/>
      <c r="D4" s="125"/>
      <c r="E4" s="122"/>
      <c r="F4" s="122"/>
      <c r="G4" s="122"/>
      <c r="H4" s="125"/>
      <c r="L4" s="79"/>
      <c r="M4" s="122"/>
      <c r="N4" s="122"/>
      <c r="O4" s="122"/>
      <c r="P4" s="125"/>
    </row>
    <row r="5" spans="1:16">
      <c r="A5" s="122"/>
      <c r="B5" s="122"/>
      <c r="C5" s="122"/>
      <c r="D5" s="125"/>
      <c r="E5" s="122"/>
      <c r="F5" s="122"/>
      <c r="G5" s="122"/>
      <c r="H5" s="122"/>
      <c r="M5" s="122"/>
      <c r="N5" s="122"/>
      <c r="O5" s="122"/>
      <c r="P5" s="125"/>
    </row>
    <row r="6" spans="1:16">
      <c r="A6" s="122"/>
      <c r="B6" s="122"/>
      <c r="C6" s="122"/>
      <c r="D6" s="125"/>
      <c r="E6" s="122"/>
      <c r="F6" s="122"/>
      <c r="G6" s="122"/>
      <c r="H6" s="122"/>
      <c r="M6" s="122"/>
      <c r="N6" s="122"/>
      <c r="O6" s="122"/>
      <c r="P6" s="125"/>
    </row>
    <row r="7" spans="1:16">
      <c r="A7" s="122"/>
      <c r="B7" s="122"/>
      <c r="C7" s="122"/>
      <c r="D7" s="125"/>
      <c r="E7" s="122"/>
      <c r="F7" s="122"/>
      <c r="G7" s="122"/>
      <c r="H7" s="122"/>
      <c r="M7" s="122"/>
      <c r="N7" s="122"/>
      <c r="O7" s="122"/>
      <c r="P7" s="125"/>
    </row>
    <row r="8" spans="1:16">
      <c r="A8" s="122"/>
      <c r="B8" s="122"/>
      <c r="C8" s="122"/>
      <c r="D8" s="125"/>
      <c r="P8" s="79"/>
    </row>
    <row r="9" spans="1:16">
      <c r="A9" s="122"/>
      <c r="B9" s="122"/>
      <c r="C9" s="122"/>
      <c r="D9" s="125"/>
      <c r="I9" s="122"/>
      <c r="J9" s="122"/>
      <c r="K9" s="122"/>
      <c r="L9" s="122"/>
      <c r="M9" s="122"/>
      <c r="N9" s="122"/>
      <c r="O9" s="122"/>
      <c r="P9" s="122"/>
    </row>
    <row r="10" spans="1:16">
      <c r="A10" s="122"/>
      <c r="B10" s="122"/>
      <c r="C10" s="122"/>
      <c r="D10" s="125"/>
      <c r="M10" s="122"/>
      <c r="N10" s="122"/>
      <c r="O10" s="122"/>
      <c r="P10" s="122"/>
    </row>
    <row r="11" spans="1:16">
      <c r="A11" s="122"/>
      <c r="B11" s="124"/>
      <c r="C11" s="122"/>
      <c r="D11" s="125"/>
    </row>
    <row r="12" spans="1:16">
      <c r="A12" s="122"/>
      <c r="B12" s="124"/>
      <c r="C12" s="122"/>
      <c r="D12" s="125"/>
      <c r="M12" s="122"/>
      <c r="N12" s="122"/>
      <c r="O12" s="122"/>
      <c r="P12" s="122"/>
    </row>
    <row r="13" spans="1:16">
      <c r="A13" s="122"/>
      <c r="B13" s="122"/>
      <c r="C13" s="122"/>
      <c r="D13" s="122"/>
    </row>
    <row r="14" spans="1:16">
      <c r="A14" s="122"/>
      <c r="B14" s="122"/>
      <c r="C14" s="122"/>
      <c r="D14" s="122"/>
      <c r="I14" s="122"/>
      <c r="J14" s="122"/>
      <c r="K14" s="122"/>
      <c r="L14" s="122"/>
    </row>
    <row r="15" spans="1:16">
      <c r="A15" s="122"/>
      <c r="B15" s="122"/>
      <c r="C15" s="122"/>
      <c r="D15" s="122"/>
      <c r="I15" s="122"/>
      <c r="J15" s="122"/>
      <c r="K15" s="122"/>
      <c r="L15" s="122"/>
    </row>
    <row r="16" spans="1:16">
      <c r="A16" s="122"/>
      <c r="B16" s="122"/>
      <c r="C16" s="122"/>
      <c r="D16" s="122"/>
      <c r="I16" s="122"/>
      <c r="J16" s="122"/>
      <c r="K16" s="122"/>
      <c r="L16" s="122"/>
      <c r="M16" s="122"/>
      <c r="N16" s="122"/>
      <c r="O16" s="122"/>
      <c r="P16" s="122"/>
    </row>
    <row r="17" spans="1:16">
      <c r="A17" s="122"/>
      <c r="B17" s="122"/>
      <c r="C17" s="122"/>
      <c r="D17" s="122"/>
      <c r="M17" s="122"/>
      <c r="N17" s="122"/>
      <c r="O17" s="122"/>
      <c r="P17" s="122"/>
    </row>
    <row r="18" spans="1:16">
      <c r="M18" s="122"/>
      <c r="N18" s="122"/>
      <c r="O18" s="122"/>
      <c r="P18" s="122"/>
    </row>
  </sheetData>
  <sortState ref="M3:P17">
    <sortCondition ref="M2"/>
  </sortState>
  <mergeCells count="4">
    <mergeCell ref="M1:P1"/>
    <mergeCell ref="I1:L1"/>
    <mergeCell ref="E1:H1"/>
    <mergeCell ref="A1:D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Entrée</vt:lpstr>
      <vt:lpstr>Base de données commande</vt:lpstr>
      <vt:lpstr>Résultats</vt:lpstr>
      <vt:lpstr>Sommation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Grenier</dc:creator>
  <cp:lastModifiedBy>FRANCIS</cp:lastModifiedBy>
  <dcterms:created xsi:type="dcterms:W3CDTF">2022-11-10T20:45:05Z</dcterms:created>
  <dcterms:modified xsi:type="dcterms:W3CDTF">2022-11-14T07:24:21Z</dcterms:modified>
</cp:coreProperties>
</file>