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3880" yWindow="-120" windowWidth="24240" windowHeight="1314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4" i="1"/>
  <c r="N5"/>
  <c r="L4"/>
  <c r="L5"/>
  <c r="Q4" a="1"/>
  <c r="Q4" s="1"/>
  <c r="Q5" a="1"/>
  <c r="Q5" s="1"/>
  <c r="P4" a="1"/>
  <c r="P4" s="1"/>
  <c r="P5" a="1"/>
  <c r="P5" s="1"/>
</calcChain>
</file>

<file path=xl/sharedStrings.xml><?xml version="1.0" encoding="utf-8"?>
<sst xmlns="http://schemas.openxmlformats.org/spreadsheetml/2006/main" count="68" uniqueCount="26">
  <si>
    <t>DATE</t>
  </si>
  <si>
    <t>MVTS</t>
  </si>
  <si>
    <t>ARTICLE</t>
  </si>
  <si>
    <t>DESIGNATION ARTICLE</t>
  </si>
  <si>
    <t>LOT</t>
  </si>
  <si>
    <t>QTE ENTREE/SORTIE</t>
  </si>
  <si>
    <t>UQ</t>
  </si>
  <si>
    <t>Retour</t>
  </si>
  <si>
    <t>20682</t>
  </si>
  <si>
    <t>VENDU 72FO SILEC G657A2 M6 AERO SOUT</t>
  </si>
  <si>
    <t>GL0G6DS</t>
  </si>
  <si>
    <t>M</t>
  </si>
  <si>
    <t>20683</t>
  </si>
  <si>
    <t>20684</t>
  </si>
  <si>
    <t>Article</t>
  </si>
  <si>
    <t>Désignation article</t>
  </si>
  <si>
    <t>Lot</t>
  </si>
  <si>
    <t>Base de données</t>
  </si>
  <si>
    <t>Sortie</t>
  </si>
  <si>
    <t>UQ2</t>
  </si>
  <si>
    <t>20679</t>
  </si>
  <si>
    <t>VENDU 24FO SILEC G657A2 M6 AERO SOUT</t>
  </si>
  <si>
    <t>DL132BS</t>
  </si>
  <si>
    <t>Sortie / Retour</t>
  </si>
  <si>
    <t>Dernière date Sortie</t>
  </si>
  <si>
    <t>Dernière date Retour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</si>
</sst>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2"/>
      <color rgb="FFFFFF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theme="4" tint="0.39997558519241921"/>
      </top>
      <bottom style="thin">
        <color theme="1"/>
      </bottom>
      <diagonal/>
    </border>
    <border>
      <left/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49" fontId="1" fillId="0" borderId="2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14" fontId="1" fillId="3" borderId="2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49" fontId="1" fillId="3" borderId="2" xfId="0" applyNumberFormat="1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2" xfId="0" quotePrefix="1" applyNumberFormat="1" applyBorder="1" applyAlignment="1">
      <alignment wrapText="1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14" fontId="1" fillId="3" borderId="11" xfId="0" applyNumberFormat="1" applyFont="1" applyFill="1" applyBorder="1" applyAlignment="1">
      <alignment horizontal="center" vertical="center"/>
    </xf>
    <xf numFmtId="14" fontId="1" fillId="0" borderId="11" xfId="0" applyNumberFormat="1" applyFont="1" applyFill="1" applyBorder="1" applyAlignment="1">
      <alignment horizontal="center" vertical="center"/>
    </xf>
    <xf numFmtId="14" fontId="1" fillId="3" borderId="12" xfId="0" applyNumberFormat="1" applyFont="1" applyFill="1" applyBorder="1" applyAlignment="1">
      <alignment horizontal="center" vertical="center"/>
    </xf>
    <xf numFmtId="14" fontId="1" fillId="0" borderId="12" xfId="0" applyNumberFormat="1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14" fontId="0" fillId="0" borderId="13" xfId="0" quotePrefix="1" applyNumberFormat="1" applyBorder="1" applyAlignment="1">
      <alignment wrapText="1"/>
    </xf>
    <xf numFmtId="0" fontId="3" fillId="2" borderId="16" xfId="0" applyFont="1" applyFill="1" applyBorder="1" applyAlignment="1">
      <alignment horizontal="center" vertical="center" wrapText="1"/>
    </xf>
    <xf numFmtId="0" fontId="3" fillId="2" borderId="17" xfId="0" applyFont="1" applyFill="1" applyBorder="1" applyAlignment="1">
      <alignment horizontal="center" vertical="center" wrapText="1"/>
    </xf>
  </cellXfs>
  <cellStyles count="1"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alignment horizontal="general" vertical="bottom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9" formatCode="dd/mm/yyyy"/>
      <alignment horizontal="general" vertical="bottom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00"/>
        <name val="Calibri"/>
        <scheme val="minor"/>
      </font>
      <fill>
        <patternFill patternType="solid">
          <fgColor indexed="64"/>
          <bgColor rgb="FF00B050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00"/>
        <name val="Calibri"/>
        <scheme val="minor"/>
      </font>
      <fill>
        <patternFill patternType="solid">
          <fgColor indexed="64"/>
          <bgColor rgb="FF00B050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1:G19" totalsRowShown="0" headerRowDxfId="7" headerRowBorderDxfId="16" tableBorderDxfId="17" totalsRowBorderDxfId="15">
  <autoFilter ref="A11:G19"/>
  <tableColumns count="7">
    <tableColumn id="1" name="DATE" dataDxfId="14"/>
    <tableColumn id="2" name="MVTS" dataDxfId="13"/>
    <tableColumn id="3" name="ARTICLE" dataDxfId="12"/>
    <tableColumn id="4" name="DESIGNATION ARTICLE" dataDxfId="11"/>
    <tableColumn id="5" name="LOT" dataDxfId="10"/>
    <tableColumn id="6" name="QTE ENTREE/SORTIE" dataDxfId="9"/>
    <tableColumn id="7" name="UQ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I3:Q5" totalsRowShown="0" headerRowDxfId="4" headerRowBorderDxfId="5" tableBorderDxfId="6">
  <autoFilter ref="I3:Q5"/>
  <tableColumns count="9">
    <tableColumn id="1" name="Article"/>
    <tableColumn id="2" name="Désignation article"/>
    <tableColumn id="3" name="Lot"/>
    <tableColumn id="4" name="Sortie" dataDxfId="1">
      <calculatedColumnFormula>SUMPRODUCT((Tableau1[DESIGNATION ARTICLE]=Tableau2[[#This Row],[Désignation article]])*(Tableau1[MVTS]=Tableau2[[#Headers],[Sortie]])*(Tableau1[DATE]=$P4),Tableau1[QTE ENTREE/SORTIE])</calculatedColumnFormula>
    </tableColumn>
    <tableColumn id="5" name="UQ"/>
    <tableColumn id="6" name="Retour" dataDxfId="0">
      <calculatedColumnFormula>SUMPRODUCT((Tableau1[DESIGNATION ARTICLE]=Tableau2[[#This Row],[Désignation article]])*(Tableau1[MVTS]=Tableau2[[#Headers],[Retour]])*(Tableau1[DATE]=$Q4),Tableau1[QTE ENTREE/SORTIE])</calculatedColumnFormula>
    </tableColumn>
    <tableColumn id="7" name="UQ2"/>
    <tableColumn id="8" name="Dernière date Sortie" dataDxfId="3">
      <calculatedColumnFormula array="1">MAX(IF((Tableau1[DESIGNATION ARTICLE]=$J4)*(Tableau1[MVTS]="Sortie"),Tableau1[DATE],""))</calculatedColumnFormula>
    </tableColumn>
    <tableColumn id="9" name="Dernière date Retour" dataDxfId="2">
      <calculatedColumnFormula array="1">MAX(IF((Tableau1[DESIGNATION ARTICLE]=$J4)*(Tableau1[MVTS]="Retour"),Tableau1[DATE],""))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9"/>
  <sheetViews>
    <sheetView tabSelected="1" zoomScale="90" zoomScaleNormal="90" workbookViewId="0">
      <selection activeCell="J8" sqref="J8"/>
    </sheetView>
  </sheetViews>
  <sheetFormatPr baseColWidth="10" defaultRowHeight="15"/>
  <cols>
    <col min="1" max="1" width="11.7109375" bestFit="1" customWidth="1"/>
    <col min="2" max="2" width="10.7109375" bestFit="1" customWidth="1"/>
    <col min="3" max="3" width="12.85546875" bestFit="1" customWidth="1"/>
    <col min="4" max="4" width="41.28515625" bestFit="1" customWidth="1"/>
    <col min="5" max="5" width="9.28515625" bestFit="1" customWidth="1"/>
    <col min="6" max="6" width="24.7109375" bestFit="1" customWidth="1"/>
    <col min="7" max="7" width="8.42578125" bestFit="1" customWidth="1"/>
    <col min="8" max="8" width="11.5703125" bestFit="1" customWidth="1"/>
    <col min="9" max="9" width="11.7109375" bestFit="1" customWidth="1"/>
    <col min="10" max="10" width="41.28515625" bestFit="1" customWidth="1"/>
    <col min="11" max="11" width="9.28515625" bestFit="1" customWidth="1"/>
    <col min="12" max="12" width="11.28515625" bestFit="1" customWidth="1"/>
    <col min="13" max="13" width="8.85546875" bestFit="1" customWidth="1"/>
    <col min="14" max="14" width="12.28515625" bestFit="1" customWidth="1"/>
    <col min="15" max="15" width="10" bestFit="1" customWidth="1"/>
    <col min="16" max="16" width="13.42578125" style="17" customWidth="1"/>
    <col min="17" max="17" width="12.28515625" style="17" customWidth="1"/>
  </cols>
  <sheetData>
    <row r="1" spans="1:17" ht="15.75" thickBot="1"/>
    <row r="2" spans="1:17" ht="19.5" thickBot="1">
      <c r="I2" s="19" t="s">
        <v>17</v>
      </c>
      <c r="J2" s="20"/>
      <c r="K2" s="20"/>
      <c r="L2" s="20"/>
      <c r="M2" s="20"/>
      <c r="N2" s="20"/>
      <c r="O2" s="21"/>
    </row>
    <row r="3" spans="1:17" ht="36.75" customHeight="1">
      <c r="I3" s="33" t="s">
        <v>14</v>
      </c>
      <c r="J3" s="34" t="s">
        <v>15</v>
      </c>
      <c r="K3" s="34" t="s">
        <v>16</v>
      </c>
      <c r="L3" s="34" t="s">
        <v>18</v>
      </c>
      <c r="M3" s="34" t="s">
        <v>6</v>
      </c>
      <c r="N3" s="39" t="s">
        <v>7</v>
      </c>
      <c r="O3" s="39" t="s">
        <v>19</v>
      </c>
      <c r="P3" s="39" t="s">
        <v>24</v>
      </c>
      <c r="Q3" s="40" t="s">
        <v>25</v>
      </c>
    </row>
    <row r="4" spans="1:17" ht="15.75">
      <c r="I4" s="36" t="s">
        <v>8</v>
      </c>
      <c r="J4" s="11" t="s">
        <v>9</v>
      </c>
      <c r="K4" s="12" t="s">
        <v>10</v>
      </c>
      <c r="L4" s="15">
        <f>SUMPRODUCT((Tableau1[DESIGNATION ARTICLE]=Tableau2[[#This Row],[Désignation article]])*(Tableau1[MVTS]=Tableau2[[#Headers],[Sortie]])*(Tableau1[DATE]=$P4),Tableau1[QTE ENTREE/SORTIE])</f>
        <v>4500</v>
      </c>
      <c r="M4" s="12" t="s">
        <v>11</v>
      </c>
      <c r="N4" s="15">
        <f>SUMPRODUCT((Tableau1[DESIGNATION ARTICLE]=Tableau2[[#This Row],[Désignation article]])*(Tableau1[MVTS]=Tableau2[[#Headers],[Retour]])*(Tableau1[DATE]=$Q4),Tableau1[QTE ENTREE/SORTIE])</f>
        <v>2000</v>
      </c>
      <c r="O4" s="13" t="s">
        <v>11</v>
      </c>
      <c r="P4" s="18">
        <f t="array" ref="P4">MAX(IF((Tableau1[DESIGNATION ARTICLE]=$J4)*(Tableau1[MVTS]="Sortie"),Tableau1[DATE],""))</f>
        <v>44626</v>
      </c>
      <c r="Q4" s="38">
        <f t="array" ref="Q4">MAX(IF((Tableau1[DESIGNATION ARTICLE]=$J4)*(Tableau1[MVTS]="Retour"),Tableau1[DATE],""))</f>
        <v>44697</v>
      </c>
    </row>
    <row r="5" spans="1:17" ht="15.75">
      <c r="H5" s="16"/>
      <c r="I5" s="37" t="s">
        <v>20</v>
      </c>
      <c r="J5" s="5" t="s">
        <v>21</v>
      </c>
      <c r="K5" s="5" t="s">
        <v>22</v>
      </c>
      <c r="L5" s="15">
        <f>SUMPRODUCT((Tableau1[DESIGNATION ARTICLE]=Tableau2[[#This Row],[Désignation article]])*(Tableau1[MVTS]=Tableau2[[#Headers],[Sortie]])*(Tableau1[DATE]=$P5),Tableau1[QTE ENTREE/SORTIE])</f>
        <v>2900</v>
      </c>
      <c r="M5" s="5" t="s">
        <v>11</v>
      </c>
      <c r="N5" s="15">
        <f>SUMPRODUCT((Tableau1[DESIGNATION ARTICLE]=Tableau2[[#This Row],[Désignation article]])*(Tableau1[MVTS]=Tableau2[[#Headers],[Retour]])*(Tableau1[DATE]=$Q5),Tableau1[QTE ENTREE/SORTIE])</f>
        <v>500</v>
      </c>
      <c r="O5" s="14" t="s">
        <v>11</v>
      </c>
      <c r="P5" s="18">
        <f t="array" ref="P5">MAX(IF((Tableau1[DESIGNATION ARTICLE]=$J5)*(Tableau1[MVTS]="Sortie"),Tableau1[DATE],""))</f>
        <v>44652</v>
      </c>
      <c r="Q5" s="38">
        <f t="array" ref="Q5">MAX(IF((Tableau1[DESIGNATION ARTICLE]=$J5)*(Tableau1[MVTS]="Retour"),Tableau1[DATE],""))</f>
        <v>44689</v>
      </c>
    </row>
    <row r="9" spans="1:17" ht="15.75" thickBot="1"/>
    <row r="10" spans="1:17" ht="18.75">
      <c r="A10" s="22" t="s">
        <v>23</v>
      </c>
      <c r="B10" s="23"/>
      <c r="C10" s="23"/>
      <c r="D10" s="23"/>
      <c r="E10" s="23"/>
      <c r="F10" s="23"/>
      <c r="G10" s="24"/>
    </row>
    <row r="11" spans="1:17" ht="15.75">
      <c r="A11" s="33" t="s">
        <v>0</v>
      </c>
      <c r="B11" s="34" t="s">
        <v>1</v>
      </c>
      <c r="C11" s="34" t="s">
        <v>2</v>
      </c>
      <c r="D11" s="34" t="s">
        <v>3</v>
      </c>
      <c r="E11" s="34" t="s">
        <v>4</v>
      </c>
      <c r="F11" s="34" t="s">
        <v>5</v>
      </c>
      <c r="G11" s="35" t="s">
        <v>6</v>
      </c>
    </row>
    <row r="12" spans="1:17" ht="15.75">
      <c r="A12" s="25">
        <v>44580</v>
      </c>
      <c r="B12" s="7" t="s">
        <v>18</v>
      </c>
      <c r="C12" s="8" t="s">
        <v>8</v>
      </c>
      <c r="D12" s="8" t="s">
        <v>9</v>
      </c>
      <c r="E12" s="9" t="s">
        <v>10</v>
      </c>
      <c r="F12" s="8">
        <v>6000</v>
      </c>
      <c r="G12" s="29" t="s">
        <v>11</v>
      </c>
    </row>
    <row r="13" spans="1:17" ht="15.75">
      <c r="A13" s="26">
        <v>44617</v>
      </c>
      <c r="B13" s="3" t="s">
        <v>7</v>
      </c>
      <c r="C13" s="4" t="s">
        <v>12</v>
      </c>
      <c r="D13" s="4" t="s">
        <v>9</v>
      </c>
      <c r="E13" s="5" t="s">
        <v>10</v>
      </c>
      <c r="F13" s="4">
        <v>4500</v>
      </c>
      <c r="G13" s="30" t="s">
        <v>11</v>
      </c>
    </row>
    <row r="14" spans="1:17" ht="15.75">
      <c r="A14" s="27">
        <v>44626</v>
      </c>
      <c r="B14" s="10" t="s">
        <v>18</v>
      </c>
      <c r="C14" s="11" t="s">
        <v>13</v>
      </c>
      <c r="D14" s="11" t="s">
        <v>9</v>
      </c>
      <c r="E14" s="12" t="s">
        <v>10</v>
      </c>
      <c r="F14" s="11">
        <v>4500</v>
      </c>
      <c r="G14" s="31" t="s">
        <v>11</v>
      </c>
    </row>
    <row r="15" spans="1:17" ht="15.75">
      <c r="A15" s="28">
        <v>44697</v>
      </c>
      <c r="B15" s="6" t="s">
        <v>7</v>
      </c>
      <c r="C15" s="1" t="s">
        <v>13</v>
      </c>
      <c r="D15" s="1" t="s">
        <v>9</v>
      </c>
      <c r="E15" s="2" t="s">
        <v>10</v>
      </c>
      <c r="F15" s="1">
        <v>2000</v>
      </c>
      <c r="G15" s="32" t="s">
        <v>11</v>
      </c>
    </row>
    <row r="16" spans="1:17" ht="15.75">
      <c r="A16" s="27">
        <v>44604</v>
      </c>
      <c r="B16" s="10" t="s">
        <v>18</v>
      </c>
      <c r="C16" s="11" t="s">
        <v>20</v>
      </c>
      <c r="D16" s="11" t="s">
        <v>21</v>
      </c>
      <c r="E16" s="12" t="s">
        <v>22</v>
      </c>
      <c r="F16" s="11">
        <v>3260</v>
      </c>
      <c r="G16" s="31" t="s">
        <v>11</v>
      </c>
    </row>
    <row r="17" spans="1:7" ht="15.75">
      <c r="A17" s="26">
        <v>44641</v>
      </c>
      <c r="B17" s="3" t="s">
        <v>7</v>
      </c>
      <c r="C17" s="1" t="s">
        <v>20</v>
      </c>
      <c r="D17" s="1" t="s">
        <v>21</v>
      </c>
      <c r="E17" s="2" t="s">
        <v>22</v>
      </c>
      <c r="F17" s="4">
        <v>2900</v>
      </c>
      <c r="G17" s="32" t="s">
        <v>11</v>
      </c>
    </row>
    <row r="18" spans="1:7" ht="15.75">
      <c r="A18" s="25">
        <v>44652</v>
      </c>
      <c r="B18" s="7" t="s">
        <v>18</v>
      </c>
      <c r="C18" s="11" t="s">
        <v>20</v>
      </c>
      <c r="D18" s="11" t="s">
        <v>21</v>
      </c>
      <c r="E18" s="12" t="s">
        <v>22</v>
      </c>
      <c r="F18" s="8">
        <v>2900</v>
      </c>
      <c r="G18" s="31" t="s">
        <v>11</v>
      </c>
    </row>
    <row r="19" spans="1:7" ht="15.75">
      <c r="A19" s="28">
        <v>44689</v>
      </c>
      <c r="B19" s="6" t="s">
        <v>7</v>
      </c>
      <c r="C19" s="1" t="s">
        <v>20</v>
      </c>
      <c r="D19" s="1" t="s">
        <v>21</v>
      </c>
      <c r="E19" s="2" t="s">
        <v>22</v>
      </c>
      <c r="F19" s="1">
        <v>500</v>
      </c>
      <c r="G19" s="32" t="s">
        <v>11</v>
      </c>
    </row>
  </sheetData>
  <mergeCells count="2">
    <mergeCell ref="I2:O2"/>
    <mergeCell ref="A10:G10"/>
  </mergeCells>
  <phoneticPr fontId="4" type="noConversion"/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MARQUES</dc:creator>
  <cp:lastModifiedBy>FRANCIS</cp:lastModifiedBy>
  <dcterms:created xsi:type="dcterms:W3CDTF">2022-05-27T18:23:03Z</dcterms:created>
  <dcterms:modified xsi:type="dcterms:W3CDTF">2022-05-28T04:37:35Z</dcterms:modified>
</cp:coreProperties>
</file>