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760" activeTab="1"/>
  </bookViews>
  <sheets>
    <sheet name="Feuil1" sheetId="1" r:id="rId1"/>
    <sheet name="Feuil2" sheetId="2" r:id="rId2"/>
  </sheets>
  <definedNames>
    <definedName name="_xlnm._FilterDatabase" localSheetId="0" hidden="1">Feuil1!$A$1:$E$14</definedName>
  </definedNames>
  <calcPr calcId="124519"/>
  <pivotCaches>
    <pivotCache cacheId="5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" i="2"/>
  <c r="E2"/>
  <c r="F4" l="1" a="1"/>
  <c r="F4" s="1"/>
  <c r="D4"/>
  <c r="A6"/>
  <c r="E4" l="1" a="1"/>
  <c r="E4" s="1"/>
  <c r="F3" i="1"/>
  <c r="F4"/>
  <c r="F5"/>
  <c r="F6"/>
  <c r="F7"/>
  <c r="F8"/>
  <c r="F9"/>
  <c r="F10"/>
  <c r="F11"/>
  <c r="F12"/>
  <c r="F13"/>
  <c r="F14"/>
  <c r="F2"/>
</calcChain>
</file>

<file path=xl/sharedStrings.xml><?xml version="1.0" encoding="utf-8"?>
<sst xmlns="http://schemas.openxmlformats.org/spreadsheetml/2006/main" count="35" uniqueCount="18">
  <si>
    <t>N°</t>
  </si>
  <si>
    <t>Date</t>
  </si>
  <si>
    <t>Nom</t>
  </si>
  <si>
    <t>Montant</t>
  </si>
  <si>
    <t>Situation</t>
  </si>
  <si>
    <t>Patrick</t>
  </si>
  <si>
    <t>Louis</t>
  </si>
  <si>
    <t>Paul</t>
  </si>
  <si>
    <t>Maurice</t>
  </si>
  <si>
    <t>Oscar</t>
  </si>
  <si>
    <t>Payé</t>
  </si>
  <si>
    <t>Échéance</t>
  </si>
  <si>
    <t xml:space="preserve">Dernière commande de  </t>
  </si>
  <si>
    <t>Étiquettes de lignes</t>
  </si>
  <si>
    <t>Total général</t>
  </si>
  <si>
    <t>Somme de Montant</t>
  </si>
  <si>
    <t>Étiquettes de colonnes</t>
  </si>
  <si>
    <t>(vide)</t>
  </si>
</sst>
</file>

<file path=xl/styles.xml><?xml version="1.0" encoding="utf-8"?>
<styleSheet xmlns="http://schemas.openxmlformats.org/spreadsheetml/2006/main">
  <numFmts count="1">
    <numFmt numFmtId="164" formatCode="000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4" fontId="0" fillId="0" borderId="0" xfId="0" applyNumberFormat="1" applyAlignment="1">
      <alignment horizontal="right"/>
    </xf>
    <xf numFmtId="14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0" fillId="3" borderId="0" xfId="0" applyNumberFormat="1" applyFill="1" applyAlignment="1">
      <alignment horizontal="center"/>
    </xf>
    <xf numFmtId="164" fontId="4" fillId="4" borderId="0" xfId="0" applyNumberFormat="1" applyFont="1" applyFill="1" applyAlignment="1">
      <alignment horizontal="center"/>
    </xf>
    <xf numFmtId="14" fontId="0" fillId="0" borderId="0" xfId="0" applyNumberFormat="1"/>
    <xf numFmtId="0" fontId="1" fillId="5" borderId="2" xfId="0" applyFont="1" applyFill="1" applyBorder="1" applyAlignment="1">
      <alignment horizontal="center"/>
    </xf>
    <xf numFmtId="0" fontId="1" fillId="2" borderId="0" xfId="0" applyFont="1" applyFill="1"/>
    <xf numFmtId="0" fontId="0" fillId="2" borderId="0" xfId="0" applyFill="1"/>
    <xf numFmtId="14" fontId="0" fillId="0" borderId="2" xfId="0" applyNumberFormat="1" applyBorder="1"/>
    <xf numFmtId="0" fontId="0" fillId="0" borderId="2" xfId="0" applyBorder="1"/>
    <xf numFmtId="4" fontId="0" fillId="0" borderId="2" xfId="0" applyNumberFormat="1" applyBorder="1"/>
    <xf numFmtId="0" fontId="2" fillId="2" borderId="0" xfId="0" applyFont="1" applyFill="1" applyAlignment="1">
      <alignment horizontal="left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0000"/>
      <fill>
        <patternFill patternType="solid">
          <fgColor indexed="64"/>
          <bgColor rgb="FFFF0000"/>
        </patternFill>
      </fill>
      <alignment horizontal="center" vertical="bottom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numFmt numFmtId="19" formatCode="dd/mm/yyyy"/>
    </dxf>
    <dxf>
      <alignment horizontal="center" vertical="bottom" textRotation="0" wrapText="0" indent="0" relativeIndent="0" justifyLastLine="0" shrinkToFit="0" mergeCell="0" readingOrder="0"/>
    </dxf>
    <dxf>
      <numFmt numFmtId="4" formatCode="#,##0.00"/>
      <alignment horizontal="right" vertical="bottom" textRotation="0" wrapText="0" indent="0" relativeIndent="0" justifyLastLine="0" shrinkToFit="0" mergeCell="0" readingOrder="0"/>
    </dxf>
    <dxf>
      <numFmt numFmtId="19" formatCode="dd/mm/yyyy"/>
      <alignment horizontal="center" vertical="bottom" textRotation="0" wrapText="0" indent="0" relativeIndent="0" justifyLastLine="0" shrinkToFit="0" mergeCell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IS" refreshedDate="44518.221735995372" createdVersion="3" refreshedVersion="3" minRefreshableVersion="3" recordCount="13">
  <cacheSource type="worksheet">
    <worksheetSource name="Tableau1"/>
  </cacheSource>
  <cacheFields count="6">
    <cacheField name="N°" numFmtId="164">
      <sharedItems containsSemiMixedTypes="0" containsString="0" containsNumber="1" containsInteger="1" minValue="1" maxValue="25"/>
    </cacheField>
    <cacheField name="Date" numFmtId="14">
      <sharedItems containsSemiMixedTypes="0" containsNonDate="0" containsDate="1" containsString="0" minDate="2020-11-01T00:00:00" maxDate="2020-11-14T00:00:00" count="7">
        <d v="2020-11-01T00:00:00"/>
        <d v="2020-11-02T00:00:00"/>
        <d v="2020-11-03T00:00:00"/>
        <d v="2020-11-04T00:00:00"/>
        <d v="2020-11-05T00:00:00"/>
        <d v="2020-11-06T00:00:00"/>
        <d v="2020-11-13T00:00:00"/>
      </sharedItems>
    </cacheField>
    <cacheField name="Nom" numFmtId="0">
      <sharedItems count="5">
        <s v="Patrick"/>
        <s v="Paul"/>
        <s v="Oscar"/>
        <s v="Louis"/>
        <s v="Maurice"/>
      </sharedItems>
    </cacheField>
    <cacheField name="Montant" numFmtId="4">
      <sharedItems containsSemiMixedTypes="0" containsString="0" containsNumber="1" containsInteger="1" minValue="35" maxValue="1200"/>
    </cacheField>
    <cacheField name="Situation" numFmtId="0">
      <sharedItems containsBlank="1" count="2">
        <s v="Payé"/>
        <m/>
      </sharedItems>
    </cacheField>
    <cacheField name="Échéance" numFmtId="14">
      <sharedItems containsSemiMixedTypes="0" containsNonDate="0" containsDate="1" containsString="0" minDate="2020-11-16T00:00:00" maxDate="2020-11-29T00:00:00" count="7">
        <d v="2020-11-16T00:00:00"/>
        <d v="2020-11-17T00:00:00"/>
        <d v="2020-11-18T00:00:00"/>
        <d v="2020-11-19T00:00:00"/>
        <d v="2020-11-20T00:00:00"/>
        <d v="2020-11-21T00:00:00"/>
        <d v="2020-11-28T00:00:00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n v="1"/>
    <x v="0"/>
    <x v="0"/>
    <n v="850"/>
    <x v="0"/>
    <x v="0"/>
  </r>
  <r>
    <n v="2"/>
    <x v="0"/>
    <x v="0"/>
    <n v="900"/>
    <x v="1"/>
    <x v="0"/>
  </r>
  <r>
    <n v="3"/>
    <x v="1"/>
    <x v="0"/>
    <n v="275"/>
    <x v="1"/>
    <x v="1"/>
  </r>
  <r>
    <n v="4"/>
    <x v="2"/>
    <x v="1"/>
    <n v="1000"/>
    <x v="1"/>
    <x v="2"/>
  </r>
  <r>
    <n v="5"/>
    <x v="3"/>
    <x v="2"/>
    <n v="250"/>
    <x v="1"/>
    <x v="3"/>
  </r>
  <r>
    <n v="10"/>
    <x v="4"/>
    <x v="3"/>
    <n v="950"/>
    <x v="1"/>
    <x v="4"/>
  </r>
  <r>
    <n v="11"/>
    <x v="5"/>
    <x v="0"/>
    <n v="550"/>
    <x v="1"/>
    <x v="5"/>
  </r>
  <r>
    <n v="12"/>
    <x v="5"/>
    <x v="2"/>
    <n v="35"/>
    <x v="0"/>
    <x v="5"/>
  </r>
  <r>
    <n v="13"/>
    <x v="6"/>
    <x v="4"/>
    <n v="930"/>
    <x v="1"/>
    <x v="6"/>
  </r>
  <r>
    <n v="17"/>
    <x v="6"/>
    <x v="0"/>
    <n v="770"/>
    <x v="1"/>
    <x v="6"/>
  </r>
  <r>
    <n v="18"/>
    <x v="6"/>
    <x v="0"/>
    <n v="665"/>
    <x v="1"/>
    <x v="6"/>
  </r>
  <r>
    <n v="19"/>
    <x v="6"/>
    <x v="0"/>
    <n v="600"/>
    <x v="1"/>
    <x v="6"/>
  </r>
  <r>
    <n v="25"/>
    <x v="6"/>
    <x v="2"/>
    <n v="1200"/>
    <x v="1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0:F16" firstHeaderRow="1" firstDataRow="2" firstDataCol="1" rowPageCount="2" colPageCount="1"/>
  <pivotFields count="6">
    <pivotField numFmtId="164" showAll="0"/>
    <pivotField axis="axisRow" numFmtId="14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Page" showAll="0">
      <items count="6">
        <item x="3"/>
        <item x="4"/>
        <item x="2"/>
        <item x="0"/>
        <item x="1"/>
        <item t="default"/>
      </items>
    </pivotField>
    <pivotField dataField="1" numFmtId="4" showAll="0"/>
    <pivotField axis="axisPage" showAll="0">
      <items count="3">
        <item x="0"/>
        <item x="1"/>
        <item t="default"/>
      </items>
    </pivotField>
    <pivotField axis="axisCol" numFmtId="14" subtotalTop="0" showAll="0">
      <items count="8">
        <item x="0"/>
        <item x="1"/>
        <item x="2"/>
        <item x="3"/>
        <item x="4"/>
        <item x="5"/>
        <item x="6"/>
        <item t="default"/>
      </items>
    </pivotField>
  </pivotFields>
  <rowFields count="1">
    <field x="1"/>
  </rowFields>
  <rowItems count="5">
    <i>
      <x/>
    </i>
    <i>
      <x v="1"/>
    </i>
    <i>
      <x v="5"/>
    </i>
    <i>
      <x v="6"/>
    </i>
    <i t="grand">
      <x/>
    </i>
  </rowItems>
  <colFields count="1">
    <field x="5"/>
  </colFields>
  <colItems count="5">
    <i>
      <x/>
    </i>
    <i>
      <x v="1"/>
    </i>
    <i>
      <x v="5"/>
    </i>
    <i>
      <x v="6"/>
    </i>
    <i t="grand">
      <x/>
    </i>
  </colItems>
  <pageFields count="2">
    <pageField fld="2" item="3" hier="-1"/>
    <pageField fld="4" item="1" hier="-1"/>
  </pageFields>
  <dataFields count="1">
    <dataField name="Somme de Montant" fld="3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F14" totalsRowShown="0" headerRowDxfId="1">
  <autoFilter ref="A1:F14"/>
  <tableColumns count="6">
    <tableColumn id="1" name="N°" dataDxfId="0"/>
    <tableColumn id="2" name="Date" dataDxfId="5"/>
    <tableColumn id="3" name="Nom"/>
    <tableColumn id="4" name="Montant" dataDxfId="4"/>
    <tableColumn id="5" name="Situation" dataDxfId="3"/>
    <tableColumn id="6" name="Échéance" dataDxfId="2">
      <calculatedColumnFormula>B2+15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4"/>
  <sheetViews>
    <sheetView workbookViewId="0">
      <selection activeCell="D13" activeCellId="5" sqref="D3 D4 D8 D11 D12 D13"/>
    </sheetView>
  </sheetViews>
  <sheetFormatPr baseColWidth="10" defaultRowHeight="15"/>
  <cols>
    <col min="1" max="1" width="11.42578125" style="6"/>
    <col min="2" max="2" width="11.42578125" style="7"/>
    <col min="4" max="4" width="14.28515625" style="3" bestFit="1" customWidth="1"/>
    <col min="5" max="5" width="14.5703125" style="8" bestFit="1" customWidth="1"/>
    <col min="6" max="6" width="12.28515625" customWidth="1"/>
  </cols>
  <sheetData>
    <row r="1" spans="1:6" s="1" customFormat="1" ht="15.75">
      <c r="A1" s="5" t="s">
        <v>0</v>
      </c>
      <c r="B1" s="4" t="s">
        <v>1</v>
      </c>
      <c r="C1" s="1" t="s">
        <v>2</v>
      </c>
      <c r="D1" s="2" t="s">
        <v>3</v>
      </c>
      <c r="E1" s="1" t="s">
        <v>4</v>
      </c>
      <c r="F1" s="1" t="s">
        <v>11</v>
      </c>
    </row>
    <row r="2" spans="1:6">
      <c r="A2" s="10">
        <v>1</v>
      </c>
      <c r="B2" s="7">
        <v>44136</v>
      </c>
      <c r="C2" t="s">
        <v>5</v>
      </c>
      <c r="D2" s="3">
        <v>850</v>
      </c>
      <c r="E2" s="8" t="s">
        <v>10</v>
      </c>
      <c r="F2" s="12">
        <f>B2+15</f>
        <v>44151</v>
      </c>
    </row>
    <row r="3" spans="1:6">
      <c r="A3" s="10">
        <v>2</v>
      </c>
      <c r="B3" s="7">
        <v>44136</v>
      </c>
      <c r="C3" t="s">
        <v>5</v>
      </c>
      <c r="D3" s="3">
        <v>900</v>
      </c>
      <c r="F3" s="12">
        <f t="shared" ref="F3:F14" si="0">B3+15</f>
        <v>44151</v>
      </c>
    </row>
    <row r="4" spans="1:6">
      <c r="A4" s="10">
        <v>3</v>
      </c>
      <c r="B4" s="7">
        <v>44137</v>
      </c>
      <c r="C4" t="s">
        <v>5</v>
      </c>
      <c r="D4" s="3">
        <v>275</v>
      </c>
      <c r="F4" s="12">
        <f t="shared" si="0"/>
        <v>44152</v>
      </c>
    </row>
    <row r="5" spans="1:6">
      <c r="A5" s="10">
        <v>4</v>
      </c>
      <c r="B5" s="7">
        <v>44138</v>
      </c>
      <c r="C5" t="s">
        <v>7</v>
      </c>
      <c r="D5" s="3">
        <v>1000</v>
      </c>
      <c r="F5" s="12">
        <f t="shared" si="0"/>
        <v>44153</v>
      </c>
    </row>
    <row r="6" spans="1:6">
      <c r="A6" s="10">
        <v>5</v>
      </c>
      <c r="B6" s="7">
        <v>44139</v>
      </c>
      <c r="C6" t="s">
        <v>9</v>
      </c>
      <c r="D6" s="3">
        <v>250</v>
      </c>
      <c r="F6" s="12">
        <f t="shared" si="0"/>
        <v>44154</v>
      </c>
    </row>
    <row r="7" spans="1:6">
      <c r="A7" s="11">
        <v>10</v>
      </c>
      <c r="B7" s="7">
        <v>44140</v>
      </c>
      <c r="C7" t="s">
        <v>6</v>
      </c>
      <c r="D7" s="3">
        <v>950</v>
      </c>
      <c r="F7" s="12">
        <f t="shared" si="0"/>
        <v>44155</v>
      </c>
    </row>
    <row r="8" spans="1:6">
      <c r="A8" s="11">
        <v>11</v>
      </c>
      <c r="B8" s="7">
        <v>44141</v>
      </c>
      <c r="C8" t="s">
        <v>5</v>
      </c>
      <c r="D8" s="3">
        <v>550</v>
      </c>
      <c r="F8" s="12">
        <f t="shared" si="0"/>
        <v>44156</v>
      </c>
    </row>
    <row r="9" spans="1:6">
      <c r="A9" s="11">
        <v>12</v>
      </c>
      <c r="B9" s="7">
        <v>44141</v>
      </c>
      <c r="C9" t="s">
        <v>9</v>
      </c>
      <c r="D9" s="3">
        <v>35</v>
      </c>
      <c r="E9" s="8" t="s">
        <v>10</v>
      </c>
      <c r="F9" s="12">
        <f t="shared" si="0"/>
        <v>44156</v>
      </c>
    </row>
    <row r="10" spans="1:6">
      <c r="A10" s="11">
        <v>13</v>
      </c>
      <c r="B10" s="7">
        <v>44148</v>
      </c>
      <c r="C10" t="s">
        <v>8</v>
      </c>
      <c r="D10" s="3">
        <v>930</v>
      </c>
      <c r="F10" s="12">
        <f t="shared" si="0"/>
        <v>44163</v>
      </c>
    </row>
    <row r="11" spans="1:6">
      <c r="A11" s="11">
        <v>17</v>
      </c>
      <c r="B11" s="7">
        <v>44148</v>
      </c>
      <c r="C11" t="s">
        <v>5</v>
      </c>
      <c r="D11" s="3">
        <v>770</v>
      </c>
      <c r="F11" s="12">
        <f t="shared" si="0"/>
        <v>44163</v>
      </c>
    </row>
    <row r="12" spans="1:6">
      <c r="A12" s="11">
        <v>18</v>
      </c>
      <c r="B12" s="7">
        <v>44148</v>
      </c>
      <c r="C12" t="s">
        <v>5</v>
      </c>
      <c r="D12" s="3">
        <v>665</v>
      </c>
      <c r="F12" s="12">
        <f t="shared" si="0"/>
        <v>44163</v>
      </c>
    </row>
    <row r="13" spans="1:6">
      <c r="A13" s="11">
        <v>19</v>
      </c>
      <c r="B13" s="7">
        <v>44148</v>
      </c>
      <c r="C13" t="s">
        <v>5</v>
      </c>
      <c r="D13" s="3">
        <v>600</v>
      </c>
      <c r="F13" s="12">
        <f t="shared" si="0"/>
        <v>44163</v>
      </c>
    </row>
    <row r="14" spans="1:6">
      <c r="A14" s="11">
        <v>25</v>
      </c>
      <c r="B14" s="7">
        <v>44148</v>
      </c>
      <c r="C14" t="s">
        <v>9</v>
      </c>
      <c r="D14" s="3">
        <v>1200</v>
      </c>
      <c r="F14" s="12">
        <f t="shared" si="0"/>
        <v>44163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activeCell="F4" sqref="F4"/>
    </sheetView>
  </sheetViews>
  <sheetFormatPr baseColWidth="10" defaultRowHeight="15"/>
  <cols>
    <col min="1" max="1" width="21" bestFit="1" customWidth="1"/>
    <col min="2" max="2" width="23.85546875" customWidth="1"/>
    <col min="3" max="5" width="10.7109375" customWidth="1"/>
    <col min="6" max="6" width="12.5703125" bestFit="1" customWidth="1"/>
  </cols>
  <sheetData>
    <row r="1" spans="1:6" ht="15.75" thickBot="1"/>
    <row r="2" spans="1:6" ht="16.5" thickBot="1">
      <c r="A2" s="9">
        <v>3</v>
      </c>
      <c r="C2" s="14" t="s">
        <v>12</v>
      </c>
      <c r="D2" s="15"/>
      <c r="E2" s="14" t="str">
        <f>IFERROR(VLOOKUP(A2,Feuil1!$A$2:$N$2678,3),"")</f>
        <v>Patrick</v>
      </c>
      <c r="F2" s="15"/>
    </row>
    <row r="3" spans="1:6">
      <c r="C3" s="13" t="s">
        <v>1</v>
      </c>
      <c r="D3" s="13" t="s">
        <v>2</v>
      </c>
      <c r="E3" s="13" t="s">
        <v>3</v>
      </c>
      <c r="F3" s="13" t="s">
        <v>11</v>
      </c>
    </row>
    <row r="4" spans="1:6">
      <c r="C4" s="16">
        <f>MAX(IF(Tableau1[Nom]=$E$2,Tableau1[Date]))</f>
        <v>44148</v>
      </c>
      <c r="D4" s="17" t="str">
        <f>$E$2</f>
        <v>Patrick</v>
      </c>
      <c r="E4" s="18">
        <f t="array" ref="E4">INDEX(Tableau1[],MATCH(1,(Tableau1[Nom]=$E$2)*(Tableau1[Date]=$C$4),0),4)</f>
        <v>770</v>
      </c>
      <c r="F4" s="16">
        <f t="array" ref="F4">INDEX(Tableau1[],MATCH(1,(Tableau1[Nom]=$E$2)*(Tableau1[Date]=$C$4),0),6)</f>
        <v>44163</v>
      </c>
    </row>
    <row r="6" spans="1:6" ht="15.75">
      <c r="A6" s="19" t="str">
        <f>"Autres commandes concernant "&amp;IF(ISNA(VLOOKUP(A2,Feuil1!$A$2:$N$2678,3)),"",VLOOKUP(A2,Feuil1!$A$2:$N$2678,3))&amp;" non réglées"</f>
        <v>Autres commandes concernant Patrick non réglées</v>
      </c>
      <c r="B6" s="19"/>
      <c r="C6" s="19"/>
      <c r="D6" s="19"/>
      <c r="E6" s="19"/>
    </row>
    <row r="7" spans="1:6">
      <c r="A7" s="20" t="s">
        <v>2</v>
      </c>
      <c r="B7" t="s">
        <v>5</v>
      </c>
    </row>
    <row r="8" spans="1:6">
      <c r="A8" s="20" t="s">
        <v>4</v>
      </c>
      <c r="B8" t="s">
        <v>17</v>
      </c>
    </row>
    <row r="10" spans="1:6">
      <c r="A10" s="20" t="s">
        <v>15</v>
      </c>
      <c r="B10" s="20" t="s">
        <v>16</v>
      </c>
    </row>
    <row r="11" spans="1:6">
      <c r="A11" s="20" t="s">
        <v>13</v>
      </c>
      <c r="B11" s="12">
        <v>44151</v>
      </c>
      <c r="C11" s="12">
        <v>44152</v>
      </c>
      <c r="D11" s="12">
        <v>44156</v>
      </c>
      <c r="E11" s="12">
        <v>44163</v>
      </c>
      <c r="F11" s="12" t="s">
        <v>14</v>
      </c>
    </row>
    <row r="12" spans="1:6">
      <c r="A12" s="21">
        <v>44136</v>
      </c>
      <c r="B12" s="22">
        <v>900</v>
      </c>
      <c r="C12" s="22"/>
      <c r="D12" s="22"/>
      <c r="E12" s="22"/>
      <c r="F12" s="22">
        <v>900</v>
      </c>
    </row>
    <row r="13" spans="1:6">
      <c r="A13" s="21">
        <v>44137</v>
      </c>
      <c r="B13" s="22"/>
      <c r="C13" s="22">
        <v>275</v>
      </c>
      <c r="D13" s="22"/>
      <c r="E13" s="22"/>
      <c r="F13" s="22">
        <v>275</v>
      </c>
    </row>
    <row r="14" spans="1:6">
      <c r="A14" s="21">
        <v>44141</v>
      </c>
      <c r="B14" s="22"/>
      <c r="C14" s="22"/>
      <c r="D14" s="22">
        <v>550</v>
      </c>
      <c r="E14" s="22"/>
      <c r="F14" s="22">
        <v>550</v>
      </c>
    </row>
    <row r="15" spans="1:6">
      <c r="A15" s="21">
        <v>44148</v>
      </c>
      <c r="B15" s="22"/>
      <c r="C15" s="22"/>
      <c r="D15" s="22"/>
      <c r="E15" s="22">
        <v>2035</v>
      </c>
      <c r="F15" s="22">
        <v>2035</v>
      </c>
    </row>
    <row r="16" spans="1:6">
      <c r="A16" s="21" t="s">
        <v>14</v>
      </c>
      <c r="B16" s="22">
        <v>900</v>
      </c>
      <c r="C16" s="22">
        <v>275</v>
      </c>
      <c r="D16" s="22">
        <v>550</v>
      </c>
      <c r="E16" s="22">
        <v>2035</v>
      </c>
      <c r="F16" s="22">
        <v>3760</v>
      </c>
    </row>
  </sheetData>
  <mergeCells count="1">
    <mergeCell ref="A6:E6"/>
  </mergeCells>
  <dataValidations count="1">
    <dataValidation type="list" allowBlank="1" showInputMessage="1" showErrorMessage="1" sqref="A2">
      <formula1>Col_NumOrdre</formula1>
    </dataValidation>
  </dataValidation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Marjorie</dc:creator>
  <cp:lastModifiedBy>FRANCIS</cp:lastModifiedBy>
  <dcterms:created xsi:type="dcterms:W3CDTF">2020-11-13T18:04:35Z</dcterms:created>
  <dcterms:modified xsi:type="dcterms:W3CDTF">2021-11-18T04:38:45Z</dcterms:modified>
</cp:coreProperties>
</file>