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0" windowWidth="38400" windowHeight="16440"/>
  </bookViews>
  <sheets>
    <sheet name="CALCUL" sheetId="2" r:id="rId1"/>
  </sheets>
  <calcPr calcId="124519"/>
</workbook>
</file>

<file path=xl/calcChain.xml><?xml version="1.0" encoding="utf-8"?>
<calcChain xmlns="http://schemas.openxmlformats.org/spreadsheetml/2006/main">
  <c r="F7" i="2"/>
  <c r="F8"/>
  <c r="A4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A102" s="1"/>
  <c r="F9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A16" l="1"/>
  <c r="A32"/>
  <c r="A60"/>
  <c r="A92"/>
  <c r="A15"/>
  <c r="A31"/>
  <c r="A56"/>
  <c r="A88"/>
  <c r="A36"/>
  <c r="A28"/>
  <c r="A84"/>
  <c r="A10"/>
  <c r="A26"/>
  <c r="A48"/>
  <c r="A80"/>
  <c r="A64"/>
  <c r="A12"/>
  <c r="A52"/>
  <c r="A8"/>
  <c r="A24"/>
  <c r="A44"/>
  <c r="A76"/>
  <c r="A18"/>
  <c r="A96"/>
  <c r="A7"/>
  <c r="A23"/>
  <c r="A40"/>
  <c r="A72"/>
  <c r="A6"/>
  <c r="A20"/>
  <c r="A39"/>
  <c r="A68"/>
  <c r="A14"/>
  <c r="A22"/>
  <c r="A30"/>
  <c r="A38"/>
  <c r="A46"/>
  <c r="A54"/>
  <c r="A62"/>
  <c r="A70"/>
  <c r="A78"/>
  <c r="A86"/>
  <c r="A94"/>
  <c r="A47"/>
  <c r="A55"/>
  <c r="A63"/>
  <c r="A71"/>
  <c r="A79"/>
  <c r="A87"/>
  <c r="A95"/>
  <c r="A5"/>
  <c r="A13"/>
  <c r="A21"/>
  <c r="A29"/>
  <c r="A37"/>
  <c r="A45"/>
  <c r="A53"/>
  <c r="A61"/>
  <c r="A69"/>
  <c r="A77"/>
  <c r="A85"/>
  <c r="A93"/>
  <c r="A101"/>
  <c r="A100"/>
  <c r="A11"/>
  <c r="A19"/>
  <c r="A27"/>
  <c r="A35"/>
  <c r="A43"/>
  <c r="A51"/>
  <c r="A59"/>
  <c r="A67"/>
  <c r="A75"/>
  <c r="A83"/>
  <c r="A91"/>
  <c r="A99"/>
  <c r="A34"/>
  <c r="A42"/>
  <c r="A50"/>
  <c r="A58"/>
  <c r="A66"/>
  <c r="A74"/>
  <c r="A82"/>
  <c r="A90"/>
  <c r="A98"/>
  <c r="A9"/>
  <c r="A17"/>
  <c r="A25"/>
  <c r="A33"/>
  <c r="A41"/>
  <c r="A49"/>
  <c r="A57"/>
  <c r="A65"/>
  <c r="A73"/>
  <c r="A81"/>
  <c r="A89"/>
  <c r="A97"/>
  <c r="I1" l="1"/>
  <c r="K2" l="1"/>
  <c r="I14"/>
  <c r="K13"/>
  <c r="K12"/>
  <c r="K11"/>
  <c r="K10"/>
  <c r="K9"/>
  <c r="K5"/>
  <c r="K4"/>
  <c r="K1"/>
  <c r="K7" l="1"/>
  <c r="K8" s="1"/>
  <c r="K3"/>
  <c r="K6"/>
  <c r="K18"/>
  <c r="K22"/>
  <c r="K23"/>
  <c r="K24"/>
  <c r="K14"/>
  <c r="I27"/>
  <c r="K25"/>
  <c r="K26"/>
  <c r="K15"/>
  <c r="K17"/>
  <c r="K28" l="1"/>
  <c r="K30"/>
  <c r="K36"/>
  <c r="K37"/>
  <c r="K39"/>
  <c r="K27"/>
  <c r="K31"/>
  <c r="K35"/>
  <c r="K38"/>
  <c r="K19"/>
  <c r="K20"/>
  <c r="K21" s="1"/>
  <c r="K16"/>
  <c r="K32" l="1"/>
  <c r="K33"/>
  <c r="K34" s="1"/>
  <c r="K29"/>
</calcChain>
</file>

<file path=xl/sharedStrings.xml><?xml version="1.0" encoding="utf-8"?>
<sst xmlns="http://schemas.openxmlformats.org/spreadsheetml/2006/main" count="48" uniqueCount="22">
  <si>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</si>
  <si>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</si>
  <si>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</si>
  <si>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</si>
  <si>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</si>
  <si>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</si>
  <si>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</si>
  <si>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</si>
  <si>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</si>
  <si>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</si>
  <si>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</si>
  <si>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</si>
  <si>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</si>
  <si>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>DATE JOUR SEM</t>
  </si>
  <si>
    <t>DATE</t>
  </si>
  <si>
    <t>J-2</t>
  </si>
  <si>
    <t>J-1</t>
  </si>
  <si>
    <t>J</t>
  </si>
  <si>
    <t>TOTAL ATTENDU</t>
  </si>
  <si>
    <t>trouver la formule pour calculer le total attendu (?)</t>
  </si>
  <si>
    <t>Ne rien modifier ici, les dates  sont recalculées automatiquement en fonction de la date saisie en B2</t>
  </si>
  <si>
    <t>Laisser vide ces 2 lignes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</si>
</sst>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ddd\ dd/mm/yyyy"/>
    <numFmt numFmtId="165" formatCode="dddd\ dd\ mmm"/>
    <numFmt numFmtId="166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165" fontId="3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/>
    </xf>
    <xf numFmtId="166" fontId="3" fillId="2" borderId="0" xfId="1" applyNumberFormat="1" applyFont="1" applyFill="1" applyAlignment="1">
      <alignment horizontal="center"/>
    </xf>
    <xf numFmtId="0" fontId="4" fillId="0" borderId="0" xfId="0" applyFont="1"/>
    <xf numFmtId="165" fontId="0" fillId="5" borderId="0" xfId="0" applyNumberFormat="1" applyFill="1" applyAlignment="1">
      <alignment horizontal="left"/>
    </xf>
    <xf numFmtId="14" fontId="0" fillId="5" borderId="0" xfId="0" applyNumberFormat="1" applyFill="1" applyAlignment="1">
      <alignment horizontal="center"/>
    </xf>
    <xf numFmtId="166" fontId="0" fillId="5" borderId="0" xfId="1" applyNumberFormat="1" applyFont="1" applyFill="1" applyAlignment="1">
      <alignment horizontal="right"/>
    </xf>
    <xf numFmtId="166" fontId="2" fillId="5" borderId="1" xfId="1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165" fontId="0" fillId="0" borderId="0" xfId="0" applyNumberFormat="1" applyFill="1" applyAlignment="1">
      <alignment horizontal="left"/>
    </xf>
    <xf numFmtId="14" fontId="0" fillId="0" borderId="0" xfId="0" applyNumberFormat="1" applyFill="1" applyAlignment="1">
      <alignment horizontal="center"/>
    </xf>
    <xf numFmtId="166" fontId="0" fillId="0" borderId="0" xfId="1" applyNumberFormat="1" applyFont="1" applyFill="1" applyAlignment="1">
      <alignment horizontal="right"/>
    </xf>
    <xf numFmtId="166" fontId="2" fillId="0" borderId="1" xfId="1" applyNumberFormat="1" applyFont="1" applyFill="1" applyBorder="1" applyAlignment="1">
      <alignment horizontal="center"/>
    </xf>
    <xf numFmtId="166" fontId="1" fillId="0" borderId="0" xfId="1" applyNumberFormat="1" applyFont="1" applyFill="1" applyAlignment="1">
      <alignment horizontal="right"/>
    </xf>
    <xf numFmtId="14" fontId="0" fillId="0" borderId="0" xfId="0" applyNumberFormat="1" applyAlignment="1">
      <alignment horizontal="center"/>
    </xf>
    <xf numFmtId="166" fontId="0" fillId="0" borderId="0" xfId="1" applyNumberFormat="1" applyFont="1" applyAlignment="1">
      <alignment horizontal="right"/>
    </xf>
    <xf numFmtId="166" fontId="2" fillId="0" borderId="1" xfId="1" applyNumberFormat="1" applyFont="1" applyBorder="1" applyAlignment="1">
      <alignment horizontal="center"/>
    </xf>
    <xf numFmtId="166" fontId="0" fillId="6" borderId="0" xfId="1" applyNumberFormat="1" applyFont="1" applyFill="1" applyAlignment="1">
      <alignment horizontal="right"/>
    </xf>
    <xf numFmtId="166" fontId="0" fillId="0" borderId="0" xfId="1" applyNumberFormat="1" applyFont="1" applyAlignment="1">
      <alignment horizontal="center"/>
    </xf>
    <xf numFmtId="166" fontId="0" fillId="7" borderId="0" xfId="1" applyNumberFormat="1" applyFont="1" applyFill="1" applyAlignment="1">
      <alignment horizontal="right"/>
    </xf>
    <xf numFmtId="165" fontId="0" fillId="8" borderId="0" xfId="0" applyNumberFormat="1" applyFill="1" applyAlignment="1">
      <alignment horizontal="left"/>
    </xf>
    <xf numFmtId="14" fontId="0" fillId="8" borderId="0" xfId="0" applyNumberFormat="1" applyFill="1" applyAlignment="1">
      <alignment horizontal="center"/>
    </xf>
    <xf numFmtId="166" fontId="0" fillId="8" borderId="0" xfId="1" applyNumberFormat="1" applyFont="1" applyFill="1" applyAlignment="1">
      <alignment horizontal="right"/>
    </xf>
    <xf numFmtId="166" fontId="2" fillId="8" borderId="1" xfId="1" applyNumberFormat="1" applyFont="1" applyFill="1" applyBorder="1" applyAlignment="1">
      <alignment horizontal="center"/>
    </xf>
    <xf numFmtId="166" fontId="0" fillId="9" borderId="0" xfId="1" applyNumberFormat="1" applyFont="1" applyFill="1" applyAlignment="1">
      <alignment horizontal="right"/>
    </xf>
    <xf numFmtId="166" fontId="0" fillId="11" borderId="0" xfId="1" applyNumberFormat="1" applyFont="1" applyFill="1" applyAlignment="1">
      <alignment horizontal="right"/>
    </xf>
    <xf numFmtId="166" fontId="0" fillId="13" borderId="0" xfId="1" applyNumberFormat="1" applyFont="1" applyFill="1" applyAlignment="1">
      <alignment horizontal="right"/>
    </xf>
    <xf numFmtId="166" fontId="2" fillId="10" borderId="1" xfId="1" applyNumberFormat="1" applyFont="1" applyFill="1" applyBorder="1" applyAlignment="1">
      <alignment horizontal="center"/>
    </xf>
    <xf numFmtId="165" fontId="0" fillId="14" borderId="0" xfId="0" applyNumberFormat="1" applyFill="1" applyAlignment="1">
      <alignment horizontal="left"/>
    </xf>
    <xf numFmtId="14" fontId="0" fillId="14" borderId="0" xfId="0" applyNumberFormat="1" applyFill="1" applyAlignment="1">
      <alignment horizontal="center"/>
    </xf>
    <xf numFmtId="166" fontId="0" fillId="14" borderId="0" xfId="1" applyNumberFormat="1" applyFont="1" applyFill="1" applyAlignment="1">
      <alignment horizontal="right"/>
    </xf>
    <xf numFmtId="166" fontId="2" fillId="14" borderId="1" xfId="1" applyNumberFormat="1" applyFont="1" applyFill="1" applyBorder="1" applyAlignment="1">
      <alignment horizontal="center"/>
    </xf>
    <xf numFmtId="166" fontId="0" fillId="12" borderId="0" xfId="1" applyNumberFormat="1" applyFont="1" applyFill="1" applyAlignment="1">
      <alignment horizontal="right"/>
    </xf>
    <xf numFmtId="166" fontId="0" fillId="15" borderId="0" xfId="1" applyNumberFormat="1" applyFont="1" applyFill="1" applyAlignment="1">
      <alignment horizontal="right"/>
    </xf>
    <xf numFmtId="166" fontId="2" fillId="15" borderId="1" xfId="1" applyNumberFormat="1" applyFont="1" applyFill="1" applyBorder="1" applyAlignment="1">
      <alignment horizontal="center"/>
    </xf>
    <xf numFmtId="166" fontId="2" fillId="11" borderId="1" xfId="1" applyNumberFormat="1" applyFont="1" applyFill="1" applyBorder="1" applyAlignment="1">
      <alignment horizontal="center"/>
    </xf>
    <xf numFmtId="166" fontId="2" fillId="13" borderId="1" xfId="1" applyNumberFormat="1" applyFont="1" applyFill="1" applyBorder="1" applyAlignment="1">
      <alignment horizontal="center"/>
    </xf>
    <xf numFmtId="166" fontId="2" fillId="9" borderId="1" xfId="1" applyNumberFormat="1" applyFont="1" applyFill="1" applyBorder="1" applyAlignment="1">
      <alignment horizontal="center"/>
    </xf>
    <xf numFmtId="166" fontId="2" fillId="16" borderId="1" xfId="1" applyNumberFormat="1" applyFont="1" applyFill="1" applyBorder="1" applyAlignment="1">
      <alignment horizontal="center"/>
    </xf>
    <xf numFmtId="166" fontId="0" fillId="16" borderId="0" xfId="1" applyNumberFormat="1" applyFont="1" applyFill="1" applyAlignment="1">
      <alignment horizontal="right"/>
    </xf>
    <xf numFmtId="166" fontId="2" fillId="17" borderId="1" xfId="1" applyNumberFormat="1" applyFont="1" applyFill="1" applyBorder="1" applyAlignment="1">
      <alignment horizontal="center"/>
    </xf>
    <xf numFmtId="166" fontId="0" fillId="17" borderId="0" xfId="1" applyNumberFormat="1" applyFont="1" applyFill="1" applyAlignment="1">
      <alignment horizontal="right"/>
    </xf>
    <xf numFmtId="166" fontId="2" fillId="18" borderId="1" xfId="1" applyNumberFormat="1" applyFont="1" applyFill="1" applyBorder="1" applyAlignment="1">
      <alignment horizontal="center"/>
    </xf>
    <xf numFmtId="166" fontId="0" fillId="18" borderId="0" xfId="1" applyNumberFormat="1" applyFont="1" applyFill="1" applyAlignment="1">
      <alignment horizontal="right"/>
    </xf>
    <xf numFmtId="166" fontId="2" fillId="7" borderId="1" xfId="1" applyNumberFormat="1" applyFont="1" applyFill="1" applyBorder="1" applyAlignment="1">
      <alignment horizontal="center"/>
    </xf>
    <xf numFmtId="166" fontId="2" fillId="19" borderId="1" xfId="1" applyNumberFormat="1" applyFont="1" applyFill="1" applyBorder="1" applyAlignment="1">
      <alignment horizontal="center"/>
    </xf>
    <xf numFmtId="166" fontId="0" fillId="19" borderId="0" xfId="1" applyNumberFormat="1" applyFont="1" applyFill="1" applyAlignment="1">
      <alignment horizontal="right"/>
    </xf>
    <xf numFmtId="166" fontId="2" fillId="20" borderId="1" xfId="1" applyNumberFormat="1" applyFont="1" applyFill="1" applyBorder="1" applyAlignment="1">
      <alignment horizontal="center"/>
    </xf>
    <xf numFmtId="166" fontId="0" fillId="20" borderId="0" xfId="1" applyNumberFormat="1" applyFont="1" applyFill="1" applyAlignment="1">
      <alignment horizontal="right"/>
    </xf>
    <xf numFmtId="166" fontId="2" fillId="6" borderId="1" xfId="1" applyNumberFormat="1" applyFont="1" applyFill="1" applyBorder="1" applyAlignment="1">
      <alignment horizontal="center"/>
    </xf>
    <xf numFmtId="166" fontId="2" fillId="21" borderId="1" xfId="1" applyNumberFormat="1" applyFont="1" applyFill="1" applyBorder="1" applyAlignment="1">
      <alignment horizontal="center"/>
    </xf>
    <xf numFmtId="166" fontId="0" fillId="21" borderId="0" xfId="1" applyNumberFormat="1" applyFont="1" applyFill="1" applyAlignment="1">
      <alignment horizontal="right"/>
    </xf>
    <xf numFmtId="166" fontId="2" fillId="22" borderId="1" xfId="1" applyNumberFormat="1" applyFont="1" applyFill="1" applyBorder="1" applyAlignment="1">
      <alignment horizontal="center"/>
    </xf>
    <xf numFmtId="166" fontId="0" fillId="22" borderId="0" xfId="1" applyNumberFormat="1" applyFont="1" applyFill="1" applyAlignment="1">
      <alignment horizontal="right"/>
    </xf>
    <xf numFmtId="166" fontId="5" fillId="0" borderId="0" xfId="1" applyNumberFormat="1" applyFont="1" applyFill="1" applyAlignment="1">
      <alignment horizontal="right"/>
    </xf>
    <xf numFmtId="0" fontId="2" fillId="0" borderId="0" xfId="0" applyFont="1" applyFill="1"/>
    <xf numFmtId="164" fontId="0" fillId="0" borderId="0" xfId="0" applyNumberFormat="1" applyFill="1"/>
    <xf numFmtId="0" fontId="7" fillId="0" borderId="0" xfId="0" applyFont="1" applyFill="1"/>
    <xf numFmtId="0" fontId="7" fillId="0" borderId="0" xfId="0" applyFont="1"/>
    <xf numFmtId="0" fontId="4" fillId="23" borderId="0" xfId="0" applyFont="1" applyFill="1" applyBorder="1" applyAlignment="1">
      <alignment horizontal="center" vertical="center" wrapText="1"/>
    </xf>
    <xf numFmtId="0" fontId="4" fillId="23" borderId="7" xfId="0" applyFont="1" applyFill="1" applyBorder="1" applyAlignment="1">
      <alignment horizontal="center" vertical="center" wrapText="1"/>
    </xf>
    <xf numFmtId="0" fontId="4" fillId="23" borderId="8" xfId="0" applyFont="1" applyFill="1" applyBorder="1" applyAlignment="1">
      <alignment horizontal="center" vertical="center" wrapText="1"/>
    </xf>
    <xf numFmtId="0" fontId="4" fillId="23" borderId="9" xfId="0" applyFont="1" applyFill="1" applyBorder="1" applyAlignment="1">
      <alignment horizontal="center" vertical="center" wrapText="1"/>
    </xf>
    <xf numFmtId="0" fontId="4" fillId="23" borderId="10" xfId="0" applyFont="1" applyFill="1" applyBorder="1" applyAlignment="1">
      <alignment horizontal="center" vertical="center" wrapText="1"/>
    </xf>
    <xf numFmtId="14" fontId="0" fillId="3" borderId="11" xfId="0" applyNumberFormat="1" applyFill="1" applyBorder="1"/>
    <xf numFmtId="14" fontId="0" fillId="4" borderId="12" xfId="0" applyNumberFormat="1" applyFill="1" applyBorder="1"/>
    <xf numFmtId="14" fontId="0" fillId="3" borderId="12" xfId="0" applyNumberFormat="1" applyFill="1" applyBorder="1"/>
    <xf numFmtId="14" fontId="0" fillId="3" borderId="13" xfId="0" applyNumberFormat="1" applyFill="1" applyBorder="1"/>
    <xf numFmtId="0" fontId="4" fillId="23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24" borderId="15" xfId="0" applyFont="1" applyFill="1" applyBorder="1" applyAlignment="1">
      <alignment horizontal="center" vertical="center"/>
    </xf>
    <xf numFmtId="0" fontId="6" fillId="24" borderId="16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2" fillId="3" borderId="18" xfId="0" applyFont="1" applyFill="1" applyBorder="1"/>
    <xf numFmtId="0" fontId="2" fillId="4" borderId="19" xfId="0" applyFont="1" applyFill="1" applyBorder="1"/>
    <xf numFmtId="0" fontId="2" fillId="3" borderId="19" xfId="0" applyFont="1" applyFill="1" applyBorder="1"/>
    <xf numFmtId="0" fontId="2" fillId="3" borderId="20" xfId="0" applyFont="1" applyFill="1" applyBorder="1"/>
    <xf numFmtId="0" fontId="2" fillId="24" borderId="19" xfId="0" applyFont="1" applyFill="1" applyBorder="1"/>
    <xf numFmtId="14" fontId="0" fillId="24" borderId="12" xfId="0" applyNumberFormat="1" applyFill="1" applyBorder="1"/>
    <xf numFmtId="166" fontId="3" fillId="23" borderId="2" xfId="1" applyNumberFormat="1" applyFont="1" applyFill="1" applyBorder="1" applyAlignment="1">
      <alignment horizontal="center"/>
    </xf>
    <xf numFmtId="165" fontId="8" fillId="23" borderId="5" xfId="0" applyNumberFormat="1" applyFont="1" applyFill="1" applyBorder="1" applyAlignment="1">
      <alignment horizontal="center" vertical="center"/>
    </xf>
    <xf numFmtId="165" fontId="8" fillId="23" borderId="3" xfId="0" applyNumberFormat="1" applyFont="1" applyFill="1" applyBorder="1" applyAlignment="1">
      <alignment horizontal="center" vertical="center"/>
    </xf>
    <xf numFmtId="165" fontId="8" fillId="23" borderId="6" xfId="0" applyNumberFormat="1" applyFont="1" applyFill="1" applyBorder="1" applyAlignment="1">
      <alignment horizontal="center" vertical="center"/>
    </xf>
    <xf numFmtId="165" fontId="8" fillId="23" borderId="4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120"/>
  <sheetViews>
    <sheetView tabSelected="1" zoomScale="90" zoomScaleNormal="90" workbookViewId="0">
      <selection activeCell="F7" sqref="F7"/>
    </sheetView>
  </sheetViews>
  <sheetFormatPr baseColWidth="10" defaultColWidth="23.5703125" defaultRowHeight="26.25"/>
  <cols>
    <col min="1" max="1" width="16.85546875" style="11" bestFit="1" customWidth="1"/>
    <col min="2" max="2" width="11.5703125" style="10" bestFit="1" customWidth="1"/>
    <col min="3" max="5" width="16.85546875" style="17" customWidth="1"/>
    <col min="6" max="6" width="18.7109375" style="20" bestFit="1" customWidth="1"/>
    <col min="7" max="7" width="12.42578125" customWidth="1"/>
    <col min="9" max="9" width="23.5703125" style="60"/>
  </cols>
  <sheetData>
    <row r="1" spans="1:13" s="4" customFormat="1" ht="15.75" customHeight="1">
      <c r="A1" s="1" t="s">
        <v>13</v>
      </c>
      <c r="B1" s="2" t="s">
        <v>14</v>
      </c>
      <c r="C1" s="3" t="s">
        <v>15</v>
      </c>
      <c r="D1" s="3" t="s">
        <v>16</v>
      </c>
      <c r="E1" s="3" t="s">
        <v>17</v>
      </c>
      <c r="F1" s="3" t="s">
        <v>18</v>
      </c>
      <c r="I1" s="71">
        <f>YEAR($B$4)</f>
        <v>2024</v>
      </c>
      <c r="J1" s="77" t="s">
        <v>0</v>
      </c>
      <c r="K1" s="66">
        <f>DATE($I$1,1,1)</f>
        <v>45292</v>
      </c>
      <c r="L1" s="70" t="s">
        <v>20</v>
      </c>
      <c r="M1" s="62"/>
    </row>
    <row r="2" spans="1:13" ht="15" customHeight="1">
      <c r="A2" s="84" t="s">
        <v>21</v>
      </c>
      <c r="B2" s="85"/>
      <c r="C2" s="83">
        <v>0</v>
      </c>
      <c r="D2" s="83">
        <v>0</v>
      </c>
      <c r="E2" s="83">
        <v>0</v>
      </c>
      <c r="F2" s="83"/>
      <c r="G2" s="4"/>
      <c r="I2" s="72"/>
      <c r="J2" s="78" t="s">
        <v>1</v>
      </c>
      <c r="K2" s="67">
        <f>(DOLLAR(("4/" &amp; $I$1)/7+MOD(19*MOD($I$1,19)-7,30)*14%,)*7-6)</f>
        <v>45382</v>
      </c>
      <c r="L2" s="61"/>
      <c r="M2" s="63"/>
    </row>
    <row r="3" spans="1:13" s="9" customFormat="1" ht="15" customHeight="1">
      <c r="A3" s="86"/>
      <c r="B3" s="87"/>
      <c r="C3" s="83">
        <v>0</v>
      </c>
      <c r="D3" s="83">
        <v>0</v>
      </c>
      <c r="E3" s="83">
        <v>0</v>
      </c>
      <c r="F3" s="83"/>
      <c r="G3" s="4"/>
      <c r="I3" s="72"/>
      <c r="J3" s="79" t="s">
        <v>2</v>
      </c>
      <c r="K3" s="68">
        <f>K2+1</f>
        <v>45383</v>
      </c>
      <c r="L3" s="61"/>
      <c r="M3" s="63"/>
    </row>
    <row r="4" spans="1:13" s="9" customFormat="1" ht="15" customHeight="1">
      <c r="A4" s="5" t="str">
        <f>TEXT(B4,"jjjj jj/mm")</f>
        <v>jeudi 25/04</v>
      </c>
      <c r="B4" s="6">
        <v>45407</v>
      </c>
      <c r="C4" s="7"/>
      <c r="D4" s="7"/>
      <c r="E4" s="7"/>
      <c r="F4" s="8"/>
      <c r="G4" s="9" t="s">
        <v>19</v>
      </c>
      <c r="I4" s="72"/>
      <c r="J4" s="78" t="s">
        <v>3</v>
      </c>
      <c r="K4" s="67">
        <f>DATE($I$1,5,1)</f>
        <v>45413</v>
      </c>
      <c r="L4" s="61"/>
      <c r="M4" s="63"/>
    </row>
    <row r="5" spans="1:13" s="9" customFormat="1" ht="15" customHeight="1">
      <c r="A5" s="11" t="str">
        <f t="shared" ref="A5:A68" si="0">TEXT(B5,"jjjj jj/mm")</f>
        <v>vendredi 26/04</v>
      </c>
      <c r="B5" s="12">
        <f>B4+1</f>
        <v>45408</v>
      </c>
      <c r="C5" s="27">
        <v>1</v>
      </c>
      <c r="D5" s="13">
        <v>1000</v>
      </c>
      <c r="E5" s="13">
        <v>1000001</v>
      </c>
      <c r="F5" s="14"/>
      <c r="I5" s="72"/>
      <c r="J5" s="79" t="s">
        <v>4</v>
      </c>
      <c r="K5" s="68">
        <f>DATE($I$1,5,8)</f>
        <v>45420</v>
      </c>
      <c r="L5" s="61"/>
      <c r="M5" s="63"/>
    </row>
    <row r="6" spans="1:13" s="9" customFormat="1" ht="15" customHeight="1">
      <c r="A6" s="11" t="str">
        <f t="shared" si="0"/>
        <v>samedi 27/04</v>
      </c>
      <c r="B6" s="12">
        <f t="shared" ref="B6:B69" si="1">B5+1</f>
        <v>45409</v>
      </c>
      <c r="C6" s="26">
        <v>2</v>
      </c>
      <c r="D6" s="27">
        <v>1001</v>
      </c>
      <c r="E6" s="13">
        <v>1000002</v>
      </c>
      <c r="F6" s="14"/>
      <c r="I6" s="72"/>
      <c r="J6" s="78" t="s">
        <v>5</v>
      </c>
      <c r="K6" s="67">
        <f>K2+39</f>
        <v>45421</v>
      </c>
      <c r="L6" s="61"/>
      <c r="M6" s="63"/>
    </row>
    <row r="7" spans="1:13" s="9" customFormat="1" ht="15" customHeight="1">
      <c r="A7" s="11" t="str">
        <f t="shared" si="0"/>
        <v>dimanche 28/04</v>
      </c>
      <c r="B7" s="12">
        <f t="shared" si="1"/>
        <v>45410</v>
      </c>
      <c r="C7" s="41">
        <v>3</v>
      </c>
      <c r="D7" s="26">
        <v>1002</v>
      </c>
      <c r="E7" s="27">
        <v>1000003</v>
      </c>
      <c r="F7" s="37">
        <f>IF(E7="","",
IF(AND(E7&lt;&gt;"",D6&lt;&gt;"",C5&lt;&gt;""),E7+D6+C5,
IF(AND(E7&lt;&gt;"",D6&lt;&gt;"",C5="",C4&lt;&gt;""),E7+D6+C4,
IF(AND(E7&lt;&gt;"",D6&lt;&gt;"",C5="",C4="",C3&lt;&gt;""),E7+D6+C3,
IF(AND(E7&lt;&gt;"",D6&lt;&gt;"",C5="",C4="",C3="",C2&lt;&gt;""),E7+D6+C2,
IF(AND(E7&lt;&gt;"",D6="",D5&lt;&gt;"",C4&lt;&gt;""),E7+D5+C4,
IF(AND(E7&lt;&gt;"",D6="",D5&lt;&gt;"",C4="",C3&lt;&gt;""),E7+D5+C3,
IF(AND(E7&lt;&gt;"",D6="",D5&lt;&gt;"",C4="",C3="",C2&lt;&gt;""),E7+D5+C2,
IF(AND(E7&lt;&gt;"",D6="",D5="",D4&lt;&gt;"",C3&lt;&gt;""),E7+D4+C3,
IF(AND(E7&lt;&gt;"",D6="",D5="",D4&lt;&gt;"",C3="",C2&lt;&gt;""),E7+D4+C2,
IF(AND(E7&lt;&gt;"",D6="",D5="",D4="",D3&lt;&gt;"",C2&lt;&gt;""),E7+D3+C2)))))))))))</f>
        <v>1001005</v>
      </c>
      <c r="G7" s="37">
        <v>1001005</v>
      </c>
      <c r="I7" s="72"/>
      <c r="J7" s="79" t="s">
        <v>6</v>
      </c>
      <c r="K7" s="68">
        <f>K2+50</f>
        <v>45432</v>
      </c>
      <c r="L7" s="61"/>
      <c r="M7" s="63"/>
    </row>
    <row r="8" spans="1:13" ht="15" customHeight="1">
      <c r="A8" s="11" t="str">
        <f t="shared" si="0"/>
        <v>lundi 29/04</v>
      </c>
      <c r="B8" s="12">
        <f t="shared" si="1"/>
        <v>45411</v>
      </c>
      <c r="C8" s="48">
        <v>4</v>
      </c>
      <c r="D8" s="41">
        <v>1003</v>
      </c>
      <c r="E8" s="26">
        <v>1000004</v>
      </c>
      <c r="F8" s="39">
        <f t="shared" ref="F7:F9" si="2">IF(E8="","",
IF(AND(E8&lt;&gt;"",D7&lt;&gt;"",C6&lt;&gt;""),E8+D7+C6,
IF(AND(E8&lt;&gt;"",D7&lt;&gt;"",C6="",C5&lt;&gt;""),E8+D7+C5,
IF(AND(E8&lt;&gt;"",D7&lt;&gt;"",C6="",C5="",C4&lt;&gt;""),E8+D7+C4,
IF(AND(E8&lt;&gt;"",D7&lt;&gt;"",C6="",C5="",C4="",C3&lt;&gt;""),E8+D7+C3,
IF(AND(E8&lt;&gt;"",D7="",D6&lt;&gt;"",C5&lt;&gt;""),E8+D6+C5,
IF(AND(E8&lt;&gt;"",D7="",D6&lt;&gt;"",C5="",C4&lt;&gt;""),E8+D6+C4,
IF(AND(E8&lt;&gt;"",D7="",D6&lt;&gt;"",C5="",C4="",C3&lt;&gt;""),E8+D6+C3,
IF(AND(E8&lt;&gt;"",D7="",D6="",D5&lt;&gt;"",C4&lt;&gt;""),E8+D5+C4,
IF(AND(E8&lt;&gt;"",D7="",D6="",D5&lt;&gt;"",C4="",C3&lt;&gt;""),E8+D5+C3,
IF(AND(E8&lt;&gt;"",D7="",D6="",D5="",D4&lt;&gt;"",C3&lt;&gt;""),E8+D4+C3)))))))))))</f>
        <v>1001008</v>
      </c>
      <c r="G8" s="39">
        <v>1001008</v>
      </c>
      <c r="I8" s="72"/>
      <c r="J8" s="78" t="s">
        <v>7</v>
      </c>
      <c r="K8" s="67">
        <f>K7+1</f>
        <v>45433</v>
      </c>
      <c r="L8" s="61"/>
      <c r="M8" s="63"/>
    </row>
    <row r="9" spans="1:13" ht="15" customHeight="1">
      <c r="A9" s="11" t="str">
        <f t="shared" si="0"/>
        <v>mardi 30/04</v>
      </c>
      <c r="B9" s="12">
        <f t="shared" si="1"/>
        <v>45412</v>
      </c>
      <c r="C9" s="50">
        <v>5</v>
      </c>
      <c r="D9" s="48">
        <v>1004</v>
      </c>
      <c r="E9" s="41">
        <v>1000005</v>
      </c>
      <c r="F9" s="40">
        <f t="shared" si="2"/>
        <v>1001011</v>
      </c>
      <c r="G9" s="40">
        <v>1001011</v>
      </c>
      <c r="I9" s="72"/>
      <c r="J9" s="79" t="s">
        <v>8</v>
      </c>
      <c r="K9" s="68">
        <f>DATE($I$1,7,14)</f>
        <v>45487</v>
      </c>
      <c r="L9" s="61"/>
      <c r="M9" s="63"/>
    </row>
    <row r="10" spans="1:13" s="9" customFormat="1" ht="15" customHeight="1">
      <c r="A10" s="5" t="str">
        <f t="shared" si="0"/>
        <v>mercredi 01/05</v>
      </c>
      <c r="B10" s="6">
        <f t="shared" si="1"/>
        <v>45413</v>
      </c>
      <c r="C10" s="7"/>
      <c r="D10" s="7"/>
      <c r="E10" s="7"/>
      <c r="F10" s="8" t="str">
        <f>IF(E10="","",
IF(AND(E10&lt;&gt;"",D9&lt;&gt;"",C8&lt;&gt;""),E10+D9+C8,
IF(AND(E10&lt;&gt;"",D9&lt;&gt;"",C8="",C7&lt;&gt;""),E10+D9+C7,
IF(AND(E10&lt;&gt;"",D9&lt;&gt;"",C8="",C7="",C6&lt;&gt;""),E10+D9+C6,
IF(AND(E10&lt;&gt;"",D9&lt;&gt;"",C8="",C7="",C6="",C5&lt;&gt;""),E10+D9+C5,
IF(AND(E10&lt;&gt;"",D9="",D8&lt;&gt;"",C7&lt;&gt;""),E10+D8+C7,
IF(AND(E10&lt;&gt;"",D9="",D8&lt;&gt;"",C7="",C6&lt;&gt;""),E10+D8+C6,
IF(AND(E10&lt;&gt;"",D9="",D8&lt;&gt;"",C7="",C6="",C5&lt;&gt;""),E10+D8+C5,
IF(AND(E10&lt;&gt;"",D9="",D8="",D7&lt;&gt;"",C6&lt;&gt;""),E10+D7+C6,
IF(AND(E10&lt;&gt;"",D9="",D8="",D7&lt;&gt;"",C6="",C5&lt;&gt;""),E10+D7+C5,
IF(AND(E10&lt;&gt;"",D9="",D8="",D7="",D6&lt;&gt;"",C5&lt;&gt;""),E10+D6+C5)))))))))))</f>
        <v/>
      </c>
      <c r="G10" s="8">
        <v>0</v>
      </c>
      <c r="I10" s="72"/>
      <c r="J10" s="78" t="s">
        <v>9</v>
      </c>
      <c r="K10" s="67">
        <f>DATE($I$1,8,15)</f>
        <v>45519</v>
      </c>
      <c r="L10" s="61"/>
      <c r="M10" s="63"/>
    </row>
    <row r="11" spans="1:13" s="9" customFormat="1" ht="15" customHeight="1">
      <c r="A11" s="5" t="str">
        <f t="shared" si="0"/>
        <v>jeudi 02/05</v>
      </c>
      <c r="B11" s="6">
        <f t="shared" si="1"/>
        <v>45414</v>
      </c>
      <c r="C11" s="7"/>
      <c r="D11" s="7"/>
      <c r="E11" s="7"/>
      <c r="F11" s="8" t="str">
        <f t="shared" ref="F11:F74" si="3">IF(E11="","",
IF(AND(E11&lt;&gt;"",D10&lt;&gt;"",C9&lt;&gt;""),E11+D10+C9,
IF(AND(E11&lt;&gt;"",D10&lt;&gt;"",C9="",C8&lt;&gt;""),E11+D10+C8,
IF(AND(E11&lt;&gt;"",D10&lt;&gt;"",C9="",C8="",C7&lt;&gt;""),E11+D10+C7,
IF(AND(E11&lt;&gt;"",D10&lt;&gt;"",C9="",C8="",C7="",C6&lt;&gt;""),E11+D10+C6,
IF(AND(E11&lt;&gt;"",D10="",D9&lt;&gt;"",C8&lt;&gt;""),E11+D9+C8,
IF(AND(E11&lt;&gt;"",D10="",D9&lt;&gt;"",C8="",C7&lt;&gt;""),E11+D9+C7,
IF(AND(E11&lt;&gt;"",D10="",D9&lt;&gt;"",C8="",C7="",C6&lt;&gt;""),E11+D9+C6,
IF(AND(E11&lt;&gt;"",D10="",D9="",D8&lt;&gt;"",C7&lt;&gt;""),E11+D8+C7,
IF(AND(E11&lt;&gt;"",D10="",D9="",D8&lt;&gt;"",C7="",C6&lt;&gt;""),E11+D8+C6,
IF(AND(E11&lt;&gt;"",D10="",D9="",D8="",D7&lt;&gt;"",C6&lt;&gt;""),E11+D7+C6)))))))))))</f>
        <v/>
      </c>
      <c r="G11" s="8">
        <v>0</v>
      </c>
      <c r="I11" s="72"/>
      <c r="J11" s="79" t="s">
        <v>10</v>
      </c>
      <c r="K11" s="68">
        <f>DATE($I$1,11,1)</f>
        <v>45597</v>
      </c>
      <c r="L11" s="61"/>
      <c r="M11" s="63"/>
    </row>
    <row r="12" spans="1:13" s="9" customFormat="1" ht="15" customHeight="1">
      <c r="A12" s="11" t="str">
        <f t="shared" si="0"/>
        <v>vendredi 03/05</v>
      </c>
      <c r="B12" s="12">
        <f t="shared" si="1"/>
        <v>45415</v>
      </c>
      <c r="C12" s="43">
        <v>1</v>
      </c>
      <c r="D12" s="50">
        <v>1000</v>
      </c>
      <c r="E12" s="48">
        <v>1000001</v>
      </c>
      <c r="F12" s="47">
        <f t="shared" si="3"/>
        <v>1001009</v>
      </c>
      <c r="G12" s="47">
        <v>1001009</v>
      </c>
      <c r="I12" s="72"/>
      <c r="J12" s="78" t="s">
        <v>11</v>
      </c>
      <c r="K12" s="67">
        <f>DATE($I$1,11,11)</f>
        <v>45607</v>
      </c>
      <c r="L12" s="61"/>
      <c r="M12" s="63"/>
    </row>
    <row r="13" spans="1:13" s="9" customFormat="1" ht="15" customHeight="1" thickBot="1">
      <c r="A13" s="11" t="str">
        <f t="shared" si="0"/>
        <v>samedi 04/05</v>
      </c>
      <c r="B13" s="12">
        <f t="shared" si="1"/>
        <v>45416</v>
      </c>
      <c r="C13" s="19">
        <v>2</v>
      </c>
      <c r="D13" s="43">
        <v>1001</v>
      </c>
      <c r="E13" s="50">
        <v>1000002</v>
      </c>
      <c r="F13" s="49">
        <f t="shared" si="3"/>
        <v>1001007</v>
      </c>
      <c r="G13" s="49">
        <v>1001007</v>
      </c>
      <c r="I13" s="73"/>
      <c r="J13" s="80" t="s">
        <v>12</v>
      </c>
      <c r="K13" s="69">
        <f>DATE($I$1,12,25)</f>
        <v>45651</v>
      </c>
      <c r="L13" s="61"/>
      <c r="M13" s="63"/>
    </row>
    <row r="14" spans="1:13" s="9" customFormat="1" ht="15" customHeight="1">
      <c r="A14" s="11" t="str">
        <f t="shared" si="0"/>
        <v>dimanche 05/05</v>
      </c>
      <c r="B14" s="12">
        <f t="shared" si="1"/>
        <v>45417</v>
      </c>
      <c r="C14" s="21">
        <v>3</v>
      </c>
      <c r="D14" s="19">
        <v>1002</v>
      </c>
      <c r="E14" s="43">
        <v>1000003</v>
      </c>
      <c r="F14" s="42">
        <f t="shared" si="3"/>
        <v>1001005</v>
      </c>
      <c r="G14" s="42">
        <v>1001005</v>
      </c>
      <c r="I14" s="74">
        <f>I1+1</f>
        <v>2025</v>
      </c>
      <c r="J14" s="77" t="s">
        <v>0</v>
      </c>
      <c r="K14" s="66">
        <f>DATE($I$14,1,1)</f>
        <v>45658</v>
      </c>
      <c r="L14" s="61"/>
      <c r="M14" s="63"/>
    </row>
    <row r="15" spans="1:13" ht="15">
      <c r="A15" s="11" t="str">
        <f t="shared" si="0"/>
        <v>lundi 06/05</v>
      </c>
      <c r="B15" s="12">
        <f t="shared" si="1"/>
        <v>45418</v>
      </c>
      <c r="C15" s="45">
        <v>4</v>
      </c>
      <c r="D15" s="21">
        <v>1003</v>
      </c>
      <c r="E15" s="19">
        <v>1000004</v>
      </c>
      <c r="F15" s="51">
        <f t="shared" si="3"/>
        <v>1001008</v>
      </c>
      <c r="G15" s="51">
        <v>1001008</v>
      </c>
      <c r="I15" s="75"/>
      <c r="J15" s="81" t="s">
        <v>1</v>
      </c>
      <c r="K15" s="82">
        <f>(DOLLAR(("4/" &amp; $I$14)/7+MOD(19*MOD($I$14,19)-7,30)*14%,)*7-6)</f>
        <v>45767</v>
      </c>
      <c r="L15" s="61"/>
      <c r="M15" s="63"/>
    </row>
    <row r="16" spans="1:13" ht="15">
      <c r="A16" s="11" t="str">
        <f t="shared" si="0"/>
        <v>mardi 07/05</v>
      </c>
      <c r="B16" s="12">
        <f t="shared" si="1"/>
        <v>45419</v>
      </c>
      <c r="C16" s="28">
        <v>5</v>
      </c>
      <c r="D16" s="45">
        <v>1004</v>
      </c>
      <c r="E16" s="21">
        <v>1000005</v>
      </c>
      <c r="F16" s="46">
        <f t="shared" si="3"/>
        <v>1001011</v>
      </c>
      <c r="G16" s="46">
        <v>1001011</v>
      </c>
      <c r="I16" s="75"/>
      <c r="J16" s="79" t="s">
        <v>2</v>
      </c>
      <c r="K16" s="68">
        <f>K15+1</f>
        <v>45768</v>
      </c>
      <c r="L16" s="61"/>
      <c r="M16" s="63"/>
    </row>
    <row r="17" spans="1:13" s="9" customFormat="1" ht="15">
      <c r="A17" s="22" t="str">
        <f t="shared" si="0"/>
        <v>mercredi 08/05</v>
      </c>
      <c r="B17" s="23">
        <f t="shared" si="1"/>
        <v>45420</v>
      </c>
      <c r="C17" s="24"/>
      <c r="D17" s="24"/>
      <c r="E17" s="24"/>
      <c r="F17" s="25" t="str">
        <f t="shared" si="3"/>
        <v/>
      </c>
      <c r="G17" s="25">
        <v>0</v>
      </c>
      <c r="I17" s="75"/>
      <c r="J17" s="81" t="s">
        <v>3</v>
      </c>
      <c r="K17" s="82">
        <f>DATE($I$14,5,1)</f>
        <v>45778</v>
      </c>
      <c r="L17" s="61"/>
      <c r="M17" s="63"/>
    </row>
    <row r="18" spans="1:13" s="9" customFormat="1" ht="15">
      <c r="A18" s="22" t="str">
        <f t="shared" si="0"/>
        <v>jeudi 09/05</v>
      </c>
      <c r="B18" s="23">
        <f t="shared" si="1"/>
        <v>45421</v>
      </c>
      <c r="C18" s="24"/>
      <c r="D18" s="24"/>
      <c r="E18" s="24"/>
      <c r="F18" s="25" t="str">
        <f t="shared" si="3"/>
        <v/>
      </c>
      <c r="G18" s="25">
        <v>0</v>
      </c>
      <c r="I18" s="75"/>
      <c r="J18" s="79" t="s">
        <v>4</v>
      </c>
      <c r="K18" s="68">
        <f>DATE($I$14,5,8)</f>
        <v>45785</v>
      </c>
      <c r="L18" s="61"/>
      <c r="M18" s="63"/>
    </row>
    <row r="19" spans="1:13" s="9" customFormat="1" ht="15">
      <c r="A19" s="11" t="str">
        <f t="shared" si="0"/>
        <v>vendredi 10/05</v>
      </c>
      <c r="B19" s="12">
        <f t="shared" si="1"/>
        <v>45422</v>
      </c>
      <c r="C19" s="53">
        <v>1</v>
      </c>
      <c r="D19" s="28">
        <v>1000</v>
      </c>
      <c r="E19" s="45">
        <v>1000001</v>
      </c>
      <c r="F19" s="44">
        <f t="shared" si="3"/>
        <v>1001009</v>
      </c>
      <c r="G19" s="44">
        <v>1001009</v>
      </c>
      <c r="I19" s="75"/>
      <c r="J19" s="81" t="s">
        <v>5</v>
      </c>
      <c r="K19" s="82">
        <f>K15+39</f>
        <v>45806</v>
      </c>
      <c r="L19" s="61"/>
      <c r="M19" s="63"/>
    </row>
    <row r="20" spans="1:13" s="9" customFormat="1" ht="15">
      <c r="A20" s="11" t="str">
        <f t="shared" si="0"/>
        <v>samedi 11/05</v>
      </c>
      <c r="B20" s="12">
        <f t="shared" si="1"/>
        <v>45423</v>
      </c>
      <c r="C20" s="26">
        <v>2</v>
      </c>
      <c r="D20" s="53">
        <v>1001</v>
      </c>
      <c r="E20" s="28">
        <v>1000002</v>
      </c>
      <c r="F20" s="38">
        <f t="shared" si="3"/>
        <v>1001007</v>
      </c>
      <c r="G20" s="38">
        <v>1001007</v>
      </c>
      <c r="I20" s="75"/>
      <c r="J20" s="79" t="s">
        <v>6</v>
      </c>
      <c r="K20" s="68">
        <f>K15+50</f>
        <v>45817</v>
      </c>
      <c r="L20" s="61"/>
      <c r="M20" s="63"/>
    </row>
    <row r="21" spans="1:13" s="9" customFormat="1" ht="15">
      <c r="A21" s="11" t="str">
        <f t="shared" si="0"/>
        <v>dimanche 12/05</v>
      </c>
      <c r="B21" s="12">
        <f t="shared" si="1"/>
        <v>45424</v>
      </c>
      <c r="C21" s="55">
        <v>3</v>
      </c>
      <c r="D21" s="26">
        <v>1002</v>
      </c>
      <c r="E21" s="53">
        <v>1000003</v>
      </c>
      <c r="F21" s="52">
        <f t="shared" si="3"/>
        <v>1001005</v>
      </c>
      <c r="G21" s="52">
        <v>1001005</v>
      </c>
      <c r="I21" s="75"/>
      <c r="J21" s="81" t="s">
        <v>7</v>
      </c>
      <c r="K21" s="82">
        <f>K20+1</f>
        <v>45818</v>
      </c>
      <c r="L21" s="61"/>
      <c r="M21" s="63"/>
    </row>
    <row r="22" spans="1:13" s="9" customFormat="1" ht="15">
      <c r="A22" s="22" t="str">
        <f t="shared" si="0"/>
        <v>lundi 13/05</v>
      </c>
      <c r="B22" s="23">
        <f t="shared" si="1"/>
        <v>45425</v>
      </c>
      <c r="C22" s="24"/>
      <c r="D22" s="24"/>
      <c r="E22" s="24"/>
      <c r="F22" s="25" t="str">
        <f t="shared" si="3"/>
        <v/>
      </c>
      <c r="G22" s="25">
        <v>0</v>
      </c>
      <c r="I22" s="75"/>
      <c r="J22" s="79" t="s">
        <v>8</v>
      </c>
      <c r="K22" s="68">
        <f>DATE($I$14,7,14)</f>
        <v>45852</v>
      </c>
      <c r="L22" s="61"/>
      <c r="M22" s="63"/>
    </row>
    <row r="23" spans="1:13" s="9" customFormat="1" ht="15">
      <c r="A23" s="11" t="str">
        <f t="shared" si="0"/>
        <v>mardi 14/05</v>
      </c>
      <c r="B23" s="12">
        <f t="shared" si="1"/>
        <v>45426</v>
      </c>
      <c r="C23" s="35">
        <v>5</v>
      </c>
      <c r="D23" s="55">
        <v>1004</v>
      </c>
      <c r="E23" s="26">
        <v>1000005</v>
      </c>
      <c r="F23" s="39">
        <f t="shared" si="3"/>
        <v>1001009</v>
      </c>
      <c r="G23" s="39">
        <v>1001009</v>
      </c>
      <c r="I23" s="75"/>
      <c r="J23" s="81" t="s">
        <v>9</v>
      </c>
      <c r="K23" s="82">
        <f>DATE($I$14,8,15)</f>
        <v>45884</v>
      </c>
      <c r="L23" s="61"/>
      <c r="M23" s="63"/>
    </row>
    <row r="24" spans="1:13" s="9" customFormat="1" ht="15">
      <c r="A24" s="11" t="str">
        <f t="shared" si="0"/>
        <v>mercredi 15/05</v>
      </c>
      <c r="B24" s="12">
        <f t="shared" si="1"/>
        <v>45427</v>
      </c>
      <c r="C24" s="41">
        <v>6</v>
      </c>
      <c r="D24" s="35">
        <v>1005</v>
      </c>
      <c r="E24" s="55">
        <v>1000006</v>
      </c>
      <c r="F24" s="54">
        <f t="shared" si="3"/>
        <v>1001013</v>
      </c>
      <c r="G24" s="54">
        <v>1001013</v>
      </c>
      <c r="I24" s="75"/>
      <c r="J24" s="79" t="s">
        <v>10</v>
      </c>
      <c r="K24" s="68">
        <f>DATE($I$14,11,1)</f>
        <v>45962</v>
      </c>
      <c r="L24" s="61"/>
      <c r="M24" s="63"/>
    </row>
    <row r="25" spans="1:13" s="9" customFormat="1" ht="15">
      <c r="A25" s="22" t="str">
        <f t="shared" si="0"/>
        <v>jeudi 16/05</v>
      </c>
      <c r="B25" s="23">
        <f t="shared" si="1"/>
        <v>45428</v>
      </c>
      <c r="C25" s="24"/>
      <c r="D25" s="24"/>
      <c r="E25" s="24"/>
      <c r="F25" s="25" t="str">
        <f t="shared" si="3"/>
        <v/>
      </c>
      <c r="G25" s="25">
        <v>0</v>
      </c>
      <c r="I25" s="75"/>
      <c r="J25" s="81" t="s">
        <v>11</v>
      </c>
      <c r="K25" s="82">
        <f>DATE($I$14,11,11)</f>
        <v>45972</v>
      </c>
      <c r="L25" s="61"/>
      <c r="M25" s="63"/>
    </row>
    <row r="26" spans="1:13" s="9" customFormat="1" ht="15.75" thickBot="1">
      <c r="A26" s="11" t="str">
        <f t="shared" si="0"/>
        <v>vendredi 17/05</v>
      </c>
      <c r="B26" s="12">
        <f t="shared" si="1"/>
        <v>45429</v>
      </c>
      <c r="C26" s="27">
        <v>1</v>
      </c>
      <c r="D26" s="41">
        <v>1000</v>
      </c>
      <c r="E26" s="35">
        <v>1000001</v>
      </c>
      <c r="F26" s="36">
        <f t="shared" si="3"/>
        <v>1001011</v>
      </c>
      <c r="G26" s="36">
        <v>1001011</v>
      </c>
      <c r="I26" s="76"/>
      <c r="J26" s="80" t="s">
        <v>12</v>
      </c>
      <c r="K26" s="69">
        <f>DATE($I$14,12,25)</f>
        <v>46016</v>
      </c>
      <c r="L26" s="61"/>
      <c r="M26" s="63"/>
    </row>
    <row r="27" spans="1:13" s="9" customFormat="1" ht="15">
      <c r="A27" s="11" t="str">
        <f t="shared" si="0"/>
        <v>samedi 18/05</v>
      </c>
      <c r="B27" s="12">
        <f t="shared" si="1"/>
        <v>45430</v>
      </c>
      <c r="C27" s="13">
        <v>2</v>
      </c>
      <c r="D27" s="27">
        <v>1001</v>
      </c>
      <c r="E27" s="41">
        <v>1000002</v>
      </c>
      <c r="F27" s="40">
        <f t="shared" si="3"/>
        <v>1001008</v>
      </c>
      <c r="G27" s="40">
        <v>1001008</v>
      </c>
      <c r="I27" s="71">
        <f>I14+1</f>
        <v>2026</v>
      </c>
      <c r="J27" s="77" t="s">
        <v>0</v>
      </c>
      <c r="K27" s="66">
        <f>DATE($I$27,1,1)</f>
        <v>46023</v>
      </c>
      <c r="L27" s="61"/>
      <c r="M27" s="63"/>
    </row>
    <row r="28" spans="1:13" s="9" customFormat="1" ht="15">
      <c r="A28" s="11" t="str">
        <f t="shared" si="0"/>
        <v>dimanche 19/05</v>
      </c>
      <c r="B28" s="12">
        <f t="shared" si="1"/>
        <v>45431</v>
      </c>
      <c r="C28" s="13">
        <v>3</v>
      </c>
      <c r="D28" s="13">
        <v>1002</v>
      </c>
      <c r="E28" s="27">
        <v>1000003</v>
      </c>
      <c r="F28" s="37">
        <f t="shared" si="3"/>
        <v>1001005</v>
      </c>
      <c r="G28" s="37">
        <v>1001005</v>
      </c>
      <c r="I28" s="72"/>
      <c r="J28" s="78" t="s">
        <v>1</v>
      </c>
      <c r="K28" s="67">
        <f>(DOLLAR(("4/" &amp; $I$27)/7+MOD(19*MOD($I$27,19)-7,30)*14%,)*7-6)</f>
        <v>46117</v>
      </c>
      <c r="L28" s="61"/>
      <c r="M28" s="63"/>
    </row>
    <row r="29" spans="1:13" s="9" customFormat="1" ht="15">
      <c r="A29" s="11" t="str">
        <f t="shared" si="0"/>
        <v>lundi 20/05</v>
      </c>
      <c r="B29" s="12">
        <f t="shared" si="1"/>
        <v>45432</v>
      </c>
      <c r="C29" s="13">
        <v>4</v>
      </c>
      <c r="D29" s="13">
        <v>1003</v>
      </c>
      <c r="E29" s="13">
        <v>1000004</v>
      </c>
      <c r="F29" s="14">
        <f t="shared" si="3"/>
        <v>1001008</v>
      </c>
      <c r="G29" s="14">
        <v>1001008</v>
      </c>
      <c r="I29" s="72"/>
      <c r="J29" s="79" t="s">
        <v>2</v>
      </c>
      <c r="K29" s="68">
        <f>K28+1</f>
        <v>46118</v>
      </c>
      <c r="L29" s="61"/>
      <c r="M29" s="63"/>
    </row>
    <row r="30" spans="1:13" ht="15">
      <c r="A30" s="11" t="str">
        <f t="shared" si="0"/>
        <v>mardi 21/05</v>
      </c>
      <c r="B30" s="12">
        <f t="shared" si="1"/>
        <v>45433</v>
      </c>
      <c r="C30" s="13">
        <v>5</v>
      </c>
      <c r="D30" s="13">
        <v>1004</v>
      </c>
      <c r="E30" s="13">
        <v>1000005</v>
      </c>
      <c r="F30" s="14">
        <f t="shared" si="3"/>
        <v>1001011</v>
      </c>
      <c r="G30" s="14">
        <v>1001011</v>
      </c>
      <c r="I30" s="72"/>
      <c r="J30" s="78" t="s">
        <v>3</v>
      </c>
      <c r="K30" s="67">
        <f>DATE($I$27,5,1)</f>
        <v>46143</v>
      </c>
      <c r="L30" s="61"/>
      <c r="M30" s="63"/>
    </row>
    <row r="31" spans="1:13" ht="15">
      <c r="A31" s="11" t="str">
        <f t="shared" si="0"/>
        <v>mercredi 22/05</v>
      </c>
      <c r="B31" s="12">
        <f t="shared" si="1"/>
        <v>45434</v>
      </c>
      <c r="C31" s="13">
        <v>6</v>
      </c>
      <c r="D31" s="13">
        <v>1005</v>
      </c>
      <c r="E31" s="13">
        <v>1000006</v>
      </c>
      <c r="F31" s="14">
        <f t="shared" si="3"/>
        <v>1001014</v>
      </c>
      <c r="G31" s="9">
        <v>1001014</v>
      </c>
      <c r="I31" s="72"/>
      <c r="J31" s="79" t="s">
        <v>4</v>
      </c>
      <c r="K31" s="68">
        <f>DATE($I$27,5,8)</f>
        <v>46150</v>
      </c>
      <c r="L31" s="61"/>
      <c r="M31" s="63"/>
    </row>
    <row r="32" spans="1:13" s="9" customFormat="1" ht="15">
      <c r="A32" s="30" t="str">
        <f t="shared" si="0"/>
        <v>jeudi 23/05</v>
      </c>
      <c r="B32" s="31">
        <f t="shared" si="1"/>
        <v>45435</v>
      </c>
      <c r="C32" s="32"/>
      <c r="D32" s="32"/>
      <c r="E32" s="32"/>
      <c r="F32" s="33" t="str">
        <f t="shared" si="3"/>
        <v/>
      </c>
      <c r="G32">
        <v>0</v>
      </c>
      <c r="I32" s="72"/>
      <c r="J32" s="78" t="s">
        <v>5</v>
      </c>
      <c r="K32" s="67">
        <f>K28+39</f>
        <v>46156</v>
      </c>
      <c r="L32" s="61"/>
      <c r="M32" s="63"/>
    </row>
    <row r="33" spans="1:13" s="9" customFormat="1" ht="15">
      <c r="A33" s="30" t="str">
        <f t="shared" si="0"/>
        <v>vendredi 24/05</v>
      </c>
      <c r="B33" s="31">
        <f t="shared" si="1"/>
        <v>45436</v>
      </c>
      <c r="C33" s="32"/>
      <c r="D33" s="32"/>
      <c r="E33" s="32"/>
      <c r="F33" s="33" t="str">
        <f t="shared" si="3"/>
        <v/>
      </c>
      <c r="G33">
        <v>0</v>
      </c>
      <c r="I33" s="72"/>
      <c r="J33" s="79" t="s">
        <v>6</v>
      </c>
      <c r="K33" s="68">
        <f>K28+50</f>
        <v>46167</v>
      </c>
      <c r="L33" s="61"/>
      <c r="M33" s="63"/>
    </row>
    <row r="34" spans="1:13" s="9" customFormat="1" ht="15">
      <c r="A34" s="11" t="str">
        <f t="shared" si="0"/>
        <v>samedi 25/05</v>
      </c>
      <c r="B34" s="12">
        <f t="shared" si="1"/>
        <v>45437</v>
      </c>
      <c r="C34" s="13">
        <v>1</v>
      </c>
      <c r="D34" s="13">
        <v>1001</v>
      </c>
      <c r="E34" s="13">
        <v>1000002</v>
      </c>
      <c r="F34" s="14">
        <f t="shared" si="3"/>
        <v>1001012</v>
      </c>
      <c r="G34" s="9">
        <v>1001012</v>
      </c>
      <c r="I34" s="72"/>
      <c r="J34" s="78" t="s">
        <v>7</v>
      </c>
      <c r="K34" s="67">
        <f>K33+1</f>
        <v>46168</v>
      </c>
      <c r="L34" s="61"/>
      <c r="M34" s="63"/>
    </row>
    <row r="35" spans="1:13" s="9" customFormat="1" ht="15">
      <c r="A35" s="11" t="str">
        <f t="shared" si="0"/>
        <v>dimanche 26/05</v>
      </c>
      <c r="B35" s="12">
        <f t="shared" si="1"/>
        <v>45438</v>
      </c>
      <c r="C35" s="13">
        <v>2</v>
      </c>
      <c r="D35" s="13">
        <v>1002</v>
      </c>
      <c r="E35" s="13">
        <v>1000003</v>
      </c>
      <c r="F35" s="14">
        <f t="shared" si="3"/>
        <v>1001010</v>
      </c>
      <c r="G35" s="9">
        <v>1001010</v>
      </c>
      <c r="I35" s="72"/>
      <c r="J35" s="79" t="s">
        <v>8</v>
      </c>
      <c r="K35" s="68">
        <f>DATE($I$27,7,14)</f>
        <v>46217</v>
      </c>
      <c r="L35" s="61"/>
      <c r="M35" s="63"/>
    </row>
    <row r="36" spans="1:13" s="9" customFormat="1" ht="15">
      <c r="A36" s="11" t="str">
        <f t="shared" si="0"/>
        <v>lundi 27/05</v>
      </c>
      <c r="B36" s="12">
        <f t="shared" si="1"/>
        <v>45439</v>
      </c>
      <c r="C36" s="13">
        <v>3</v>
      </c>
      <c r="D36" s="13">
        <v>1003</v>
      </c>
      <c r="E36" s="13">
        <v>1000004</v>
      </c>
      <c r="F36" s="14">
        <f t="shared" si="3"/>
        <v>1001007</v>
      </c>
      <c r="G36" s="9">
        <v>1001007</v>
      </c>
      <c r="I36" s="72"/>
      <c r="J36" s="78" t="s">
        <v>9</v>
      </c>
      <c r="K36" s="67">
        <f>DATE($I$27,8,15)</f>
        <v>46249</v>
      </c>
      <c r="L36" s="61"/>
      <c r="M36" s="63"/>
    </row>
    <row r="37" spans="1:13" ht="15">
      <c r="A37" s="11" t="str">
        <f t="shared" si="0"/>
        <v>mardi 28/05</v>
      </c>
      <c r="B37" s="12">
        <f t="shared" si="1"/>
        <v>45440</v>
      </c>
      <c r="C37" s="13">
        <v>4</v>
      </c>
      <c r="D37" s="13">
        <v>1004</v>
      </c>
      <c r="E37" s="13">
        <v>1000005</v>
      </c>
      <c r="F37" s="14">
        <f t="shared" si="3"/>
        <v>1001010</v>
      </c>
      <c r="G37" s="9">
        <v>1001010</v>
      </c>
      <c r="I37" s="72"/>
      <c r="J37" s="79" t="s">
        <v>10</v>
      </c>
      <c r="K37" s="68">
        <f>DATE($I$27,11,1)</f>
        <v>46327</v>
      </c>
      <c r="L37" s="61"/>
      <c r="M37" s="63"/>
    </row>
    <row r="38" spans="1:13" s="9" customFormat="1" ht="15">
      <c r="A38" s="11" t="str">
        <f t="shared" si="0"/>
        <v>mercredi 29/05</v>
      </c>
      <c r="B38" s="12">
        <f t="shared" si="1"/>
        <v>45441</v>
      </c>
      <c r="C38" s="13">
        <v>5</v>
      </c>
      <c r="D38" s="13">
        <v>1005</v>
      </c>
      <c r="E38" s="13">
        <v>1000006</v>
      </c>
      <c r="F38" s="14">
        <f t="shared" si="3"/>
        <v>1001013</v>
      </c>
      <c r="G38" s="9">
        <v>1001013</v>
      </c>
      <c r="I38" s="72"/>
      <c r="J38" s="78" t="s">
        <v>11</v>
      </c>
      <c r="K38" s="67">
        <f>DATE($I$27,11,11)</f>
        <v>46337</v>
      </c>
      <c r="L38" s="61"/>
      <c r="M38" s="63"/>
    </row>
    <row r="39" spans="1:13" s="9" customFormat="1" ht="15.75" thickBot="1">
      <c r="A39" s="5" t="str">
        <f t="shared" si="0"/>
        <v>jeudi 30/05</v>
      </c>
      <c r="B39" s="6">
        <f t="shared" si="1"/>
        <v>45442</v>
      </c>
      <c r="C39" s="7"/>
      <c r="D39" s="7"/>
      <c r="E39" s="7"/>
      <c r="F39" s="8" t="str">
        <f t="shared" si="3"/>
        <v/>
      </c>
      <c r="G39">
        <v>0</v>
      </c>
      <c r="I39" s="73"/>
      <c r="J39" s="80" t="s">
        <v>12</v>
      </c>
      <c r="K39" s="69">
        <f>DATE($I$27,12,25)</f>
        <v>46381</v>
      </c>
      <c r="L39" s="65"/>
      <c r="M39" s="64"/>
    </row>
    <row r="40" spans="1:13" s="9" customFormat="1">
      <c r="A40" s="11" t="str">
        <f t="shared" si="0"/>
        <v>vendredi 31/05</v>
      </c>
      <c r="B40" s="12">
        <f t="shared" si="1"/>
        <v>45443</v>
      </c>
      <c r="C40" s="13">
        <v>1</v>
      </c>
      <c r="D40" s="15">
        <v>1000</v>
      </c>
      <c r="E40" s="13">
        <v>1000001</v>
      </c>
      <c r="F40" s="14">
        <f t="shared" si="3"/>
        <v>1001010</v>
      </c>
      <c r="G40" s="9">
        <v>1001010</v>
      </c>
      <c r="I40" s="59"/>
      <c r="J40" s="57"/>
      <c r="K40" s="58"/>
    </row>
    <row r="41" spans="1:13" s="9" customFormat="1">
      <c r="A41" s="11" t="str">
        <f t="shared" si="0"/>
        <v>samedi 01/06</v>
      </c>
      <c r="B41" s="12">
        <f t="shared" si="1"/>
        <v>45444</v>
      </c>
      <c r="C41" s="13">
        <v>2</v>
      </c>
      <c r="D41" s="13">
        <v>1001</v>
      </c>
      <c r="E41" s="15">
        <v>1000002</v>
      </c>
      <c r="F41" s="14">
        <f t="shared" si="3"/>
        <v>1001007</v>
      </c>
      <c r="G41" s="9">
        <v>1001007</v>
      </c>
      <c r="I41" s="59"/>
      <c r="J41" s="57"/>
      <c r="K41" s="58"/>
    </row>
    <row r="42" spans="1:13" s="9" customFormat="1">
      <c r="A42" s="11" t="str">
        <f t="shared" si="0"/>
        <v>dimanche 02/06</v>
      </c>
      <c r="B42" s="12">
        <f t="shared" si="1"/>
        <v>45445</v>
      </c>
      <c r="C42" s="13">
        <v>3</v>
      </c>
      <c r="D42" s="13">
        <v>1002</v>
      </c>
      <c r="E42" s="13">
        <v>1000003</v>
      </c>
      <c r="F42" s="14">
        <f t="shared" si="3"/>
        <v>1001005</v>
      </c>
      <c r="G42" s="9">
        <v>1001005</v>
      </c>
      <c r="I42" s="59"/>
      <c r="J42" s="57"/>
      <c r="K42" s="58"/>
    </row>
    <row r="43" spans="1:13" s="9" customFormat="1">
      <c r="A43" s="11" t="str">
        <f t="shared" si="0"/>
        <v>lundi 03/06</v>
      </c>
      <c r="B43" s="12">
        <f t="shared" si="1"/>
        <v>45446</v>
      </c>
      <c r="C43" s="13">
        <v>4</v>
      </c>
      <c r="D43" s="13">
        <v>1003</v>
      </c>
      <c r="E43" s="13">
        <v>1000004</v>
      </c>
      <c r="F43" s="14">
        <f t="shared" si="3"/>
        <v>1001008</v>
      </c>
      <c r="G43" s="9">
        <v>1001008</v>
      </c>
      <c r="I43" s="59"/>
      <c r="J43" s="57"/>
      <c r="K43" s="58"/>
    </row>
    <row r="44" spans="1:13">
      <c r="A44" s="11" t="str">
        <f t="shared" si="0"/>
        <v>mardi 04/06</v>
      </c>
      <c r="B44" s="12">
        <f t="shared" si="1"/>
        <v>45447</v>
      </c>
      <c r="C44" s="13">
        <v>5</v>
      </c>
      <c r="D44" s="13">
        <v>1004</v>
      </c>
      <c r="E44" s="13">
        <v>1000005</v>
      </c>
      <c r="F44" s="14">
        <f t="shared" si="3"/>
        <v>1001011</v>
      </c>
      <c r="G44" s="9">
        <v>1001011</v>
      </c>
      <c r="J44" s="57"/>
      <c r="K44" s="58"/>
    </row>
    <row r="45" spans="1:13">
      <c r="A45" s="11" t="str">
        <f t="shared" si="0"/>
        <v>mercredi 05/06</v>
      </c>
      <c r="B45" s="12">
        <f t="shared" si="1"/>
        <v>45448</v>
      </c>
      <c r="C45" s="13">
        <v>6</v>
      </c>
      <c r="D45" s="13">
        <v>1005</v>
      </c>
      <c r="E45" s="13">
        <v>1000006</v>
      </c>
      <c r="F45" s="14">
        <f t="shared" si="3"/>
        <v>1001014</v>
      </c>
      <c r="G45" s="9">
        <v>1001014</v>
      </c>
      <c r="J45" s="57"/>
      <c r="K45" s="58"/>
    </row>
    <row r="46" spans="1:13">
      <c r="A46" s="5" t="str">
        <f t="shared" si="0"/>
        <v>jeudi 06/06</v>
      </c>
      <c r="B46" s="6">
        <f t="shared" si="1"/>
        <v>45449</v>
      </c>
      <c r="C46" s="7"/>
      <c r="D46" s="7"/>
      <c r="E46" s="7"/>
      <c r="F46" s="8" t="str">
        <f t="shared" si="3"/>
        <v/>
      </c>
      <c r="G46">
        <v>0</v>
      </c>
      <c r="J46" s="57"/>
      <c r="K46" s="58"/>
    </row>
    <row r="47" spans="1:13">
      <c r="A47" s="11" t="str">
        <f t="shared" si="0"/>
        <v>vendredi 07/06</v>
      </c>
      <c r="B47" s="16">
        <f t="shared" si="1"/>
        <v>45450</v>
      </c>
      <c r="C47" s="17">
        <v>1</v>
      </c>
      <c r="D47" s="17">
        <v>1000</v>
      </c>
      <c r="E47" s="17">
        <v>1000001</v>
      </c>
      <c r="F47" s="18">
        <f t="shared" si="3"/>
        <v>1001011</v>
      </c>
      <c r="G47">
        <v>1001011</v>
      </c>
      <c r="J47" s="57"/>
      <c r="K47" s="58"/>
    </row>
    <row r="48" spans="1:13">
      <c r="A48" s="11" t="str">
        <f t="shared" si="0"/>
        <v>samedi 08/06</v>
      </c>
      <c r="B48" s="16">
        <f t="shared" si="1"/>
        <v>45451</v>
      </c>
      <c r="C48" s="17">
        <v>2</v>
      </c>
      <c r="D48" s="17">
        <v>1001</v>
      </c>
      <c r="E48" s="17">
        <v>1000002</v>
      </c>
      <c r="F48" s="18">
        <f t="shared" si="3"/>
        <v>1001008</v>
      </c>
      <c r="G48">
        <v>1001008</v>
      </c>
      <c r="J48" s="57"/>
      <c r="K48" s="58"/>
    </row>
    <row r="49" spans="1:11">
      <c r="A49" s="11" t="str">
        <f t="shared" si="0"/>
        <v>dimanche 09/06</v>
      </c>
      <c r="B49" s="16">
        <f t="shared" si="1"/>
        <v>45452</v>
      </c>
      <c r="C49" s="17">
        <v>3</v>
      </c>
      <c r="D49" s="17">
        <v>1002</v>
      </c>
      <c r="E49" s="17">
        <v>1000003</v>
      </c>
      <c r="F49" s="18">
        <f t="shared" si="3"/>
        <v>1001005</v>
      </c>
      <c r="G49">
        <v>1001005</v>
      </c>
      <c r="J49" s="57"/>
      <c r="K49" s="58"/>
    </row>
    <row r="50" spans="1:11">
      <c r="A50" s="11" t="str">
        <f t="shared" si="0"/>
        <v>lundi 10/06</v>
      </c>
      <c r="B50" s="16">
        <f t="shared" si="1"/>
        <v>45453</v>
      </c>
      <c r="C50" s="17">
        <v>4</v>
      </c>
      <c r="D50" s="17">
        <v>1003</v>
      </c>
      <c r="E50" s="17">
        <v>1000004</v>
      </c>
      <c r="F50" s="18">
        <f t="shared" si="3"/>
        <v>1001008</v>
      </c>
      <c r="G50">
        <v>1001008</v>
      </c>
      <c r="J50" s="57"/>
      <c r="K50" s="58"/>
    </row>
    <row r="51" spans="1:11">
      <c r="A51" s="11" t="str">
        <f t="shared" si="0"/>
        <v>mardi 11/06</v>
      </c>
      <c r="B51" s="16">
        <f t="shared" si="1"/>
        <v>45454</v>
      </c>
      <c r="C51" s="17">
        <v>5</v>
      </c>
      <c r="D51" s="17">
        <v>1004</v>
      </c>
      <c r="E51" s="17">
        <v>1000005</v>
      </c>
      <c r="F51" s="18">
        <f t="shared" si="3"/>
        <v>1001011</v>
      </c>
      <c r="G51">
        <v>1001011</v>
      </c>
      <c r="J51" s="57"/>
      <c r="K51" s="58"/>
    </row>
    <row r="52" spans="1:11">
      <c r="A52" s="11" t="str">
        <f t="shared" si="0"/>
        <v>mercredi 12/06</v>
      </c>
      <c r="B52" s="16">
        <f t="shared" si="1"/>
        <v>45455</v>
      </c>
      <c r="C52" s="17">
        <v>6</v>
      </c>
      <c r="D52" s="17">
        <v>1005</v>
      </c>
      <c r="E52" s="17">
        <v>1000006</v>
      </c>
      <c r="F52" s="18">
        <f t="shared" si="3"/>
        <v>1001014</v>
      </c>
      <c r="G52">
        <v>1001014</v>
      </c>
      <c r="J52" s="57"/>
      <c r="K52" s="58"/>
    </row>
    <row r="53" spans="1:11">
      <c r="A53" s="5" t="str">
        <f t="shared" si="0"/>
        <v>jeudi 13/06</v>
      </c>
      <c r="B53" s="6">
        <f t="shared" si="1"/>
        <v>45456</v>
      </c>
      <c r="C53" s="7"/>
      <c r="D53" s="7"/>
      <c r="E53" s="7"/>
      <c r="F53" s="8" t="str">
        <f t="shared" si="3"/>
        <v/>
      </c>
      <c r="G53">
        <v>0</v>
      </c>
      <c r="J53" s="57"/>
      <c r="K53" s="58"/>
    </row>
    <row r="54" spans="1:11">
      <c r="A54" s="11" t="str">
        <f t="shared" si="0"/>
        <v>vendredi 14/06</v>
      </c>
      <c r="B54" s="16">
        <f t="shared" si="1"/>
        <v>45457</v>
      </c>
      <c r="C54" s="17">
        <v>1</v>
      </c>
      <c r="D54" s="17">
        <v>1000</v>
      </c>
      <c r="E54" s="17">
        <v>1000001</v>
      </c>
      <c r="F54" s="18">
        <f t="shared" si="3"/>
        <v>1001011</v>
      </c>
      <c r="G54">
        <v>1001011</v>
      </c>
      <c r="J54" s="57"/>
      <c r="K54" s="58"/>
    </row>
    <row r="55" spans="1:11">
      <c r="A55" s="11" t="str">
        <f t="shared" si="0"/>
        <v>samedi 15/06</v>
      </c>
      <c r="B55" s="16">
        <f t="shared" si="1"/>
        <v>45458</v>
      </c>
      <c r="C55" s="17">
        <v>2</v>
      </c>
      <c r="D55" s="17">
        <v>1001</v>
      </c>
      <c r="E55" s="17">
        <v>1000002</v>
      </c>
      <c r="F55" s="18">
        <f t="shared" si="3"/>
        <v>1001008</v>
      </c>
      <c r="G55">
        <v>1001008</v>
      </c>
      <c r="J55" s="57"/>
      <c r="K55" s="58"/>
    </row>
    <row r="56" spans="1:11">
      <c r="A56" s="11" t="str">
        <f t="shared" si="0"/>
        <v>dimanche 16/06</v>
      </c>
      <c r="B56" s="16">
        <f t="shared" si="1"/>
        <v>45459</v>
      </c>
      <c r="C56" s="17">
        <v>3</v>
      </c>
      <c r="D56" s="17">
        <v>1002</v>
      </c>
      <c r="E56" s="17">
        <v>1000003</v>
      </c>
      <c r="F56" s="18">
        <f t="shared" si="3"/>
        <v>1001005</v>
      </c>
      <c r="G56">
        <v>1001005</v>
      </c>
      <c r="J56" s="57"/>
      <c r="K56" s="58"/>
    </row>
    <row r="57" spans="1:11">
      <c r="A57" s="11" t="str">
        <f t="shared" si="0"/>
        <v>lundi 17/06</v>
      </c>
      <c r="B57" s="16">
        <f t="shared" si="1"/>
        <v>45460</v>
      </c>
      <c r="C57" s="17">
        <v>4</v>
      </c>
      <c r="D57" s="17">
        <v>1003</v>
      </c>
      <c r="E57" s="17">
        <v>1000004</v>
      </c>
      <c r="F57" s="18">
        <f t="shared" si="3"/>
        <v>1001008</v>
      </c>
      <c r="G57">
        <v>1001008</v>
      </c>
      <c r="J57" s="57"/>
      <c r="K57" s="58"/>
    </row>
    <row r="58" spans="1:11">
      <c r="A58" s="11" t="str">
        <f t="shared" si="0"/>
        <v>mardi 18/06</v>
      </c>
      <c r="B58" s="16">
        <f t="shared" si="1"/>
        <v>45461</v>
      </c>
      <c r="C58" s="17">
        <v>5</v>
      </c>
      <c r="D58" s="17">
        <v>1004</v>
      </c>
      <c r="E58" s="17">
        <v>1000005</v>
      </c>
      <c r="F58" s="18">
        <f t="shared" si="3"/>
        <v>1001011</v>
      </c>
      <c r="G58">
        <v>1001011</v>
      </c>
      <c r="J58" s="57"/>
      <c r="K58" s="58"/>
    </row>
    <row r="59" spans="1:11">
      <c r="A59" s="11" t="str">
        <f t="shared" si="0"/>
        <v>mercredi 19/06</v>
      </c>
      <c r="B59" s="16">
        <f t="shared" si="1"/>
        <v>45462</v>
      </c>
      <c r="C59" s="17">
        <v>6</v>
      </c>
      <c r="D59" s="17">
        <v>1005</v>
      </c>
      <c r="E59" s="17">
        <v>1000006</v>
      </c>
      <c r="F59" s="18">
        <f t="shared" si="3"/>
        <v>1001014</v>
      </c>
      <c r="G59">
        <v>1001014</v>
      </c>
      <c r="J59" s="57"/>
      <c r="K59" s="58"/>
    </row>
    <row r="60" spans="1:11">
      <c r="A60" s="5" t="str">
        <f t="shared" si="0"/>
        <v>jeudi 20/06</v>
      </c>
      <c r="B60" s="6">
        <f t="shared" si="1"/>
        <v>45463</v>
      </c>
      <c r="C60" s="7"/>
      <c r="D60" s="7"/>
      <c r="E60" s="7"/>
      <c r="F60" s="8" t="str">
        <f t="shared" si="3"/>
        <v/>
      </c>
      <c r="G60">
        <v>0</v>
      </c>
      <c r="J60" s="57"/>
      <c r="K60" s="58"/>
    </row>
    <row r="61" spans="1:11">
      <c r="A61" s="11" t="str">
        <f t="shared" si="0"/>
        <v>vendredi 21/06</v>
      </c>
      <c r="B61" s="16">
        <f t="shared" si="1"/>
        <v>45464</v>
      </c>
      <c r="C61" s="17">
        <v>1</v>
      </c>
      <c r="D61" s="17">
        <v>1000</v>
      </c>
      <c r="E61" s="17">
        <v>1000001</v>
      </c>
      <c r="F61" s="18">
        <f t="shared" si="3"/>
        <v>1001011</v>
      </c>
      <c r="G61">
        <v>1001011</v>
      </c>
      <c r="J61" s="57"/>
      <c r="K61" s="58"/>
    </row>
    <row r="62" spans="1:11">
      <c r="A62" s="11" t="str">
        <f t="shared" si="0"/>
        <v>samedi 22/06</v>
      </c>
      <c r="B62" s="16">
        <f t="shared" si="1"/>
        <v>45465</v>
      </c>
      <c r="C62" s="17">
        <v>2</v>
      </c>
      <c r="D62" s="17">
        <v>1001</v>
      </c>
      <c r="E62" s="17">
        <v>1000002</v>
      </c>
      <c r="F62" s="18">
        <f t="shared" si="3"/>
        <v>1001008</v>
      </c>
      <c r="G62">
        <v>1001008</v>
      </c>
      <c r="J62" s="57"/>
      <c r="K62" s="58"/>
    </row>
    <row r="63" spans="1:11">
      <c r="A63" s="11" t="str">
        <f t="shared" si="0"/>
        <v>dimanche 23/06</v>
      </c>
      <c r="B63" s="16">
        <f t="shared" si="1"/>
        <v>45466</v>
      </c>
      <c r="C63" s="17">
        <v>3</v>
      </c>
      <c r="D63" s="17">
        <v>1002</v>
      </c>
      <c r="E63" s="17">
        <v>1000003</v>
      </c>
      <c r="F63" s="18">
        <f t="shared" si="3"/>
        <v>1001005</v>
      </c>
      <c r="G63">
        <v>1001005</v>
      </c>
      <c r="J63" s="57"/>
      <c r="K63" s="58"/>
    </row>
    <row r="64" spans="1:11">
      <c r="A64" s="11" t="str">
        <f t="shared" si="0"/>
        <v>lundi 24/06</v>
      </c>
      <c r="B64" s="16">
        <f t="shared" si="1"/>
        <v>45467</v>
      </c>
      <c r="C64" s="17">
        <v>4</v>
      </c>
      <c r="D64" s="17">
        <v>1003</v>
      </c>
      <c r="E64" s="17">
        <v>1000004</v>
      </c>
      <c r="F64" s="18">
        <f t="shared" si="3"/>
        <v>1001008</v>
      </c>
      <c r="G64">
        <v>1001008</v>
      </c>
      <c r="J64" s="57"/>
      <c r="K64" s="58"/>
    </row>
    <row r="65" spans="1:11">
      <c r="A65" s="11" t="str">
        <f t="shared" si="0"/>
        <v>mardi 25/06</v>
      </c>
      <c r="B65" s="16">
        <f t="shared" si="1"/>
        <v>45468</v>
      </c>
      <c r="C65" s="17">
        <v>5</v>
      </c>
      <c r="D65" s="17">
        <v>1004</v>
      </c>
      <c r="E65" s="17">
        <v>1000005</v>
      </c>
      <c r="F65" s="18">
        <f t="shared" si="3"/>
        <v>1001011</v>
      </c>
      <c r="G65">
        <v>1001011</v>
      </c>
      <c r="J65" s="57"/>
      <c r="K65" s="58"/>
    </row>
    <row r="66" spans="1:11">
      <c r="A66" s="11" t="str">
        <f t="shared" si="0"/>
        <v>mercredi 26/06</v>
      </c>
      <c r="B66" s="16">
        <f t="shared" si="1"/>
        <v>45469</v>
      </c>
      <c r="C66" s="17">
        <v>6</v>
      </c>
      <c r="D66" s="17">
        <v>1005</v>
      </c>
      <c r="E66" s="17">
        <v>1000006</v>
      </c>
      <c r="F66" s="18">
        <f t="shared" si="3"/>
        <v>1001014</v>
      </c>
      <c r="G66">
        <v>1001014</v>
      </c>
      <c r="J66" s="57"/>
      <c r="K66" s="58"/>
    </row>
    <row r="67" spans="1:11">
      <c r="A67" s="5" t="str">
        <f t="shared" si="0"/>
        <v>jeudi 27/06</v>
      </c>
      <c r="B67" s="6">
        <f t="shared" si="1"/>
        <v>45470</v>
      </c>
      <c r="C67" s="7"/>
      <c r="D67" s="7"/>
      <c r="E67" s="7"/>
      <c r="F67" s="8" t="str">
        <f t="shared" si="3"/>
        <v/>
      </c>
      <c r="G67">
        <v>0</v>
      </c>
      <c r="J67" s="57"/>
      <c r="K67" s="58"/>
    </row>
    <row r="68" spans="1:11">
      <c r="A68" s="11" t="str">
        <f t="shared" si="0"/>
        <v>vendredi 28/06</v>
      </c>
      <c r="B68" s="16">
        <f t="shared" si="1"/>
        <v>45471</v>
      </c>
      <c r="C68" s="17">
        <v>1</v>
      </c>
      <c r="D68" s="17">
        <v>1000</v>
      </c>
      <c r="E68" s="17">
        <v>1000001</v>
      </c>
      <c r="F68" s="18">
        <f t="shared" si="3"/>
        <v>1001011</v>
      </c>
      <c r="G68">
        <v>1001011</v>
      </c>
      <c r="J68" s="57"/>
      <c r="K68" s="58"/>
    </row>
    <row r="69" spans="1:11">
      <c r="A69" s="11" t="str">
        <f t="shared" ref="A69:A102" si="4">TEXT(B69,"jjjj jj/mm")</f>
        <v>samedi 29/06</v>
      </c>
      <c r="B69" s="16">
        <f t="shared" si="1"/>
        <v>45472</v>
      </c>
      <c r="C69" s="17">
        <v>2</v>
      </c>
      <c r="D69" s="17">
        <v>1001</v>
      </c>
      <c r="E69" s="17">
        <v>1000002</v>
      </c>
      <c r="F69" s="18">
        <f t="shared" si="3"/>
        <v>1001008</v>
      </c>
      <c r="G69">
        <v>1001008</v>
      </c>
      <c r="J69" s="57"/>
      <c r="K69" s="58"/>
    </row>
    <row r="70" spans="1:11">
      <c r="A70" s="11" t="str">
        <f t="shared" si="4"/>
        <v>dimanche 30/06</v>
      </c>
      <c r="B70" s="16">
        <f t="shared" ref="B70:B102" si="5">B69+1</f>
        <v>45473</v>
      </c>
      <c r="C70" s="17">
        <v>3</v>
      </c>
      <c r="D70" s="17">
        <v>1002</v>
      </c>
      <c r="E70" s="17">
        <v>1000003</v>
      </c>
      <c r="F70" s="18">
        <f t="shared" si="3"/>
        <v>1001005</v>
      </c>
      <c r="G70">
        <v>1001005</v>
      </c>
      <c r="J70" s="57"/>
      <c r="K70" s="58"/>
    </row>
    <row r="71" spans="1:11">
      <c r="A71" s="11" t="str">
        <f t="shared" si="4"/>
        <v>lundi 01/07</v>
      </c>
      <c r="B71" s="16">
        <f t="shared" si="5"/>
        <v>45474</v>
      </c>
      <c r="C71" s="17">
        <v>4</v>
      </c>
      <c r="D71" s="17">
        <v>1003</v>
      </c>
      <c r="E71" s="17">
        <v>1000004</v>
      </c>
      <c r="F71" s="18">
        <f t="shared" si="3"/>
        <v>1001008</v>
      </c>
      <c r="G71">
        <v>1001008</v>
      </c>
      <c r="J71" s="57"/>
      <c r="K71" s="58"/>
    </row>
    <row r="72" spans="1:11">
      <c r="A72" s="11" t="str">
        <f t="shared" si="4"/>
        <v>mardi 02/07</v>
      </c>
      <c r="B72" s="16">
        <f t="shared" si="5"/>
        <v>45475</v>
      </c>
      <c r="C72" s="13">
        <v>5</v>
      </c>
      <c r="D72" s="13">
        <v>1004</v>
      </c>
      <c r="E72" s="13">
        <v>1000005</v>
      </c>
      <c r="F72" s="14">
        <f t="shared" si="3"/>
        <v>1001011</v>
      </c>
      <c r="G72">
        <v>1001011</v>
      </c>
      <c r="J72" s="57"/>
      <c r="K72" s="58"/>
    </row>
    <row r="73" spans="1:11">
      <c r="A73" s="11" t="str">
        <f t="shared" si="4"/>
        <v>mercredi 03/07</v>
      </c>
      <c r="B73" s="16">
        <f t="shared" si="5"/>
        <v>45476</v>
      </c>
      <c r="C73" s="13">
        <v>6</v>
      </c>
      <c r="D73" s="13">
        <v>1005</v>
      </c>
      <c r="E73" s="13">
        <v>1000006</v>
      </c>
      <c r="F73" s="14">
        <f t="shared" si="3"/>
        <v>1001014</v>
      </c>
      <c r="G73">
        <v>1001014</v>
      </c>
      <c r="J73" s="57"/>
      <c r="K73" s="58"/>
    </row>
    <row r="74" spans="1:11">
      <c r="A74" s="5" t="str">
        <f t="shared" si="4"/>
        <v>jeudi 04/07</v>
      </c>
      <c r="B74" s="6">
        <f t="shared" si="5"/>
        <v>45477</v>
      </c>
      <c r="C74" s="7"/>
      <c r="D74" s="7"/>
      <c r="E74" s="7"/>
      <c r="F74" s="8" t="str">
        <f t="shared" si="3"/>
        <v/>
      </c>
      <c r="G74">
        <v>0</v>
      </c>
      <c r="J74" s="57"/>
      <c r="K74" s="58"/>
    </row>
    <row r="75" spans="1:11">
      <c r="A75" s="11" t="str">
        <f t="shared" si="4"/>
        <v>vendredi 05/07</v>
      </c>
      <c r="B75" s="16">
        <f t="shared" si="5"/>
        <v>45478</v>
      </c>
      <c r="C75" s="13">
        <v>1</v>
      </c>
      <c r="D75" s="13">
        <v>1000</v>
      </c>
      <c r="E75" s="13">
        <v>1000001</v>
      </c>
      <c r="F75" s="14">
        <f t="shared" ref="F75:F102" si="6">IF(E75="","",
IF(AND(E75&lt;&gt;"",D74&lt;&gt;"",C73&lt;&gt;""),E75+D74+C73,
IF(AND(E75&lt;&gt;"",D74&lt;&gt;"",C73="",C72&lt;&gt;""),E75+D74+C72,
IF(AND(E75&lt;&gt;"",D74&lt;&gt;"",C73="",C72="",C71&lt;&gt;""),E75+D74+C71,
IF(AND(E75&lt;&gt;"",D74&lt;&gt;"",C73="",C72="",C71="",C70&lt;&gt;""),E75+D74+C70,
IF(AND(E75&lt;&gt;"",D74="",D73&lt;&gt;"",C72&lt;&gt;""),E75+D73+C72,
IF(AND(E75&lt;&gt;"",D74="",D73&lt;&gt;"",C72="",C71&lt;&gt;""),E75+D73+C71,
IF(AND(E75&lt;&gt;"",D74="",D73&lt;&gt;"",C72="",C71="",C70&lt;&gt;""),E75+D73+C70,
IF(AND(E75&lt;&gt;"",D74="",D73="",D72&lt;&gt;"",C71&lt;&gt;""),E75+D72+C71,
IF(AND(E75&lt;&gt;"",D74="",D73="",D72&lt;&gt;"",C71="",C70&lt;&gt;""),E75+D72+C70,
IF(AND(E75&lt;&gt;"",D74="",D73="",D72="",D71&lt;&gt;"",C70&lt;&gt;""),E75+D71+C70)))))))))))</f>
        <v>1001011</v>
      </c>
      <c r="G75">
        <v>1001011</v>
      </c>
      <c r="J75" s="57"/>
      <c r="K75" s="58"/>
    </row>
    <row r="76" spans="1:11">
      <c r="A76" s="11" t="str">
        <f t="shared" si="4"/>
        <v>samedi 06/07</v>
      </c>
      <c r="B76" s="16">
        <f t="shared" si="5"/>
        <v>45479</v>
      </c>
      <c r="C76" s="13">
        <v>2</v>
      </c>
      <c r="D76" s="13">
        <v>1001</v>
      </c>
      <c r="E76" s="13">
        <v>1000002</v>
      </c>
      <c r="F76" s="14">
        <f t="shared" si="6"/>
        <v>1001008</v>
      </c>
      <c r="G76">
        <v>1001008</v>
      </c>
      <c r="J76" s="57"/>
      <c r="K76" s="58"/>
    </row>
    <row r="77" spans="1:11">
      <c r="A77" s="11" t="str">
        <f t="shared" si="4"/>
        <v>dimanche 07/07</v>
      </c>
      <c r="B77" s="16">
        <f t="shared" si="5"/>
        <v>45480</v>
      </c>
      <c r="C77" s="13">
        <v>3</v>
      </c>
      <c r="D77" s="13">
        <v>1002</v>
      </c>
      <c r="E77" s="13">
        <v>1000003</v>
      </c>
      <c r="F77" s="14">
        <f t="shared" si="6"/>
        <v>1001005</v>
      </c>
      <c r="G77">
        <v>1001005</v>
      </c>
      <c r="J77" s="57"/>
      <c r="K77" s="58"/>
    </row>
    <row r="78" spans="1:11">
      <c r="A78" s="11" t="str">
        <f t="shared" si="4"/>
        <v>lundi 08/07</v>
      </c>
      <c r="B78" s="16">
        <f t="shared" si="5"/>
        <v>45481</v>
      </c>
      <c r="C78" s="13">
        <v>4</v>
      </c>
      <c r="D78" s="13">
        <v>1003</v>
      </c>
      <c r="E78" s="13">
        <v>1000004</v>
      </c>
      <c r="F78" s="14">
        <f t="shared" si="6"/>
        <v>1001008</v>
      </c>
      <c r="G78">
        <v>1001008</v>
      </c>
      <c r="J78" s="57"/>
      <c r="K78" s="58"/>
    </row>
    <row r="79" spans="1:11">
      <c r="A79" s="11" t="str">
        <f t="shared" si="4"/>
        <v>mardi 09/07</v>
      </c>
      <c r="B79" s="16">
        <f t="shared" si="5"/>
        <v>45482</v>
      </c>
      <c r="C79" s="13">
        <v>5</v>
      </c>
      <c r="D79" s="56">
        <v>1004</v>
      </c>
      <c r="E79" s="13">
        <v>1000005</v>
      </c>
      <c r="F79" s="14">
        <f t="shared" si="6"/>
        <v>1001011</v>
      </c>
      <c r="G79">
        <v>1001011</v>
      </c>
      <c r="J79" s="57"/>
      <c r="K79" s="58"/>
    </row>
    <row r="80" spans="1:11">
      <c r="A80" s="11" t="str">
        <f t="shared" si="4"/>
        <v>mercredi 10/07</v>
      </c>
      <c r="B80" s="16">
        <f t="shared" si="5"/>
        <v>45483</v>
      </c>
      <c r="C80" s="13">
        <v>6</v>
      </c>
      <c r="D80" s="13">
        <v>1005</v>
      </c>
      <c r="E80" s="13">
        <v>1000006</v>
      </c>
      <c r="F80" s="14">
        <f t="shared" si="6"/>
        <v>1001014</v>
      </c>
      <c r="G80">
        <v>1001014</v>
      </c>
      <c r="J80" s="57"/>
      <c r="K80" s="58"/>
    </row>
    <row r="81" spans="1:11">
      <c r="A81" s="5" t="str">
        <f t="shared" si="4"/>
        <v>jeudi 11/07</v>
      </c>
      <c r="B81" s="6">
        <f t="shared" si="5"/>
        <v>45484</v>
      </c>
      <c r="C81" s="7"/>
      <c r="D81" s="7"/>
      <c r="E81" s="7"/>
      <c r="F81" s="8" t="str">
        <f t="shared" si="6"/>
        <v/>
      </c>
      <c r="G81">
        <v>0</v>
      </c>
      <c r="J81" s="57"/>
      <c r="K81" s="58"/>
    </row>
    <row r="82" spans="1:11">
      <c r="A82" s="11" t="str">
        <f t="shared" si="4"/>
        <v>vendredi 12/07</v>
      </c>
      <c r="B82" s="16">
        <f t="shared" si="5"/>
        <v>45485</v>
      </c>
      <c r="C82" s="13">
        <v>1</v>
      </c>
      <c r="D82" s="13">
        <v>1000</v>
      </c>
      <c r="E82" s="13">
        <v>1000001</v>
      </c>
      <c r="F82" s="14">
        <f t="shared" si="6"/>
        <v>1001011</v>
      </c>
      <c r="G82">
        <v>1001011</v>
      </c>
      <c r="J82" s="57"/>
      <c r="K82" s="58"/>
    </row>
    <row r="83" spans="1:11">
      <c r="A83" s="11" t="str">
        <f t="shared" si="4"/>
        <v>samedi 13/07</v>
      </c>
      <c r="B83" s="16">
        <f t="shared" si="5"/>
        <v>45486</v>
      </c>
      <c r="C83" s="13">
        <v>2</v>
      </c>
      <c r="D83" s="13">
        <v>1001</v>
      </c>
      <c r="E83" s="13">
        <v>1000002</v>
      </c>
      <c r="F83" s="14">
        <f t="shared" si="6"/>
        <v>1001008</v>
      </c>
      <c r="G83">
        <v>1001008</v>
      </c>
      <c r="J83" s="57"/>
      <c r="K83" s="58"/>
    </row>
    <row r="84" spans="1:11">
      <c r="A84" s="22" t="str">
        <f t="shared" si="4"/>
        <v>dimanche 14/07</v>
      </c>
      <c r="B84" s="23">
        <f t="shared" si="5"/>
        <v>45487</v>
      </c>
      <c r="C84" s="13"/>
      <c r="D84" s="13"/>
      <c r="E84" s="13"/>
      <c r="F84" s="14" t="str">
        <f t="shared" si="6"/>
        <v/>
      </c>
      <c r="G84">
        <v>0</v>
      </c>
      <c r="J84" s="57"/>
      <c r="K84" s="58"/>
    </row>
    <row r="85" spans="1:11">
      <c r="A85" s="11" t="str">
        <f t="shared" si="4"/>
        <v>lundi 15/07</v>
      </c>
      <c r="B85" s="16">
        <f t="shared" si="5"/>
        <v>45488</v>
      </c>
      <c r="C85" s="13">
        <v>4</v>
      </c>
      <c r="D85" s="13">
        <v>1003</v>
      </c>
      <c r="E85" s="13">
        <v>1000004</v>
      </c>
      <c r="F85" s="14">
        <f t="shared" si="6"/>
        <v>1001006</v>
      </c>
      <c r="G85">
        <v>1001006</v>
      </c>
      <c r="J85" s="57"/>
      <c r="K85" s="58"/>
    </row>
    <row r="86" spans="1:11">
      <c r="A86" s="11" t="str">
        <f t="shared" si="4"/>
        <v>mardi 16/07</v>
      </c>
      <c r="B86" s="16">
        <f t="shared" si="5"/>
        <v>45489</v>
      </c>
      <c r="C86" s="13">
        <v>5</v>
      </c>
      <c r="D86" s="13">
        <v>1004</v>
      </c>
      <c r="E86" s="13">
        <v>1000005</v>
      </c>
      <c r="F86" s="14">
        <f t="shared" si="6"/>
        <v>1001010</v>
      </c>
      <c r="G86">
        <v>1001010</v>
      </c>
      <c r="J86" s="57"/>
      <c r="K86" s="58"/>
    </row>
    <row r="87" spans="1:11">
      <c r="A87" s="11" t="str">
        <f t="shared" si="4"/>
        <v>mercredi 17/07</v>
      </c>
      <c r="B87" s="16">
        <f t="shared" si="5"/>
        <v>45490</v>
      </c>
      <c r="C87" s="13">
        <v>6</v>
      </c>
      <c r="D87" s="13">
        <v>1005</v>
      </c>
      <c r="E87" s="13">
        <v>1000006</v>
      </c>
      <c r="F87" s="14">
        <f t="shared" si="6"/>
        <v>1001014</v>
      </c>
      <c r="G87">
        <v>1001014</v>
      </c>
      <c r="J87" s="57"/>
      <c r="K87" s="58"/>
    </row>
    <row r="88" spans="1:11">
      <c r="A88" s="5" t="str">
        <f t="shared" si="4"/>
        <v>jeudi 18/07</v>
      </c>
      <c r="B88" s="6">
        <f t="shared" si="5"/>
        <v>45491</v>
      </c>
      <c r="C88" s="7"/>
      <c r="D88" s="7"/>
      <c r="E88" s="7"/>
      <c r="F88" s="8" t="str">
        <f t="shared" si="6"/>
        <v/>
      </c>
      <c r="G88">
        <v>0</v>
      </c>
      <c r="J88" s="57"/>
      <c r="K88" s="58"/>
    </row>
    <row r="89" spans="1:11">
      <c r="A89" s="11" t="str">
        <f t="shared" si="4"/>
        <v>vendredi 19/07</v>
      </c>
      <c r="B89" s="16">
        <f t="shared" si="5"/>
        <v>45492</v>
      </c>
      <c r="C89" s="13">
        <v>1</v>
      </c>
      <c r="D89" s="13">
        <v>1000</v>
      </c>
      <c r="E89" s="13">
        <v>1000001</v>
      </c>
      <c r="F89" s="14">
        <f t="shared" si="6"/>
        <v>1001011</v>
      </c>
      <c r="G89">
        <v>1001011</v>
      </c>
      <c r="J89" s="57"/>
      <c r="K89" s="58"/>
    </row>
    <row r="90" spans="1:11">
      <c r="A90" s="11" t="str">
        <f t="shared" si="4"/>
        <v>samedi 20/07</v>
      </c>
      <c r="B90" s="16">
        <f t="shared" si="5"/>
        <v>45493</v>
      </c>
      <c r="C90" s="13">
        <v>2</v>
      </c>
      <c r="D90" s="13">
        <v>1001</v>
      </c>
      <c r="E90" s="13">
        <v>1000002</v>
      </c>
      <c r="F90" s="14">
        <f t="shared" si="6"/>
        <v>1001008</v>
      </c>
      <c r="G90">
        <v>1001008</v>
      </c>
      <c r="J90" s="57"/>
      <c r="K90" s="58"/>
    </row>
    <row r="91" spans="1:11">
      <c r="A91" s="11" t="str">
        <f t="shared" si="4"/>
        <v>dimanche 21/07</v>
      </c>
      <c r="B91" s="16">
        <f t="shared" si="5"/>
        <v>45494</v>
      </c>
      <c r="C91" s="17">
        <v>3</v>
      </c>
      <c r="D91" s="17">
        <v>1002</v>
      </c>
      <c r="E91" s="17">
        <v>1000003</v>
      </c>
      <c r="F91" s="18">
        <f t="shared" si="6"/>
        <v>1001005</v>
      </c>
      <c r="G91">
        <v>1001005</v>
      </c>
      <c r="J91" s="57"/>
      <c r="K91" s="58"/>
    </row>
    <row r="92" spans="1:11">
      <c r="A92" s="11" t="str">
        <f t="shared" si="4"/>
        <v>lundi 22/07</v>
      </c>
      <c r="B92" s="16">
        <f t="shared" si="5"/>
        <v>45495</v>
      </c>
      <c r="C92" s="17">
        <v>4</v>
      </c>
      <c r="D92" s="17">
        <v>1003</v>
      </c>
      <c r="E92" s="17">
        <v>1000004</v>
      </c>
      <c r="F92" s="18">
        <f t="shared" si="6"/>
        <v>1001008</v>
      </c>
      <c r="G92">
        <v>1001008</v>
      </c>
      <c r="J92" s="57"/>
      <c r="K92" s="58"/>
    </row>
    <row r="93" spans="1:11">
      <c r="A93" s="11" t="str">
        <f t="shared" si="4"/>
        <v>mardi 23/07</v>
      </c>
      <c r="B93" s="16">
        <f t="shared" si="5"/>
        <v>45496</v>
      </c>
      <c r="C93" s="17">
        <v>5</v>
      </c>
      <c r="D93" s="17">
        <v>1004</v>
      </c>
      <c r="E93" s="17">
        <v>1000005</v>
      </c>
      <c r="F93" s="18">
        <f t="shared" si="6"/>
        <v>1001011</v>
      </c>
      <c r="G93">
        <v>1001011</v>
      </c>
      <c r="J93" s="57"/>
      <c r="K93" s="58"/>
    </row>
    <row r="94" spans="1:11">
      <c r="A94" s="11" t="str">
        <f t="shared" si="4"/>
        <v>mercredi 24/07</v>
      </c>
      <c r="B94" s="16">
        <f t="shared" si="5"/>
        <v>45497</v>
      </c>
      <c r="C94" s="17">
        <v>6</v>
      </c>
      <c r="D94" s="17">
        <v>1005</v>
      </c>
      <c r="E94" s="17">
        <v>1000006</v>
      </c>
      <c r="F94" s="18">
        <f t="shared" si="6"/>
        <v>1001014</v>
      </c>
      <c r="G94">
        <v>1001014</v>
      </c>
      <c r="J94" s="57"/>
      <c r="K94" s="58"/>
    </row>
    <row r="95" spans="1:11">
      <c r="A95" s="5" t="str">
        <f t="shared" si="4"/>
        <v>jeudi 25/07</v>
      </c>
      <c r="B95" s="6">
        <f t="shared" si="5"/>
        <v>45498</v>
      </c>
      <c r="C95" s="7"/>
      <c r="D95" s="7"/>
      <c r="E95" s="7"/>
      <c r="F95" s="8" t="str">
        <f t="shared" si="6"/>
        <v/>
      </c>
      <c r="G95">
        <v>0</v>
      </c>
      <c r="J95" s="57"/>
      <c r="K95" s="58"/>
    </row>
    <row r="96" spans="1:11">
      <c r="A96" s="11" t="str">
        <f t="shared" si="4"/>
        <v>vendredi 26/07</v>
      </c>
      <c r="B96" s="16">
        <f t="shared" si="5"/>
        <v>45499</v>
      </c>
      <c r="C96" s="17">
        <v>1</v>
      </c>
      <c r="D96" s="17">
        <v>1000</v>
      </c>
      <c r="E96" s="17">
        <v>1000001</v>
      </c>
      <c r="F96" s="18">
        <f t="shared" si="6"/>
        <v>1001011</v>
      </c>
      <c r="G96">
        <v>1001011</v>
      </c>
      <c r="J96" s="57"/>
      <c r="K96" s="58"/>
    </row>
    <row r="97" spans="1:11">
      <c r="A97" s="11" t="str">
        <f t="shared" si="4"/>
        <v>samedi 27/07</v>
      </c>
      <c r="B97" s="16">
        <f t="shared" si="5"/>
        <v>45500</v>
      </c>
      <c r="C97" s="17">
        <v>2</v>
      </c>
      <c r="D97" s="17">
        <v>1001</v>
      </c>
      <c r="E97" s="17">
        <v>1000002</v>
      </c>
      <c r="F97" s="29">
        <f t="shared" si="6"/>
        <v>1001008</v>
      </c>
      <c r="G97">
        <v>1001008</v>
      </c>
      <c r="J97" s="57"/>
      <c r="K97" s="58"/>
    </row>
    <row r="98" spans="1:11">
      <c r="A98" s="11" t="str">
        <f t="shared" si="4"/>
        <v>dimanche 28/07</v>
      </c>
      <c r="B98" s="16">
        <f t="shared" si="5"/>
        <v>45501</v>
      </c>
      <c r="C98" s="17">
        <v>3</v>
      </c>
      <c r="D98" s="17">
        <v>1002</v>
      </c>
      <c r="E98" s="17">
        <v>1000003</v>
      </c>
      <c r="F98" s="18">
        <f t="shared" si="6"/>
        <v>1001005</v>
      </c>
      <c r="G98">
        <v>1001005</v>
      </c>
      <c r="J98" s="57"/>
      <c r="K98" s="58"/>
    </row>
    <row r="99" spans="1:11">
      <c r="A99" s="11" t="str">
        <f t="shared" si="4"/>
        <v>lundi 29/07</v>
      </c>
      <c r="B99" s="16">
        <f t="shared" si="5"/>
        <v>45502</v>
      </c>
      <c r="C99" s="34">
        <v>4</v>
      </c>
      <c r="D99" s="17">
        <v>1003</v>
      </c>
      <c r="E99" s="17">
        <v>1000004</v>
      </c>
      <c r="F99" s="18">
        <f t="shared" si="6"/>
        <v>1001008</v>
      </c>
      <c r="G99">
        <v>1001008</v>
      </c>
      <c r="J99" s="57"/>
      <c r="K99" s="58"/>
    </row>
    <row r="100" spans="1:11">
      <c r="A100" s="11" t="str">
        <f t="shared" si="4"/>
        <v>mardi 30/07</v>
      </c>
      <c r="B100" s="16">
        <f t="shared" si="5"/>
        <v>45503</v>
      </c>
      <c r="C100" s="17">
        <v>5</v>
      </c>
      <c r="D100" s="17">
        <v>1004</v>
      </c>
      <c r="E100" s="17">
        <v>1000005</v>
      </c>
      <c r="F100" s="18">
        <f t="shared" si="6"/>
        <v>1001011</v>
      </c>
      <c r="G100">
        <v>1001011</v>
      </c>
      <c r="J100" s="57"/>
      <c r="K100" s="58"/>
    </row>
    <row r="101" spans="1:11">
      <c r="A101" s="11" t="str">
        <f t="shared" si="4"/>
        <v>mercredi 31/07</v>
      </c>
      <c r="B101" s="16">
        <f t="shared" si="5"/>
        <v>45504</v>
      </c>
      <c r="C101" s="17">
        <v>6</v>
      </c>
      <c r="D101" s="17">
        <v>1005</v>
      </c>
      <c r="E101" s="17">
        <v>1000006</v>
      </c>
      <c r="F101" s="18">
        <f t="shared" si="6"/>
        <v>1001014</v>
      </c>
      <c r="G101">
        <v>1001014</v>
      </c>
      <c r="J101" s="57"/>
      <c r="K101" s="58"/>
    </row>
    <row r="102" spans="1:11">
      <c r="A102" s="11" t="str">
        <f t="shared" si="4"/>
        <v>jeudi 01/08</v>
      </c>
      <c r="B102" s="16">
        <f t="shared" si="5"/>
        <v>45505</v>
      </c>
      <c r="C102" s="17">
        <v>7</v>
      </c>
      <c r="D102" s="17">
        <v>1006</v>
      </c>
      <c r="E102" s="17">
        <v>1000007</v>
      </c>
      <c r="F102" s="18">
        <f t="shared" si="6"/>
        <v>1001017</v>
      </c>
      <c r="G102">
        <v>1001017</v>
      </c>
      <c r="J102" s="57"/>
      <c r="K102" s="58"/>
    </row>
    <row r="103" spans="1:11">
      <c r="J103" s="57"/>
      <c r="K103" s="58"/>
    </row>
    <row r="104" spans="1:11">
      <c r="J104" s="57"/>
      <c r="K104" s="58"/>
    </row>
    <row r="105" spans="1:11">
      <c r="J105" s="57"/>
      <c r="K105" s="58"/>
    </row>
    <row r="106" spans="1:11">
      <c r="J106" s="57"/>
      <c r="K106" s="58"/>
    </row>
    <row r="107" spans="1:11">
      <c r="J107" s="57"/>
      <c r="K107" s="58"/>
    </row>
    <row r="108" spans="1:11">
      <c r="J108" s="57"/>
      <c r="K108" s="58"/>
    </row>
    <row r="109" spans="1:11">
      <c r="J109" s="57"/>
      <c r="K109" s="58"/>
    </row>
    <row r="110" spans="1:11">
      <c r="J110" s="57"/>
      <c r="K110" s="58"/>
    </row>
    <row r="111" spans="1:11">
      <c r="J111" s="57"/>
      <c r="K111" s="58"/>
    </row>
    <row r="112" spans="1:11">
      <c r="J112" s="57"/>
      <c r="K112" s="58"/>
    </row>
    <row r="113" spans="10:11">
      <c r="J113" s="57"/>
      <c r="K113" s="58"/>
    </row>
    <row r="114" spans="10:11">
      <c r="J114" s="57"/>
      <c r="K114" s="58"/>
    </row>
    <row r="115" spans="10:11">
      <c r="J115" s="57"/>
      <c r="K115" s="58"/>
    </row>
    <row r="116" spans="10:11">
      <c r="J116" s="57"/>
      <c r="K116" s="58"/>
    </row>
    <row r="117" spans="10:11">
      <c r="J117" s="57"/>
      <c r="K117" s="58"/>
    </row>
    <row r="118" spans="10:11">
      <c r="J118" s="57"/>
      <c r="K118" s="58"/>
    </row>
    <row r="119" spans="10:11">
      <c r="J119" s="57"/>
      <c r="K119" s="58"/>
    </row>
    <row r="120" spans="10:11">
      <c r="J120" s="9"/>
      <c r="K120" s="9"/>
    </row>
  </sheetData>
  <mergeCells count="5">
    <mergeCell ref="I1:I13"/>
    <mergeCell ref="I14:I26"/>
    <mergeCell ref="I27:I39"/>
    <mergeCell ref="L1:M39"/>
    <mergeCell ref="A2:B3"/>
  </mergeCells>
  <pageMargins left="0.17" right="0.17" top="0.34" bottom="0.38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2021-09-15T11:17:18Z</dcterms:modified>
</cp:coreProperties>
</file>