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38640" windowHeight="16440" activeTab="1"/>
  </bookViews>
  <sheets>
    <sheet name="Feuil3" sheetId="3" r:id="rId1"/>
    <sheet name="Feuil1" sheetId="1" r:id="rId2"/>
    <sheet name="Feuil2" sheetId="2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/>
  <c r="G15"/>
  <c r="G19"/>
  <c r="G23"/>
  <c r="G8"/>
  <c r="D8"/>
  <c r="D10"/>
  <c r="G10" s="1"/>
  <c r="D11"/>
  <c r="D12"/>
  <c r="G12" s="1"/>
  <c r="D13"/>
  <c r="G13" s="1"/>
  <c r="D14"/>
  <c r="G14" s="1"/>
  <c r="D15"/>
  <c r="D16"/>
  <c r="G16" s="1"/>
  <c r="D17"/>
  <c r="G17" s="1"/>
  <c r="D18"/>
  <c r="G18" s="1"/>
  <c r="D19"/>
  <c r="D20"/>
  <c r="G20" s="1"/>
  <c r="D21"/>
  <c r="G21" s="1"/>
  <c r="D22"/>
  <c r="G22" s="1"/>
  <c r="D23"/>
  <c r="D24"/>
  <c r="G24" s="1"/>
  <c r="D25"/>
  <c r="G25" s="1"/>
  <c r="D9"/>
  <c r="G9" s="1"/>
  <c r="H30" l="1"/>
  <c r="H29"/>
  <c r="E9"/>
  <c r="E10"/>
  <c r="E11"/>
  <c r="E12"/>
  <c r="E13"/>
  <c r="E14"/>
  <c r="E15"/>
  <c r="E16"/>
  <c r="E17"/>
  <c r="E18"/>
  <c r="E19"/>
  <c r="E20"/>
  <c r="E21"/>
  <c r="E22"/>
  <c r="E23"/>
  <c r="E24"/>
  <c r="E25"/>
  <c r="E8"/>
  <c r="I9"/>
  <c r="I10"/>
  <c r="I11"/>
  <c r="I12"/>
  <c r="I13"/>
  <c r="I14"/>
  <c r="I15"/>
  <c r="I16"/>
  <c r="I17"/>
  <c r="I18"/>
  <c r="I19"/>
  <c r="I20"/>
  <c r="I21"/>
  <c r="I22"/>
  <c r="I23"/>
  <c r="I24"/>
  <c r="I25"/>
  <c r="I8"/>
  <c r="H4"/>
  <c r="C4"/>
  <c r="C3"/>
  <c r="C2"/>
  <c r="F26" l="1"/>
  <c r="H12"/>
  <c r="H13"/>
  <c r="H14"/>
  <c r="H15"/>
  <c r="H16"/>
  <c r="H17"/>
  <c r="H18"/>
  <c r="H19"/>
  <c r="H20"/>
  <c r="H21"/>
  <c r="H22"/>
  <c r="H23"/>
  <c r="H24"/>
  <c r="H25"/>
  <c r="H11"/>
  <c r="H9"/>
  <c r="H8"/>
  <c r="G26" l="1"/>
  <c r="H26"/>
  <c r="G27" l="1"/>
</calcChain>
</file>

<file path=xl/sharedStrings.xml><?xml version="1.0" encoding="utf-8"?>
<sst xmlns="http://schemas.openxmlformats.org/spreadsheetml/2006/main" count="101" uniqueCount="77">
  <si>
    <t xml:space="preserve">ELEMENTS EVALUES </t>
  </si>
  <si>
    <t xml:space="preserve">Critères d'évaluation </t>
  </si>
  <si>
    <t xml:space="preserve">Note* </t>
  </si>
  <si>
    <t>coef</t>
  </si>
  <si>
    <t xml:space="preserve">note </t>
  </si>
  <si>
    <t>pondérée</t>
  </si>
  <si>
    <t xml:space="preserve">Tenue de l'agent </t>
  </si>
  <si>
    <t xml:space="preserve">propre/pas bijoux/cheveux attachés/port de gant </t>
  </si>
  <si>
    <t xml:space="preserve">Approvisionnement </t>
  </si>
  <si>
    <t xml:space="preserve">Etat du matériel </t>
  </si>
  <si>
    <t xml:space="preserve">SA / empoussièrement/usure </t>
  </si>
  <si>
    <t>protocole (présence du protocole)</t>
  </si>
  <si>
    <t xml:space="preserve">respect de la procédure </t>
  </si>
  <si>
    <t>bloc toilette (cuvette, pot, balayette)</t>
  </si>
  <si>
    <t>tartre/taches/coulure/empoussièrement</t>
  </si>
  <si>
    <t>receptacle déchet</t>
  </si>
  <si>
    <t>SA/sac propre (niveau de remplissage)</t>
  </si>
  <si>
    <t>miroirs - essuies-mains - porte-savon - distributeur papier wc</t>
  </si>
  <si>
    <t>SA/empoussièrement/approvisionnement</t>
  </si>
  <si>
    <t>tartre/traces de lavage/déchets/SA</t>
  </si>
  <si>
    <t xml:space="preserve">élément chauffant - aération </t>
  </si>
  <si>
    <t>SA/empoussièrement</t>
  </si>
  <si>
    <t>plinthes - coins</t>
  </si>
  <si>
    <t>empoussièrement</t>
  </si>
  <si>
    <t>murs</t>
  </si>
  <si>
    <t>tâches/empoussièrement</t>
  </si>
  <si>
    <t xml:space="preserve">points de contact : porte - poignées de portes - interrupteur </t>
  </si>
  <si>
    <t>rebords divers, cadres, signalétiques,,,,</t>
  </si>
  <si>
    <t>empoussièrement/SA/traces de doigts</t>
  </si>
  <si>
    <t>parties hautes</t>
  </si>
  <si>
    <t xml:space="preserve">vitrerie intérieure </t>
  </si>
  <si>
    <t>traces doigt/coulure/empoussièrement</t>
  </si>
  <si>
    <t xml:space="preserve">sols </t>
  </si>
  <si>
    <t>déchets/empoussièrement/tâches</t>
  </si>
  <si>
    <t xml:space="preserve">SA/empoussièrement </t>
  </si>
  <si>
    <t xml:space="preserve">rampe lumineuse </t>
  </si>
  <si>
    <t>0 = non conforme</t>
  </si>
  <si>
    <t xml:space="preserve">1 = conforme </t>
  </si>
  <si>
    <t xml:space="preserve">déchets/tâches ou salissures adhérentes = à 0 </t>
  </si>
  <si>
    <t>empoussièrement &lt; ou = à 2</t>
  </si>
  <si>
    <t xml:space="preserve">A rectifier le jour même </t>
  </si>
  <si>
    <t xml:space="preserve">A rectifier dans les 48 heures </t>
  </si>
  <si>
    <t xml:space="preserve">meublants </t>
  </si>
  <si>
    <t>faïence - lavabo - bac à douche - vidoir</t>
  </si>
  <si>
    <t>note</t>
  </si>
  <si>
    <t>propre</t>
  </si>
  <si>
    <t>pas de bijoux</t>
  </si>
  <si>
    <t>cheveux attachés</t>
  </si>
  <si>
    <t>port de gants</t>
  </si>
  <si>
    <t>approvisionnement</t>
  </si>
  <si>
    <t>état : SA- usure - empoussièrement</t>
  </si>
  <si>
    <t xml:space="preserve">présence </t>
  </si>
  <si>
    <t>respect procédure</t>
  </si>
  <si>
    <t>tarte - tâche - coulure - empoussièrement</t>
  </si>
  <si>
    <t>éléments évalués</t>
  </si>
  <si>
    <t>SA - sac propre - niveau remplissage</t>
  </si>
  <si>
    <t>tenue de l'agent</t>
  </si>
  <si>
    <r>
      <rPr>
        <b/>
        <sz val="11"/>
        <color theme="1"/>
        <rFont val="Calibri"/>
        <family val="2"/>
        <scheme val="minor"/>
      </rPr>
      <t>tenue agent</t>
    </r>
    <r>
      <rPr>
        <sz val="11"/>
        <color theme="1"/>
        <rFont val="Calibri"/>
        <family val="2"/>
        <scheme val="minor"/>
      </rPr>
      <t xml:space="preserve"> :</t>
    </r>
  </si>
  <si>
    <t>chariot bionet :</t>
  </si>
  <si>
    <t>protocole :</t>
  </si>
  <si>
    <t>bloc toilette (cuvette; pot; balayette) :</t>
  </si>
  <si>
    <t>receptacle déchets :</t>
  </si>
  <si>
    <t>éléments évalués et critères d'évaluation</t>
  </si>
  <si>
    <t>approvisionnement - état du matériel</t>
  </si>
  <si>
    <t>chariot bio nettoyage</t>
  </si>
  <si>
    <t>Commentaires</t>
  </si>
  <si>
    <t>SEUIL ACCEPTABILITE ZONE 3 = 85%</t>
  </si>
  <si>
    <t>commentaires</t>
  </si>
  <si>
    <t>local :</t>
  </si>
  <si>
    <t>local</t>
  </si>
  <si>
    <t>heure</t>
  </si>
  <si>
    <t>secteur</t>
  </si>
  <si>
    <t>date évaluation</t>
  </si>
  <si>
    <t>date évaaluation</t>
  </si>
  <si>
    <t>note de l'évaluation</t>
  </si>
  <si>
    <t>Nom et signature évaluateur(s)</t>
  </si>
  <si>
    <r>
      <rPr>
        <b/>
        <u/>
        <sz val="8"/>
        <rFont val="Arial"/>
        <family val="2"/>
      </rPr>
      <t>normes d'acceptabilité</t>
    </r>
    <r>
      <rPr>
        <b/>
        <sz val="8"/>
        <rFont val="Arial"/>
        <family val="2"/>
      </rPr>
      <t xml:space="preserve"> : </t>
    </r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</si>
</sst>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#,##0;[Red]#,##0"/>
  </numFmts>
  <fonts count="2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name val="Arial"/>
      <family val="2"/>
    </font>
    <font>
      <sz val="10"/>
      <color rgb="FFC00000"/>
      <name val="Arial"/>
      <family val="2"/>
    </font>
    <font>
      <sz val="10"/>
      <color theme="0"/>
      <name val="Calibri"/>
      <family val="2"/>
      <scheme val="minor"/>
    </font>
    <font>
      <sz val="8"/>
      <name val="Arial"/>
      <family val="2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10"/>
      <name val="Calibri"/>
      <family val="2"/>
      <scheme val="minor"/>
    </font>
    <font>
      <b/>
      <sz val="14"/>
      <name val="Arial"/>
      <family val="2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/>
      <right/>
      <top/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3" xfId="0" applyFont="1" applyBorder="1" applyAlignment="1">
      <alignment horizont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0" fillId="0" borderId="5" xfId="0" applyBorder="1"/>
    <xf numFmtId="0" fontId="5" fillId="0" borderId="0" xfId="0" applyFont="1"/>
    <xf numFmtId="0" fontId="3" fillId="0" borderId="0" xfId="0" applyFont="1"/>
    <xf numFmtId="164" fontId="4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vertical="top"/>
    </xf>
    <xf numFmtId="165" fontId="11" fillId="0" borderId="5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3" fillId="0" borderId="0" xfId="0" applyFont="1" applyBorder="1"/>
    <xf numFmtId="0" fontId="13" fillId="0" borderId="0" xfId="0" applyFont="1" applyAlignment="1"/>
    <xf numFmtId="0" fontId="13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0" fillId="0" borderId="0" xfId="0" applyFont="1" applyAlignment="1">
      <alignment vertical="center"/>
    </xf>
    <xf numFmtId="0" fontId="7" fillId="0" borderId="5" xfId="0" applyFont="1" applyBorder="1" applyAlignment="1">
      <alignment horizontal="left" vertical="center" indent="1"/>
    </xf>
    <xf numFmtId="0" fontId="7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indent="1"/>
    </xf>
    <xf numFmtId="0" fontId="1" fillId="2" borderId="13" xfId="0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8" fillId="0" borderId="0" xfId="0" applyFont="1" applyBorder="1" applyAlignment="1">
      <alignment horizontal="right"/>
    </xf>
    <xf numFmtId="9" fontId="8" fillId="0" borderId="0" xfId="0" applyNumberFormat="1" applyFont="1" applyBorder="1" applyAlignment="1">
      <alignment horizontal="left"/>
    </xf>
    <xf numFmtId="0" fontId="1" fillId="2" borderId="0" xfId="0" applyFont="1" applyFill="1" applyBorder="1" applyAlignment="1">
      <alignment horizontal="left" indent="1"/>
    </xf>
    <xf numFmtId="0" fontId="16" fillId="0" borderId="4" xfId="0" applyFont="1" applyBorder="1" applyAlignment="1">
      <alignment horizontal="center" vertical="top"/>
    </xf>
    <xf numFmtId="0" fontId="15" fillId="0" borderId="5" xfId="0" applyFont="1" applyBorder="1" applyAlignment="1">
      <alignment horizontal="left" vertical="center" wrapText="1" indent="1"/>
    </xf>
    <xf numFmtId="0" fontId="10" fillId="0" borderId="0" xfId="0" applyFont="1" applyAlignment="1">
      <alignment vertical="center"/>
    </xf>
    <xf numFmtId="0" fontId="0" fillId="0" borderId="3" xfId="0" applyBorder="1"/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left" vertical="center" indent="1"/>
    </xf>
    <xf numFmtId="0" fontId="1" fillId="2" borderId="0" xfId="0" applyFont="1" applyFill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10" fontId="2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14" fontId="0" fillId="0" borderId="5" xfId="0" applyNumberFormat="1" applyBorder="1" applyAlignment="1">
      <alignment horizontal="left" vertical="center"/>
    </xf>
    <xf numFmtId="0" fontId="1" fillId="2" borderId="5" xfId="0" applyFont="1" applyFill="1" applyBorder="1" applyAlignment="1">
      <alignment horizontal="right" vertical="center"/>
    </xf>
    <xf numFmtId="0" fontId="1" fillId="2" borderId="19" xfId="0" applyFont="1" applyFill="1" applyBorder="1" applyAlignment="1">
      <alignment horizontal="right" vertical="center"/>
    </xf>
    <xf numFmtId="0" fontId="1" fillId="2" borderId="20" xfId="0" applyFont="1" applyFill="1" applyBorder="1" applyAlignment="1">
      <alignment horizontal="right" vertical="center"/>
    </xf>
    <xf numFmtId="0" fontId="1" fillId="2" borderId="21" xfId="0" applyFont="1" applyFill="1" applyBorder="1" applyAlignment="1">
      <alignment horizontal="right" vertical="center"/>
    </xf>
    <xf numFmtId="0" fontId="3" fillId="0" borderId="6" xfId="0" applyFont="1" applyBorder="1"/>
    <xf numFmtId="0" fontId="6" fillId="0" borderId="4" xfId="0" applyFont="1" applyBorder="1"/>
    <xf numFmtId="0" fontId="17" fillId="2" borderId="1" xfId="0" applyFont="1" applyFill="1" applyBorder="1" applyAlignment="1">
      <alignment horizontal="left" vertical="center" indent="1"/>
    </xf>
    <xf numFmtId="0" fontId="4" fillId="0" borderId="1" xfId="0" applyFont="1" applyBorder="1" applyAlignment="1">
      <alignment horizontal="left" indent="1"/>
    </xf>
    <xf numFmtId="0" fontId="4" fillId="0" borderId="4" xfId="0" applyFont="1" applyBorder="1" applyAlignment="1">
      <alignment horizontal="left" vertical="top" indent="1"/>
    </xf>
    <xf numFmtId="0" fontId="4" fillId="0" borderId="8" xfId="0" applyFont="1" applyBorder="1" applyAlignment="1">
      <alignment horizontal="left" vertical="top" indent="1"/>
    </xf>
    <xf numFmtId="0" fontId="18" fillId="0" borderId="0" xfId="0" applyFont="1" applyAlignment="1"/>
    <xf numFmtId="0" fontId="13" fillId="0" borderId="0" xfId="0" applyFont="1" applyAlignment="1">
      <alignment vertical="center"/>
    </xf>
    <xf numFmtId="0" fontId="7" fillId="0" borderId="22" xfId="0" applyFont="1" applyBorder="1" applyAlignment="1">
      <alignment horizontal="left" vertical="center" indent="1"/>
    </xf>
    <xf numFmtId="14" fontId="7" fillId="0" borderId="23" xfId="0" applyNumberFormat="1" applyFont="1" applyBorder="1" applyAlignment="1">
      <alignment horizontal="left" vertical="center" indent="1"/>
    </xf>
    <xf numFmtId="0" fontId="7" fillId="0" borderId="23" xfId="0" applyFont="1" applyBorder="1" applyAlignment="1">
      <alignment horizontal="left" vertical="center" indent="1"/>
    </xf>
    <xf numFmtId="0" fontId="7" fillId="0" borderId="24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left" vertical="center" wrapText="1" indent="1"/>
    </xf>
    <xf numFmtId="164" fontId="20" fillId="0" borderId="5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164" fontId="20" fillId="0" borderId="4" xfId="0" applyNumberFormat="1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left" vertical="center" wrapText="1" indent="1"/>
    </xf>
    <xf numFmtId="0" fontId="14" fillId="2" borderId="1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right" textRotation="90"/>
    </xf>
    <xf numFmtId="0" fontId="7" fillId="0" borderId="18" xfId="0" applyFont="1" applyBorder="1" applyAlignment="1">
      <alignment horizontal="right" vertical="center" textRotation="90"/>
    </xf>
    <xf numFmtId="0" fontId="7" fillId="0" borderId="12" xfId="0" applyFont="1" applyBorder="1" applyAlignment="1">
      <alignment horizontal="right"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</cellXfs>
  <cellStyles count="1">
    <cellStyle name="Normal" xfId="0" builtinId="0"/>
  </cellStyles>
  <dxfs count="9">
    <dxf>
      <numFmt numFmtId="165" formatCode="#,##0;[Red]#,##0"/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3:C27" totalsRowShown="0" headerRowDxfId="3" dataDxfId="2">
  <autoFilter ref="B3:C27"/>
  <tableColumns count="2">
    <tableColumn id="1" name="éléments évalués" dataDxfId="1"/>
    <tableColumn id="2" name="no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28"/>
  <sheetViews>
    <sheetView workbookViewId="0">
      <selection activeCell="C9" sqref="C9"/>
    </sheetView>
  </sheetViews>
  <sheetFormatPr baseColWidth="10" defaultRowHeight="20.100000000000001" customHeight="1"/>
  <cols>
    <col min="1" max="1" width="17.85546875" style="29" customWidth="1"/>
    <col min="2" max="2" width="57.7109375" style="30" customWidth="1"/>
    <col min="3" max="3" width="8.140625" style="13" customWidth="1"/>
    <col min="4" max="4" width="8.140625" style="29" customWidth="1"/>
    <col min="5" max="5" width="32.7109375" style="29" customWidth="1"/>
    <col min="6" max="16384" width="11.42578125" style="29"/>
  </cols>
  <sheetData>
    <row r="1" spans="1:5" ht="15" customHeight="1"/>
    <row r="2" spans="1:5" ht="15" customHeight="1">
      <c r="A2" s="51" t="s">
        <v>71</v>
      </c>
      <c r="B2" s="68"/>
      <c r="E2" s="42" t="s">
        <v>66</v>
      </c>
    </row>
    <row r="3" spans="1:5" ht="15" customHeight="1">
      <c r="A3" s="51" t="s">
        <v>73</v>
      </c>
      <c r="B3" s="69"/>
    </row>
    <row r="4" spans="1:5" ht="15" customHeight="1">
      <c r="A4" s="51" t="s">
        <v>70</v>
      </c>
      <c r="B4" s="70"/>
      <c r="C4" s="47"/>
      <c r="D4" s="48"/>
      <c r="E4" s="48"/>
    </row>
    <row r="5" spans="1:5" ht="15" customHeight="1">
      <c r="A5" s="51" t="s">
        <v>69</v>
      </c>
      <c r="B5" s="71"/>
    </row>
    <row r="6" spans="1:5" ht="20.100000000000001" customHeight="1">
      <c r="A6" s="34"/>
      <c r="B6" s="33"/>
      <c r="C6" s="80" t="s">
        <v>44</v>
      </c>
      <c r="D6" s="81"/>
    </row>
    <row r="7" spans="1:5" ht="20.100000000000001" customHeight="1">
      <c r="B7" s="37" t="s">
        <v>62</v>
      </c>
      <c r="C7" s="38">
        <v>0</v>
      </c>
      <c r="D7" s="49">
        <v>1</v>
      </c>
      <c r="E7" s="50" t="s">
        <v>67</v>
      </c>
    </row>
    <row r="8" spans="1:5" ht="20.100000000000001" customHeight="1">
      <c r="B8" s="35" t="s">
        <v>56</v>
      </c>
      <c r="C8" s="36"/>
      <c r="D8" s="36">
        <v>1</v>
      </c>
      <c r="E8" s="44"/>
    </row>
    <row r="9" spans="1:5" ht="20.100000000000001" customHeight="1">
      <c r="B9" s="35" t="s">
        <v>63</v>
      </c>
      <c r="C9" s="36">
        <v>0</v>
      </c>
      <c r="D9" s="36"/>
      <c r="E9" s="44"/>
    </row>
    <row r="10" spans="1:5" ht="20.100000000000001" customHeight="1">
      <c r="B10" s="35" t="s">
        <v>64</v>
      </c>
      <c r="C10" s="36"/>
      <c r="D10" s="36"/>
      <c r="E10" s="44"/>
    </row>
    <row r="11" spans="1:5" ht="20.100000000000001" customHeight="1">
      <c r="B11" s="35" t="s">
        <v>11</v>
      </c>
      <c r="C11" s="36"/>
      <c r="D11" s="36"/>
      <c r="E11" s="44"/>
    </row>
    <row r="12" spans="1:5" ht="20.100000000000001" customHeight="1">
      <c r="B12" s="35" t="s">
        <v>13</v>
      </c>
      <c r="C12" s="36"/>
      <c r="D12" s="36"/>
      <c r="E12" s="44"/>
    </row>
    <row r="13" spans="1:5" ht="20.100000000000001" customHeight="1">
      <c r="B13" s="35" t="s">
        <v>15</v>
      </c>
      <c r="C13" s="36"/>
      <c r="D13" s="36"/>
      <c r="E13" s="44"/>
    </row>
    <row r="14" spans="1:5" ht="20.100000000000001" customHeight="1">
      <c r="B14" s="35" t="s">
        <v>17</v>
      </c>
      <c r="C14" s="36"/>
      <c r="D14" s="36"/>
      <c r="E14" s="44"/>
    </row>
    <row r="15" spans="1:5" ht="20.100000000000001" customHeight="1">
      <c r="B15" s="35" t="s">
        <v>43</v>
      </c>
      <c r="C15" s="36"/>
      <c r="D15" s="36"/>
      <c r="E15" s="44"/>
    </row>
    <row r="16" spans="1:5" ht="20.100000000000001" customHeight="1">
      <c r="B16" s="35" t="s">
        <v>20</v>
      </c>
      <c r="C16" s="36"/>
      <c r="D16" s="36"/>
      <c r="E16" s="44"/>
    </row>
    <row r="17" spans="2:5" ht="20.100000000000001" customHeight="1">
      <c r="B17" s="35" t="s">
        <v>22</v>
      </c>
      <c r="C17" s="36"/>
      <c r="D17" s="36"/>
      <c r="E17" s="44"/>
    </row>
    <row r="18" spans="2:5" ht="20.100000000000001" customHeight="1">
      <c r="B18" s="35" t="s">
        <v>24</v>
      </c>
      <c r="C18" s="36"/>
      <c r="D18" s="36"/>
      <c r="E18" s="44"/>
    </row>
    <row r="19" spans="2:5" ht="20.100000000000001" customHeight="1">
      <c r="B19" s="35" t="s">
        <v>26</v>
      </c>
      <c r="C19" s="36"/>
      <c r="D19" s="36"/>
      <c r="E19" s="44"/>
    </row>
    <row r="20" spans="2:5" ht="20.100000000000001" customHeight="1">
      <c r="B20" s="35" t="s">
        <v>27</v>
      </c>
      <c r="C20" s="36"/>
      <c r="D20" s="36"/>
      <c r="E20" s="44"/>
    </row>
    <row r="21" spans="2:5" ht="20.100000000000001" customHeight="1">
      <c r="B21" s="35" t="s">
        <v>29</v>
      </c>
      <c r="C21" s="36"/>
      <c r="D21" s="36"/>
      <c r="E21" s="44"/>
    </row>
    <row r="22" spans="2:5" ht="20.100000000000001" customHeight="1">
      <c r="B22" s="35" t="s">
        <v>30</v>
      </c>
      <c r="C22" s="36"/>
      <c r="D22" s="36"/>
      <c r="E22" s="44"/>
    </row>
    <row r="23" spans="2:5" ht="20.100000000000001" customHeight="1">
      <c r="B23" s="35" t="s">
        <v>32</v>
      </c>
      <c r="C23" s="36"/>
      <c r="D23" s="36"/>
      <c r="E23" s="44"/>
    </row>
    <row r="24" spans="2:5" ht="20.100000000000001" customHeight="1">
      <c r="B24" s="35" t="s">
        <v>42</v>
      </c>
      <c r="C24" s="36"/>
      <c r="D24" s="36"/>
      <c r="E24" s="44"/>
    </row>
    <row r="25" spans="2:5" ht="20.100000000000001" customHeight="1">
      <c r="B25" s="35" t="s">
        <v>35</v>
      </c>
      <c r="C25" s="36"/>
      <c r="D25" s="36"/>
      <c r="E25" s="44"/>
    </row>
    <row r="27" spans="2:5" ht="20.100000000000001" customHeight="1">
      <c r="B27" s="52" t="s">
        <v>40</v>
      </c>
      <c r="C27" s="76"/>
      <c r="D27" s="45"/>
      <c r="E27" s="45"/>
    </row>
    <row r="28" spans="2:5" ht="20.100000000000001" customHeight="1">
      <c r="B28" s="52" t="s">
        <v>41</v>
      </c>
      <c r="C28" s="76"/>
      <c r="D28" s="45"/>
      <c r="E28" s="45"/>
    </row>
  </sheetData>
  <mergeCells count="1">
    <mergeCell ref="C6:D6"/>
  </mergeCells>
  <printOptions horizontalCentered="1"/>
  <pageMargins left="0.51181102362204722" right="0.11811023622047245" top="0.15748031496062992" bottom="0.35433070866141736" header="0.31496062992125984" footer="0.31496062992125984"/>
  <pageSetup paperSize="9" orientation="landscape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D65E2CB-330E-4106-871C-BB8219EE28E6}">
          <x14:formula1>
            <xm:f>Feuil2!$B$4:$B$9</xm:f>
          </x14:formula1>
          <xm:sqref>B8</xm:sqref>
        </x14:dataValidation>
        <x14:dataValidation type="list" allowBlank="1" showInputMessage="1" showErrorMessage="1" xr:uid="{CE476FBC-3587-4FC5-AA27-682A85AC4641}">
          <x14:formula1>
            <xm:f>Feuil2!$B$11:$B$13</xm:f>
          </x14:formula1>
          <xm:sqref>B9</xm:sqref>
        </x14:dataValidation>
        <x14:dataValidation type="list" allowBlank="1" showInputMessage="1" showErrorMessage="1" xr:uid="{EF034EB6-A516-42E4-957C-E4947C4DDF25}">
          <x14:formula1>
            <xm:f>Feuil2!$B$17:$B$18</xm:f>
          </x14:formula1>
          <xm:sqref>B11</xm:sqref>
        </x14:dataValidation>
        <x14:dataValidation type="list" allowBlank="1" showInputMessage="1" showErrorMessage="1" xr:uid="{AAD57B43-91AC-4D33-A45B-65336104476C}">
          <x14:formula1>
            <xm:f>Feuil2!$B$12:$B$13</xm:f>
          </x14:formula1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J34"/>
  <sheetViews>
    <sheetView tabSelected="1" workbookViewId="0">
      <selection activeCell="G9" sqref="G9"/>
    </sheetView>
  </sheetViews>
  <sheetFormatPr baseColWidth="10" defaultRowHeight="15"/>
  <cols>
    <col min="1" max="1" width="6.140625" customWidth="1"/>
    <col min="2" max="2" width="53.5703125" customWidth="1"/>
    <col min="3" max="3" width="42.28515625" customWidth="1"/>
    <col min="4" max="6" width="6.85546875" customWidth="1"/>
    <col min="8" max="8" width="6.85546875" customWidth="1"/>
    <col min="9" max="9" width="35.7109375" customWidth="1"/>
  </cols>
  <sheetData>
    <row r="2" spans="2:10">
      <c r="B2" s="57" t="s">
        <v>71</v>
      </c>
      <c r="C2" s="8">
        <f>Feuil3!B2</f>
        <v>0</v>
      </c>
      <c r="I2" s="42" t="s">
        <v>66</v>
      </c>
      <c r="J2" s="39"/>
    </row>
    <row r="3" spans="2:10">
      <c r="B3" s="58" t="s">
        <v>72</v>
      </c>
      <c r="C3" s="55">
        <f>Feuil3!B3</f>
        <v>0</v>
      </c>
      <c r="F3" s="40"/>
      <c r="G3" s="41"/>
    </row>
    <row r="4" spans="2:10">
      <c r="B4" s="59" t="s">
        <v>70</v>
      </c>
      <c r="C4" s="8">
        <f>Feuil3!B4</f>
        <v>0</v>
      </c>
      <c r="G4" s="56" t="s">
        <v>68</v>
      </c>
      <c r="H4" s="54">
        <f>Feuil3!B5</f>
        <v>0</v>
      </c>
      <c r="I4" s="46"/>
    </row>
    <row r="6" spans="2:10" ht="18" customHeight="1">
      <c r="B6" s="87" t="s">
        <v>0</v>
      </c>
      <c r="C6" s="87" t="s">
        <v>1</v>
      </c>
      <c r="D6" s="15" t="s">
        <v>2</v>
      </c>
      <c r="E6" s="1"/>
      <c r="F6" s="87" t="s">
        <v>3</v>
      </c>
      <c r="G6" s="21" t="s">
        <v>4</v>
      </c>
      <c r="H6" s="19"/>
      <c r="I6" s="16"/>
    </row>
    <row r="7" spans="2:10" ht="21.75" customHeight="1">
      <c r="B7" s="88"/>
      <c r="C7" s="88"/>
      <c r="D7" s="3">
        <v>0</v>
      </c>
      <c r="E7" s="3">
        <v>1</v>
      </c>
      <c r="F7" s="88"/>
      <c r="G7" s="22" t="s">
        <v>5</v>
      </c>
      <c r="H7" s="20"/>
      <c r="I7" s="43" t="s">
        <v>65</v>
      </c>
    </row>
    <row r="8" spans="2:10" ht="20.100000000000001" customHeight="1">
      <c r="B8" s="4" t="s">
        <v>6</v>
      </c>
      <c r="C8" s="4" t="s">
        <v>7</v>
      </c>
      <c r="D8" s="23" t="str">
        <f>IF(AND(Feuil3!C8=0,Feuil3!C8&lt;&gt;""),0,"")</f>
        <v/>
      </c>
      <c r="E8" s="24">
        <f>Feuil3!D8</f>
        <v>1</v>
      </c>
      <c r="F8" s="11">
        <v>0.3</v>
      </c>
      <c r="G8" s="73">
        <f>IF(D8=0,1*F8,0)</f>
        <v>0</v>
      </c>
      <c r="H8" s="73">
        <f>E8*F8</f>
        <v>0.3</v>
      </c>
      <c r="I8" s="72">
        <f>Feuil3!E8</f>
        <v>0</v>
      </c>
    </row>
    <row r="9" spans="2:10" ht="20.100000000000001" customHeight="1">
      <c r="B9" s="63" t="s">
        <v>8</v>
      </c>
      <c r="C9" s="5"/>
      <c r="D9" s="23">
        <f>IF(AND(Feuil3!C9=0,Feuil3!C9&lt;&gt;""),0,"")</f>
        <v>0</v>
      </c>
      <c r="E9" s="24">
        <f>Feuil3!D9</f>
        <v>0</v>
      </c>
      <c r="F9" s="11">
        <v>0.5</v>
      </c>
      <c r="G9" s="73">
        <f>IF(D9=0,1*F9,0)</f>
        <v>0.5</v>
      </c>
      <c r="H9" s="74">
        <f>E9*F9</f>
        <v>0</v>
      </c>
      <c r="I9" s="79">
        <f>Feuil3!E9</f>
        <v>0</v>
      </c>
    </row>
    <row r="10" spans="2:10" ht="20.100000000000001" customHeight="1">
      <c r="B10" s="64" t="s">
        <v>9</v>
      </c>
      <c r="C10" s="65" t="s">
        <v>10</v>
      </c>
      <c r="D10" s="23" t="str">
        <f>IF(AND(Feuil3!C10=0,Feuil3!C10&lt;&gt;""),0,"")</f>
        <v/>
      </c>
      <c r="E10" s="24">
        <f>Feuil3!D10</f>
        <v>0</v>
      </c>
      <c r="F10" s="11"/>
      <c r="G10" s="73">
        <f t="shared" ref="G10:G25" si="0">IF(D10=0,1*F10,0)</f>
        <v>0</v>
      </c>
      <c r="H10" s="75"/>
      <c r="I10" s="78">
        <f>Feuil3!E10</f>
        <v>0</v>
      </c>
    </row>
    <row r="11" spans="2:10" ht="20.100000000000001" customHeight="1">
      <c r="B11" s="6" t="s">
        <v>11</v>
      </c>
      <c r="C11" s="6" t="s">
        <v>12</v>
      </c>
      <c r="D11" s="23" t="str">
        <f>IF(AND(Feuil3!C11=0,Feuil3!C11&lt;&gt;""),0,"")</f>
        <v/>
      </c>
      <c r="E11" s="24">
        <f>Feuil3!D11</f>
        <v>0</v>
      </c>
      <c r="F11" s="11">
        <v>0.8</v>
      </c>
      <c r="G11" s="73">
        <f t="shared" si="0"/>
        <v>0</v>
      </c>
      <c r="H11" s="73">
        <f>E11*F11</f>
        <v>0</v>
      </c>
      <c r="I11" s="72">
        <f>Feuil3!E11</f>
        <v>0</v>
      </c>
    </row>
    <row r="12" spans="2:10" ht="20.100000000000001" customHeight="1">
      <c r="B12" s="7" t="s">
        <v>13</v>
      </c>
      <c r="C12" s="7" t="s">
        <v>14</v>
      </c>
      <c r="D12" s="23" t="str">
        <f>IF(AND(Feuil3!C12=0,Feuil3!C12&lt;&gt;""),0,"")</f>
        <v/>
      </c>
      <c r="E12" s="24">
        <f>Feuil3!D12</f>
        <v>0</v>
      </c>
      <c r="F12" s="11">
        <v>0.8</v>
      </c>
      <c r="G12" s="73">
        <f t="shared" si="0"/>
        <v>0</v>
      </c>
      <c r="H12" s="73">
        <f t="shared" ref="H12:H25" si="1">E12*F12</f>
        <v>0</v>
      </c>
      <c r="I12" s="72">
        <f>Feuil3!E12</f>
        <v>0</v>
      </c>
    </row>
    <row r="13" spans="2:10" ht="20.100000000000001" customHeight="1">
      <c r="B13" s="7" t="s">
        <v>15</v>
      </c>
      <c r="C13" s="7" t="s">
        <v>16</v>
      </c>
      <c r="D13" s="23" t="str">
        <f>IF(AND(Feuil3!C13=0,Feuil3!C13&lt;&gt;""),0,"")</f>
        <v/>
      </c>
      <c r="E13" s="24">
        <f>Feuil3!D13</f>
        <v>0</v>
      </c>
      <c r="F13" s="11">
        <v>0.4</v>
      </c>
      <c r="G13" s="73">
        <f t="shared" si="0"/>
        <v>0</v>
      </c>
      <c r="H13" s="73">
        <f t="shared" si="1"/>
        <v>0</v>
      </c>
      <c r="I13" s="72">
        <f>Feuil3!E13</f>
        <v>0</v>
      </c>
    </row>
    <row r="14" spans="2:10" ht="20.100000000000001" customHeight="1">
      <c r="B14" s="7" t="s">
        <v>17</v>
      </c>
      <c r="C14" s="7" t="s">
        <v>18</v>
      </c>
      <c r="D14" s="23" t="str">
        <f>IF(AND(Feuil3!C14=0,Feuil3!C14&lt;&gt;""),0,"")</f>
        <v/>
      </c>
      <c r="E14" s="24">
        <f>Feuil3!D14</f>
        <v>0</v>
      </c>
      <c r="F14" s="11">
        <v>0.8</v>
      </c>
      <c r="G14" s="73">
        <f t="shared" si="0"/>
        <v>0</v>
      </c>
      <c r="H14" s="73">
        <f t="shared" si="1"/>
        <v>0</v>
      </c>
      <c r="I14" s="72">
        <f>Feuil3!E14</f>
        <v>0</v>
      </c>
    </row>
    <row r="15" spans="2:10" ht="20.100000000000001" customHeight="1">
      <c r="B15" s="4" t="s">
        <v>43</v>
      </c>
      <c r="C15" s="4" t="s">
        <v>19</v>
      </c>
      <c r="D15" s="23" t="str">
        <f>IF(AND(Feuil3!C15=0,Feuil3!C15&lt;&gt;""),0,"")</f>
        <v/>
      </c>
      <c r="E15" s="24">
        <f>Feuil3!D15</f>
        <v>0</v>
      </c>
      <c r="F15" s="11">
        <v>0.8</v>
      </c>
      <c r="G15" s="73">
        <f t="shared" si="0"/>
        <v>0</v>
      </c>
      <c r="H15" s="73">
        <f t="shared" si="1"/>
        <v>0</v>
      </c>
      <c r="I15" s="72">
        <f>Feuil3!E15</f>
        <v>0</v>
      </c>
    </row>
    <row r="16" spans="2:10" ht="20.100000000000001" customHeight="1">
      <c r="B16" s="7" t="s">
        <v>20</v>
      </c>
      <c r="C16" s="7" t="s">
        <v>21</v>
      </c>
      <c r="D16" s="23" t="str">
        <f>IF(AND(Feuil3!C16=0,Feuil3!C16&lt;&gt;""),0,"")</f>
        <v/>
      </c>
      <c r="E16" s="24">
        <f>Feuil3!D16</f>
        <v>0</v>
      </c>
      <c r="F16" s="11">
        <v>0.3</v>
      </c>
      <c r="G16" s="73">
        <f t="shared" si="0"/>
        <v>0</v>
      </c>
      <c r="H16" s="73">
        <f t="shared" si="1"/>
        <v>0</v>
      </c>
      <c r="I16" s="72">
        <f>Feuil3!E16</f>
        <v>0</v>
      </c>
    </row>
    <row r="17" spans="1:9" ht="20.100000000000001" customHeight="1">
      <c r="B17" s="7" t="s">
        <v>22</v>
      </c>
      <c r="C17" s="7" t="s">
        <v>23</v>
      </c>
      <c r="D17" s="23" t="str">
        <f>IF(AND(Feuil3!C17=0,Feuil3!C17&lt;&gt;""),0,"")</f>
        <v/>
      </c>
      <c r="E17" s="24">
        <f>Feuil3!D17</f>
        <v>0</v>
      </c>
      <c r="F17" s="11">
        <v>0.6</v>
      </c>
      <c r="G17" s="73">
        <f t="shared" si="0"/>
        <v>0</v>
      </c>
      <c r="H17" s="73">
        <f t="shared" si="1"/>
        <v>0</v>
      </c>
      <c r="I17" s="72">
        <f>Feuil3!E17</f>
        <v>0</v>
      </c>
    </row>
    <row r="18" spans="1:9" ht="20.100000000000001" customHeight="1">
      <c r="B18" s="7" t="s">
        <v>24</v>
      </c>
      <c r="C18" s="7" t="s">
        <v>25</v>
      </c>
      <c r="D18" s="23" t="str">
        <f>IF(AND(Feuil3!C18=0,Feuil3!C18&lt;&gt;""),0,"")</f>
        <v/>
      </c>
      <c r="E18" s="24">
        <f>Feuil3!D18</f>
        <v>0</v>
      </c>
      <c r="F18" s="11">
        <v>0.4</v>
      </c>
      <c r="G18" s="73">
        <f t="shared" si="0"/>
        <v>0</v>
      </c>
      <c r="H18" s="73">
        <f t="shared" si="1"/>
        <v>0</v>
      </c>
      <c r="I18" s="72">
        <f>Feuil3!E18</f>
        <v>0</v>
      </c>
    </row>
    <row r="19" spans="1:9" ht="20.100000000000001" customHeight="1">
      <c r="B19" s="7" t="s">
        <v>26</v>
      </c>
      <c r="C19" s="7" t="s">
        <v>21</v>
      </c>
      <c r="D19" s="23" t="str">
        <f>IF(AND(Feuil3!C19=0,Feuil3!C19&lt;&gt;""),0,"")</f>
        <v/>
      </c>
      <c r="E19" s="24">
        <f>Feuil3!D19</f>
        <v>0</v>
      </c>
      <c r="F19" s="11">
        <v>1</v>
      </c>
      <c r="G19" s="73">
        <f t="shared" si="0"/>
        <v>0</v>
      </c>
      <c r="H19" s="73">
        <f t="shared" si="1"/>
        <v>0</v>
      </c>
      <c r="I19" s="72">
        <f>Feuil3!E19</f>
        <v>0</v>
      </c>
    </row>
    <row r="20" spans="1:9" ht="20.100000000000001" customHeight="1">
      <c r="B20" s="7" t="s">
        <v>27</v>
      </c>
      <c r="C20" s="7" t="s">
        <v>28</v>
      </c>
      <c r="D20" s="23" t="str">
        <f>IF(AND(Feuil3!C20=0,Feuil3!C20&lt;&gt;""),0,"")</f>
        <v/>
      </c>
      <c r="E20" s="24">
        <f>Feuil3!D20</f>
        <v>0</v>
      </c>
      <c r="F20" s="11">
        <v>0.4</v>
      </c>
      <c r="G20" s="73">
        <f t="shared" si="0"/>
        <v>0</v>
      </c>
      <c r="H20" s="73">
        <f t="shared" si="1"/>
        <v>0</v>
      </c>
      <c r="I20" s="72">
        <f>Feuil3!E20</f>
        <v>0</v>
      </c>
    </row>
    <row r="21" spans="1:9" ht="20.100000000000001" customHeight="1">
      <c r="B21" s="7" t="s">
        <v>29</v>
      </c>
      <c r="C21" s="7" t="s">
        <v>28</v>
      </c>
      <c r="D21" s="23" t="str">
        <f>IF(AND(Feuil3!C21=0,Feuil3!C21&lt;&gt;""),0,"")</f>
        <v/>
      </c>
      <c r="E21" s="24">
        <f>Feuil3!D21</f>
        <v>0</v>
      </c>
      <c r="F21" s="11">
        <v>0.3</v>
      </c>
      <c r="G21" s="73">
        <f t="shared" si="0"/>
        <v>0</v>
      </c>
      <c r="H21" s="73">
        <f t="shared" si="1"/>
        <v>0</v>
      </c>
      <c r="I21" s="72">
        <f>Feuil3!E21</f>
        <v>0</v>
      </c>
    </row>
    <row r="22" spans="1:9" ht="20.100000000000001" customHeight="1">
      <c r="B22" s="7" t="s">
        <v>30</v>
      </c>
      <c r="C22" s="7" t="s">
        <v>31</v>
      </c>
      <c r="D22" s="23" t="str">
        <f>IF(AND(Feuil3!C22=0,Feuil3!C22&lt;&gt;""),0,"")</f>
        <v/>
      </c>
      <c r="E22" s="24">
        <f>Feuil3!D22</f>
        <v>0</v>
      </c>
      <c r="F22" s="11">
        <v>0.4</v>
      </c>
      <c r="G22" s="73">
        <f t="shared" si="0"/>
        <v>0</v>
      </c>
      <c r="H22" s="73">
        <f t="shared" si="1"/>
        <v>0</v>
      </c>
      <c r="I22" s="72">
        <f>Feuil3!E22</f>
        <v>0</v>
      </c>
    </row>
    <row r="23" spans="1:9" ht="20.100000000000001" customHeight="1">
      <c r="B23" s="7" t="s">
        <v>32</v>
      </c>
      <c r="C23" s="7" t="s">
        <v>33</v>
      </c>
      <c r="D23" s="23" t="str">
        <f>IF(AND(Feuil3!C23=0,Feuil3!C23&lt;&gt;""),0,"")</f>
        <v/>
      </c>
      <c r="E23" s="24">
        <f>Feuil3!D23</f>
        <v>0</v>
      </c>
      <c r="F23" s="11">
        <v>0.8</v>
      </c>
      <c r="G23" s="73">
        <f t="shared" si="0"/>
        <v>0</v>
      </c>
      <c r="H23" s="73">
        <f t="shared" si="1"/>
        <v>0</v>
      </c>
      <c r="I23" s="72">
        <f>Feuil3!E23</f>
        <v>0</v>
      </c>
    </row>
    <row r="24" spans="1:9" ht="20.100000000000001" customHeight="1">
      <c r="B24" s="7" t="s">
        <v>42</v>
      </c>
      <c r="C24" s="7" t="s">
        <v>34</v>
      </c>
      <c r="D24" s="23" t="str">
        <f>IF(AND(Feuil3!C24=0,Feuil3!C24&lt;&gt;""),0,"")</f>
        <v/>
      </c>
      <c r="E24" s="24">
        <f>Feuil3!D24</f>
        <v>0</v>
      </c>
      <c r="F24" s="11">
        <v>0.5</v>
      </c>
      <c r="G24" s="73">
        <f t="shared" si="0"/>
        <v>0</v>
      </c>
      <c r="H24" s="73">
        <f t="shared" si="1"/>
        <v>0</v>
      </c>
      <c r="I24" s="72">
        <f>Feuil3!E24</f>
        <v>0</v>
      </c>
    </row>
    <row r="25" spans="1:9" ht="20.100000000000001" customHeight="1">
      <c r="B25" s="7" t="s">
        <v>35</v>
      </c>
      <c r="C25" s="7" t="s">
        <v>23</v>
      </c>
      <c r="D25" s="23" t="str">
        <f>IF(AND(Feuil3!C25=0,Feuil3!C25&lt;&gt;""),0,"")</f>
        <v/>
      </c>
      <c r="E25" s="24">
        <f>Feuil3!D25</f>
        <v>0</v>
      </c>
      <c r="F25" s="11">
        <v>0.3</v>
      </c>
      <c r="G25" s="73">
        <f t="shared" si="0"/>
        <v>0</v>
      </c>
      <c r="H25" s="73">
        <f t="shared" si="1"/>
        <v>0</v>
      </c>
      <c r="I25" s="72">
        <f>Feuil3!E25</f>
        <v>0</v>
      </c>
    </row>
    <row r="26" spans="1:9" ht="20.100000000000001" customHeight="1">
      <c r="B26" s="27" t="s">
        <v>36</v>
      </c>
      <c r="C26" s="9"/>
      <c r="D26" s="14"/>
      <c r="E26" s="14"/>
      <c r="F26" s="25">
        <f>SUM(F8:F24,F25)</f>
        <v>9.4000000000000021</v>
      </c>
      <c r="G26" s="25">
        <f>SUM(G8:G25)</f>
        <v>0.5</v>
      </c>
      <c r="H26" s="25">
        <f>SUM(H8:H25)</f>
        <v>0.3</v>
      </c>
    </row>
    <row r="27" spans="1:9" ht="20.100000000000001" customHeight="1">
      <c r="B27" s="28" t="s">
        <v>37</v>
      </c>
      <c r="C27" s="9"/>
      <c r="D27" s="82" t="s">
        <v>74</v>
      </c>
      <c r="E27" s="82"/>
      <c r="F27" s="83"/>
      <c r="G27" s="53">
        <f>H26/(H26+G26)</f>
        <v>0.37499999999999994</v>
      </c>
    </row>
    <row r="28" spans="1:9" ht="20.100000000000001" customHeight="1">
      <c r="B28" s="62" t="s">
        <v>75</v>
      </c>
    </row>
    <row r="29" spans="1:9" ht="20.100000000000001" customHeight="1">
      <c r="A29" s="85"/>
      <c r="B29" s="16"/>
      <c r="D29" s="89" t="s">
        <v>40</v>
      </c>
      <c r="E29" s="89"/>
      <c r="F29" s="89"/>
      <c r="G29" s="89"/>
      <c r="H29" s="77">
        <f>Feuil3!C27</f>
        <v>0</v>
      </c>
    </row>
    <row r="30" spans="1:9" ht="20.100000000000001" customHeight="1">
      <c r="A30" s="85"/>
      <c r="B30" s="17"/>
      <c r="D30" s="89" t="s">
        <v>41</v>
      </c>
      <c r="E30" s="89"/>
      <c r="F30" s="89"/>
      <c r="G30" s="89"/>
      <c r="H30" s="77">
        <f>Feuil3!C28</f>
        <v>0</v>
      </c>
    </row>
    <row r="31" spans="1:9" ht="20.100000000000001" customHeight="1">
      <c r="A31" s="86"/>
      <c r="B31" s="61"/>
      <c r="D31" s="26"/>
      <c r="E31" s="10"/>
      <c r="F31" s="10"/>
      <c r="G31" s="10"/>
    </row>
    <row r="32" spans="1:9" ht="20.100000000000001" customHeight="1">
      <c r="A32" s="84"/>
      <c r="B32" s="60"/>
      <c r="D32" s="66" t="s">
        <v>76</v>
      </c>
      <c r="E32" s="9"/>
      <c r="F32" s="9"/>
      <c r="G32" s="9"/>
    </row>
    <row r="33" spans="1:4" ht="20.100000000000001" customHeight="1">
      <c r="A33" s="84"/>
      <c r="B33" s="17"/>
      <c r="D33" s="67" t="s">
        <v>38</v>
      </c>
    </row>
    <row r="34" spans="1:4" ht="20.100000000000001" customHeight="1">
      <c r="A34" s="84"/>
      <c r="B34" s="18"/>
      <c r="D34" s="28" t="s">
        <v>39</v>
      </c>
    </row>
  </sheetData>
  <mergeCells count="8">
    <mergeCell ref="D27:F27"/>
    <mergeCell ref="A32:A34"/>
    <mergeCell ref="A29:A31"/>
    <mergeCell ref="B6:B7"/>
    <mergeCell ref="C6:C7"/>
    <mergeCell ref="F6:F7"/>
    <mergeCell ref="D29:G29"/>
    <mergeCell ref="D30:G30"/>
  </mergeCells>
  <conditionalFormatting sqref="G27">
    <cfRule type="cellIs" dxfId="8" priority="8" operator="lessThan">
      <formula>0.85</formula>
    </cfRule>
  </conditionalFormatting>
  <conditionalFormatting sqref="E8:E25">
    <cfRule type="cellIs" dxfId="7" priority="5" operator="equal">
      <formula>0</formula>
    </cfRule>
  </conditionalFormatting>
  <conditionalFormatting sqref="E9">
    <cfRule type="cellIs" dxfId="6" priority="4" operator="equal">
      <formula>0</formula>
    </cfRule>
  </conditionalFormatting>
  <conditionalFormatting sqref="H29:H30">
    <cfRule type="cellIs" dxfId="5" priority="2" operator="equal">
      <formula>0</formula>
    </cfRule>
  </conditionalFormatting>
  <conditionalFormatting sqref="I8:I25">
    <cfRule type="cellIs" dxfId="4" priority="1" operator="equal">
      <formula>0</formula>
    </cfRule>
  </conditionalFormatting>
  <printOptions horizontalCentered="1"/>
  <pageMargins left="0.51181102362204722" right="0.11811023622047245" top="0.55118110236220474" bottom="0.35433070866141736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C27"/>
  <sheetViews>
    <sheetView workbookViewId="0">
      <selection activeCell="C8" sqref="C8"/>
    </sheetView>
  </sheetViews>
  <sheetFormatPr baseColWidth="10" defaultRowHeight="15"/>
  <cols>
    <col min="1" max="1" width="7" style="2" customWidth="1"/>
    <col min="2" max="2" width="38.5703125" style="2" customWidth="1"/>
    <col min="3" max="3" width="9.42578125" style="2" customWidth="1"/>
    <col min="4" max="16384" width="11.42578125" style="2"/>
  </cols>
  <sheetData>
    <row r="3" spans="2:3" ht="19.5" customHeight="1">
      <c r="B3" s="2" t="s">
        <v>54</v>
      </c>
      <c r="C3" s="12" t="s">
        <v>44</v>
      </c>
    </row>
    <row r="4" spans="2:3">
      <c r="B4" s="2" t="s">
        <v>57</v>
      </c>
      <c r="C4" s="32"/>
    </row>
    <row r="5" spans="2:3">
      <c r="B5" s="2" t="s">
        <v>45</v>
      </c>
      <c r="C5" s="32">
        <v>0</v>
      </c>
    </row>
    <row r="6" spans="2:3">
      <c r="B6" s="2" t="s">
        <v>46</v>
      </c>
      <c r="C6" s="32">
        <v>1</v>
      </c>
    </row>
    <row r="7" spans="2:3">
      <c r="B7" s="2" t="s">
        <v>47</v>
      </c>
      <c r="C7" s="32"/>
    </row>
    <row r="8" spans="2:3">
      <c r="B8" s="2" t="s">
        <v>48</v>
      </c>
      <c r="C8" s="32"/>
    </row>
    <row r="9" spans="2:3">
      <c r="C9" s="32"/>
    </row>
    <row r="10" spans="2:3">
      <c r="C10" s="32"/>
    </row>
    <row r="11" spans="2:3">
      <c r="B11" s="31" t="s">
        <v>58</v>
      </c>
      <c r="C11" s="32"/>
    </row>
    <row r="12" spans="2:3">
      <c r="B12" s="2" t="s">
        <v>49</v>
      </c>
      <c r="C12" s="32">
        <v>0</v>
      </c>
    </row>
    <row r="13" spans="2:3">
      <c r="B13" s="2" t="s">
        <v>50</v>
      </c>
      <c r="C13" s="32">
        <v>1</v>
      </c>
    </row>
    <row r="14" spans="2:3">
      <c r="C14" s="32"/>
    </row>
    <row r="15" spans="2:3">
      <c r="C15" s="32"/>
    </row>
    <row r="16" spans="2:3">
      <c r="B16" s="31" t="s">
        <v>59</v>
      </c>
      <c r="C16" s="32"/>
    </row>
    <row r="17" spans="2:3">
      <c r="B17" s="2" t="s">
        <v>51</v>
      </c>
      <c r="C17" s="32">
        <v>0</v>
      </c>
    </row>
    <row r="18" spans="2:3">
      <c r="B18" s="2" t="s">
        <v>52</v>
      </c>
      <c r="C18" s="32">
        <v>1</v>
      </c>
    </row>
    <row r="19" spans="2:3">
      <c r="C19" s="32"/>
    </row>
    <row r="20" spans="2:3">
      <c r="C20" s="32"/>
    </row>
    <row r="21" spans="2:3">
      <c r="B21" s="31" t="s">
        <v>60</v>
      </c>
      <c r="C21" s="32"/>
    </row>
    <row r="22" spans="2:3">
      <c r="B22" s="2" t="s">
        <v>53</v>
      </c>
      <c r="C22" s="32">
        <v>0</v>
      </c>
    </row>
    <row r="23" spans="2:3">
      <c r="C23" s="32">
        <v>1</v>
      </c>
    </row>
    <row r="24" spans="2:3">
      <c r="C24" s="32"/>
    </row>
    <row r="25" spans="2:3">
      <c r="B25" s="31" t="s">
        <v>61</v>
      </c>
      <c r="C25" s="32"/>
    </row>
    <row r="26" spans="2:3">
      <c r="B26" s="2" t="s">
        <v>55</v>
      </c>
      <c r="C26" s="32">
        <v>0</v>
      </c>
    </row>
    <row r="27" spans="2:3">
      <c r="C27" s="32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FRANCIS</cp:lastModifiedBy>
  <cp:lastPrinted>2021-09-12T00:15:13Z</cp:lastPrinted>
  <dcterms:created xsi:type="dcterms:W3CDTF">2021-09-11T21:11:24Z</dcterms:created>
  <dcterms:modified xsi:type="dcterms:W3CDTF">2021-09-13T01:13:27Z</dcterms:modified>
</cp:coreProperties>
</file>