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75" yWindow="465" windowWidth="25440" windowHeight="14235" activeTab="2"/>
  </bookViews>
  <sheets>
    <sheet name="Inventaire" sheetId="4" r:id="rId1"/>
    <sheet name="Compteur" sheetId="3" r:id="rId2"/>
    <sheet name="Generateur_Liste" sheetId="5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6" i="4"/>
  <c r="H186"/>
  <c r="I186"/>
  <c r="J186"/>
  <c r="L186"/>
  <c r="G45"/>
  <c r="H45"/>
  <c r="I45"/>
  <c r="J45"/>
  <c r="L45"/>
  <c r="G13"/>
  <c r="H13"/>
  <c r="I13"/>
  <c r="J13"/>
  <c r="L13"/>
  <c r="G24"/>
  <c r="H24"/>
  <c r="I24"/>
  <c r="J24"/>
  <c r="L24"/>
  <c r="G144"/>
  <c r="H144"/>
  <c r="I144"/>
  <c r="J144"/>
  <c r="L144"/>
  <c r="G77"/>
  <c r="H77"/>
  <c r="I77"/>
  <c r="J77"/>
  <c r="L77"/>
  <c r="G117"/>
  <c r="H117"/>
  <c r="I117"/>
  <c r="J117"/>
  <c r="L117"/>
  <c r="G143"/>
  <c r="H143"/>
  <c r="I143"/>
  <c r="J143"/>
  <c r="L143"/>
  <c r="G162"/>
  <c r="H162"/>
  <c r="I162"/>
  <c r="J162"/>
  <c r="L162"/>
  <c r="G216"/>
  <c r="H216"/>
  <c r="I216"/>
  <c r="J216"/>
  <c r="L216"/>
  <c r="G6"/>
  <c r="H6"/>
  <c r="I6"/>
  <c r="J6"/>
  <c r="L6"/>
  <c r="G116"/>
  <c r="H116"/>
  <c r="I116"/>
  <c r="J116"/>
  <c r="L116"/>
  <c r="G5"/>
  <c r="H5"/>
  <c r="I5"/>
  <c r="J5"/>
  <c r="L5"/>
  <c r="G142"/>
  <c r="H142"/>
  <c r="I142"/>
  <c r="J142"/>
  <c r="L142"/>
  <c r="G141"/>
  <c r="H141"/>
  <c r="I141"/>
  <c r="J141"/>
  <c r="L141"/>
  <c r="L237"/>
  <c r="G237"/>
  <c r="H237"/>
  <c r="I237"/>
  <c r="J237"/>
  <c r="G215"/>
  <c r="H215"/>
  <c r="I215"/>
  <c r="J215"/>
  <c r="L215"/>
  <c r="G161"/>
  <c r="H161"/>
  <c r="I161"/>
  <c r="J161"/>
  <c r="L161"/>
  <c r="G236"/>
  <c r="H236"/>
  <c r="I236"/>
  <c r="J236"/>
  <c r="L236"/>
  <c r="G140"/>
  <c r="H140"/>
  <c r="I140"/>
  <c r="J140"/>
  <c r="L140"/>
  <c r="G139"/>
  <c r="H139"/>
  <c r="I139"/>
  <c r="J139"/>
  <c r="L139"/>
  <c r="G214"/>
  <c r="H214"/>
  <c r="I214"/>
  <c r="J214"/>
  <c r="L214"/>
  <c r="G138"/>
  <c r="H138"/>
  <c r="I138"/>
  <c r="J138"/>
  <c r="L138"/>
  <c r="G137"/>
  <c r="H137"/>
  <c r="I137"/>
  <c r="J137"/>
  <c r="L137"/>
  <c r="G44"/>
  <c r="H44"/>
  <c r="I44"/>
  <c r="J44"/>
  <c r="L44"/>
  <c r="G185"/>
  <c r="H185"/>
  <c r="I185"/>
  <c r="J185"/>
  <c r="L185"/>
  <c r="G213"/>
  <c r="H213"/>
  <c r="I213"/>
  <c r="J213"/>
  <c r="L213"/>
  <c r="G136"/>
  <c r="H136"/>
  <c r="I136"/>
  <c r="J136"/>
  <c r="L136"/>
  <c r="G62"/>
  <c r="H62"/>
  <c r="I62"/>
  <c r="J62"/>
  <c r="L62"/>
  <c r="G76"/>
  <c r="H76"/>
  <c r="I76"/>
  <c r="J76"/>
  <c r="L76"/>
  <c r="G115"/>
  <c r="H115"/>
  <c r="I115"/>
  <c r="J115"/>
  <c r="L115"/>
  <c r="G114"/>
  <c r="H114"/>
  <c r="I114"/>
  <c r="J114"/>
  <c r="L114"/>
  <c r="G160"/>
  <c r="H160"/>
  <c r="I160"/>
  <c r="J160"/>
  <c r="L160"/>
  <c r="G75"/>
  <c r="H75"/>
  <c r="I75"/>
  <c r="J75"/>
  <c r="L75"/>
  <c r="G184"/>
  <c r="H184"/>
  <c r="I184"/>
  <c r="J184"/>
  <c r="L184"/>
  <c r="G183"/>
  <c r="H183"/>
  <c r="I183"/>
  <c r="J183"/>
  <c r="L183"/>
  <c r="G182"/>
  <c r="H182"/>
  <c r="I182"/>
  <c r="J182"/>
  <c r="L182"/>
  <c r="G61"/>
  <c r="H61"/>
  <c r="I61"/>
  <c r="J61"/>
  <c r="L61"/>
  <c r="G269"/>
  <c r="H269"/>
  <c r="I269"/>
  <c r="J269"/>
  <c r="L269"/>
  <c r="G260"/>
  <c r="H260"/>
  <c r="I260"/>
  <c r="J260"/>
  <c r="L260"/>
  <c r="G3"/>
  <c r="H3"/>
  <c r="I3"/>
  <c r="J3"/>
  <c r="L3"/>
  <c r="G23"/>
  <c r="H23"/>
  <c r="I23"/>
  <c r="J23"/>
  <c r="L23"/>
  <c r="G4"/>
  <c r="H4"/>
  <c r="I4"/>
  <c r="J4"/>
  <c r="L4"/>
  <c r="G267"/>
  <c r="H267"/>
  <c r="I267"/>
  <c r="J267"/>
  <c r="L267"/>
  <c r="G241"/>
  <c r="H241"/>
  <c r="I241"/>
  <c r="J241"/>
  <c r="L241"/>
  <c r="G12"/>
  <c r="H12"/>
  <c r="I12"/>
  <c r="J12"/>
  <c r="L12"/>
  <c r="G273"/>
  <c r="H273"/>
  <c r="I273"/>
  <c r="J273"/>
  <c r="L273"/>
  <c r="G235"/>
  <c r="H235"/>
  <c r="I235"/>
  <c r="J235"/>
  <c r="L235"/>
  <c r="G253"/>
  <c r="H253"/>
  <c r="I253"/>
  <c r="J253"/>
  <c r="L253"/>
  <c r="G255"/>
  <c r="H255"/>
  <c r="I255"/>
  <c r="J255"/>
  <c r="L255"/>
  <c r="G224"/>
  <c r="H224"/>
  <c r="I224"/>
  <c r="J224"/>
  <c r="L224"/>
  <c r="G210"/>
  <c r="H210"/>
  <c r="I210"/>
  <c r="J210"/>
  <c r="L210"/>
  <c r="G187"/>
  <c r="H187"/>
  <c r="I187"/>
  <c r="J187"/>
  <c r="L187"/>
  <c r="G145"/>
  <c r="H145"/>
  <c r="I145"/>
  <c r="J145"/>
  <c r="L145"/>
  <c r="G112"/>
  <c r="H112"/>
  <c r="I112"/>
  <c r="J112"/>
  <c r="L112"/>
  <c r="G157"/>
  <c r="H157"/>
  <c r="I157"/>
  <c r="J157"/>
  <c r="L157"/>
  <c r="G152"/>
  <c r="H152"/>
  <c r="I152"/>
  <c r="J152"/>
  <c r="L152"/>
  <c r="G126"/>
  <c r="H126"/>
  <c r="I126"/>
  <c r="J126"/>
  <c r="L126"/>
  <c r="G68"/>
  <c r="H68"/>
  <c r="I68"/>
  <c r="J68"/>
  <c r="L68"/>
  <c r="G36"/>
  <c r="H36"/>
  <c r="I36"/>
  <c r="J36"/>
  <c r="L36"/>
  <c r="G18"/>
  <c r="H18"/>
  <c r="I18"/>
  <c r="J18"/>
  <c r="L18"/>
  <c r="G39"/>
  <c r="H39"/>
  <c r="I39"/>
  <c r="J39"/>
  <c r="L39"/>
  <c r="G16"/>
  <c r="H16"/>
  <c r="I16"/>
  <c r="J16"/>
  <c r="L16"/>
  <c r="G106"/>
  <c r="H106"/>
  <c r="I106"/>
  <c r="J106"/>
  <c r="L106"/>
  <c r="G34"/>
  <c r="H34"/>
  <c r="I34"/>
  <c r="J34"/>
  <c r="L34"/>
  <c r="G59"/>
  <c r="H59"/>
  <c r="I59"/>
  <c r="J59"/>
  <c r="L59"/>
  <c r="G41"/>
  <c r="H41"/>
  <c r="I41"/>
  <c r="J41"/>
  <c r="L41"/>
  <c r="G74"/>
  <c r="H74"/>
  <c r="I74"/>
  <c r="J74"/>
  <c r="L74"/>
  <c r="G132"/>
  <c r="H132"/>
  <c r="I132"/>
  <c r="J132"/>
  <c r="L132"/>
  <c r="G240"/>
  <c r="H240"/>
  <c r="I240"/>
  <c r="J240"/>
  <c r="L240"/>
  <c r="G11"/>
  <c r="H11"/>
  <c r="I11"/>
  <c r="J11"/>
  <c r="L11"/>
  <c r="G227"/>
  <c r="H227"/>
  <c r="I227"/>
  <c r="J227"/>
  <c r="L227"/>
  <c r="G217"/>
  <c r="H217"/>
  <c r="I217"/>
  <c r="J217"/>
  <c r="L217"/>
  <c r="G98"/>
  <c r="H98"/>
  <c r="I98"/>
  <c r="J98"/>
  <c r="L98"/>
  <c r="G275"/>
  <c r="H275"/>
  <c r="I275"/>
  <c r="J275"/>
  <c r="L275"/>
  <c r="G258"/>
  <c r="H258"/>
  <c r="I258"/>
  <c r="J258"/>
  <c r="L258"/>
  <c r="G29"/>
  <c r="H29"/>
  <c r="I29"/>
  <c r="J29"/>
  <c r="L29"/>
  <c r="G263"/>
  <c r="H263"/>
  <c r="I263"/>
  <c r="J263"/>
  <c r="L263"/>
  <c r="G212"/>
  <c r="H212"/>
  <c r="I212"/>
  <c r="J212"/>
  <c r="L212"/>
  <c r="G127"/>
  <c r="H127"/>
  <c r="I127"/>
  <c r="J127"/>
  <c r="L127"/>
  <c r="G264"/>
  <c r="H264"/>
  <c r="I264"/>
  <c r="J264"/>
  <c r="L264"/>
  <c r="G163"/>
  <c r="H163"/>
  <c r="I163"/>
  <c r="J163"/>
  <c r="L163"/>
  <c r="G203"/>
  <c r="H203"/>
  <c r="I203"/>
  <c r="J203"/>
  <c r="L203"/>
  <c r="G238"/>
  <c r="H238"/>
  <c r="I238"/>
  <c r="J238"/>
  <c r="L238"/>
  <c r="G176"/>
  <c r="H176"/>
  <c r="I176"/>
  <c r="J176"/>
  <c r="L176"/>
  <c r="G69"/>
  <c r="H69"/>
  <c r="I69"/>
  <c r="J69"/>
  <c r="L69"/>
  <c r="G85"/>
  <c r="H85"/>
  <c r="I85"/>
  <c r="J85"/>
  <c r="L85"/>
  <c r="G228"/>
  <c r="H228"/>
  <c r="I228"/>
  <c r="J228"/>
  <c r="L228"/>
  <c r="G204"/>
  <c r="H204"/>
  <c r="I204"/>
  <c r="J204"/>
  <c r="L204"/>
  <c r="G48"/>
  <c r="H48"/>
  <c r="I48"/>
  <c r="J48"/>
  <c r="L48"/>
  <c r="G101"/>
  <c r="H101"/>
  <c r="I101"/>
  <c r="J101"/>
  <c r="L101"/>
  <c r="G154"/>
  <c r="H154"/>
  <c r="I154"/>
  <c r="J154"/>
  <c r="L154"/>
  <c r="G95"/>
  <c r="H95"/>
  <c r="I95"/>
  <c r="J95"/>
  <c r="L95"/>
  <c r="G223"/>
  <c r="H223"/>
  <c r="I223"/>
  <c r="J223"/>
  <c r="L223"/>
  <c r="G28"/>
  <c r="H28"/>
  <c r="I28"/>
  <c r="J28"/>
  <c r="L28"/>
  <c r="G2"/>
  <c r="H2"/>
  <c r="I2"/>
  <c r="J2"/>
  <c r="L2"/>
  <c r="G120"/>
  <c r="H120"/>
  <c r="I120"/>
  <c r="J120"/>
  <c r="L120"/>
  <c r="G147"/>
  <c r="H147"/>
  <c r="I147"/>
  <c r="J147"/>
  <c r="L147"/>
  <c r="G150"/>
  <c r="H150"/>
  <c r="I150"/>
  <c r="J150"/>
  <c r="L150"/>
  <c r="G99"/>
  <c r="H99"/>
  <c r="I99"/>
  <c r="J99"/>
  <c r="L99"/>
  <c r="G123"/>
  <c r="H123"/>
  <c r="I123"/>
  <c r="J123"/>
  <c r="L123"/>
  <c r="G38"/>
  <c r="H38"/>
  <c r="I38"/>
  <c r="J38"/>
  <c r="L38"/>
  <c r="G37"/>
  <c r="H37"/>
  <c r="I37"/>
  <c r="J37"/>
  <c r="L37"/>
  <c r="G201"/>
  <c r="H201"/>
  <c r="I201"/>
  <c r="J201"/>
  <c r="L201"/>
  <c r="G100"/>
  <c r="H100"/>
  <c r="I100"/>
  <c r="J100"/>
  <c r="L100"/>
  <c r="G165"/>
  <c r="H165"/>
  <c r="I165"/>
  <c r="J165"/>
  <c r="L165"/>
  <c r="G270"/>
  <c r="H270"/>
  <c r="I270"/>
  <c r="J270"/>
  <c r="L270"/>
  <c r="G122"/>
  <c r="H122"/>
  <c r="I122"/>
  <c r="J122"/>
  <c r="L122"/>
  <c r="G222"/>
  <c r="H222"/>
  <c r="I222"/>
  <c r="J222"/>
  <c r="L222"/>
  <c r="G277"/>
  <c r="H277"/>
  <c r="I277"/>
  <c r="J277"/>
  <c r="L277"/>
  <c r="G262"/>
  <c r="H262"/>
  <c r="I262"/>
  <c r="J262"/>
  <c r="L262"/>
  <c r="G251"/>
  <c r="H251"/>
  <c r="I251"/>
  <c r="J251"/>
  <c r="L251"/>
  <c r="G259"/>
  <c r="H259"/>
  <c r="I259"/>
  <c r="J259"/>
  <c r="L259"/>
  <c r="G254"/>
  <c r="H254"/>
  <c r="I254"/>
  <c r="J254"/>
  <c r="L254"/>
  <c r="G256"/>
  <c r="H256"/>
  <c r="I256"/>
  <c r="J256"/>
  <c r="L256"/>
  <c r="G242"/>
  <c r="H242"/>
  <c r="I242"/>
  <c r="J242"/>
  <c r="L242"/>
  <c r="G233"/>
  <c r="H233"/>
  <c r="I233"/>
  <c r="J233"/>
  <c r="L233"/>
  <c r="G226"/>
  <c r="H226"/>
  <c r="I226"/>
  <c r="J226"/>
  <c r="L226"/>
  <c r="G229"/>
  <c r="H229"/>
  <c r="I229"/>
  <c r="J229"/>
  <c r="L229"/>
  <c r="G218"/>
  <c r="H218"/>
  <c r="I218"/>
  <c r="J218"/>
  <c r="L218"/>
  <c r="G209"/>
  <c r="H209"/>
  <c r="I209"/>
  <c r="J209"/>
  <c r="L209"/>
  <c r="G194"/>
  <c r="H194"/>
  <c r="I194"/>
  <c r="J194"/>
  <c r="L194"/>
  <c r="G171"/>
  <c r="H171"/>
  <c r="I171"/>
  <c r="J171"/>
  <c r="L171"/>
  <c r="G173"/>
  <c r="H173"/>
  <c r="I173"/>
  <c r="J173"/>
  <c r="L173"/>
  <c r="G167"/>
  <c r="H167"/>
  <c r="I167"/>
  <c r="J167"/>
  <c r="L167"/>
  <c r="G170"/>
  <c r="H170"/>
  <c r="I170"/>
  <c r="J170"/>
  <c r="L170"/>
  <c r="G133"/>
  <c r="H133"/>
  <c r="I133"/>
  <c r="J133"/>
  <c r="L133"/>
  <c r="G84"/>
  <c r="H84"/>
  <c r="I84"/>
  <c r="J84"/>
  <c r="L84"/>
  <c r="G105"/>
  <c r="H105"/>
  <c r="I105"/>
  <c r="J105"/>
  <c r="L105"/>
  <c r="G80"/>
  <c r="H80"/>
  <c r="I80"/>
  <c r="J80"/>
  <c r="L80"/>
  <c r="G107"/>
  <c r="H107"/>
  <c r="I107"/>
  <c r="J107"/>
  <c r="L107"/>
  <c r="G56"/>
  <c r="H56"/>
  <c r="I56"/>
  <c r="J56"/>
  <c r="L56"/>
  <c r="G52"/>
  <c r="H52"/>
  <c r="I52"/>
  <c r="J52"/>
  <c r="L52"/>
  <c r="G35"/>
  <c r="H35"/>
  <c r="I35"/>
  <c r="J35"/>
  <c r="L35"/>
  <c r="G33"/>
  <c r="H33"/>
  <c r="I33"/>
  <c r="J33"/>
  <c r="L33"/>
  <c r="G25"/>
  <c r="H25"/>
  <c r="I25"/>
  <c r="J25"/>
  <c r="L25"/>
  <c r="G53"/>
  <c r="H53"/>
  <c r="I53"/>
  <c r="J53"/>
  <c r="L53"/>
  <c r="G60"/>
  <c r="H60"/>
  <c r="I60"/>
  <c r="J60"/>
  <c r="L60"/>
  <c r="G166"/>
  <c r="H166"/>
  <c r="I166"/>
  <c r="J166"/>
  <c r="L166"/>
  <c r="G70"/>
  <c r="H70"/>
  <c r="I70"/>
  <c r="J70"/>
  <c r="L70"/>
  <c r="G97"/>
  <c r="H97"/>
  <c r="I97"/>
  <c r="J97"/>
  <c r="L97"/>
  <c r="G118"/>
  <c r="H118"/>
  <c r="I118"/>
  <c r="J118"/>
  <c r="L118"/>
  <c r="G149"/>
  <c r="H149"/>
  <c r="I149"/>
  <c r="J149"/>
  <c r="L149"/>
  <c r="G125"/>
  <c r="H125"/>
  <c r="I125"/>
  <c r="J125"/>
  <c r="L125"/>
  <c r="G83"/>
  <c r="H83"/>
  <c r="I83"/>
  <c r="J83"/>
  <c r="L83"/>
  <c r="G87"/>
  <c r="H87"/>
  <c r="I87"/>
  <c r="J87"/>
  <c r="L87"/>
  <c r="G32"/>
  <c r="H32"/>
  <c r="I32"/>
  <c r="J32"/>
  <c r="L32"/>
  <c r="G40"/>
  <c r="H40"/>
  <c r="I40"/>
  <c r="J40"/>
  <c r="L40"/>
  <c r="G177"/>
  <c r="H177"/>
  <c r="I177"/>
  <c r="J177"/>
  <c r="L177"/>
  <c r="G91"/>
  <c r="H91"/>
  <c r="I91"/>
  <c r="J91"/>
  <c r="L91"/>
  <c r="G148"/>
  <c r="H148"/>
  <c r="I148"/>
  <c r="J148"/>
  <c r="L148"/>
  <c r="G230"/>
  <c r="H230"/>
  <c r="I230"/>
  <c r="J230"/>
  <c r="L230"/>
  <c r="G158"/>
  <c r="H158"/>
  <c r="I158"/>
  <c r="J158"/>
  <c r="L158"/>
  <c r="G89"/>
  <c r="H89"/>
  <c r="I89"/>
  <c r="J89"/>
  <c r="L89"/>
  <c r="G135"/>
  <c r="H135"/>
  <c r="I135"/>
  <c r="J135"/>
  <c r="L135"/>
  <c r="G94"/>
  <c r="H94"/>
  <c r="I94"/>
  <c r="J94"/>
  <c r="L94"/>
  <c r="G64"/>
  <c r="H64"/>
  <c r="I64"/>
  <c r="J64"/>
  <c r="L64"/>
  <c r="G252"/>
  <c r="H252"/>
  <c r="I252"/>
  <c r="J252"/>
  <c r="L252"/>
  <c r="G180"/>
  <c r="H180"/>
  <c r="I180"/>
  <c r="J180"/>
  <c r="L180"/>
  <c r="G198"/>
  <c r="H198"/>
  <c r="I198"/>
  <c r="J198"/>
  <c r="L198"/>
  <c r="G200"/>
  <c r="H200"/>
  <c r="I200"/>
  <c r="J200"/>
  <c r="L200"/>
  <c r="G119"/>
  <c r="H119"/>
  <c r="I119"/>
  <c r="J119"/>
  <c r="L119"/>
  <c r="G81"/>
  <c r="H81"/>
  <c r="I81"/>
  <c r="J81"/>
  <c r="L81"/>
  <c r="G196"/>
  <c r="H196"/>
  <c r="I196"/>
  <c r="J196"/>
  <c r="L196"/>
  <c r="G221"/>
  <c r="H221"/>
  <c r="I221"/>
  <c r="J221"/>
  <c r="L221"/>
  <c r="G47"/>
  <c r="H47"/>
  <c r="I47"/>
  <c r="J47"/>
  <c r="L47"/>
  <c r="G159"/>
  <c r="H159"/>
  <c r="I159"/>
  <c r="J159"/>
  <c r="L159"/>
  <c r="G246"/>
  <c r="H246"/>
  <c r="I246"/>
  <c r="J246"/>
  <c r="L246"/>
  <c r="G110"/>
  <c r="H110"/>
  <c r="I110"/>
  <c r="J110"/>
  <c r="L110"/>
  <c r="G58"/>
  <c r="H58"/>
  <c r="I58"/>
  <c r="J58"/>
  <c r="L58"/>
  <c r="G109"/>
  <c r="H109"/>
  <c r="I109"/>
  <c r="J109"/>
  <c r="L109"/>
  <c r="G22"/>
  <c r="H22"/>
  <c r="I22"/>
  <c r="J22"/>
  <c r="L22"/>
  <c r="G55"/>
  <c r="H55"/>
  <c r="I55"/>
  <c r="J55"/>
  <c r="L55"/>
  <c r="G19"/>
  <c r="H19"/>
  <c r="I19"/>
  <c r="J19"/>
  <c r="L19"/>
  <c r="G54"/>
  <c r="H54"/>
  <c r="I54"/>
  <c r="J54"/>
  <c r="L54"/>
  <c r="G30"/>
  <c r="H30"/>
  <c r="I30"/>
  <c r="J30"/>
  <c r="L30"/>
  <c r="G43"/>
  <c r="H43"/>
  <c r="I43"/>
  <c r="J43"/>
  <c r="L43"/>
  <c r="G42"/>
  <c r="H42"/>
  <c r="I42"/>
  <c r="J42"/>
  <c r="L42"/>
  <c r="G57"/>
  <c r="H57"/>
  <c r="I57"/>
  <c r="J57"/>
  <c r="L57"/>
  <c r="G79"/>
  <c r="H79"/>
  <c r="I79"/>
  <c r="J79"/>
  <c r="L79"/>
  <c r="G195"/>
  <c r="H195"/>
  <c r="I195"/>
  <c r="J195"/>
  <c r="L195"/>
  <c r="G9"/>
  <c r="H9"/>
  <c r="I9"/>
  <c r="J9"/>
  <c r="L9"/>
  <c r="G239"/>
  <c r="H239"/>
  <c r="I239"/>
  <c r="J239"/>
  <c r="L239"/>
  <c r="G49"/>
  <c r="H49"/>
  <c r="I49"/>
  <c r="J49"/>
  <c r="L49"/>
  <c r="G78"/>
  <c r="H78"/>
  <c r="I78"/>
  <c r="J78"/>
  <c r="L78"/>
  <c r="G103"/>
  <c r="H103"/>
  <c r="I103"/>
  <c r="J103"/>
  <c r="L103"/>
  <c r="G102"/>
  <c r="H102"/>
  <c r="I102"/>
  <c r="J102"/>
  <c r="L102"/>
  <c r="G8"/>
  <c r="H8"/>
  <c r="I8"/>
  <c r="J8"/>
  <c r="L8"/>
  <c r="G46"/>
  <c r="H46"/>
  <c r="I46"/>
  <c r="J46"/>
  <c r="L46"/>
  <c r="G14"/>
  <c r="H14"/>
  <c r="I14"/>
  <c r="J14"/>
  <c r="L14"/>
  <c r="G10"/>
  <c r="H10"/>
  <c r="I10"/>
  <c r="J10"/>
  <c r="L10"/>
  <c r="G21"/>
  <c r="H21"/>
  <c r="I21"/>
  <c r="J21"/>
  <c r="L21"/>
  <c r="G202"/>
  <c r="H202"/>
  <c r="I202"/>
  <c r="J202"/>
  <c r="L202"/>
  <c r="G243"/>
  <c r="H243"/>
  <c r="I243"/>
  <c r="J243"/>
  <c r="L243"/>
  <c r="G169"/>
  <c r="H169"/>
  <c r="I169"/>
  <c r="J169"/>
  <c r="L169"/>
  <c r="G155"/>
  <c r="H155"/>
  <c r="I155"/>
  <c r="J155"/>
  <c r="L155"/>
  <c r="G151"/>
  <c r="H151"/>
  <c r="I151"/>
  <c r="J151"/>
  <c r="L151"/>
  <c r="G7"/>
  <c r="H7"/>
  <c r="I7"/>
  <c r="J7"/>
  <c r="L7"/>
  <c r="G20"/>
  <c r="H20"/>
  <c r="I20"/>
  <c r="J20"/>
  <c r="L20"/>
  <c r="G93"/>
  <c r="H93"/>
  <c r="I93"/>
  <c r="J93"/>
  <c r="L93"/>
  <c r="G174"/>
  <c r="H174"/>
  <c r="I174"/>
  <c r="J174"/>
  <c r="L174"/>
  <c r="G96"/>
  <c r="H96"/>
  <c r="I96"/>
  <c r="J96"/>
  <c r="L96"/>
  <c r="G181"/>
  <c r="H181"/>
  <c r="I181"/>
  <c r="J181"/>
  <c r="L181"/>
  <c r="H15"/>
  <c r="H17"/>
  <c r="H26"/>
  <c r="H27"/>
  <c r="H31"/>
  <c r="H50"/>
  <c r="H63"/>
  <c r="H65"/>
  <c r="H66"/>
  <c r="H67"/>
  <c r="H71"/>
  <c r="H72"/>
  <c r="H73"/>
  <c r="H82"/>
  <c r="H51"/>
  <c r="H86"/>
  <c r="H88"/>
  <c r="H90"/>
  <c r="H92"/>
  <c r="H104"/>
  <c r="H108"/>
  <c r="H111"/>
  <c r="H113"/>
  <c r="H121"/>
  <c r="H124"/>
  <c r="H128"/>
  <c r="H129"/>
  <c r="H130"/>
  <c r="H131"/>
  <c r="H134"/>
  <c r="H146"/>
  <c r="H153"/>
  <c r="H156"/>
  <c r="H164"/>
  <c r="H168"/>
  <c r="H172"/>
  <c r="H175"/>
  <c r="H179"/>
  <c r="H178"/>
  <c r="H188"/>
  <c r="H189"/>
  <c r="H190"/>
  <c r="H191"/>
  <c r="H192"/>
  <c r="H193"/>
  <c r="H197"/>
  <c r="H199"/>
  <c r="H205"/>
  <c r="H206"/>
  <c r="H207"/>
  <c r="H208"/>
  <c r="H211"/>
  <c r="H219"/>
  <c r="H220"/>
  <c r="H225"/>
  <c r="H231"/>
  <c r="H232"/>
  <c r="H234"/>
  <c r="H244"/>
  <c r="H245"/>
  <c r="H247"/>
  <c r="H248"/>
  <c r="H249"/>
  <c r="H250"/>
  <c r="H257"/>
  <c r="H261"/>
  <c r="H265"/>
  <c r="H266"/>
  <c r="H268"/>
  <c r="H271"/>
  <c r="H272"/>
  <c r="H274"/>
  <c r="H276"/>
  <c r="H278"/>
  <c r="G15"/>
  <c r="G17"/>
  <c r="G26"/>
  <c r="G27"/>
  <c r="G31"/>
  <c r="G50"/>
  <c r="G63"/>
  <c r="G65"/>
  <c r="G66"/>
  <c r="G67"/>
  <c r="G71"/>
  <c r="G72"/>
  <c r="G73"/>
  <c r="G82"/>
  <c r="G51"/>
  <c r="G86"/>
  <c r="G88"/>
  <c r="G90"/>
  <c r="G92"/>
  <c r="G104"/>
  <c r="G108"/>
  <c r="G111"/>
  <c r="G113"/>
  <c r="G121"/>
  <c r="G124"/>
  <c r="G128"/>
  <c r="G129"/>
  <c r="G130"/>
  <c r="G131"/>
  <c r="G134"/>
  <c r="G146"/>
  <c r="G153"/>
  <c r="G156"/>
  <c r="G164"/>
  <c r="G168"/>
  <c r="G172"/>
  <c r="G175"/>
  <c r="G179"/>
  <c r="G178"/>
  <c r="G188"/>
  <c r="G189"/>
  <c r="G190"/>
  <c r="G191"/>
  <c r="G192"/>
  <c r="G193"/>
  <c r="G197"/>
  <c r="G199"/>
  <c r="G205"/>
  <c r="G206"/>
  <c r="G207"/>
  <c r="G208"/>
  <c r="G211"/>
  <c r="G219"/>
  <c r="G220"/>
  <c r="G225"/>
  <c r="G231"/>
  <c r="G232"/>
  <c r="G234"/>
  <c r="G244"/>
  <c r="G245"/>
  <c r="G247"/>
  <c r="G248"/>
  <c r="G249"/>
  <c r="G250"/>
  <c r="G257"/>
  <c r="G261"/>
  <c r="G265"/>
  <c r="G266"/>
  <c r="G268"/>
  <c r="G271"/>
  <c r="G272"/>
  <c r="G274"/>
  <c r="G276"/>
  <c r="G278"/>
  <c r="L15"/>
  <c r="L17"/>
  <c r="L26"/>
  <c r="L27"/>
  <c r="L31"/>
  <c r="L50"/>
  <c r="L63"/>
  <c r="L65"/>
  <c r="L66"/>
  <c r="L67"/>
  <c r="L71"/>
  <c r="L72"/>
  <c r="L73"/>
  <c r="L82"/>
  <c r="L86"/>
  <c r="L88"/>
  <c r="L104"/>
  <c r="L108"/>
  <c r="L113"/>
  <c r="L111"/>
  <c r="L90"/>
  <c r="L51"/>
  <c r="L92"/>
  <c r="L121"/>
  <c r="L124"/>
  <c r="L128"/>
  <c r="L129"/>
  <c r="L130"/>
  <c r="L131"/>
  <c r="L134"/>
  <c r="L146"/>
  <c r="L153"/>
  <c r="L156"/>
  <c r="L164"/>
  <c r="L168"/>
  <c r="L172"/>
  <c r="L175"/>
  <c r="L179"/>
  <c r="L178"/>
  <c r="L188"/>
  <c r="L189"/>
  <c r="L191"/>
  <c r="L192"/>
  <c r="L193"/>
  <c r="L190"/>
  <c r="L197"/>
  <c r="L199"/>
  <c r="L205"/>
  <c r="L206"/>
  <c r="L207"/>
  <c r="L211"/>
  <c r="L208"/>
  <c r="L219"/>
  <c r="L220"/>
  <c r="L225"/>
  <c r="L231"/>
  <c r="L234"/>
  <c r="L232"/>
  <c r="L244"/>
  <c r="L245"/>
  <c r="L247"/>
  <c r="L248"/>
  <c r="L257"/>
  <c r="L250"/>
  <c r="L249"/>
  <c r="L265"/>
  <c r="L266"/>
  <c r="L268"/>
  <c r="L261"/>
  <c r="L271"/>
  <c r="L272"/>
  <c r="L274"/>
  <c r="L276"/>
  <c r="L278"/>
  <c r="I17"/>
  <c r="J17"/>
  <c r="I26"/>
  <c r="J26"/>
  <c r="I27"/>
  <c r="J27"/>
  <c r="I31"/>
  <c r="J31"/>
  <c r="I50"/>
  <c r="J50"/>
  <c r="I63"/>
  <c r="J63"/>
  <c r="I65"/>
  <c r="J65"/>
  <c r="I66"/>
  <c r="J66"/>
  <c r="I67"/>
  <c r="J67"/>
  <c r="I71"/>
  <c r="J71"/>
  <c r="I72"/>
  <c r="J72"/>
  <c r="I73"/>
  <c r="J73"/>
  <c r="I82"/>
  <c r="J82"/>
  <c r="I86"/>
  <c r="J86"/>
  <c r="I88"/>
  <c r="J88"/>
  <c r="I104"/>
  <c r="J104"/>
  <c r="I108"/>
  <c r="J108"/>
  <c r="I113"/>
  <c r="J113"/>
  <c r="I111"/>
  <c r="J111"/>
  <c r="I90"/>
  <c r="J90"/>
  <c r="I51"/>
  <c r="J51"/>
  <c r="I92"/>
  <c r="J92"/>
  <c r="I121"/>
  <c r="J121"/>
  <c r="I124"/>
  <c r="J124"/>
  <c r="I128"/>
  <c r="J128"/>
  <c r="I129"/>
  <c r="J129"/>
  <c r="I130"/>
  <c r="J130"/>
  <c r="I131"/>
  <c r="J131"/>
  <c r="I134"/>
  <c r="J134"/>
  <c r="I146"/>
  <c r="J146"/>
  <c r="I153"/>
  <c r="J153"/>
  <c r="I156"/>
  <c r="J156"/>
  <c r="I164"/>
  <c r="J164"/>
  <c r="I168"/>
  <c r="J168"/>
  <c r="I172"/>
  <c r="J172"/>
  <c r="I175"/>
  <c r="J175"/>
  <c r="I179"/>
  <c r="J179"/>
  <c r="I178"/>
  <c r="J178"/>
  <c r="I188"/>
  <c r="J188"/>
  <c r="I189"/>
  <c r="J189"/>
  <c r="I191"/>
  <c r="J191"/>
  <c r="I192"/>
  <c r="J192"/>
  <c r="I193"/>
  <c r="J193"/>
  <c r="I190"/>
  <c r="J190"/>
  <c r="I197"/>
  <c r="J197"/>
  <c r="I199"/>
  <c r="J199"/>
  <c r="I205"/>
  <c r="J205"/>
  <c r="I206"/>
  <c r="J206"/>
  <c r="I207"/>
  <c r="J207"/>
  <c r="I211"/>
  <c r="J211"/>
  <c r="I208"/>
  <c r="J208"/>
  <c r="I219"/>
  <c r="J219"/>
  <c r="I220"/>
  <c r="J220"/>
  <c r="I225"/>
  <c r="J225"/>
  <c r="I231"/>
  <c r="J231"/>
  <c r="I234"/>
  <c r="J234"/>
  <c r="I232"/>
  <c r="J232"/>
  <c r="I244"/>
  <c r="J244"/>
  <c r="I245"/>
  <c r="J245"/>
  <c r="I247"/>
  <c r="J247"/>
  <c r="I248"/>
  <c r="J248"/>
  <c r="I257"/>
  <c r="J257"/>
  <c r="I250"/>
  <c r="J250"/>
  <c r="I249"/>
  <c r="J249"/>
  <c r="I265"/>
  <c r="J265"/>
  <c r="I266"/>
  <c r="J266"/>
  <c r="I268"/>
  <c r="J268"/>
  <c r="I261"/>
  <c r="J261"/>
  <c r="I271"/>
  <c r="J271"/>
  <c r="I272"/>
  <c r="J272"/>
  <c r="I274"/>
  <c r="J274"/>
  <c r="I276"/>
  <c r="J276"/>
  <c r="I278"/>
  <c r="J278"/>
  <c r="J15"/>
  <c r="I15"/>
</calcChain>
</file>

<file path=xl/sharedStrings.xml><?xml version="1.0" encoding="utf-8"?>
<sst xmlns="http://schemas.openxmlformats.org/spreadsheetml/2006/main" count="1016" uniqueCount="539">
  <si>
    <t>Artiste</t>
  </si>
  <si>
    <t>Titre</t>
  </si>
  <si>
    <t>Key</t>
  </si>
  <si>
    <t>Camelot</t>
  </si>
  <si>
    <t>Duration</t>
  </si>
  <si>
    <t>BPM</t>
  </si>
  <si>
    <t>-3 %</t>
  </si>
  <si>
    <t>+3 %</t>
  </si>
  <si>
    <t>Min</t>
  </si>
  <si>
    <t>Max</t>
  </si>
  <si>
    <t>Style</t>
  </si>
  <si>
    <t>Sticker</t>
  </si>
  <si>
    <t>Confetti's</t>
  </si>
  <si>
    <t>The Sound of C</t>
  </si>
  <si>
    <t>Techno</t>
  </si>
  <si>
    <t>Dana Dawson</t>
  </si>
  <si>
    <t>Romantic World</t>
  </si>
  <si>
    <t>House</t>
  </si>
  <si>
    <t>Bappi Lahari</t>
  </si>
  <si>
    <t>Habiba</t>
  </si>
  <si>
    <t>Beatmasters</t>
  </si>
  <si>
    <t>Burn it up</t>
  </si>
  <si>
    <t>Bomb The Bass</t>
  </si>
  <si>
    <t>Beat This</t>
  </si>
  <si>
    <t>S Express</t>
  </si>
  <si>
    <t>Theme From S Express</t>
  </si>
  <si>
    <t>Fab For &amp; Robert Owens</t>
  </si>
  <si>
    <t>Last night a DJ blew my life</t>
  </si>
  <si>
    <t>Inner City</t>
  </si>
  <si>
    <t>Big Fun</t>
  </si>
  <si>
    <t>E♭ Minor</t>
  </si>
  <si>
    <t>2A</t>
  </si>
  <si>
    <t>Liberty City</t>
  </si>
  <si>
    <t>If you really love someone</t>
  </si>
  <si>
    <t>Rozlyne Clarke</t>
  </si>
  <si>
    <t>Gorgeous</t>
  </si>
  <si>
    <t>Mantra for a state of Mind</t>
  </si>
  <si>
    <t>Todd Terry</t>
  </si>
  <si>
    <t>TNT Theme</t>
  </si>
  <si>
    <t>Deep House</t>
  </si>
  <si>
    <t>HitHouse</t>
  </si>
  <si>
    <t>jack To The Sound Of The Underground</t>
  </si>
  <si>
    <t>A♭ Major</t>
  </si>
  <si>
    <t>4B</t>
  </si>
  <si>
    <t>Humate</t>
  </si>
  <si>
    <t>1996 Part 2</t>
  </si>
  <si>
    <t>D♭ Major</t>
  </si>
  <si>
    <t>3B</t>
  </si>
  <si>
    <t>Nightcrawlers</t>
  </si>
  <si>
    <t>Push the feeling on</t>
  </si>
  <si>
    <t>Double You</t>
  </si>
  <si>
    <t>We All need love</t>
  </si>
  <si>
    <t>Lady</t>
  </si>
  <si>
    <t>Easy Love</t>
  </si>
  <si>
    <t>Master At Work</t>
  </si>
  <si>
    <t>When you touch me</t>
  </si>
  <si>
    <t>Aretha Franklin</t>
  </si>
  <si>
    <t>Deeper Love</t>
  </si>
  <si>
    <t>E Minor</t>
  </si>
  <si>
    <t>9A</t>
  </si>
  <si>
    <t>Out Of Sight</t>
  </si>
  <si>
    <t>One and on again</t>
  </si>
  <si>
    <t>Project 4007</t>
  </si>
  <si>
    <t>It's our turn</t>
  </si>
  <si>
    <t>De Lacy</t>
  </si>
  <si>
    <t>Hideaway</t>
  </si>
  <si>
    <t>Junior Vasquez</t>
  </si>
  <si>
    <t>Get you hands off my man</t>
  </si>
  <si>
    <t>Kings Of Tomorrow</t>
  </si>
  <si>
    <t>My Love Is Real</t>
  </si>
  <si>
    <t>Kraze</t>
  </si>
  <si>
    <t>The party</t>
  </si>
  <si>
    <t>Rok Da House</t>
  </si>
  <si>
    <t>Children of Planet Earth</t>
  </si>
  <si>
    <t>You are the future</t>
  </si>
  <si>
    <t>Da Fresh</t>
  </si>
  <si>
    <t>All nite long</t>
  </si>
  <si>
    <t>Danube Dance</t>
  </si>
  <si>
    <t>Unique</t>
  </si>
  <si>
    <t>East Side Beat</t>
  </si>
  <si>
    <t>Ride like the wind (Factory Mix)</t>
  </si>
  <si>
    <t>Jumpin</t>
  </si>
  <si>
    <t>Feel the life</t>
  </si>
  <si>
    <t>X-Press 2</t>
  </si>
  <si>
    <t>Muzik X-Press</t>
  </si>
  <si>
    <t>Move your feet to the rhythm of the beat</t>
  </si>
  <si>
    <t>Freez</t>
  </si>
  <si>
    <t>IOU</t>
  </si>
  <si>
    <t>Shamen</t>
  </si>
  <si>
    <t>Phorever People</t>
  </si>
  <si>
    <t>D-Shake</t>
  </si>
  <si>
    <t>Techno Trance</t>
  </si>
  <si>
    <t>A:Xus</t>
  </si>
  <si>
    <t>Baghdad Café (Callin' U)</t>
  </si>
  <si>
    <t>F Minor</t>
  </si>
  <si>
    <t>4A</t>
  </si>
  <si>
    <t>Cevin Fisher</t>
  </si>
  <si>
    <t>The Freaks Comes out</t>
  </si>
  <si>
    <t>B Minor</t>
  </si>
  <si>
    <t>10A</t>
  </si>
  <si>
    <t>Charles Schillings</t>
  </si>
  <si>
    <t>No Communication, no Love ( Devastating ) - Original</t>
  </si>
  <si>
    <t>Hardrive</t>
  </si>
  <si>
    <t>Deep Inside</t>
  </si>
  <si>
    <t>Ruffneck</t>
  </si>
  <si>
    <t>Everybody Be Somebody - Original Mix</t>
  </si>
  <si>
    <t>The Sound Man</t>
  </si>
  <si>
    <t>The Factory</t>
  </si>
  <si>
    <t>C Major</t>
  </si>
  <si>
    <t>8B</t>
  </si>
  <si>
    <t>X-Pact</t>
  </si>
  <si>
    <t>Excess</t>
  </si>
  <si>
    <t>Brandon Cooke</t>
  </si>
  <si>
    <t>Sharp as a knife</t>
  </si>
  <si>
    <t>Roach Motel</t>
  </si>
  <si>
    <t>Wild luv</t>
  </si>
  <si>
    <t>River Ocean</t>
  </si>
  <si>
    <t>Love and happiness</t>
  </si>
  <si>
    <t>2 Horns</t>
  </si>
  <si>
    <t>Reveil Trompette</t>
  </si>
  <si>
    <t>3 Dubs in a sleeve</t>
  </si>
  <si>
    <t>Dialogue</t>
  </si>
  <si>
    <t>B Code</t>
  </si>
  <si>
    <t>Feel Good</t>
  </si>
  <si>
    <t>D:Mob</t>
  </si>
  <si>
    <t>One Day</t>
  </si>
  <si>
    <t>Freak Power</t>
  </si>
  <si>
    <t>Turn On Tune In Cop Out (Pizzaman Mix)</t>
  </si>
  <si>
    <t>George Morel</t>
  </si>
  <si>
    <t>Talk To Me - The Talk Mix</t>
  </si>
  <si>
    <t>Gradiva</t>
  </si>
  <si>
    <t>To The Funky Beat</t>
  </si>
  <si>
    <t>Good Life</t>
  </si>
  <si>
    <t>Junior Jack</t>
  </si>
  <si>
    <t>Thrill Me</t>
  </si>
  <si>
    <t>Lil Mo Yin Yang</t>
  </si>
  <si>
    <t>Reach</t>
  </si>
  <si>
    <t>Pleasure Game</t>
  </si>
  <si>
    <t>Le Dormeur</t>
  </si>
  <si>
    <t>Le seigneur des ténèbres</t>
  </si>
  <si>
    <t>Reel 2 Real</t>
  </si>
  <si>
    <t>Conway</t>
  </si>
  <si>
    <t>G Major</t>
  </si>
  <si>
    <t>9B</t>
  </si>
  <si>
    <t>Street corner symphony</t>
  </si>
  <si>
    <t>Symphonic Tonic</t>
  </si>
  <si>
    <t>So Everybody</t>
  </si>
  <si>
    <t>Gotta Keep Keepin On</t>
  </si>
  <si>
    <t>Tree Frog</t>
  </si>
  <si>
    <t>Hope</t>
  </si>
  <si>
    <t>Zig &amp; Zag</t>
  </si>
  <si>
    <t>Them Girls Them Girls</t>
  </si>
  <si>
    <t>Khaled</t>
  </si>
  <si>
    <t>Shebba</t>
  </si>
  <si>
    <t>This my party</t>
  </si>
  <si>
    <t>House Traffic</t>
  </si>
  <si>
    <t>Rock You</t>
  </si>
  <si>
    <t>Gem For Gems</t>
  </si>
  <si>
    <t>Lifting me higher</t>
  </si>
  <si>
    <t>David Morales</t>
  </si>
  <si>
    <t>In dee Ghetto</t>
  </si>
  <si>
    <t>M&amp;M</t>
  </si>
  <si>
    <t>So deep so good</t>
  </si>
  <si>
    <t>Size Queen</t>
  </si>
  <si>
    <t>Music</t>
  </si>
  <si>
    <t>Alex Party</t>
  </si>
  <si>
    <t>Read my lips</t>
  </si>
  <si>
    <t>Can you feel it</t>
  </si>
  <si>
    <t>DJ Pierre</t>
  </si>
  <si>
    <t>I feel love</t>
  </si>
  <si>
    <t>Paul Main Project</t>
  </si>
  <si>
    <t>I Need Love</t>
  </si>
  <si>
    <t>Onephatdeeva</t>
  </si>
  <si>
    <t>Bad habbit</t>
  </si>
  <si>
    <t>Klatsch</t>
  </si>
  <si>
    <t>God save the queer</t>
  </si>
  <si>
    <t>Peace Division</t>
  </si>
  <si>
    <t>Club Therapy</t>
  </si>
  <si>
    <t>EG Fullalove</t>
  </si>
  <si>
    <t>Didn't I know</t>
  </si>
  <si>
    <t>Nefertiti</t>
  </si>
  <si>
    <t>Walk</t>
  </si>
  <si>
    <t>49ers</t>
  </si>
  <si>
    <t>Baby I'm yours</t>
  </si>
  <si>
    <t>B.Crew</t>
  </si>
  <si>
    <t>Partay Feeling - More's Classic Touch Mix</t>
  </si>
  <si>
    <t>No Communication, No Love - Street Corner Symphony Mix</t>
  </si>
  <si>
    <t>A Major</t>
  </si>
  <si>
    <t>11B</t>
  </si>
  <si>
    <t>Secret Knowledge</t>
  </si>
  <si>
    <t>Sugar Daddy</t>
  </si>
  <si>
    <t>D Major</t>
  </si>
  <si>
    <t>10B</t>
  </si>
  <si>
    <t>Trance</t>
  </si>
  <si>
    <t>Size 9</t>
  </si>
  <si>
    <t>I'm Ready</t>
  </si>
  <si>
    <t>Smooth Touch</t>
  </si>
  <si>
    <t>House Of Love - The Raise Your House Mix</t>
  </si>
  <si>
    <t>SNAP</t>
  </si>
  <si>
    <t>Exterminate - A.C.II 12"</t>
  </si>
  <si>
    <t>A Minor</t>
  </si>
  <si>
    <t>8A</t>
  </si>
  <si>
    <t>Transform</t>
  </si>
  <si>
    <t>Transformation - Club Mix</t>
  </si>
  <si>
    <t>F# Major</t>
  </si>
  <si>
    <t>2B</t>
  </si>
  <si>
    <t>Ultra Naté</t>
  </si>
  <si>
    <t>Found a cure</t>
  </si>
  <si>
    <t>1-900</t>
  </si>
  <si>
    <t>Keep him on the phone</t>
  </si>
  <si>
    <t>The Original</t>
  </si>
  <si>
    <t>I Luv you baby</t>
  </si>
  <si>
    <t>Celeda</t>
  </si>
  <si>
    <t>Burnin Up</t>
  </si>
  <si>
    <t>Love You Some More</t>
  </si>
  <si>
    <t>Pasilda</t>
  </si>
  <si>
    <t>The beat is mine</t>
  </si>
  <si>
    <t xml:space="preserve">Hope </t>
  </si>
  <si>
    <t>F♯ min</t>
  </si>
  <si>
    <t>Paperclip People</t>
  </si>
  <si>
    <t>Throw</t>
  </si>
  <si>
    <t>Porno</t>
  </si>
  <si>
    <t>I can do it better myself</t>
  </si>
  <si>
    <t>Shazz</t>
  </si>
  <si>
    <t>Moonflower</t>
  </si>
  <si>
    <t>Come and Take a Trip - Erick "More" Club Mix</t>
  </si>
  <si>
    <t>X-Static</t>
  </si>
  <si>
    <t>I'm Standing</t>
  </si>
  <si>
    <t>Veda Simpson</t>
  </si>
  <si>
    <t>Ooh Baby</t>
  </si>
  <si>
    <t>Juice T</t>
  </si>
  <si>
    <t>Love you 4 life</t>
  </si>
  <si>
    <t>Livin Joy</t>
  </si>
  <si>
    <t>Dreamer</t>
  </si>
  <si>
    <t>Michael Moog</t>
  </si>
  <si>
    <t>That sound</t>
  </si>
  <si>
    <t>Jersey St</t>
  </si>
  <si>
    <t>Nobody but my lord</t>
  </si>
  <si>
    <t>Shannon</t>
  </si>
  <si>
    <t>Let the music play</t>
  </si>
  <si>
    <t>Club 69</t>
  </si>
  <si>
    <t>Unique - Peter's DIsko Mix</t>
  </si>
  <si>
    <t>B♭ Minor</t>
  </si>
  <si>
    <t>3A</t>
  </si>
  <si>
    <t>Isha D</t>
  </si>
  <si>
    <t>Stay Tonight</t>
  </si>
  <si>
    <t>Jay Lumen</t>
  </si>
  <si>
    <t>Midnight Express</t>
  </si>
  <si>
    <t>Milk &amp; Sugar</t>
  </si>
  <si>
    <t>Higher and higher (Original)</t>
  </si>
  <si>
    <t>D Minor</t>
  </si>
  <si>
    <t>7A</t>
  </si>
  <si>
    <t>Pianoheadz</t>
  </si>
  <si>
    <t>Distorsion (It's Over mix)</t>
  </si>
  <si>
    <t>Ramirez</t>
  </si>
  <si>
    <t>La Musika Tremenda - Dj Ricci Rmx</t>
  </si>
  <si>
    <t>Screen II</t>
  </si>
  <si>
    <t>Hey Mister DJ</t>
  </si>
  <si>
    <t>Let the record spin</t>
  </si>
  <si>
    <t>Sweet Drop</t>
  </si>
  <si>
    <t>Human Nature</t>
  </si>
  <si>
    <t>Muzik X-Press (Bootleg Mix)</t>
  </si>
  <si>
    <t>Rhyme Time Prod</t>
  </si>
  <si>
    <t>You and me</t>
  </si>
  <si>
    <t>DJ Fex</t>
  </si>
  <si>
    <t>Indie Walk</t>
  </si>
  <si>
    <t>If Madonna calls</t>
  </si>
  <si>
    <t>Galia Salimo</t>
  </si>
  <si>
    <t>Welcome</t>
  </si>
  <si>
    <t>Mount Rushmore</t>
  </si>
  <si>
    <t>You Better</t>
  </si>
  <si>
    <t>Ken-Doh</t>
  </si>
  <si>
    <t>Nagasaki</t>
  </si>
  <si>
    <t>DJ Bertrand</t>
  </si>
  <si>
    <t>Fuckin Filter</t>
  </si>
  <si>
    <t>Raven Maze</t>
  </si>
  <si>
    <t>The real life</t>
  </si>
  <si>
    <t>Hawai Police d'etat</t>
  </si>
  <si>
    <t>OT Quartet</t>
  </si>
  <si>
    <t>Hold That Sucker Down - Builds Like a Skyscrapper Mix</t>
  </si>
  <si>
    <t>Pizzaman</t>
  </si>
  <si>
    <t>Sex On the Streets - Club Mix</t>
  </si>
  <si>
    <t>C Minor</t>
  </si>
  <si>
    <t>5A</t>
  </si>
  <si>
    <t>Trippin on sunshine</t>
  </si>
  <si>
    <t>Rising High Collective</t>
  </si>
  <si>
    <t>Fever Called Love</t>
  </si>
  <si>
    <t>Tripping - More Nunez Mix</t>
  </si>
  <si>
    <t>Tony Di Bart</t>
  </si>
  <si>
    <t>The Real Thing - Underground Mix</t>
  </si>
  <si>
    <t>Valeria Vix</t>
  </si>
  <si>
    <t>Noche Diva</t>
  </si>
  <si>
    <t>Movin</t>
  </si>
  <si>
    <t>909 Disco Babes</t>
  </si>
  <si>
    <t>Pumping Thing</t>
  </si>
  <si>
    <t>Age Of Love</t>
  </si>
  <si>
    <t>The Age Of Love - Jam &amp; Spoon Watch Out For Stella Mix</t>
  </si>
  <si>
    <t>Bum Bum Club</t>
  </si>
  <si>
    <t>Play this house</t>
  </si>
  <si>
    <t>Carayca</t>
  </si>
  <si>
    <t>Come On</t>
  </si>
  <si>
    <t>Celvin Rotane</t>
  </si>
  <si>
    <t>I Believe</t>
  </si>
  <si>
    <t>LA Style</t>
  </si>
  <si>
    <t>James Brown is dead</t>
  </si>
  <si>
    <t>New Vision</t>
  </si>
  <si>
    <t>Just Me and You</t>
  </si>
  <si>
    <t>Olga</t>
  </si>
  <si>
    <t>I'm a Bitch</t>
  </si>
  <si>
    <t>Hablando</t>
  </si>
  <si>
    <t>E Major</t>
  </si>
  <si>
    <t>12B</t>
  </si>
  <si>
    <t>Robbie Riveira &amp; Stonebridge</t>
  </si>
  <si>
    <t>Enough is enough</t>
  </si>
  <si>
    <t>Viciosa (Club Mix)</t>
  </si>
  <si>
    <t>C♯/D♭</t>
  </si>
  <si>
    <t>Stix &amp; Stoned</t>
  </si>
  <si>
    <t>Outrageous</t>
  </si>
  <si>
    <t>Needin U</t>
  </si>
  <si>
    <t>Matador</t>
  </si>
  <si>
    <t>Ritmo national</t>
  </si>
  <si>
    <t>LAC</t>
  </si>
  <si>
    <t>Welcome To The Space</t>
  </si>
  <si>
    <t>Zee</t>
  </si>
  <si>
    <t>Dreamtime</t>
  </si>
  <si>
    <t>Kafé</t>
  </si>
  <si>
    <t>Can You See It</t>
  </si>
  <si>
    <t>Chase</t>
  </si>
  <si>
    <t>Music is my life</t>
  </si>
  <si>
    <t>Going on and on</t>
  </si>
  <si>
    <t>Emmanuel Top</t>
  </si>
  <si>
    <t>Stress</t>
  </si>
  <si>
    <t>B Major</t>
  </si>
  <si>
    <t>1B</t>
  </si>
  <si>
    <t>La Musika Tremenda</t>
  </si>
  <si>
    <t>Sequential</t>
  </si>
  <si>
    <t>Chocho Loco</t>
  </si>
  <si>
    <t>Valencia No Existe</t>
  </si>
  <si>
    <t>Heaven's Rave - Sonido Mix</t>
  </si>
  <si>
    <t>Master Of Rhythm</t>
  </si>
  <si>
    <t>La Coca</t>
  </si>
  <si>
    <t>Hypertrophy</t>
  </si>
  <si>
    <t>Just come back 2 me</t>
  </si>
  <si>
    <t>Ultimate Seduction</t>
  </si>
  <si>
    <t>The ultimate seduction</t>
  </si>
  <si>
    <t>Cappella</t>
  </si>
  <si>
    <t>Move On Baby</t>
  </si>
  <si>
    <t>U Got 2 know (A la carte)</t>
  </si>
  <si>
    <t>Jorge Jamarillo</t>
  </si>
  <si>
    <t>Ugly Peoble be quiet</t>
  </si>
  <si>
    <t>U Got 2 know</t>
  </si>
  <si>
    <t>Nalin &amp; Kane</t>
  </si>
  <si>
    <t>Beachball</t>
  </si>
  <si>
    <t>Martha Wash</t>
  </si>
  <si>
    <t>It's raining men</t>
  </si>
  <si>
    <t>400Hz</t>
  </si>
  <si>
    <t>I've got the music in me</t>
  </si>
  <si>
    <t>So Cold</t>
  </si>
  <si>
    <t>Hole In One</t>
  </si>
  <si>
    <t>X-Paradise</t>
  </si>
  <si>
    <t>F# Minor</t>
  </si>
  <si>
    <t>11A</t>
  </si>
  <si>
    <t>SM Trax</t>
  </si>
  <si>
    <t>Climb on the top</t>
  </si>
  <si>
    <t>The Ethics</t>
  </si>
  <si>
    <t>La Luna</t>
  </si>
  <si>
    <t>Una</t>
  </si>
  <si>
    <t>Can You Hear Me</t>
  </si>
  <si>
    <t>Bass Bumpers</t>
  </si>
  <si>
    <t>The music's got me</t>
  </si>
  <si>
    <t>Calvin Stones</t>
  </si>
  <si>
    <t>Funky Muzik</t>
  </si>
  <si>
    <t>Subsonic 808</t>
  </si>
  <si>
    <t>Spank</t>
  </si>
  <si>
    <t>Libido</t>
  </si>
  <si>
    <t>Classed X</t>
  </si>
  <si>
    <t>Hardclubbers</t>
  </si>
  <si>
    <t>So Hard</t>
  </si>
  <si>
    <t>Trans Euro Express</t>
  </si>
  <si>
    <t>Future Breeze</t>
  </si>
  <si>
    <t>Why don't you dance with me</t>
  </si>
  <si>
    <t>Somethin going on</t>
  </si>
  <si>
    <t>Don't you</t>
  </si>
  <si>
    <t>Laurent Garnier</t>
  </si>
  <si>
    <t>Virtual Breakdown (Laboratoire Mix)</t>
  </si>
  <si>
    <t>Wake Up</t>
  </si>
  <si>
    <t>Tune Request</t>
  </si>
  <si>
    <t>Motherfucker</t>
  </si>
  <si>
    <t>Runnin</t>
  </si>
  <si>
    <t>Katana</t>
  </si>
  <si>
    <t>Erotmania</t>
  </si>
  <si>
    <t xml:space="preserve">Candy Girls </t>
  </si>
  <si>
    <t>Fee fa fo fun</t>
  </si>
  <si>
    <t>Jam &amp; Spoon</t>
  </si>
  <si>
    <t>Follow Me - Remastered</t>
  </si>
  <si>
    <t>Antic</t>
  </si>
  <si>
    <t>The Ultimate</t>
  </si>
  <si>
    <t>DJ Misjah, DJ Tim</t>
  </si>
  <si>
    <t>Keep Your Love</t>
  </si>
  <si>
    <t>G Minor</t>
  </si>
  <si>
    <t>6A</t>
  </si>
  <si>
    <t>Perry &amp; Rhodan</t>
  </si>
  <si>
    <t>The Beat Just Goes Straight On And On</t>
  </si>
  <si>
    <t>Starfighter</t>
  </si>
  <si>
    <t>Apache</t>
  </si>
  <si>
    <t>Brainchild</t>
  </si>
  <si>
    <t>Synfonica (Original Version)</t>
  </si>
  <si>
    <t>Colored Vision</t>
  </si>
  <si>
    <t>Virtual Reality</t>
  </si>
  <si>
    <t>Solar quest</t>
  </si>
  <si>
    <t>Acid Air Raid</t>
  </si>
  <si>
    <t>Rose</t>
  </si>
  <si>
    <t>Bleu</t>
  </si>
  <si>
    <t>Vert</t>
  </si>
  <si>
    <t>Jaune</t>
  </si>
  <si>
    <t>Orange</t>
  </si>
  <si>
    <t>Rouge</t>
  </si>
  <si>
    <t>Violet</t>
  </si>
  <si>
    <t>Danny Tenaglia</t>
  </si>
  <si>
    <t>Black Box</t>
  </si>
  <si>
    <t>Strike it up</t>
  </si>
  <si>
    <t>Latino Party</t>
  </si>
  <si>
    <t>Le Park</t>
  </si>
  <si>
    <t>Bob Sinclar</t>
  </si>
  <si>
    <t>The beat goes on</t>
  </si>
  <si>
    <t>IIO</t>
  </si>
  <si>
    <t>At the end</t>
  </si>
  <si>
    <t>Boy George</t>
  </si>
  <si>
    <t>Generations of love</t>
  </si>
  <si>
    <t>U and Me</t>
  </si>
  <si>
    <t>Technotronic</t>
  </si>
  <si>
    <t>Pump up the jam</t>
  </si>
  <si>
    <t>Yazz</t>
  </si>
  <si>
    <t>The only way is up</t>
  </si>
  <si>
    <t>Dancing is like making love</t>
  </si>
  <si>
    <t>Please don't go</t>
  </si>
  <si>
    <t>Little Louie &amp; Marc Anthony</t>
  </si>
  <si>
    <t>Ride on the rythm</t>
  </si>
  <si>
    <t>Lectroluv</t>
  </si>
  <si>
    <t>The difference</t>
  </si>
  <si>
    <t>Kamasutra</t>
  </si>
  <si>
    <t>Censored</t>
  </si>
  <si>
    <t>Maurice Aymard &amp; Sasse</t>
  </si>
  <si>
    <t>Backwards</t>
  </si>
  <si>
    <t>Let's push it</t>
  </si>
  <si>
    <t>Tripping on sunshine</t>
  </si>
  <si>
    <t>The Obeah Men</t>
  </si>
  <si>
    <t>Wanna make love</t>
  </si>
  <si>
    <t>Yvan &amp; Dan Daniel</t>
  </si>
  <si>
    <t>Enjoy the silence</t>
  </si>
  <si>
    <t>54 all stars</t>
  </si>
  <si>
    <t>If you could read my mind</t>
  </si>
  <si>
    <t>Get down</t>
  </si>
  <si>
    <t>Usura</t>
  </si>
  <si>
    <t>Open you mind</t>
  </si>
  <si>
    <t>Avant-Garde</t>
  </si>
  <si>
    <t>Chubby Chunks</t>
  </si>
  <si>
    <t>Testament IV</t>
  </si>
  <si>
    <t>Litchies 99</t>
  </si>
  <si>
    <t>Happy Clappers</t>
  </si>
  <si>
    <t>I Believe 97</t>
  </si>
  <si>
    <t>La morocha</t>
  </si>
  <si>
    <t>Kadoc</t>
  </si>
  <si>
    <t>Nighttrain</t>
  </si>
  <si>
    <t>Nick Kamen</t>
  </si>
  <si>
    <t>Each time you break my heart</t>
  </si>
  <si>
    <t>Lambda</t>
  </si>
  <si>
    <t>Hold on tight</t>
  </si>
  <si>
    <t>Subliminal Cuts</t>
  </si>
  <si>
    <t>Le voie le soleil</t>
  </si>
  <si>
    <t>Afro Medusa</t>
  </si>
  <si>
    <t>Megamix</t>
  </si>
  <si>
    <t>Dance</t>
  </si>
  <si>
    <t>Donna Summer</t>
  </si>
  <si>
    <t>Hot Stuff</t>
  </si>
  <si>
    <t>Cerrone</t>
  </si>
  <si>
    <t>Golden Touch</t>
  </si>
  <si>
    <t>The Montini Experience</t>
  </si>
  <si>
    <t>My House is your house</t>
  </si>
  <si>
    <t>Chimo Bayo</t>
  </si>
  <si>
    <t>A si me gusta a mi</t>
  </si>
  <si>
    <t>Deee Maestro</t>
  </si>
  <si>
    <t>Deee Spane</t>
  </si>
  <si>
    <t>Damien J Carter</t>
  </si>
  <si>
    <t>Climbin</t>
  </si>
  <si>
    <t>Da Peepz</t>
  </si>
  <si>
    <t>Open up your heart</t>
  </si>
  <si>
    <t>Clark &amp; Kent</t>
  </si>
  <si>
    <t>Saxsex</t>
  </si>
  <si>
    <t>Translantic Soul</t>
  </si>
  <si>
    <t>Release yourself</t>
  </si>
  <si>
    <t>El ritmo</t>
  </si>
  <si>
    <t>The limelife</t>
  </si>
  <si>
    <t>Juan Magan</t>
  </si>
  <si>
    <t>Jeremy</t>
  </si>
  <si>
    <t>Julius Papp</t>
  </si>
  <si>
    <t>Freed</t>
  </si>
  <si>
    <t>Erik Rug</t>
  </si>
  <si>
    <t>Universoul People</t>
  </si>
  <si>
    <t>Mazi</t>
  </si>
  <si>
    <t>North &amp; Damen</t>
  </si>
  <si>
    <t>Rollo Goes Mystic</t>
  </si>
  <si>
    <t>Love Love Love Here I come</t>
  </si>
  <si>
    <t>Ruff Driverz</t>
  </si>
  <si>
    <t>Don't stop</t>
  </si>
  <si>
    <t>Lee Marrow</t>
  </si>
  <si>
    <t>Soulgrabber</t>
  </si>
  <si>
    <t>Part 3</t>
  </si>
  <si>
    <t>CLS</t>
  </si>
  <si>
    <t>Phats and Small</t>
  </si>
  <si>
    <t>MAW</t>
  </si>
  <si>
    <t>Who knows</t>
  </si>
  <si>
    <t>Michelle Weeks</t>
  </si>
  <si>
    <t>Don't give up</t>
  </si>
  <si>
    <t>Horny United</t>
  </si>
  <si>
    <t>Crazy Paris</t>
  </si>
  <si>
    <t>Cirez D</t>
  </si>
  <si>
    <t>Diamond Girl</t>
  </si>
  <si>
    <t>Megabump</t>
  </si>
  <si>
    <t>Rozalla</t>
  </si>
  <si>
    <t>Love Breakdown</t>
  </si>
  <si>
    <t>Are you ready to fly</t>
  </si>
  <si>
    <t>Megaparty</t>
  </si>
  <si>
    <t>Marrs</t>
  </si>
  <si>
    <t>Pump up the volume</t>
  </si>
  <si>
    <t>Whitney Houston</t>
  </si>
  <si>
    <t>Heartbreak Hotel</t>
  </si>
  <si>
    <t>Elements live in Miami</t>
  </si>
  <si>
    <t>Tengo Nada</t>
  </si>
  <si>
    <t>Patrick Juvet</t>
  </si>
  <si>
    <t>The Gay Paris</t>
  </si>
  <si>
    <t>I love Americ</t>
  </si>
  <si>
    <t>Janet Jackson</t>
  </si>
  <si>
    <t>You want this</t>
  </si>
  <si>
    <t>The theme from S Express</t>
  </si>
  <si>
    <t>Cesaria Evora</t>
  </si>
  <si>
    <t>Sangue de beirona</t>
  </si>
  <si>
    <t>Junatik</t>
  </si>
  <si>
    <t>Maybe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</si>
</sst>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8F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/>
    <xf numFmtId="1" fontId="0" fillId="0" borderId="0" xfId="0" quotePrefix="1" applyNumberFormat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numFmt numFmtId="1" formatCode="0"/>
      <alignment horizontal="center" vertical="bottom" textRotation="0" wrapText="0" indent="0" relativeIndent="255" justifyLastLine="0" shrinkToFit="0" readingOrder="0"/>
    </dxf>
    <dxf>
      <font>
        <b/>
      </font>
      <alignment horizontal="center" vertical="bottom" textRotation="0" wrapText="0" indent="0" relativeIndent="255" justifyLastLine="0" shrinkToFit="0" readingOrder="0"/>
    </dxf>
    <dxf>
      <numFmt numFmtId="25" formatCode="hh:mm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8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733425</xdr:colOff>
      <xdr:row>1</xdr:row>
      <xdr:rowOff>133350</xdr:rowOff>
    </xdr:from>
    <xdr:to>
      <xdr:col>6</xdr:col>
      <xdr:colOff>742950</xdr:colOff>
      <xdr:row>6</xdr:row>
      <xdr:rowOff>28575</xdr:rowOff>
    </xdr:to>
    <xdr:sp macro="[0]!Generateur_Liste_Aleatoire" textlink="">
      <xdr:nvSpPr>
        <xdr:cNvPr id="2" name="ZoneTexte 1"/>
        <xdr:cNvSpPr txBox="1"/>
      </xdr:nvSpPr>
      <xdr:spPr>
        <a:xfrm>
          <a:off x="6438900" y="333375"/>
          <a:ext cx="2066925" cy="8953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Générateur liste aléatoire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5" name="Tableau5" displayName="Tableau5" ref="A1:L278" totalsRowShown="0" headerRowDxfId="8">
  <autoFilter ref="A1:L278"/>
  <sortState ref="A2:L278">
    <sortCondition ref="F1:F278"/>
  </sortState>
  <tableColumns count="12">
    <tableColumn id="1" name="Artiste"/>
    <tableColumn id="2" name="Titre"/>
    <tableColumn id="3" name="Key"/>
    <tableColumn id="4" name="Camelot"/>
    <tableColumn id="5" name="Duration" dataDxfId="7"/>
    <tableColumn id="6" name="BPM" dataDxfId="6"/>
    <tableColumn id="12" name="-3 %" dataDxfId="5">
      <calculatedColumnFormula>Tableau5[[#This Row],[BPM]]*0.97</calculatedColumnFormula>
    </tableColumn>
    <tableColumn id="11" name="+3 %" dataDxfId="4">
      <calculatedColumnFormula>Tableau5[[#This Row],[BPM]]*1.03</calculatedColumnFormula>
    </tableColumn>
    <tableColumn id="7" name="Min" dataDxfId="3">
      <calculatedColumnFormula>Tableau5[[#This Row],[BPM]]*0.9</calculatedColumnFormula>
    </tableColumn>
    <tableColumn id="8" name="Max" dataDxfId="2">
      <calculatedColumnFormula>Tableau5[[#This Row],[BPM]]*1.1</calculatedColumnFormula>
    </tableColumn>
    <tableColumn id="9" name="Style"/>
    <tableColumn id="10" name="Sticker" dataDxfId="1">
      <calculatedColumnFormula>VLOOKUP(Tableau5[[#This Row],[BPM]],Compteur!$A$4:$B$10,2)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78"/>
  <sheetViews>
    <sheetView workbookViewId="0">
      <pane ySplit="1" topLeftCell="A2" activePane="bottomLeft" state="frozen"/>
      <selection pane="bottomLeft" activeCell="F194" sqref="F194"/>
    </sheetView>
  </sheetViews>
  <sheetFormatPr baseColWidth="10" defaultColWidth="11" defaultRowHeight="15.75"/>
  <cols>
    <col min="1" max="1" width="25.5" bestFit="1" customWidth="1"/>
    <col min="2" max="2" width="37.125" customWidth="1"/>
    <col min="4" max="4" width="10.5" customWidth="1"/>
    <col min="6" max="6" width="9.375" style="10" customWidth="1"/>
    <col min="7" max="8" width="9.375" style="9" customWidth="1"/>
    <col min="9" max="10" width="9.375" style="1" customWidth="1"/>
  </cols>
  <sheetData>
    <row r="1" spans="1:12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0" t="s">
        <v>5</v>
      </c>
      <c r="G1" s="12" t="s">
        <v>6</v>
      </c>
      <c r="H1" s="12" t="s">
        <v>7</v>
      </c>
      <c r="I1" s="9" t="s">
        <v>8</v>
      </c>
      <c r="J1" s="9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E2" s="11"/>
      <c r="F2" s="10">
        <v>104</v>
      </c>
      <c r="G2" s="9">
        <f>Tableau5[[#This Row],[BPM]]*0.97</f>
        <v>100.88</v>
      </c>
      <c r="H2" s="9">
        <f>Tableau5[[#This Row],[BPM]]*1.03</f>
        <v>107.12</v>
      </c>
      <c r="I2" s="9">
        <f>Tableau5[[#This Row],[BPM]]*0.9</f>
        <v>93.600000000000009</v>
      </c>
      <c r="J2" s="9">
        <f>Tableau5[[#This Row],[BPM]]*1.1</f>
        <v>114.4</v>
      </c>
      <c r="K2" t="s">
        <v>14</v>
      </c>
      <c r="L2" s="13" t="str">
        <f>VLOOKUP(Tableau5[[#This Row],[BPM]],Compteur!$A$4:$B$10,2)</f>
        <v>Rose</v>
      </c>
    </row>
    <row r="3" spans="1:12">
      <c r="A3" t="s">
        <v>475</v>
      </c>
      <c r="B3" t="s">
        <v>476</v>
      </c>
      <c r="E3" s="11"/>
      <c r="F3" s="10">
        <v>110</v>
      </c>
      <c r="G3" s="9">
        <f>Tableau5[[#This Row],[BPM]]*0.97</f>
        <v>106.7</v>
      </c>
      <c r="H3" s="9">
        <f>Tableau5[[#This Row],[BPM]]*1.03</f>
        <v>113.3</v>
      </c>
      <c r="I3" s="9">
        <f>Tableau5[[#This Row],[BPM]]*0.9</f>
        <v>99</v>
      </c>
      <c r="J3" s="9">
        <f>Tableau5[[#This Row],[BPM]]*1.1</f>
        <v>121.00000000000001</v>
      </c>
      <c r="K3" t="s">
        <v>472</v>
      </c>
      <c r="L3" s="13" t="str">
        <f>VLOOKUP(Tableau5[[#This Row],[BPM]],Compteur!$A$4:$B$10,2)</f>
        <v>Rose</v>
      </c>
    </row>
    <row r="4" spans="1:12">
      <c r="A4" t="s">
        <v>419</v>
      </c>
      <c r="B4" t="s">
        <v>471</v>
      </c>
      <c r="E4" s="11"/>
      <c r="F4" s="10">
        <v>112</v>
      </c>
      <c r="G4" s="9">
        <f>Tableau5[[#This Row],[BPM]]*0.97</f>
        <v>108.64</v>
      </c>
      <c r="H4" s="9">
        <f>Tableau5[[#This Row],[BPM]]*1.03</f>
        <v>115.36</v>
      </c>
      <c r="I4" s="9">
        <f>Tableau5[[#This Row],[BPM]]*0.9</f>
        <v>100.8</v>
      </c>
      <c r="J4" s="9">
        <f>Tableau5[[#This Row],[BPM]]*1.1</f>
        <v>123.20000000000002</v>
      </c>
      <c r="K4" t="s">
        <v>472</v>
      </c>
      <c r="L4" s="13" t="str">
        <f>VLOOKUP(Tableau5[[#This Row],[BPM]],Compteur!$A$4:$B$10,2)</f>
        <v>Rose</v>
      </c>
    </row>
    <row r="5" spans="1:12">
      <c r="A5" t="s">
        <v>419</v>
      </c>
      <c r="B5" t="s">
        <v>420</v>
      </c>
      <c r="E5" s="11"/>
      <c r="F5" s="10">
        <v>112</v>
      </c>
      <c r="G5" s="9">
        <f>Tableau5[[#This Row],[BPM]]*0.97</f>
        <v>108.64</v>
      </c>
      <c r="H5" s="9">
        <f>Tableau5[[#This Row],[BPM]]*1.03</f>
        <v>115.36</v>
      </c>
      <c r="I5" s="9">
        <f>Tableau5[[#This Row],[BPM]]*0.9</f>
        <v>100.8</v>
      </c>
      <c r="J5" s="9">
        <f>Tableau5[[#This Row],[BPM]]*1.1</f>
        <v>123.20000000000002</v>
      </c>
      <c r="K5" t="s">
        <v>472</v>
      </c>
      <c r="L5" s="13" t="str">
        <f>VLOOKUP(Tableau5[[#This Row],[BPM]],Compteur!$A$4:$B$10,2)</f>
        <v>Rose</v>
      </c>
    </row>
    <row r="6" spans="1:12">
      <c r="A6" t="s">
        <v>523</v>
      </c>
      <c r="B6" t="s">
        <v>524</v>
      </c>
      <c r="E6" s="11"/>
      <c r="F6" s="10">
        <v>112</v>
      </c>
      <c r="G6" s="9">
        <f>Tableau5[[#This Row],[BPM]]*0.97</f>
        <v>108.64</v>
      </c>
      <c r="H6" s="9">
        <f>Tableau5[[#This Row],[BPM]]*1.03</f>
        <v>115.36</v>
      </c>
      <c r="I6" s="9">
        <f>Tableau5[[#This Row],[BPM]]*0.9</f>
        <v>100.8</v>
      </c>
      <c r="J6" s="9">
        <f>Tableau5[[#This Row],[BPM]]*1.1</f>
        <v>123.20000000000002</v>
      </c>
      <c r="K6" t="s">
        <v>17</v>
      </c>
      <c r="L6" s="13" t="str">
        <f>VLOOKUP(Tableau5[[#This Row],[BPM]],Compteur!$A$4:$B$10,2)</f>
        <v>Rose</v>
      </c>
    </row>
    <row r="7" spans="1:12">
      <c r="A7" t="s">
        <v>15</v>
      </c>
      <c r="B7" t="s">
        <v>16</v>
      </c>
      <c r="E7" s="11">
        <v>0.21041666666666667</v>
      </c>
      <c r="F7" s="10">
        <v>113</v>
      </c>
      <c r="G7" s="9">
        <f>Tableau5[[#This Row],[BPM]]*0.97</f>
        <v>109.61</v>
      </c>
      <c r="H7" s="9">
        <f>Tableau5[[#This Row],[BPM]]*1.03</f>
        <v>116.39</v>
      </c>
      <c r="I7" s="9">
        <f>Tableau5[[#This Row],[BPM]]*0.9</f>
        <v>101.7</v>
      </c>
      <c r="J7" s="9">
        <f>Tableau5[[#This Row],[BPM]]*1.1</f>
        <v>124.30000000000001</v>
      </c>
      <c r="K7" t="s">
        <v>17</v>
      </c>
      <c r="L7" s="13" t="str">
        <f>VLOOKUP(Tableau5[[#This Row],[BPM]],Compteur!$A$4:$B$10,2)</f>
        <v>Rose</v>
      </c>
    </row>
    <row r="8" spans="1:12">
      <c r="A8" t="s">
        <v>18</v>
      </c>
      <c r="B8" t="s">
        <v>19</v>
      </c>
      <c r="E8" s="11">
        <v>0.23402777777777781</v>
      </c>
      <c r="F8" s="10">
        <v>115</v>
      </c>
      <c r="G8" s="9">
        <f>Tableau5[[#This Row],[BPM]]*0.97</f>
        <v>111.55</v>
      </c>
      <c r="H8" s="9">
        <f>Tableau5[[#This Row],[BPM]]*1.03</f>
        <v>118.45</v>
      </c>
      <c r="I8" s="9">
        <f>Tableau5[[#This Row],[BPM]]*0.9</f>
        <v>103.5</v>
      </c>
      <c r="J8" s="9">
        <f>Tableau5[[#This Row],[BPM]]*1.1</f>
        <v>126.50000000000001</v>
      </c>
      <c r="K8" t="s">
        <v>14</v>
      </c>
      <c r="L8" s="13" t="str">
        <f>VLOOKUP(Tableau5[[#This Row],[BPM]],Compteur!$A$4:$B$10,2)</f>
        <v>Rose</v>
      </c>
    </row>
    <row r="9" spans="1:12">
      <c r="A9" t="s">
        <v>20</v>
      </c>
      <c r="B9" t="s">
        <v>21</v>
      </c>
      <c r="E9" s="11">
        <v>0.26180555555555557</v>
      </c>
      <c r="F9" s="10">
        <v>115</v>
      </c>
      <c r="G9" s="9">
        <f>Tableau5[[#This Row],[BPM]]*0.97</f>
        <v>111.55</v>
      </c>
      <c r="H9" s="9">
        <f>Tableau5[[#This Row],[BPM]]*1.03</f>
        <v>118.45</v>
      </c>
      <c r="I9" s="9">
        <f>Tableau5[[#This Row],[BPM]]*0.9</f>
        <v>103.5</v>
      </c>
      <c r="J9" s="9">
        <f>Tableau5[[#This Row],[BPM]]*1.1</f>
        <v>126.50000000000001</v>
      </c>
      <c r="K9" t="s">
        <v>14</v>
      </c>
      <c r="L9" s="13" t="str">
        <f>VLOOKUP(Tableau5[[#This Row],[BPM]],Compteur!$A$4:$B$10,2)</f>
        <v>Rose</v>
      </c>
    </row>
    <row r="10" spans="1:12">
      <c r="A10" t="s">
        <v>22</v>
      </c>
      <c r="B10" t="s">
        <v>23</v>
      </c>
      <c r="E10" s="11">
        <v>0.25</v>
      </c>
      <c r="F10" s="10">
        <v>115</v>
      </c>
      <c r="G10" s="9">
        <f>Tableau5[[#This Row],[BPM]]*0.97</f>
        <v>111.55</v>
      </c>
      <c r="H10" s="9">
        <f>Tableau5[[#This Row],[BPM]]*1.03</f>
        <v>118.45</v>
      </c>
      <c r="I10" s="9">
        <f>Tableau5[[#This Row],[BPM]]*0.9</f>
        <v>103.5</v>
      </c>
      <c r="J10" s="9">
        <f>Tableau5[[#This Row],[BPM]]*1.1</f>
        <v>126.50000000000001</v>
      </c>
      <c r="K10" t="s">
        <v>14</v>
      </c>
      <c r="L10" s="13" t="str">
        <f>VLOOKUP(Tableau5[[#This Row],[BPM]],Compteur!$A$4:$B$10,2)</f>
        <v>Rose</v>
      </c>
    </row>
    <row r="11" spans="1:12">
      <c r="A11" t="s">
        <v>427</v>
      </c>
      <c r="B11" t="s">
        <v>428</v>
      </c>
      <c r="E11" s="11"/>
      <c r="F11" s="10">
        <v>116</v>
      </c>
      <c r="G11" s="9">
        <f>Tableau5[[#This Row],[BPM]]*0.97</f>
        <v>112.52</v>
      </c>
      <c r="H11" s="9">
        <f>Tableau5[[#This Row],[BPM]]*1.03</f>
        <v>119.48</v>
      </c>
      <c r="I11" s="9">
        <f>Tableau5[[#This Row],[BPM]]*0.9</f>
        <v>104.4</v>
      </c>
      <c r="J11" s="9">
        <f>Tableau5[[#This Row],[BPM]]*1.1</f>
        <v>127.60000000000001</v>
      </c>
      <c r="K11" t="s">
        <v>17</v>
      </c>
      <c r="L11" s="13" t="str">
        <f>VLOOKUP(Tableau5[[#This Row],[BPM]],Compteur!$A$4:$B$10,2)</f>
        <v>Rose</v>
      </c>
    </row>
    <row r="12" spans="1:12">
      <c r="A12" t="s">
        <v>464</v>
      </c>
      <c r="B12" t="s">
        <v>465</v>
      </c>
      <c r="E12" s="11"/>
      <c r="F12" s="10">
        <v>116</v>
      </c>
      <c r="G12" s="9">
        <f>Tableau5[[#This Row],[BPM]]*0.97</f>
        <v>112.52</v>
      </c>
      <c r="H12" s="9">
        <f>Tableau5[[#This Row],[BPM]]*1.03</f>
        <v>119.48</v>
      </c>
      <c r="I12" s="9">
        <f>Tableau5[[#This Row],[BPM]]*0.9</f>
        <v>104.4</v>
      </c>
      <c r="J12" s="9">
        <f>Tableau5[[#This Row],[BPM]]*1.1</f>
        <v>127.60000000000001</v>
      </c>
      <c r="K12" t="s">
        <v>17</v>
      </c>
      <c r="L12" s="13" t="str">
        <f>VLOOKUP(Tableau5[[#This Row],[BPM]],Compteur!$A$4:$B$10,2)</f>
        <v>Rose</v>
      </c>
    </row>
    <row r="13" spans="1:12">
      <c r="A13" t="s">
        <v>24</v>
      </c>
      <c r="B13" t="s">
        <v>534</v>
      </c>
      <c r="E13" s="11"/>
      <c r="F13" s="10">
        <v>116</v>
      </c>
      <c r="G13" s="9">
        <f>Tableau5[[#This Row],[BPM]]*0.97</f>
        <v>112.52</v>
      </c>
      <c r="H13" s="9">
        <f>Tableau5[[#This Row],[BPM]]*1.03</f>
        <v>119.48</v>
      </c>
      <c r="I13" s="9">
        <f>Tableau5[[#This Row],[BPM]]*0.9</f>
        <v>104.4</v>
      </c>
      <c r="J13" s="9">
        <f>Tableau5[[#This Row],[BPM]]*1.1</f>
        <v>127.60000000000001</v>
      </c>
      <c r="K13" t="s">
        <v>17</v>
      </c>
      <c r="L13" s="13" t="str">
        <f>VLOOKUP(Tableau5[[#This Row],[BPM]],Compteur!$A$4:$B$10,2)</f>
        <v>Rose</v>
      </c>
    </row>
    <row r="14" spans="1:12">
      <c r="A14" t="s">
        <v>24</v>
      </c>
      <c r="B14" t="s">
        <v>25</v>
      </c>
      <c r="E14" s="11">
        <v>0.24374999999999999</v>
      </c>
      <c r="F14" s="10">
        <v>118</v>
      </c>
      <c r="G14" s="9">
        <f>Tableau5[[#This Row],[BPM]]*0.97</f>
        <v>114.46</v>
      </c>
      <c r="H14" s="9">
        <f>Tableau5[[#This Row],[BPM]]*1.03</f>
        <v>121.54</v>
      </c>
      <c r="I14" s="9">
        <f>Tableau5[[#This Row],[BPM]]*0.9</f>
        <v>106.2</v>
      </c>
      <c r="J14" s="9">
        <f>Tableau5[[#This Row],[BPM]]*1.1</f>
        <v>129.80000000000001</v>
      </c>
      <c r="K14" t="s">
        <v>14</v>
      </c>
      <c r="L14" s="13" t="str">
        <f>VLOOKUP(Tableau5[[#This Row],[BPM]],Compteur!$A$4:$B$10,2)</f>
        <v>Rose</v>
      </c>
    </row>
    <row r="15" spans="1:12">
      <c r="A15" t="s">
        <v>26</v>
      </c>
      <c r="B15" t="s">
        <v>27</v>
      </c>
      <c r="E15" s="11">
        <v>0.30069444444444443</v>
      </c>
      <c r="F15" s="10">
        <v>119</v>
      </c>
      <c r="G15" s="9">
        <f>Tableau5[[#This Row],[BPM]]*0.97</f>
        <v>115.42999999999999</v>
      </c>
      <c r="H15" s="9">
        <f>Tableau5[[#This Row],[BPM]]*1.03</f>
        <v>122.57000000000001</v>
      </c>
      <c r="I15" s="9">
        <f>Tableau5[[#This Row],[BPM]]*0.9</f>
        <v>107.10000000000001</v>
      </c>
      <c r="J15" s="9">
        <f>Tableau5[[#This Row],[BPM]]*1.1</f>
        <v>130.9</v>
      </c>
      <c r="K15" t="s">
        <v>17</v>
      </c>
      <c r="L15" t="str">
        <f>VLOOKUP(Tableau5[[#This Row],[BPM]],Compteur!$A$4:$B$10,2)</f>
        <v>Rose</v>
      </c>
    </row>
    <row r="16" spans="1:12">
      <c r="A16" t="s">
        <v>50</v>
      </c>
      <c r="B16" t="s">
        <v>435</v>
      </c>
      <c r="E16" s="11"/>
      <c r="F16" s="10">
        <v>120</v>
      </c>
      <c r="G16" s="9">
        <f>Tableau5[[#This Row],[BPM]]*0.97</f>
        <v>116.39999999999999</v>
      </c>
      <c r="H16" s="9">
        <f>Tableau5[[#This Row],[BPM]]*1.03</f>
        <v>123.60000000000001</v>
      </c>
      <c r="I16" s="9">
        <f>Tableau5[[#This Row],[BPM]]*0.9</f>
        <v>108</v>
      </c>
      <c r="J16" s="9">
        <f>Tableau5[[#This Row],[BPM]]*1.1</f>
        <v>132</v>
      </c>
      <c r="K16" t="s">
        <v>17</v>
      </c>
      <c r="L16" s="13" t="str">
        <f>VLOOKUP(Tableau5[[#This Row],[BPM]],Compteur!$A$4:$B$10,2)</f>
        <v>Bleu</v>
      </c>
    </row>
    <row r="17" spans="1:12">
      <c r="A17" t="s">
        <v>28</v>
      </c>
      <c r="B17" t="s">
        <v>29</v>
      </c>
      <c r="C17" t="s">
        <v>30</v>
      </c>
      <c r="D17" t="s">
        <v>31</v>
      </c>
      <c r="E17" s="11">
        <v>0.31875000000000003</v>
      </c>
      <c r="F17" s="10">
        <v>120</v>
      </c>
      <c r="G17" s="9">
        <f>Tableau5[[#This Row],[BPM]]*0.97</f>
        <v>116.39999999999999</v>
      </c>
      <c r="H17" s="9">
        <f>Tableau5[[#This Row],[BPM]]*1.03</f>
        <v>123.60000000000001</v>
      </c>
      <c r="I17" s="9">
        <f>Tableau5[[#This Row],[BPM]]*0.9</f>
        <v>108</v>
      </c>
      <c r="J17" s="9">
        <f>Tableau5[[#This Row],[BPM]]*1.1</f>
        <v>132</v>
      </c>
      <c r="K17" t="s">
        <v>17</v>
      </c>
      <c r="L17" t="str">
        <f>VLOOKUP(Tableau5[[#This Row],[BPM]],Compteur!$A$4:$B$10,2)</f>
        <v>Bleu</v>
      </c>
    </row>
    <row r="18" spans="1:12">
      <c r="A18" t="s">
        <v>438</v>
      </c>
      <c r="B18" t="s">
        <v>439</v>
      </c>
      <c r="E18" s="11"/>
      <c r="F18" s="10">
        <v>120</v>
      </c>
      <c r="G18" s="9">
        <f>Tableau5[[#This Row],[BPM]]*0.97</f>
        <v>116.39999999999999</v>
      </c>
      <c r="H18" s="9">
        <f>Tableau5[[#This Row],[BPM]]*1.03</f>
        <v>123.60000000000001</v>
      </c>
      <c r="I18" s="9">
        <f>Tableau5[[#This Row],[BPM]]*0.9</f>
        <v>108</v>
      </c>
      <c r="J18" s="9">
        <f>Tableau5[[#This Row],[BPM]]*1.1</f>
        <v>132</v>
      </c>
      <c r="K18" t="s">
        <v>17</v>
      </c>
      <c r="L18" s="13" t="str">
        <f>VLOOKUP(Tableau5[[#This Row],[BPM]],Compteur!$A$4:$B$10,2)</f>
        <v>Bleu</v>
      </c>
    </row>
    <row r="19" spans="1:12">
      <c r="A19" t="s">
        <v>32</v>
      </c>
      <c r="B19" t="s">
        <v>33</v>
      </c>
      <c r="E19" s="11">
        <v>0.29166666666666669</v>
      </c>
      <c r="F19" s="10">
        <v>120</v>
      </c>
      <c r="G19" s="9">
        <f>Tableau5[[#This Row],[BPM]]*0.97</f>
        <v>116.39999999999999</v>
      </c>
      <c r="H19" s="9">
        <f>Tableau5[[#This Row],[BPM]]*1.03</f>
        <v>123.60000000000001</v>
      </c>
      <c r="I19" s="9">
        <f>Tableau5[[#This Row],[BPM]]*0.9</f>
        <v>108</v>
      </c>
      <c r="J19" s="9">
        <f>Tableau5[[#This Row],[BPM]]*1.1</f>
        <v>132</v>
      </c>
      <c r="K19" t="s">
        <v>17</v>
      </c>
      <c r="L19" s="13" t="str">
        <f>VLOOKUP(Tableau5[[#This Row],[BPM]],Compteur!$A$4:$B$10,2)</f>
        <v>Bleu</v>
      </c>
    </row>
    <row r="20" spans="1:12">
      <c r="A20" t="s">
        <v>34</v>
      </c>
      <c r="B20" t="s">
        <v>35</v>
      </c>
      <c r="E20" s="11">
        <v>0.29583333333333334</v>
      </c>
      <c r="F20" s="10">
        <v>120</v>
      </c>
      <c r="G20" s="9">
        <f>Tableau5[[#This Row],[BPM]]*0.97</f>
        <v>116.39999999999999</v>
      </c>
      <c r="H20" s="9">
        <f>Tableau5[[#This Row],[BPM]]*1.03</f>
        <v>123.60000000000001</v>
      </c>
      <c r="I20" s="9">
        <f>Tableau5[[#This Row],[BPM]]*0.9</f>
        <v>108</v>
      </c>
      <c r="J20" s="9">
        <f>Tableau5[[#This Row],[BPM]]*1.1</f>
        <v>132</v>
      </c>
      <c r="K20" t="s">
        <v>17</v>
      </c>
      <c r="L20" s="13" t="str">
        <f>VLOOKUP(Tableau5[[#This Row],[BPM]],Compteur!$A$4:$B$10,2)</f>
        <v>Bleu</v>
      </c>
    </row>
    <row r="21" spans="1:12">
      <c r="A21" t="s">
        <v>24</v>
      </c>
      <c r="B21" t="s">
        <v>36</v>
      </c>
      <c r="E21" s="11">
        <v>0.48125000000000001</v>
      </c>
      <c r="F21" s="10">
        <v>120</v>
      </c>
      <c r="G21" s="9">
        <f>Tableau5[[#This Row],[BPM]]*0.97</f>
        <v>116.39999999999999</v>
      </c>
      <c r="H21" s="9">
        <f>Tableau5[[#This Row],[BPM]]*1.03</f>
        <v>123.60000000000001</v>
      </c>
      <c r="I21" s="9">
        <f>Tableau5[[#This Row],[BPM]]*0.9</f>
        <v>108</v>
      </c>
      <c r="J21" s="9">
        <f>Tableau5[[#This Row],[BPM]]*1.1</f>
        <v>132</v>
      </c>
      <c r="K21" t="s">
        <v>14</v>
      </c>
      <c r="L21" s="13" t="str">
        <f>VLOOKUP(Tableau5[[#This Row],[BPM]],Compteur!$A$4:$B$10,2)</f>
        <v>Bleu</v>
      </c>
    </row>
    <row r="22" spans="1:12">
      <c r="A22" t="s">
        <v>37</v>
      </c>
      <c r="B22" t="s">
        <v>38</v>
      </c>
      <c r="E22" s="11">
        <v>0.16180555555555556</v>
      </c>
      <c r="F22" s="10">
        <v>120</v>
      </c>
      <c r="G22" s="9">
        <f>Tableau5[[#This Row],[BPM]]*0.97</f>
        <v>116.39999999999999</v>
      </c>
      <c r="H22" s="9">
        <f>Tableau5[[#This Row],[BPM]]*1.03</f>
        <v>123.60000000000001</v>
      </c>
      <c r="I22" s="9">
        <f>Tableau5[[#This Row],[BPM]]*0.9</f>
        <v>108</v>
      </c>
      <c r="J22" s="9">
        <f>Tableau5[[#This Row],[BPM]]*1.1</f>
        <v>132</v>
      </c>
      <c r="K22" t="s">
        <v>39</v>
      </c>
      <c r="L22" s="13" t="str">
        <f>VLOOKUP(Tableau5[[#This Row],[BPM]],Compteur!$A$4:$B$10,2)</f>
        <v>Bleu</v>
      </c>
    </row>
    <row r="23" spans="1:12">
      <c r="A23" t="s">
        <v>473</v>
      </c>
      <c r="B23" t="s">
        <v>474</v>
      </c>
      <c r="E23" s="11"/>
      <c r="F23" s="10">
        <v>120</v>
      </c>
      <c r="G23" s="9">
        <f>Tableau5[[#This Row],[BPM]]*0.97</f>
        <v>116.39999999999999</v>
      </c>
      <c r="H23" s="9">
        <f>Tableau5[[#This Row],[BPM]]*1.03</f>
        <v>123.60000000000001</v>
      </c>
      <c r="I23" s="9">
        <f>Tableau5[[#This Row],[BPM]]*0.9</f>
        <v>108</v>
      </c>
      <c r="J23" s="9">
        <f>Tableau5[[#This Row],[BPM]]*1.1</f>
        <v>132</v>
      </c>
      <c r="K23" t="s">
        <v>472</v>
      </c>
      <c r="L23" s="13" t="str">
        <f>VLOOKUP(Tableau5[[#This Row],[BPM]],Compteur!$A$4:$B$10,2)</f>
        <v>Bleu</v>
      </c>
    </row>
    <row r="24" spans="1:12">
      <c r="A24" t="s">
        <v>532</v>
      </c>
      <c r="B24" t="s">
        <v>533</v>
      </c>
      <c r="E24" s="11"/>
      <c r="F24" s="10">
        <v>120</v>
      </c>
      <c r="G24" s="9">
        <f>Tableau5[[#This Row],[BPM]]*0.97</f>
        <v>116.39999999999999</v>
      </c>
      <c r="H24" s="9">
        <f>Tableau5[[#This Row],[BPM]]*1.03</f>
        <v>123.60000000000001</v>
      </c>
      <c r="I24" s="9">
        <f>Tableau5[[#This Row],[BPM]]*0.9</f>
        <v>108</v>
      </c>
      <c r="J24" s="9">
        <f>Tableau5[[#This Row],[BPM]]*1.1</f>
        <v>132</v>
      </c>
      <c r="K24" t="s">
        <v>17</v>
      </c>
      <c r="L24" s="13" t="str">
        <f>VLOOKUP(Tableau5[[#This Row],[BPM]],Compteur!$A$4:$B$10,2)</f>
        <v>Bleu</v>
      </c>
    </row>
    <row r="25" spans="1:12">
      <c r="A25" t="s">
        <v>50</v>
      </c>
      <c r="B25" t="s">
        <v>51</v>
      </c>
      <c r="E25" s="11"/>
      <c r="F25" s="10">
        <v>121</v>
      </c>
      <c r="G25" s="9">
        <f>Tableau5[[#This Row],[BPM]]*0.97</f>
        <v>117.36999999999999</v>
      </c>
      <c r="H25" s="9">
        <f>Tableau5[[#This Row],[BPM]]*1.03</f>
        <v>124.63000000000001</v>
      </c>
      <c r="I25" s="9">
        <f>Tableau5[[#This Row],[BPM]]*0.9</f>
        <v>108.9</v>
      </c>
      <c r="J25" s="9">
        <f>Tableau5[[#This Row],[BPM]]*1.1</f>
        <v>133.10000000000002</v>
      </c>
      <c r="K25" t="s">
        <v>17</v>
      </c>
      <c r="L25" s="13" t="str">
        <f>VLOOKUP(Tableau5[[#This Row],[BPM]],Compteur!$A$4:$B$10,2)</f>
        <v>Bleu</v>
      </c>
    </row>
    <row r="26" spans="1:12">
      <c r="A26" t="s">
        <v>40</v>
      </c>
      <c r="B26" t="s">
        <v>41</v>
      </c>
      <c r="C26" t="s">
        <v>42</v>
      </c>
      <c r="D26" t="s">
        <v>43</v>
      </c>
      <c r="E26" s="11">
        <v>0.30624999999999997</v>
      </c>
      <c r="F26" s="10">
        <v>121</v>
      </c>
      <c r="G26" s="9">
        <f>Tableau5[[#This Row],[BPM]]*0.97</f>
        <v>117.36999999999999</v>
      </c>
      <c r="H26" s="9">
        <f>Tableau5[[#This Row],[BPM]]*1.03</f>
        <v>124.63000000000001</v>
      </c>
      <c r="I26" s="9">
        <f>Tableau5[[#This Row],[BPM]]*0.9</f>
        <v>108.9</v>
      </c>
      <c r="J26" s="9">
        <f>Tableau5[[#This Row],[BPM]]*1.1</f>
        <v>133.10000000000002</v>
      </c>
      <c r="K26" t="s">
        <v>17</v>
      </c>
      <c r="L26" t="str">
        <f>VLOOKUP(Tableau5[[#This Row],[BPM]],Compteur!$A$4:$B$10,2)</f>
        <v>Bleu</v>
      </c>
    </row>
    <row r="27" spans="1:12">
      <c r="A27" t="s">
        <v>44</v>
      </c>
      <c r="B27" t="s">
        <v>45</v>
      </c>
      <c r="C27" t="s">
        <v>46</v>
      </c>
      <c r="D27" t="s">
        <v>47</v>
      </c>
      <c r="E27" s="11">
        <v>0.3743055555555555</v>
      </c>
      <c r="F27" s="10">
        <v>121</v>
      </c>
      <c r="G27" s="9">
        <f>Tableau5[[#This Row],[BPM]]*0.97</f>
        <v>117.36999999999999</v>
      </c>
      <c r="H27" s="9">
        <f>Tableau5[[#This Row],[BPM]]*1.03</f>
        <v>124.63000000000001</v>
      </c>
      <c r="I27" s="9">
        <f>Tableau5[[#This Row],[BPM]]*0.9</f>
        <v>108.9</v>
      </c>
      <c r="J27" s="9">
        <f>Tableau5[[#This Row],[BPM]]*1.1</f>
        <v>133.10000000000002</v>
      </c>
      <c r="K27" t="s">
        <v>14</v>
      </c>
      <c r="L27" t="str">
        <f>VLOOKUP(Tableau5[[#This Row],[BPM]],Compteur!$A$4:$B$10,2)</f>
        <v>Bleu</v>
      </c>
    </row>
    <row r="28" spans="1:12">
      <c r="A28" t="s">
        <v>52</v>
      </c>
      <c r="B28" t="s">
        <v>53</v>
      </c>
      <c r="E28" s="11"/>
      <c r="F28" s="10">
        <v>121</v>
      </c>
      <c r="G28" s="9">
        <f>Tableau5[[#This Row],[BPM]]*0.97</f>
        <v>117.36999999999999</v>
      </c>
      <c r="H28" s="9">
        <f>Tableau5[[#This Row],[BPM]]*1.03</f>
        <v>124.63000000000001</v>
      </c>
      <c r="I28" s="9">
        <f>Tableau5[[#This Row],[BPM]]*0.9</f>
        <v>108.9</v>
      </c>
      <c r="J28" s="9">
        <f>Tableau5[[#This Row],[BPM]]*1.1</f>
        <v>133.10000000000002</v>
      </c>
      <c r="K28" t="s">
        <v>17</v>
      </c>
      <c r="L28" s="13" t="str">
        <f>VLOOKUP(Tableau5[[#This Row],[BPM]],Compteur!$A$4:$B$10,2)</f>
        <v>Bleu</v>
      </c>
    </row>
    <row r="29" spans="1:12">
      <c r="A29" t="s">
        <v>54</v>
      </c>
      <c r="B29" t="s">
        <v>55</v>
      </c>
      <c r="E29" s="11"/>
      <c r="F29" s="10">
        <v>121</v>
      </c>
      <c r="G29" s="9">
        <f>Tableau5[[#This Row],[BPM]]*0.97</f>
        <v>117.36999999999999</v>
      </c>
      <c r="H29" s="9">
        <f>Tableau5[[#This Row],[BPM]]*1.03</f>
        <v>124.63000000000001</v>
      </c>
      <c r="I29" s="9">
        <f>Tableau5[[#This Row],[BPM]]*0.9</f>
        <v>108.9</v>
      </c>
      <c r="J29" s="9">
        <f>Tableau5[[#This Row],[BPM]]*1.1</f>
        <v>133.10000000000002</v>
      </c>
      <c r="K29" t="s">
        <v>17</v>
      </c>
      <c r="L29" s="13" t="str">
        <f>VLOOKUP(Tableau5[[#This Row],[BPM]],Compteur!$A$4:$B$10,2)</f>
        <v>Bleu</v>
      </c>
    </row>
    <row r="30" spans="1:12">
      <c r="A30" t="s">
        <v>48</v>
      </c>
      <c r="B30" t="s">
        <v>49</v>
      </c>
      <c r="E30" s="11">
        <v>0.27569444444444446</v>
      </c>
      <c r="F30" s="10">
        <v>121</v>
      </c>
      <c r="G30" s="9">
        <f>Tableau5[[#This Row],[BPM]]*0.97</f>
        <v>117.36999999999999</v>
      </c>
      <c r="H30" s="9">
        <f>Tableau5[[#This Row],[BPM]]*1.03</f>
        <v>124.63000000000001</v>
      </c>
      <c r="I30" s="9">
        <f>Tableau5[[#This Row],[BPM]]*0.9</f>
        <v>108.9</v>
      </c>
      <c r="J30" s="9">
        <f>Tableau5[[#This Row],[BPM]]*1.1</f>
        <v>133.10000000000002</v>
      </c>
      <c r="K30" t="s">
        <v>17</v>
      </c>
      <c r="L30" s="13" t="str">
        <f>VLOOKUP(Tableau5[[#This Row],[BPM]],Compteur!$A$4:$B$10,2)</f>
        <v>Bleu</v>
      </c>
    </row>
    <row r="31" spans="1:12">
      <c r="A31" t="s">
        <v>56</v>
      </c>
      <c r="B31" t="s">
        <v>57</v>
      </c>
      <c r="C31" t="s">
        <v>58</v>
      </c>
      <c r="D31" t="s">
        <v>59</v>
      </c>
      <c r="E31" s="11">
        <v>0.50347222222222221</v>
      </c>
      <c r="F31" s="10">
        <v>122</v>
      </c>
      <c r="G31" s="9">
        <f>Tableau5[[#This Row],[BPM]]*0.97</f>
        <v>118.34</v>
      </c>
      <c r="H31" s="9">
        <f>Tableau5[[#This Row],[BPM]]*1.03</f>
        <v>125.66</v>
      </c>
      <c r="I31" s="9">
        <f>Tableau5[[#This Row],[BPM]]*0.9</f>
        <v>109.8</v>
      </c>
      <c r="J31" s="9">
        <f>Tableau5[[#This Row],[BPM]]*1.1</f>
        <v>134.20000000000002</v>
      </c>
      <c r="K31" t="s">
        <v>17</v>
      </c>
      <c r="L31" t="str">
        <f>VLOOKUP(Tableau5[[#This Row],[BPM]],Compteur!$A$4:$B$10,2)</f>
        <v>Bleu</v>
      </c>
    </row>
    <row r="32" spans="1:12">
      <c r="A32" t="s">
        <v>56</v>
      </c>
      <c r="B32" t="s">
        <v>57</v>
      </c>
      <c r="E32" s="11"/>
      <c r="F32" s="10">
        <v>122</v>
      </c>
      <c r="G32" s="9">
        <f>Tableau5[[#This Row],[BPM]]*0.97</f>
        <v>118.34</v>
      </c>
      <c r="H32" s="9">
        <f>Tableau5[[#This Row],[BPM]]*1.03</f>
        <v>125.66</v>
      </c>
      <c r="I32" s="9">
        <f>Tableau5[[#This Row],[BPM]]*0.9</f>
        <v>109.8</v>
      </c>
      <c r="J32" s="9">
        <f>Tableau5[[#This Row],[BPM]]*1.1</f>
        <v>134.20000000000002</v>
      </c>
      <c r="K32" t="s">
        <v>17</v>
      </c>
      <c r="L32" s="13" t="str">
        <f>VLOOKUP(Tableau5[[#This Row],[BPM]],Compteur!$A$4:$B$10,2)</f>
        <v>Bleu</v>
      </c>
    </row>
    <row r="33" spans="1:12">
      <c r="A33" t="s">
        <v>64</v>
      </c>
      <c r="B33" t="s">
        <v>65</v>
      </c>
      <c r="E33" s="11"/>
      <c r="F33" s="10">
        <v>122</v>
      </c>
      <c r="G33" s="9">
        <f>Tableau5[[#This Row],[BPM]]*0.97</f>
        <v>118.34</v>
      </c>
      <c r="H33" s="9">
        <f>Tableau5[[#This Row],[BPM]]*1.03</f>
        <v>125.66</v>
      </c>
      <c r="I33" s="9">
        <f>Tableau5[[#This Row],[BPM]]*0.9</f>
        <v>109.8</v>
      </c>
      <c r="J33" s="9">
        <f>Tableau5[[#This Row],[BPM]]*1.1</f>
        <v>134.20000000000002</v>
      </c>
      <c r="K33" t="s">
        <v>17</v>
      </c>
      <c r="L33" s="13" t="str">
        <f>VLOOKUP(Tableau5[[#This Row],[BPM]],Compteur!$A$4:$B$10,2)</f>
        <v>Bleu</v>
      </c>
    </row>
    <row r="34" spans="1:12">
      <c r="A34" t="s">
        <v>86</v>
      </c>
      <c r="B34" t="s">
        <v>87</v>
      </c>
      <c r="E34" s="11"/>
      <c r="F34" s="10">
        <v>122</v>
      </c>
      <c r="G34" s="9">
        <f>Tableau5[[#This Row],[BPM]]*0.97</f>
        <v>118.34</v>
      </c>
      <c r="H34" s="9">
        <f>Tableau5[[#This Row],[BPM]]*1.03</f>
        <v>125.66</v>
      </c>
      <c r="I34" s="9">
        <f>Tableau5[[#This Row],[BPM]]*0.9</f>
        <v>109.8</v>
      </c>
      <c r="J34" s="9">
        <f>Tableau5[[#This Row],[BPM]]*1.1</f>
        <v>134.20000000000002</v>
      </c>
      <c r="K34" t="s">
        <v>17</v>
      </c>
      <c r="L34" s="13" t="str">
        <f>VLOOKUP(Tableau5[[#This Row],[BPM]],Compteur!$A$4:$B$10,2)</f>
        <v>Bleu</v>
      </c>
    </row>
    <row r="35" spans="1:12">
      <c r="A35" t="s">
        <v>66</v>
      </c>
      <c r="B35" t="s">
        <v>67</v>
      </c>
      <c r="E35" s="11"/>
      <c r="F35" s="10">
        <v>122</v>
      </c>
      <c r="G35" s="9">
        <f>Tableau5[[#This Row],[BPM]]*0.97</f>
        <v>118.34</v>
      </c>
      <c r="H35" s="9">
        <f>Tableau5[[#This Row],[BPM]]*1.03</f>
        <v>125.66</v>
      </c>
      <c r="I35" s="9">
        <f>Tableau5[[#This Row],[BPM]]*0.9</f>
        <v>109.8</v>
      </c>
      <c r="J35" s="9">
        <f>Tableau5[[#This Row],[BPM]]*1.1</f>
        <v>134.20000000000002</v>
      </c>
      <c r="K35" t="s">
        <v>17</v>
      </c>
      <c r="L35" s="13" t="str">
        <f>VLOOKUP(Tableau5[[#This Row],[BPM]],Compteur!$A$4:$B$10,2)</f>
        <v>Bleu</v>
      </c>
    </row>
    <row r="36" spans="1:12">
      <c r="A36" t="s">
        <v>440</v>
      </c>
      <c r="B36" t="s">
        <v>441</v>
      </c>
      <c r="E36" s="11"/>
      <c r="F36" s="10">
        <v>122</v>
      </c>
      <c r="G36" s="9">
        <f>Tableau5[[#This Row],[BPM]]*0.97</f>
        <v>118.34</v>
      </c>
      <c r="H36" s="9">
        <f>Tableau5[[#This Row],[BPM]]*1.03</f>
        <v>125.66</v>
      </c>
      <c r="I36" s="9">
        <f>Tableau5[[#This Row],[BPM]]*0.9</f>
        <v>109.8</v>
      </c>
      <c r="J36" s="9">
        <f>Tableau5[[#This Row],[BPM]]*1.1</f>
        <v>134.20000000000002</v>
      </c>
      <c r="K36" t="s">
        <v>39</v>
      </c>
      <c r="L36" s="13" t="str">
        <f>VLOOKUP(Tableau5[[#This Row],[BPM]],Compteur!$A$4:$B$10,2)</f>
        <v>Bleu</v>
      </c>
    </row>
    <row r="37" spans="1:12">
      <c r="A37" t="s">
        <v>68</v>
      </c>
      <c r="B37" t="s">
        <v>69</v>
      </c>
      <c r="E37" s="11"/>
      <c r="F37" s="10">
        <v>122</v>
      </c>
      <c r="G37" s="9">
        <f>Tableau5[[#This Row],[BPM]]*0.97</f>
        <v>118.34</v>
      </c>
      <c r="H37" s="9">
        <f>Tableau5[[#This Row],[BPM]]*1.03</f>
        <v>125.66</v>
      </c>
      <c r="I37" s="9">
        <f>Tableau5[[#This Row],[BPM]]*0.9</f>
        <v>109.8</v>
      </c>
      <c r="J37" s="9">
        <f>Tableau5[[#This Row],[BPM]]*1.1</f>
        <v>134.20000000000002</v>
      </c>
      <c r="K37" t="s">
        <v>39</v>
      </c>
      <c r="L37" s="13" t="str">
        <f>VLOOKUP(Tableau5[[#This Row],[BPM]],Compteur!$A$4:$B$10,2)</f>
        <v>Bleu</v>
      </c>
    </row>
    <row r="38" spans="1:12">
      <c r="A38" t="s">
        <v>70</v>
      </c>
      <c r="B38" t="s">
        <v>71</v>
      </c>
      <c r="E38" s="11"/>
      <c r="F38" s="10">
        <v>122</v>
      </c>
      <c r="G38" s="9">
        <f>Tableau5[[#This Row],[BPM]]*0.97</f>
        <v>118.34</v>
      </c>
      <c r="H38" s="9">
        <f>Tableau5[[#This Row],[BPM]]*1.03</f>
        <v>125.66</v>
      </c>
      <c r="I38" s="9">
        <f>Tableau5[[#This Row],[BPM]]*0.9</f>
        <v>109.8</v>
      </c>
      <c r="J38" s="9">
        <f>Tableau5[[#This Row],[BPM]]*1.1</f>
        <v>134.20000000000002</v>
      </c>
      <c r="K38" t="s">
        <v>17</v>
      </c>
      <c r="L38" s="13" t="str">
        <f>VLOOKUP(Tableau5[[#This Row],[BPM]],Compteur!$A$4:$B$10,2)</f>
        <v>Bleu</v>
      </c>
    </row>
    <row r="39" spans="1:12">
      <c r="A39" t="s">
        <v>436</v>
      </c>
      <c r="B39" t="s">
        <v>437</v>
      </c>
      <c r="E39" s="11"/>
      <c r="F39" s="10">
        <v>122</v>
      </c>
      <c r="G39" s="9">
        <f>Tableau5[[#This Row],[BPM]]*0.97</f>
        <v>118.34</v>
      </c>
      <c r="H39" s="9">
        <f>Tableau5[[#This Row],[BPM]]*1.03</f>
        <v>125.66</v>
      </c>
      <c r="I39" s="9">
        <f>Tableau5[[#This Row],[BPM]]*0.9</f>
        <v>109.8</v>
      </c>
      <c r="J39" s="9">
        <f>Tableau5[[#This Row],[BPM]]*1.1</f>
        <v>134.20000000000002</v>
      </c>
      <c r="K39" t="s">
        <v>17</v>
      </c>
      <c r="L39" s="13" t="str">
        <f>VLOOKUP(Tableau5[[#This Row],[BPM]],Compteur!$A$4:$B$10,2)</f>
        <v>Bleu</v>
      </c>
    </row>
    <row r="40" spans="1:12">
      <c r="A40" t="s">
        <v>62</v>
      </c>
      <c r="B40" t="s">
        <v>63</v>
      </c>
      <c r="E40" s="11"/>
      <c r="F40" s="10">
        <v>122</v>
      </c>
      <c r="G40" s="9">
        <f>Tableau5[[#This Row],[BPM]]*0.97</f>
        <v>118.34</v>
      </c>
      <c r="H40" s="9">
        <f>Tableau5[[#This Row],[BPM]]*1.03</f>
        <v>125.66</v>
      </c>
      <c r="I40" s="9">
        <f>Tableau5[[#This Row],[BPM]]*0.9</f>
        <v>109.8</v>
      </c>
      <c r="J40" s="9">
        <f>Tableau5[[#This Row],[BPM]]*1.1</f>
        <v>134.20000000000002</v>
      </c>
      <c r="K40" t="s">
        <v>17</v>
      </c>
      <c r="L40" s="13" t="str">
        <f>VLOOKUP(Tableau5[[#This Row],[BPM]],Compteur!$A$4:$B$10,2)</f>
        <v>Bleu</v>
      </c>
    </row>
    <row r="41" spans="1:12">
      <c r="A41" t="s">
        <v>34</v>
      </c>
      <c r="B41" t="s">
        <v>434</v>
      </c>
      <c r="E41" s="11"/>
      <c r="F41" s="10">
        <v>122</v>
      </c>
      <c r="G41" s="9">
        <f>Tableau5[[#This Row],[BPM]]*0.97</f>
        <v>118.34</v>
      </c>
      <c r="H41" s="9">
        <f>Tableau5[[#This Row],[BPM]]*1.03</f>
        <v>125.66</v>
      </c>
      <c r="I41" s="9">
        <f>Tableau5[[#This Row],[BPM]]*0.9</f>
        <v>109.8</v>
      </c>
      <c r="J41" s="9">
        <f>Tableau5[[#This Row],[BPM]]*1.1</f>
        <v>134.20000000000002</v>
      </c>
      <c r="K41" t="s">
        <v>17</v>
      </c>
      <c r="L41" s="13" t="str">
        <f>VLOOKUP(Tableau5[[#This Row],[BPM]],Compteur!$A$4:$B$10,2)</f>
        <v>Bleu</v>
      </c>
    </row>
    <row r="42" spans="1:12">
      <c r="A42" t="s">
        <v>37</v>
      </c>
      <c r="B42" t="s">
        <v>60</v>
      </c>
      <c r="E42" s="11">
        <v>0.30833333333333335</v>
      </c>
      <c r="F42" s="10">
        <v>122</v>
      </c>
      <c r="G42" s="9">
        <f>Tableau5[[#This Row],[BPM]]*0.97</f>
        <v>118.34</v>
      </c>
      <c r="H42" s="9">
        <f>Tableau5[[#This Row],[BPM]]*1.03</f>
        <v>125.66</v>
      </c>
      <c r="I42" s="9">
        <f>Tableau5[[#This Row],[BPM]]*0.9</f>
        <v>109.8</v>
      </c>
      <c r="J42" s="9">
        <f>Tableau5[[#This Row],[BPM]]*1.1</f>
        <v>134.20000000000002</v>
      </c>
      <c r="K42" t="s">
        <v>39</v>
      </c>
      <c r="L42" s="13" t="str">
        <f>VLOOKUP(Tableau5[[#This Row],[BPM]],Compteur!$A$4:$B$10,2)</f>
        <v>Bleu</v>
      </c>
    </row>
    <row r="43" spans="1:12">
      <c r="A43" t="s">
        <v>37</v>
      </c>
      <c r="B43" t="s">
        <v>61</v>
      </c>
      <c r="E43" s="11">
        <v>0.16111111111111112</v>
      </c>
      <c r="F43" s="10">
        <v>122</v>
      </c>
      <c r="G43" s="9">
        <f>Tableau5[[#This Row],[BPM]]*0.97</f>
        <v>118.34</v>
      </c>
      <c r="H43" s="9">
        <f>Tableau5[[#This Row],[BPM]]*1.03</f>
        <v>125.66</v>
      </c>
      <c r="I43" s="9">
        <f>Tableau5[[#This Row],[BPM]]*0.9</f>
        <v>109.8</v>
      </c>
      <c r="J43" s="9">
        <f>Tableau5[[#This Row],[BPM]]*1.1</f>
        <v>134.20000000000002</v>
      </c>
      <c r="K43" t="s">
        <v>39</v>
      </c>
      <c r="L43" s="13" t="str">
        <f>VLOOKUP(Tableau5[[#This Row],[BPM]],Compteur!$A$4:$B$10,2)</f>
        <v>Bleu</v>
      </c>
    </row>
    <row r="44" spans="1:12">
      <c r="A44" t="s">
        <v>505</v>
      </c>
      <c r="B44" t="s">
        <v>292</v>
      </c>
      <c r="E44" s="11"/>
      <c r="F44" s="10">
        <v>122</v>
      </c>
      <c r="G44" s="9">
        <f>Tableau5[[#This Row],[BPM]]*0.97</f>
        <v>118.34</v>
      </c>
      <c r="H44" s="9">
        <f>Tableau5[[#This Row],[BPM]]*1.03</f>
        <v>125.66</v>
      </c>
      <c r="I44" s="9">
        <f>Tableau5[[#This Row],[BPM]]*0.9</f>
        <v>109.8</v>
      </c>
      <c r="J44" s="9">
        <f>Tableau5[[#This Row],[BPM]]*1.1</f>
        <v>134.20000000000002</v>
      </c>
      <c r="K44" t="s">
        <v>472</v>
      </c>
      <c r="L44" s="13" t="str">
        <f>VLOOKUP(Tableau5[[#This Row],[BPM]],Compteur!$A$4:$B$10,2)</f>
        <v>Bleu</v>
      </c>
    </row>
    <row r="45" spans="1:12">
      <c r="A45" t="s">
        <v>535</v>
      </c>
      <c r="B45" t="s">
        <v>536</v>
      </c>
      <c r="E45" s="11"/>
      <c r="F45" s="10">
        <v>122</v>
      </c>
      <c r="G45" s="9">
        <f>Tableau5[[#This Row],[BPM]]*0.97</f>
        <v>118.34</v>
      </c>
      <c r="H45" s="9">
        <f>Tableau5[[#This Row],[BPM]]*1.03</f>
        <v>125.66</v>
      </c>
      <c r="I45" s="9">
        <f>Tableau5[[#This Row],[BPM]]*0.9</f>
        <v>109.8</v>
      </c>
      <c r="J45" s="9">
        <f>Tableau5[[#This Row],[BPM]]*1.1</f>
        <v>134.20000000000002</v>
      </c>
      <c r="K45" t="s">
        <v>17</v>
      </c>
      <c r="L45" s="13" t="str">
        <f>VLOOKUP(Tableau5[[#This Row],[BPM]],Compteur!$A$4:$B$10,2)</f>
        <v>Bleu</v>
      </c>
    </row>
    <row r="46" spans="1:12">
      <c r="A46" t="s">
        <v>20</v>
      </c>
      <c r="B46" t="s">
        <v>72</v>
      </c>
      <c r="E46" s="11">
        <v>0.28125</v>
      </c>
      <c r="F46" s="10">
        <v>123</v>
      </c>
      <c r="G46" s="9">
        <f>Tableau5[[#This Row],[BPM]]*0.97</f>
        <v>119.31</v>
      </c>
      <c r="H46" s="9">
        <f>Tableau5[[#This Row],[BPM]]*1.03</f>
        <v>126.69</v>
      </c>
      <c r="I46" s="9">
        <f>Tableau5[[#This Row],[BPM]]*0.9</f>
        <v>110.7</v>
      </c>
      <c r="J46" s="9">
        <f>Tableau5[[#This Row],[BPM]]*1.1</f>
        <v>135.30000000000001</v>
      </c>
      <c r="K46" t="s">
        <v>14</v>
      </c>
      <c r="L46" s="13" t="str">
        <f>VLOOKUP(Tableau5[[#This Row],[BPM]],Compteur!$A$4:$B$10,2)</f>
        <v>Bleu</v>
      </c>
    </row>
    <row r="47" spans="1:12">
      <c r="A47" t="s">
        <v>73</v>
      </c>
      <c r="B47" t="s">
        <v>74</v>
      </c>
      <c r="E47" s="11">
        <v>0.27986111111111112</v>
      </c>
      <c r="F47" s="14">
        <v>123</v>
      </c>
      <c r="G47" s="9">
        <f>Tableau5[[#This Row],[BPM]]*0.97</f>
        <v>119.31</v>
      </c>
      <c r="H47" s="9">
        <f>Tableau5[[#This Row],[BPM]]*1.03</f>
        <v>126.69</v>
      </c>
      <c r="I47" s="9">
        <f>Tableau5[[#This Row],[BPM]]*0.9</f>
        <v>110.7</v>
      </c>
      <c r="J47" s="9">
        <f>Tableau5[[#This Row],[BPM]]*1.1</f>
        <v>135.30000000000001</v>
      </c>
      <c r="K47" t="s">
        <v>39</v>
      </c>
      <c r="L47" s="13" t="str">
        <f>VLOOKUP(Tableau5[[#This Row],[BPM]],Compteur!$A$4:$B$10,2)</f>
        <v>Bleu</v>
      </c>
    </row>
    <row r="48" spans="1:12">
      <c r="A48" t="s">
        <v>90</v>
      </c>
      <c r="B48" t="s">
        <v>91</v>
      </c>
      <c r="E48" s="11"/>
      <c r="F48" s="10">
        <v>123</v>
      </c>
      <c r="G48" s="9">
        <f>Tableau5[[#This Row],[BPM]]*0.97</f>
        <v>119.31</v>
      </c>
      <c r="H48" s="9">
        <f>Tableau5[[#This Row],[BPM]]*1.03</f>
        <v>126.69</v>
      </c>
      <c r="I48" s="9">
        <f>Tableau5[[#This Row],[BPM]]*0.9</f>
        <v>110.7</v>
      </c>
      <c r="J48" s="9">
        <f>Tableau5[[#This Row],[BPM]]*1.1</f>
        <v>135.30000000000001</v>
      </c>
      <c r="K48" t="s">
        <v>14</v>
      </c>
      <c r="L48" s="13" t="str">
        <f>VLOOKUP(Tableau5[[#This Row],[BPM]],Compteur!$A$4:$B$10,2)</f>
        <v>Bleu</v>
      </c>
    </row>
    <row r="49" spans="1:12">
      <c r="A49" t="s">
        <v>75</v>
      </c>
      <c r="B49" t="s">
        <v>76</v>
      </c>
      <c r="E49" s="11">
        <v>0.22083333333333333</v>
      </c>
      <c r="F49" s="10">
        <v>123</v>
      </c>
      <c r="G49" s="9">
        <f>Tableau5[[#This Row],[BPM]]*0.97</f>
        <v>119.31</v>
      </c>
      <c r="H49" s="9">
        <f>Tableau5[[#This Row],[BPM]]*1.03</f>
        <v>126.69</v>
      </c>
      <c r="I49" s="9">
        <f>Tableau5[[#This Row],[BPM]]*0.9</f>
        <v>110.7</v>
      </c>
      <c r="J49" s="9">
        <f>Tableau5[[#This Row],[BPM]]*1.1</f>
        <v>135.30000000000001</v>
      </c>
      <c r="K49" t="s">
        <v>14</v>
      </c>
      <c r="L49" s="13" t="str">
        <f>VLOOKUP(Tableau5[[#This Row],[BPM]],Compteur!$A$4:$B$10,2)</f>
        <v>Bleu</v>
      </c>
    </row>
    <row r="50" spans="1:12">
      <c r="A50" t="s">
        <v>77</v>
      </c>
      <c r="B50" t="s">
        <v>78</v>
      </c>
      <c r="E50" s="11">
        <v>0.29930555555555555</v>
      </c>
      <c r="F50" s="10">
        <v>123</v>
      </c>
      <c r="G50" s="9">
        <f>Tableau5[[#This Row],[BPM]]*0.97</f>
        <v>119.31</v>
      </c>
      <c r="H50" s="9">
        <f>Tableau5[[#This Row],[BPM]]*1.03</f>
        <v>126.69</v>
      </c>
      <c r="I50" s="9">
        <f>Tableau5[[#This Row],[BPM]]*0.9</f>
        <v>110.7</v>
      </c>
      <c r="J50" s="9">
        <f>Tableau5[[#This Row],[BPM]]*1.1</f>
        <v>135.30000000000001</v>
      </c>
      <c r="K50" t="s">
        <v>17</v>
      </c>
      <c r="L50" t="str">
        <f>VLOOKUP(Tableau5[[#This Row],[BPM]],Compteur!$A$4:$B$10,2)</f>
        <v>Bleu</v>
      </c>
    </row>
    <row r="51" spans="1:12">
      <c r="A51" t="s">
        <v>79</v>
      </c>
      <c r="B51" t="s">
        <v>80</v>
      </c>
      <c r="E51" s="11">
        <v>0.23402777777777781</v>
      </c>
      <c r="F51" s="10">
        <v>123</v>
      </c>
      <c r="G51" s="9">
        <f>Tableau5[[#This Row],[BPM]]*0.97</f>
        <v>119.31</v>
      </c>
      <c r="H51" s="9">
        <f>Tableau5[[#This Row],[BPM]]*1.03</f>
        <v>126.69</v>
      </c>
      <c r="I51" s="9">
        <f>Tableau5[[#This Row],[BPM]]*0.9</f>
        <v>110.7</v>
      </c>
      <c r="J51" s="9">
        <f>Tableau5[[#This Row],[BPM]]*1.1</f>
        <v>135.30000000000001</v>
      </c>
      <c r="K51" t="s">
        <v>17</v>
      </c>
      <c r="L51" t="str">
        <f>VLOOKUP(Tableau5[[#This Row],[BPM]],Compteur!$A$4:$B$10,2)</f>
        <v>Bleu</v>
      </c>
    </row>
    <row r="52" spans="1:12">
      <c r="A52" t="s">
        <v>86</v>
      </c>
      <c r="B52" t="s">
        <v>87</v>
      </c>
      <c r="E52" s="11"/>
      <c r="F52" s="10">
        <v>123</v>
      </c>
      <c r="G52" s="9">
        <f>Tableau5[[#This Row],[BPM]]*0.97</f>
        <v>119.31</v>
      </c>
      <c r="H52" s="9">
        <f>Tableau5[[#This Row],[BPM]]*1.03</f>
        <v>126.69</v>
      </c>
      <c r="I52" s="9">
        <f>Tableau5[[#This Row],[BPM]]*0.9</f>
        <v>110.7</v>
      </c>
      <c r="J52" s="9">
        <f>Tableau5[[#This Row],[BPM]]*1.1</f>
        <v>135.30000000000001</v>
      </c>
      <c r="K52" t="s">
        <v>17</v>
      </c>
      <c r="L52" s="13" t="str">
        <f>VLOOKUP(Tableau5[[#This Row],[BPM]],Compteur!$A$4:$B$10,2)</f>
        <v>Bleu</v>
      </c>
    </row>
    <row r="53" spans="1:12">
      <c r="A53" t="s">
        <v>40</v>
      </c>
      <c r="B53" t="s">
        <v>85</v>
      </c>
      <c r="E53" s="11"/>
      <c r="F53" s="10">
        <v>123</v>
      </c>
      <c r="G53" s="9">
        <f>Tableau5[[#This Row],[BPM]]*0.97</f>
        <v>119.31</v>
      </c>
      <c r="H53" s="9">
        <f>Tableau5[[#This Row],[BPM]]*1.03</f>
        <v>126.69</v>
      </c>
      <c r="I53" s="9">
        <f>Tableau5[[#This Row],[BPM]]*0.9</f>
        <v>110.7</v>
      </c>
      <c r="J53" s="9">
        <f>Tableau5[[#This Row],[BPM]]*1.1</f>
        <v>135.30000000000001</v>
      </c>
      <c r="K53" t="s">
        <v>17</v>
      </c>
      <c r="L53" s="13" t="str">
        <f>VLOOKUP(Tableau5[[#This Row],[BPM]],Compteur!$A$4:$B$10,2)</f>
        <v>Bleu</v>
      </c>
    </row>
    <row r="54" spans="1:12">
      <c r="A54" t="s">
        <v>66</v>
      </c>
      <c r="B54" t="s">
        <v>67</v>
      </c>
      <c r="E54" s="11">
        <v>0.4381944444444445</v>
      </c>
      <c r="F54" s="10">
        <v>123</v>
      </c>
      <c r="G54" s="9">
        <f>Tableau5[[#This Row],[BPM]]*0.97</f>
        <v>119.31</v>
      </c>
      <c r="H54" s="9">
        <f>Tableau5[[#This Row],[BPM]]*1.03</f>
        <v>126.69</v>
      </c>
      <c r="I54" s="9">
        <f>Tableau5[[#This Row],[BPM]]*0.9</f>
        <v>110.7</v>
      </c>
      <c r="J54" s="9">
        <f>Tableau5[[#This Row],[BPM]]*1.1</f>
        <v>135.30000000000001</v>
      </c>
      <c r="K54" t="s">
        <v>17</v>
      </c>
      <c r="L54" s="13" t="str">
        <f>VLOOKUP(Tableau5[[#This Row],[BPM]],Compteur!$A$4:$B$10,2)</f>
        <v>Bleu</v>
      </c>
    </row>
    <row r="55" spans="1:12">
      <c r="A55" t="s">
        <v>62</v>
      </c>
      <c r="B55" t="s">
        <v>63</v>
      </c>
      <c r="E55" s="11">
        <v>0.32500000000000001</v>
      </c>
      <c r="F55" s="10">
        <v>123</v>
      </c>
      <c r="G55" s="9">
        <f>Tableau5[[#This Row],[BPM]]*0.97</f>
        <v>119.31</v>
      </c>
      <c r="H55" s="9">
        <f>Tableau5[[#This Row],[BPM]]*1.03</f>
        <v>126.69</v>
      </c>
      <c r="I55" s="9">
        <f>Tableau5[[#This Row],[BPM]]*0.9</f>
        <v>110.7</v>
      </c>
      <c r="J55" s="9">
        <f>Tableau5[[#This Row],[BPM]]*1.1</f>
        <v>135.30000000000001</v>
      </c>
      <c r="K55" t="s">
        <v>17</v>
      </c>
      <c r="L55" s="13" t="str">
        <f>VLOOKUP(Tableau5[[#This Row],[BPM]],Compteur!$A$4:$B$10,2)</f>
        <v>Bleu</v>
      </c>
    </row>
    <row r="56" spans="1:12">
      <c r="A56" t="s">
        <v>88</v>
      </c>
      <c r="B56" t="s">
        <v>89</v>
      </c>
      <c r="E56" s="11"/>
      <c r="F56" s="10">
        <v>123</v>
      </c>
      <c r="G56" s="9">
        <f>Tableau5[[#This Row],[BPM]]*0.97</f>
        <v>119.31</v>
      </c>
      <c r="H56" s="9">
        <f>Tableau5[[#This Row],[BPM]]*1.03</f>
        <v>126.69</v>
      </c>
      <c r="I56" s="9">
        <f>Tableau5[[#This Row],[BPM]]*0.9</f>
        <v>110.7</v>
      </c>
      <c r="J56" s="9">
        <f>Tableau5[[#This Row],[BPM]]*1.1</f>
        <v>135.30000000000001</v>
      </c>
      <c r="K56" t="s">
        <v>17</v>
      </c>
      <c r="L56" s="13" t="str">
        <f>VLOOKUP(Tableau5[[#This Row],[BPM]],Compteur!$A$4:$B$10,2)</f>
        <v>Bleu</v>
      </c>
    </row>
    <row r="57" spans="1:12">
      <c r="A57" t="s">
        <v>37</v>
      </c>
      <c r="B57" t="s">
        <v>81</v>
      </c>
      <c r="E57" s="11">
        <v>0.26319444444444445</v>
      </c>
      <c r="F57" s="10">
        <v>123</v>
      </c>
      <c r="G57" s="9">
        <f>Tableau5[[#This Row],[BPM]]*0.97</f>
        <v>119.31</v>
      </c>
      <c r="H57" s="9">
        <f>Tableau5[[#This Row],[BPM]]*1.03</f>
        <v>126.69</v>
      </c>
      <c r="I57" s="9">
        <f>Tableau5[[#This Row],[BPM]]*0.9</f>
        <v>110.7</v>
      </c>
      <c r="J57" s="9">
        <f>Tableau5[[#This Row],[BPM]]*1.1</f>
        <v>135.30000000000001</v>
      </c>
      <c r="K57" t="s">
        <v>17</v>
      </c>
      <c r="L57" s="13" t="str">
        <f>VLOOKUP(Tableau5[[#This Row],[BPM]],Compteur!$A$4:$B$10,2)</f>
        <v>Bleu</v>
      </c>
    </row>
    <row r="58" spans="1:12">
      <c r="A58" t="s">
        <v>37</v>
      </c>
      <c r="B58" t="s">
        <v>82</v>
      </c>
      <c r="E58" s="11">
        <v>0.22291666666666665</v>
      </c>
      <c r="F58" s="10">
        <v>123</v>
      </c>
      <c r="G58" s="9">
        <f>Tableau5[[#This Row],[BPM]]*0.97</f>
        <v>119.31</v>
      </c>
      <c r="H58" s="9">
        <f>Tableau5[[#This Row],[BPM]]*1.03</f>
        <v>126.69</v>
      </c>
      <c r="I58" s="9">
        <f>Tableau5[[#This Row],[BPM]]*0.9</f>
        <v>110.7</v>
      </c>
      <c r="J58" s="9">
        <f>Tableau5[[#This Row],[BPM]]*1.1</f>
        <v>135.30000000000001</v>
      </c>
      <c r="K58" t="s">
        <v>39</v>
      </c>
      <c r="L58" s="13" t="str">
        <f>VLOOKUP(Tableau5[[#This Row],[BPM]],Compteur!$A$4:$B$10,2)</f>
        <v>Bleu</v>
      </c>
    </row>
    <row r="59" spans="1:12">
      <c r="A59" t="s">
        <v>110</v>
      </c>
      <c r="B59" t="s">
        <v>111</v>
      </c>
      <c r="E59" s="11"/>
      <c r="F59" s="10">
        <v>123</v>
      </c>
      <c r="G59" s="9">
        <f>Tableau5[[#This Row],[BPM]]*0.97</f>
        <v>119.31</v>
      </c>
      <c r="H59" s="9">
        <f>Tableau5[[#This Row],[BPM]]*1.03</f>
        <v>126.69</v>
      </c>
      <c r="I59" s="9">
        <f>Tableau5[[#This Row],[BPM]]*0.9</f>
        <v>110.7</v>
      </c>
      <c r="J59" s="9">
        <f>Tableau5[[#This Row],[BPM]]*1.1</f>
        <v>135.30000000000001</v>
      </c>
      <c r="K59" t="s">
        <v>17</v>
      </c>
      <c r="L59" s="13" t="str">
        <f>VLOOKUP(Tableau5[[#This Row],[BPM]],Compteur!$A$4:$B$10,2)</f>
        <v>Bleu</v>
      </c>
    </row>
    <row r="60" spans="1:12">
      <c r="A60" t="s">
        <v>83</v>
      </c>
      <c r="B60" t="s">
        <v>84</v>
      </c>
      <c r="E60" s="11"/>
      <c r="F60" s="10">
        <v>123</v>
      </c>
      <c r="G60" s="9">
        <f>Tableau5[[#This Row],[BPM]]*0.97</f>
        <v>119.31</v>
      </c>
      <c r="H60" s="9">
        <f>Tableau5[[#This Row],[BPM]]*1.03</f>
        <v>126.69</v>
      </c>
      <c r="I60" s="9">
        <f>Tableau5[[#This Row],[BPM]]*0.9</f>
        <v>110.7</v>
      </c>
      <c r="J60" s="9">
        <f>Tableau5[[#This Row],[BPM]]*1.1</f>
        <v>135.30000000000001</v>
      </c>
      <c r="K60" t="s">
        <v>17</v>
      </c>
      <c r="L60" s="13" t="str">
        <f>VLOOKUP(Tableau5[[#This Row],[BPM]],Compteur!$A$4:$B$10,2)</f>
        <v>Bleu</v>
      </c>
    </row>
    <row r="61" spans="1:12">
      <c r="A61" t="s">
        <v>481</v>
      </c>
      <c r="B61" t="s">
        <v>482</v>
      </c>
      <c r="E61" s="11"/>
      <c r="F61" s="10">
        <v>123</v>
      </c>
      <c r="G61" s="9">
        <f>Tableau5[[#This Row],[BPM]]*0.97</f>
        <v>119.31</v>
      </c>
      <c r="H61" s="9">
        <f>Tableau5[[#This Row],[BPM]]*1.03</f>
        <v>126.69</v>
      </c>
      <c r="I61" s="9">
        <f>Tableau5[[#This Row],[BPM]]*0.9</f>
        <v>110.7</v>
      </c>
      <c r="J61" s="9">
        <f>Tableau5[[#This Row],[BPM]]*1.1</f>
        <v>135.30000000000001</v>
      </c>
      <c r="K61" t="s">
        <v>14</v>
      </c>
      <c r="L61" s="13" t="str">
        <f>VLOOKUP(Tableau5[[#This Row],[BPM]],Compteur!$A$4:$B$10,2)</f>
        <v>Bleu</v>
      </c>
    </row>
    <row r="62" spans="1:12">
      <c r="A62" t="s">
        <v>497</v>
      </c>
      <c r="B62" t="s">
        <v>498</v>
      </c>
      <c r="E62" s="11"/>
      <c r="F62" s="10">
        <v>123</v>
      </c>
      <c r="G62" s="9">
        <f>Tableau5[[#This Row],[BPM]]*0.97</f>
        <v>119.31</v>
      </c>
      <c r="H62" s="9">
        <f>Tableau5[[#This Row],[BPM]]*1.03</f>
        <v>126.69</v>
      </c>
      <c r="I62" s="9">
        <f>Tableau5[[#This Row],[BPM]]*0.9</f>
        <v>110.7</v>
      </c>
      <c r="J62" s="9">
        <f>Tableau5[[#This Row],[BPM]]*1.1</f>
        <v>135.30000000000001</v>
      </c>
      <c r="K62" t="s">
        <v>17</v>
      </c>
      <c r="L62" s="13" t="str">
        <f>VLOOKUP(Tableau5[[#This Row],[BPM]],Compteur!$A$4:$B$10,2)</f>
        <v>Bleu</v>
      </c>
    </row>
    <row r="63" spans="1:12">
      <c r="A63" t="s">
        <v>92</v>
      </c>
      <c r="B63" t="s">
        <v>93</v>
      </c>
      <c r="C63" t="s">
        <v>94</v>
      </c>
      <c r="D63" t="s">
        <v>95</v>
      </c>
      <c r="E63" s="11">
        <v>0.17222222222222225</v>
      </c>
      <c r="F63" s="10">
        <v>124</v>
      </c>
      <c r="G63" s="9">
        <f>Tableau5[[#This Row],[BPM]]*0.97</f>
        <v>120.28</v>
      </c>
      <c r="H63" s="9">
        <f>Tableau5[[#This Row],[BPM]]*1.03</f>
        <v>127.72</v>
      </c>
      <c r="I63" s="9">
        <f>Tableau5[[#This Row],[BPM]]*0.9</f>
        <v>111.60000000000001</v>
      </c>
      <c r="J63" s="9">
        <f>Tableau5[[#This Row],[BPM]]*1.1</f>
        <v>136.4</v>
      </c>
      <c r="K63" t="s">
        <v>39</v>
      </c>
      <c r="L63" t="str">
        <f>VLOOKUP(Tableau5[[#This Row],[BPM]],Compteur!$A$4:$B$10,2)</f>
        <v>Bleu</v>
      </c>
    </row>
    <row r="64" spans="1:12">
      <c r="A64" t="s">
        <v>112</v>
      </c>
      <c r="B64" t="s">
        <v>113</v>
      </c>
      <c r="E64" s="11"/>
      <c r="F64" s="10">
        <v>124</v>
      </c>
      <c r="G64" s="9">
        <f>Tableau5[[#This Row],[BPM]]*0.97</f>
        <v>120.28</v>
      </c>
      <c r="H64" s="9">
        <f>Tableau5[[#This Row],[BPM]]*1.03</f>
        <v>127.72</v>
      </c>
      <c r="I64" s="9">
        <f>Tableau5[[#This Row],[BPM]]*0.9</f>
        <v>111.60000000000001</v>
      </c>
      <c r="J64" s="9">
        <f>Tableau5[[#This Row],[BPM]]*1.1</f>
        <v>136.4</v>
      </c>
      <c r="K64" t="s">
        <v>17</v>
      </c>
      <c r="L64" s="13" t="str">
        <f>VLOOKUP(Tableau5[[#This Row],[BPM]],Compteur!$A$4:$B$10,2)</f>
        <v>Bleu</v>
      </c>
    </row>
    <row r="65" spans="1:12">
      <c r="A65" t="s">
        <v>96</v>
      </c>
      <c r="B65" t="s">
        <v>97</v>
      </c>
      <c r="C65" t="s">
        <v>98</v>
      </c>
      <c r="D65" t="s">
        <v>99</v>
      </c>
      <c r="E65" s="11">
        <v>0.41180555555555554</v>
      </c>
      <c r="F65" s="10">
        <v>124</v>
      </c>
      <c r="G65" s="9">
        <f>Tableau5[[#This Row],[BPM]]*0.97</f>
        <v>120.28</v>
      </c>
      <c r="H65" s="9">
        <f>Tableau5[[#This Row],[BPM]]*1.03</f>
        <v>127.72</v>
      </c>
      <c r="I65" s="9">
        <f>Tableau5[[#This Row],[BPM]]*0.9</f>
        <v>111.60000000000001</v>
      </c>
      <c r="J65" s="9">
        <f>Tableau5[[#This Row],[BPM]]*1.1</f>
        <v>136.4</v>
      </c>
      <c r="K65" t="s">
        <v>17</v>
      </c>
      <c r="L65" t="str">
        <f>VLOOKUP(Tableau5[[#This Row],[BPM]],Compteur!$A$4:$B$10,2)</f>
        <v>Bleu</v>
      </c>
    </row>
    <row r="66" spans="1:12">
      <c r="A66" t="s">
        <v>100</v>
      </c>
      <c r="B66" t="s">
        <v>101</v>
      </c>
      <c r="C66" t="s">
        <v>98</v>
      </c>
      <c r="D66" t="s">
        <v>99</v>
      </c>
      <c r="E66" s="11">
        <v>0.23750000000000002</v>
      </c>
      <c r="F66" s="10">
        <v>124</v>
      </c>
      <c r="G66" s="9">
        <f>Tableau5[[#This Row],[BPM]]*0.97</f>
        <v>120.28</v>
      </c>
      <c r="H66" s="9">
        <f>Tableau5[[#This Row],[BPM]]*1.03</f>
        <v>127.72</v>
      </c>
      <c r="I66" s="9">
        <f>Tableau5[[#This Row],[BPM]]*0.9</f>
        <v>111.60000000000001</v>
      </c>
      <c r="J66" s="9">
        <f>Tableau5[[#This Row],[BPM]]*1.1</f>
        <v>136.4</v>
      </c>
      <c r="K66" t="s">
        <v>39</v>
      </c>
      <c r="L66" t="str">
        <f>VLOOKUP(Tableau5[[#This Row],[BPM]],Compteur!$A$4:$B$10,2)</f>
        <v>Bleu</v>
      </c>
    </row>
    <row r="67" spans="1:12">
      <c r="A67" t="s">
        <v>102</v>
      </c>
      <c r="B67" t="s">
        <v>103</v>
      </c>
      <c r="C67" t="s">
        <v>98</v>
      </c>
      <c r="D67" t="s">
        <v>99</v>
      </c>
      <c r="E67" s="11">
        <v>0.27083333333333331</v>
      </c>
      <c r="F67" s="10">
        <v>124</v>
      </c>
      <c r="G67" s="9">
        <f>Tableau5[[#This Row],[BPM]]*0.97</f>
        <v>120.28</v>
      </c>
      <c r="H67" s="9">
        <f>Tableau5[[#This Row],[BPM]]*1.03</f>
        <v>127.72</v>
      </c>
      <c r="I67" s="9">
        <f>Tableau5[[#This Row],[BPM]]*0.9</f>
        <v>111.60000000000001</v>
      </c>
      <c r="J67" s="9">
        <f>Tableau5[[#This Row],[BPM]]*1.1</f>
        <v>136.4</v>
      </c>
      <c r="K67" t="s">
        <v>17</v>
      </c>
      <c r="L67" t="str">
        <f>VLOOKUP(Tableau5[[#This Row],[BPM]],Compteur!$A$4:$B$10,2)</f>
        <v>Bleu</v>
      </c>
    </row>
    <row r="68" spans="1:12">
      <c r="A68" t="s">
        <v>442</v>
      </c>
      <c r="B68" t="s">
        <v>443</v>
      </c>
      <c r="E68" s="11"/>
      <c r="F68" s="10">
        <v>124</v>
      </c>
      <c r="G68" s="9">
        <f>Tableau5[[#This Row],[BPM]]*0.97</f>
        <v>120.28</v>
      </c>
      <c r="H68" s="9">
        <f>Tableau5[[#This Row],[BPM]]*1.03</f>
        <v>127.72</v>
      </c>
      <c r="I68" s="9">
        <f>Tableau5[[#This Row],[BPM]]*0.9</f>
        <v>111.60000000000001</v>
      </c>
      <c r="J68" s="9">
        <f>Tableau5[[#This Row],[BPM]]*1.1</f>
        <v>136.4</v>
      </c>
      <c r="K68" t="s">
        <v>39</v>
      </c>
      <c r="L68" s="13" t="str">
        <f>VLOOKUP(Tableau5[[#This Row],[BPM]],Compteur!$A$4:$B$10,2)</f>
        <v>Bleu</v>
      </c>
    </row>
    <row r="69" spans="1:12">
      <c r="A69" t="s">
        <v>116</v>
      </c>
      <c r="B69" t="s">
        <v>117</v>
      </c>
      <c r="E69" s="11"/>
      <c r="F69" s="10">
        <v>124</v>
      </c>
      <c r="G69" s="9">
        <f>Tableau5[[#This Row],[BPM]]*0.97</f>
        <v>120.28</v>
      </c>
      <c r="H69" s="9">
        <f>Tableau5[[#This Row],[BPM]]*1.03</f>
        <v>127.72</v>
      </c>
      <c r="I69" s="9">
        <f>Tableau5[[#This Row],[BPM]]*0.9</f>
        <v>111.60000000000001</v>
      </c>
      <c r="J69" s="9">
        <f>Tableau5[[#This Row],[BPM]]*1.1</f>
        <v>136.4</v>
      </c>
      <c r="K69" t="s">
        <v>17</v>
      </c>
      <c r="L69" s="13" t="str">
        <f>VLOOKUP(Tableau5[[#This Row],[BPM]],Compteur!$A$4:$B$10,2)</f>
        <v>Bleu</v>
      </c>
    </row>
    <row r="70" spans="1:12">
      <c r="A70" t="s">
        <v>114</v>
      </c>
      <c r="B70" t="s">
        <v>115</v>
      </c>
      <c r="E70" s="11"/>
      <c r="F70" s="10">
        <v>124</v>
      </c>
      <c r="G70" s="9">
        <f>Tableau5[[#This Row],[BPM]]*0.97</f>
        <v>120.28</v>
      </c>
      <c r="H70" s="9">
        <f>Tableau5[[#This Row],[BPM]]*1.03</f>
        <v>127.72</v>
      </c>
      <c r="I70" s="9">
        <f>Tableau5[[#This Row],[BPM]]*0.9</f>
        <v>111.60000000000001</v>
      </c>
      <c r="J70" s="9">
        <f>Tableau5[[#This Row],[BPM]]*1.1</f>
        <v>136.4</v>
      </c>
      <c r="K70" t="s">
        <v>17</v>
      </c>
      <c r="L70" s="13" t="str">
        <f>VLOOKUP(Tableau5[[#This Row],[BPM]],Compteur!$A$4:$B$10,2)</f>
        <v>Bleu</v>
      </c>
    </row>
    <row r="71" spans="1:12">
      <c r="A71" t="s">
        <v>104</v>
      </c>
      <c r="B71" t="s">
        <v>105</v>
      </c>
      <c r="C71" t="s">
        <v>98</v>
      </c>
      <c r="D71" t="s">
        <v>99</v>
      </c>
      <c r="E71" s="11">
        <v>0.38472222222222219</v>
      </c>
      <c r="F71" s="10">
        <v>124</v>
      </c>
      <c r="G71" s="9">
        <f>Tableau5[[#This Row],[BPM]]*0.97</f>
        <v>120.28</v>
      </c>
      <c r="H71" s="9">
        <f>Tableau5[[#This Row],[BPM]]*1.03</f>
        <v>127.72</v>
      </c>
      <c r="I71" s="9">
        <f>Tableau5[[#This Row],[BPM]]*0.9</f>
        <v>111.60000000000001</v>
      </c>
      <c r="J71" s="9">
        <f>Tableau5[[#This Row],[BPM]]*1.1</f>
        <v>136.4</v>
      </c>
      <c r="K71" t="s">
        <v>17</v>
      </c>
      <c r="L71" t="str">
        <f>VLOOKUP(Tableau5[[#This Row],[BPM]],Compteur!$A$4:$B$10,2)</f>
        <v>Bleu</v>
      </c>
    </row>
    <row r="72" spans="1:12">
      <c r="A72" t="s">
        <v>106</v>
      </c>
      <c r="B72" t="s">
        <v>107</v>
      </c>
      <c r="C72" t="s">
        <v>108</v>
      </c>
      <c r="D72" t="s">
        <v>109</v>
      </c>
      <c r="E72" s="11">
        <v>0.20902777777777778</v>
      </c>
      <c r="F72" s="10">
        <v>124</v>
      </c>
      <c r="G72" s="9">
        <f>Tableau5[[#This Row],[BPM]]*0.97</f>
        <v>120.28</v>
      </c>
      <c r="H72" s="9">
        <f>Tableau5[[#This Row],[BPM]]*1.03</f>
        <v>127.72</v>
      </c>
      <c r="I72" s="9">
        <f>Tableau5[[#This Row],[BPM]]*0.9</f>
        <v>111.60000000000001</v>
      </c>
      <c r="J72" s="9">
        <f>Tableau5[[#This Row],[BPM]]*1.1</f>
        <v>136.4</v>
      </c>
      <c r="K72" t="s">
        <v>17</v>
      </c>
      <c r="L72" t="str">
        <f>VLOOKUP(Tableau5[[#This Row],[BPM]],Compteur!$A$4:$B$10,2)</f>
        <v>Bleu</v>
      </c>
    </row>
    <row r="73" spans="1:12">
      <c r="A73" t="s">
        <v>110</v>
      </c>
      <c r="B73" t="s">
        <v>111</v>
      </c>
      <c r="C73" t="s">
        <v>58</v>
      </c>
      <c r="D73" t="s">
        <v>59</v>
      </c>
      <c r="E73" s="11">
        <v>0.33124999999999999</v>
      </c>
      <c r="F73" s="10">
        <v>124</v>
      </c>
      <c r="G73" s="9">
        <f>Tableau5[[#This Row],[BPM]]*0.97</f>
        <v>120.28</v>
      </c>
      <c r="H73" s="9">
        <f>Tableau5[[#This Row],[BPM]]*1.03</f>
        <v>127.72</v>
      </c>
      <c r="I73" s="9">
        <f>Tableau5[[#This Row],[BPM]]*0.9</f>
        <v>111.60000000000001</v>
      </c>
      <c r="J73" s="9">
        <f>Tableau5[[#This Row],[BPM]]*1.1</f>
        <v>136.4</v>
      </c>
      <c r="K73" t="s">
        <v>17</v>
      </c>
      <c r="L73" t="str">
        <f>VLOOKUP(Tableau5[[#This Row],[BPM]],Compteur!$A$4:$B$10,2)</f>
        <v>Bleu</v>
      </c>
    </row>
    <row r="74" spans="1:12">
      <c r="A74" t="s">
        <v>432</v>
      </c>
      <c r="B74" t="s">
        <v>433</v>
      </c>
      <c r="E74" s="11"/>
      <c r="F74" s="10">
        <v>124</v>
      </c>
      <c r="G74" s="9">
        <f>Tableau5[[#This Row],[BPM]]*0.97</f>
        <v>120.28</v>
      </c>
      <c r="H74" s="9">
        <f>Tableau5[[#This Row],[BPM]]*1.03</f>
        <v>127.72</v>
      </c>
      <c r="I74" s="9">
        <f>Tableau5[[#This Row],[BPM]]*0.9</f>
        <v>111.60000000000001</v>
      </c>
      <c r="J74" s="9">
        <f>Tableau5[[#This Row],[BPM]]*1.1</f>
        <v>136.4</v>
      </c>
      <c r="K74" t="s">
        <v>17</v>
      </c>
      <c r="L74" s="13" t="str">
        <f>VLOOKUP(Tableau5[[#This Row],[BPM]],Compteur!$A$4:$B$10,2)</f>
        <v>Bleu</v>
      </c>
    </row>
    <row r="75" spans="1:12">
      <c r="A75" t="s">
        <v>489</v>
      </c>
      <c r="B75" t="s">
        <v>490</v>
      </c>
      <c r="E75" s="11"/>
      <c r="F75" s="10">
        <v>124</v>
      </c>
      <c r="G75" s="9">
        <f>Tableau5[[#This Row],[BPM]]*0.97</f>
        <v>120.28</v>
      </c>
      <c r="H75" s="9">
        <f>Tableau5[[#This Row],[BPM]]*1.03</f>
        <v>127.72</v>
      </c>
      <c r="I75" s="9">
        <f>Tableau5[[#This Row],[BPM]]*0.9</f>
        <v>111.60000000000001</v>
      </c>
      <c r="J75" s="9">
        <f>Tableau5[[#This Row],[BPM]]*1.1</f>
        <v>136.4</v>
      </c>
      <c r="K75" t="s">
        <v>17</v>
      </c>
      <c r="L75" s="13" t="str">
        <f>VLOOKUP(Tableau5[[#This Row],[BPM]],Compteur!$A$4:$B$10,2)</f>
        <v>Bleu</v>
      </c>
    </row>
    <row r="76" spans="1:12">
      <c r="A76" t="s">
        <v>495</v>
      </c>
      <c r="B76" t="s">
        <v>496</v>
      </c>
      <c r="E76" s="11"/>
      <c r="F76" s="10">
        <v>124</v>
      </c>
      <c r="G76" s="9">
        <f>Tableau5[[#This Row],[BPM]]*0.97</f>
        <v>120.28</v>
      </c>
      <c r="H76" s="9">
        <f>Tableau5[[#This Row],[BPM]]*1.03</f>
        <v>127.72</v>
      </c>
      <c r="I76" s="9">
        <f>Tableau5[[#This Row],[BPM]]*0.9</f>
        <v>111.60000000000001</v>
      </c>
      <c r="J76" s="9">
        <f>Tableau5[[#This Row],[BPM]]*1.1</f>
        <v>136.4</v>
      </c>
      <c r="K76" t="s">
        <v>17</v>
      </c>
      <c r="L76" s="13" t="str">
        <f>VLOOKUP(Tableau5[[#This Row],[BPM]],Compteur!$A$4:$B$10,2)</f>
        <v>Bleu</v>
      </c>
    </row>
    <row r="77" spans="1:12">
      <c r="A77" t="s">
        <v>529</v>
      </c>
      <c r="B77" t="s">
        <v>531</v>
      </c>
      <c r="E77" s="11"/>
      <c r="F77" s="10">
        <v>124</v>
      </c>
      <c r="G77" s="9">
        <f>Tableau5[[#This Row],[BPM]]*0.97</f>
        <v>120.28</v>
      </c>
      <c r="H77" s="9">
        <f>Tableau5[[#This Row],[BPM]]*1.03</f>
        <v>127.72</v>
      </c>
      <c r="I77" s="9">
        <f>Tableau5[[#This Row],[BPM]]*0.9</f>
        <v>111.60000000000001</v>
      </c>
      <c r="J77" s="9">
        <f>Tableau5[[#This Row],[BPM]]*1.1</f>
        <v>136.4</v>
      </c>
      <c r="K77" t="s">
        <v>17</v>
      </c>
      <c r="L77" s="13" t="str">
        <f>VLOOKUP(Tableau5[[#This Row],[BPM]],Compteur!$A$4:$B$10,2)</f>
        <v>Bleu</v>
      </c>
    </row>
    <row r="78" spans="1:12">
      <c r="A78" t="s">
        <v>118</v>
      </c>
      <c r="B78" t="s">
        <v>119</v>
      </c>
      <c r="E78" s="11">
        <v>0.20555555555555557</v>
      </c>
      <c r="F78" s="10">
        <v>125</v>
      </c>
      <c r="G78" s="9">
        <f>Tableau5[[#This Row],[BPM]]*0.97</f>
        <v>121.25</v>
      </c>
      <c r="H78" s="9">
        <f>Tableau5[[#This Row],[BPM]]*1.03</f>
        <v>128.75</v>
      </c>
      <c r="I78" s="9">
        <f>Tableau5[[#This Row],[BPM]]*0.9</f>
        <v>112.5</v>
      </c>
      <c r="J78" s="9">
        <f>Tableau5[[#This Row],[BPM]]*1.1</f>
        <v>137.5</v>
      </c>
      <c r="K78" t="s">
        <v>14</v>
      </c>
      <c r="L78" s="13" t="str">
        <f>VLOOKUP(Tableau5[[#This Row],[BPM]],Compteur!$A$4:$B$10,2)</f>
        <v>Vert</v>
      </c>
    </row>
    <row r="79" spans="1:12">
      <c r="A79" t="s">
        <v>120</v>
      </c>
      <c r="B79" t="s">
        <v>121</v>
      </c>
      <c r="E79" s="11">
        <v>0.29375000000000001</v>
      </c>
      <c r="F79" s="10">
        <v>125</v>
      </c>
      <c r="G79" s="9">
        <f>Tableau5[[#This Row],[BPM]]*0.97</f>
        <v>121.25</v>
      </c>
      <c r="H79" s="9">
        <f>Tableau5[[#This Row],[BPM]]*1.03</f>
        <v>128.75</v>
      </c>
      <c r="I79" s="9">
        <f>Tableau5[[#This Row],[BPM]]*0.9</f>
        <v>112.5</v>
      </c>
      <c r="J79" s="9">
        <f>Tableau5[[#This Row],[BPM]]*1.1</f>
        <v>137.5</v>
      </c>
      <c r="K79" t="s">
        <v>17</v>
      </c>
      <c r="L79" s="13" t="str">
        <f>VLOOKUP(Tableau5[[#This Row],[BPM]],Compteur!$A$4:$B$10,2)</f>
        <v>Vert</v>
      </c>
    </row>
    <row r="80" spans="1:12">
      <c r="A80" t="s">
        <v>165</v>
      </c>
      <c r="B80" t="s">
        <v>166</v>
      </c>
      <c r="E80" s="11"/>
      <c r="F80" s="10">
        <v>125</v>
      </c>
      <c r="G80" s="9">
        <f>Tableau5[[#This Row],[BPM]]*0.97</f>
        <v>121.25</v>
      </c>
      <c r="H80" s="9">
        <f>Tableau5[[#This Row],[BPM]]*1.03</f>
        <v>128.75</v>
      </c>
      <c r="I80" s="9">
        <f>Tableau5[[#This Row],[BPM]]*0.9</f>
        <v>112.5</v>
      </c>
      <c r="J80" s="9">
        <f>Tableau5[[#This Row],[BPM]]*1.1</f>
        <v>137.5</v>
      </c>
      <c r="K80" t="s">
        <v>17</v>
      </c>
      <c r="L80" s="13" t="str">
        <f>VLOOKUP(Tableau5[[#This Row],[BPM]],Compteur!$A$4:$B$10,2)</f>
        <v>Vert</v>
      </c>
    </row>
    <row r="81" spans="1:12">
      <c r="A81" t="s">
        <v>122</v>
      </c>
      <c r="B81" t="s">
        <v>123</v>
      </c>
      <c r="E81" s="11">
        <v>0.20833333333333334</v>
      </c>
      <c r="F81" s="10">
        <v>125</v>
      </c>
      <c r="G81" s="9">
        <f>Tableau5[[#This Row],[BPM]]*0.97</f>
        <v>121.25</v>
      </c>
      <c r="H81" s="9">
        <f>Tableau5[[#This Row],[BPM]]*1.03</f>
        <v>128.75</v>
      </c>
      <c r="I81" s="9">
        <f>Tableau5[[#This Row],[BPM]]*0.9</f>
        <v>112.5</v>
      </c>
      <c r="J81" s="9">
        <f>Tableau5[[#This Row],[BPM]]*1.1</f>
        <v>137.5</v>
      </c>
      <c r="K81" t="s">
        <v>17</v>
      </c>
      <c r="L81" s="13" t="str">
        <f>VLOOKUP(Tableau5[[#This Row],[BPM]],Compteur!$A$4:$B$10,2)</f>
        <v>Vert</v>
      </c>
    </row>
    <row r="82" spans="1:12">
      <c r="A82" t="s">
        <v>124</v>
      </c>
      <c r="B82" t="s">
        <v>125</v>
      </c>
      <c r="E82" s="11">
        <v>0.28958333333333336</v>
      </c>
      <c r="F82" s="10">
        <v>125</v>
      </c>
      <c r="G82" s="9">
        <f>Tableau5[[#This Row],[BPM]]*0.97</f>
        <v>121.25</v>
      </c>
      <c r="H82" s="9">
        <f>Tableau5[[#This Row],[BPM]]*1.03</f>
        <v>128.75</v>
      </c>
      <c r="I82" s="9">
        <f>Tableau5[[#This Row],[BPM]]*0.9</f>
        <v>112.5</v>
      </c>
      <c r="J82" s="9">
        <f>Tableau5[[#This Row],[BPM]]*1.1</f>
        <v>137.5</v>
      </c>
      <c r="K82" t="s">
        <v>17</v>
      </c>
      <c r="L82" t="str">
        <f>VLOOKUP(Tableau5[[#This Row],[BPM]],Compteur!$A$4:$B$10,2)</f>
        <v>Vert</v>
      </c>
    </row>
    <row r="83" spans="1:12">
      <c r="A83" t="s">
        <v>159</v>
      </c>
      <c r="B83" t="s">
        <v>160</v>
      </c>
      <c r="E83" s="11"/>
      <c r="F83" s="10">
        <v>125</v>
      </c>
      <c r="G83" s="9">
        <f>Tableau5[[#This Row],[BPM]]*0.97</f>
        <v>121.25</v>
      </c>
      <c r="H83" s="9">
        <f>Tableau5[[#This Row],[BPM]]*1.03</f>
        <v>128.75</v>
      </c>
      <c r="I83" s="9">
        <f>Tableau5[[#This Row],[BPM]]*0.9</f>
        <v>112.5</v>
      </c>
      <c r="J83" s="9">
        <f>Tableau5[[#This Row],[BPM]]*1.1</f>
        <v>137.5</v>
      </c>
      <c r="K83" t="s">
        <v>17</v>
      </c>
      <c r="L83" s="13" t="str">
        <f>VLOOKUP(Tableau5[[#This Row],[BPM]],Compteur!$A$4:$B$10,2)</f>
        <v>Vert</v>
      </c>
    </row>
    <row r="84" spans="1:12">
      <c r="A84" t="s">
        <v>168</v>
      </c>
      <c r="B84" t="s">
        <v>169</v>
      </c>
      <c r="E84" s="11"/>
      <c r="F84" s="10">
        <v>125</v>
      </c>
      <c r="G84" s="9">
        <f>Tableau5[[#This Row],[BPM]]*0.97</f>
        <v>121.25</v>
      </c>
      <c r="H84" s="9">
        <f>Tableau5[[#This Row],[BPM]]*1.03</f>
        <v>128.75</v>
      </c>
      <c r="I84" s="9">
        <f>Tableau5[[#This Row],[BPM]]*0.9</f>
        <v>112.5</v>
      </c>
      <c r="J84" s="9">
        <f>Tableau5[[#This Row],[BPM]]*1.1</f>
        <v>137.5</v>
      </c>
      <c r="K84" t="s">
        <v>17</v>
      </c>
      <c r="L84" s="13" t="str">
        <f>VLOOKUP(Tableau5[[#This Row],[BPM]],Compteur!$A$4:$B$10,2)</f>
        <v>Vert</v>
      </c>
    </row>
    <row r="85" spans="1:12">
      <c r="A85" t="s">
        <v>178</v>
      </c>
      <c r="B85" t="s">
        <v>179</v>
      </c>
      <c r="E85" s="11"/>
      <c r="F85" s="10">
        <v>125</v>
      </c>
      <c r="G85" s="9">
        <f>Tableau5[[#This Row],[BPM]]*0.97</f>
        <v>121.25</v>
      </c>
      <c r="H85" s="9">
        <f>Tableau5[[#This Row],[BPM]]*1.03</f>
        <v>128.75</v>
      </c>
      <c r="I85" s="9">
        <f>Tableau5[[#This Row],[BPM]]*0.9</f>
        <v>112.5</v>
      </c>
      <c r="J85" s="9">
        <f>Tableau5[[#This Row],[BPM]]*1.1</f>
        <v>137.5</v>
      </c>
      <c r="K85" t="s">
        <v>17</v>
      </c>
      <c r="L85" s="13" t="str">
        <f>VLOOKUP(Tableau5[[#This Row],[BPM]],Compteur!$A$4:$B$10,2)</f>
        <v>Vert</v>
      </c>
    </row>
    <row r="86" spans="1:12">
      <c r="A86" t="s">
        <v>126</v>
      </c>
      <c r="B86" t="s">
        <v>127</v>
      </c>
      <c r="E86" s="11">
        <v>0.28541666666666665</v>
      </c>
      <c r="F86" s="10">
        <v>125</v>
      </c>
      <c r="G86" s="9">
        <f>Tableau5[[#This Row],[BPM]]*0.97</f>
        <v>121.25</v>
      </c>
      <c r="H86" s="9">
        <f>Tableau5[[#This Row],[BPM]]*1.03</f>
        <v>128.75</v>
      </c>
      <c r="I86" s="9">
        <f>Tableau5[[#This Row],[BPM]]*0.9</f>
        <v>112.5</v>
      </c>
      <c r="J86" s="9">
        <f>Tableau5[[#This Row],[BPM]]*1.1</f>
        <v>137.5</v>
      </c>
      <c r="K86" t="s">
        <v>17</v>
      </c>
      <c r="L86" t="str">
        <f>VLOOKUP(Tableau5[[#This Row],[BPM]],Compteur!$A$4:$B$10,2)</f>
        <v>Vert</v>
      </c>
    </row>
    <row r="87" spans="1:12">
      <c r="A87" t="s">
        <v>157</v>
      </c>
      <c r="B87" t="s">
        <v>158</v>
      </c>
      <c r="E87" s="11"/>
      <c r="F87" s="10">
        <v>125</v>
      </c>
      <c r="G87" s="9">
        <f>Tableau5[[#This Row],[BPM]]*0.97</f>
        <v>121.25</v>
      </c>
      <c r="H87" s="9">
        <f>Tableau5[[#This Row],[BPM]]*1.03</f>
        <v>128.75</v>
      </c>
      <c r="I87" s="9">
        <f>Tableau5[[#This Row],[BPM]]*0.9</f>
        <v>112.5</v>
      </c>
      <c r="J87" s="9">
        <f>Tableau5[[#This Row],[BPM]]*1.1</f>
        <v>137.5</v>
      </c>
      <c r="K87" t="s">
        <v>17</v>
      </c>
      <c r="L87" s="13" t="str">
        <f>VLOOKUP(Tableau5[[#This Row],[BPM]],Compteur!$A$4:$B$10,2)</f>
        <v>Vert</v>
      </c>
    </row>
    <row r="88" spans="1:12">
      <c r="A88" t="s">
        <v>128</v>
      </c>
      <c r="B88" t="s">
        <v>129</v>
      </c>
      <c r="C88" t="s">
        <v>108</v>
      </c>
      <c r="D88" t="s">
        <v>109</v>
      </c>
      <c r="E88" s="11">
        <v>0.22708333333333333</v>
      </c>
      <c r="F88" s="10">
        <v>125</v>
      </c>
      <c r="G88" s="9">
        <f>Tableau5[[#This Row],[BPM]]*0.97</f>
        <v>121.25</v>
      </c>
      <c r="H88" s="9">
        <f>Tableau5[[#This Row],[BPM]]*1.03</f>
        <v>128.75</v>
      </c>
      <c r="I88" s="9">
        <f>Tableau5[[#This Row],[BPM]]*0.9</f>
        <v>112.5</v>
      </c>
      <c r="J88" s="9">
        <f>Tableau5[[#This Row],[BPM]]*1.1</f>
        <v>137.5</v>
      </c>
      <c r="K88" t="s">
        <v>17</v>
      </c>
      <c r="L88" t="str">
        <f>VLOOKUP(Tableau5[[#This Row],[BPM]],Compteur!$A$4:$B$10,2)</f>
        <v>Vert</v>
      </c>
    </row>
    <row r="89" spans="1:12">
      <c r="A89" t="s">
        <v>128</v>
      </c>
      <c r="B89" t="s">
        <v>154</v>
      </c>
      <c r="E89" s="11"/>
      <c r="F89" s="10">
        <v>125</v>
      </c>
      <c r="G89" s="9">
        <f>Tableau5[[#This Row],[BPM]]*0.97</f>
        <v>121.25</v>
      </c>
      <c r="H89" s="9">
        <f>Tableau5[[#This Row],[BPM]]*1.03</f>
        <v>128.75</v>
      </c>
      <c r="I89" s="9">
        <f>Tableau5[[#This Row],[BPM]]*0.9</f>
        <v>112.5</v>
      </c>
      <c r="J89" s="9">
        <f>Tableau5[[#This Row],[BPM]]*1.1</f>
        <v>137.5</v>
      </c>
      <c r="K89" t="s">
        <v>17</v>
      </c>
      <c r="L89" s="13" t="str">
        <f>VLOOKUP(Tableau5[[#This Row],[BPM]],Compteur!$A$4:$B$10,2)</f>
        <v>Vert</v>
      </c>
    </row>
    <row r="90" spans="1:12">
      <c r="A90" t="s">
        <v>130</v>
      </c>
      <c r="B90" t="s">
        <v>131</v>
      </c>
      <c r="E90" s="11">
        <v>0.20694444444444446</v>
      </c>
      <c r="F90" s="10">
        <v>125</v>
      </c>
      <c r="G90" s="9">
        <f>Tableau5[[#This Row],[BPM]]*0.97</f>
        <v>121.25</v>
      </c>
      <c r="H90" s="9">
        <f>Tableau5[[#This Row],[BPM]]*1.03</f>
        <v>128.75</v>
      </c>
      <c r="I90" s="9">
        <f>Tableau5[[#This Row],[BPM]]*0.9</f>
        <v>112.5</v>
      </c>
      <c r="J90" s="9">
        <f>Tableau5[[#This Row],[BPM]]*1.1</f>
        <v>137.5</v>
      </c>
      <c r="K90" t="s">
        <v>17</v>
      </c>
      <c r="L90" t="str">
        <f>VLOOKUP(Tableau5[[#This Row],[BPM]],Compteur!$A$4:$B$10,2)</f>
        <v>Vert</v>
      </c>
    </row>
    <row r="91" spans="1:12">
      <c r="A91" t="s">
        <v>155</v>
      </c>
      <c r="B91" t="s">
        <v>156</v>
      </c>
      <c r="E91" s="11"/>
      <c r="F91" s="10">
        <v>125</v>
      </c>
      <c r="G91" s="9">
        <f>Tableau5[[#This Row],[BPM]]*0.97</f>
        <v>121.25</v>
      </c>
      <c r="H91" s="9">
        <f>Tableau5[[#This Row],[BPM]]*1.03</f>
        <v>128.75</v>
      </c>
      <c r="I91" s="9">
        <f>Tableau5[[#This Row],[BPM]]*0.9</f>
        <v>112.5</v>
      </c>
      <c r="J91" s="9">
        <f>Tableau5[[#This Row],[BPM]]*1.1</f>
        <v>137.5</v>
      </c>
      <c r="K91" t="s">
        <v>17</v>
      </c>
      <c r="L91" s="13" t="str">
        <f>VLOOKUP(Tableau5[[#This Row],[BPM]],Compteur!$A$4:$B$10,2)</f>
        <v>Vert</v>
      </c>
    </row>
    <row r="92" spans="1:12">
      <c r="A92" t="s">
        <v>28</v>
      </c>
      <c r="B92" t="s">
        <v>132</v>
      </c>
      <c r="E92" s="11">
        <v>0.25833333333333336</v>
      </c>
      <c r="F92" s="10">
        <v>125</v>
      </c>
      <c r="G92" s="9">
        <f>Tableau5[[#This Row],[BPM]]*0.97</f>
        <v>121.25</v>
      </c>
      <c r="H92" s="9">
        <f>Tableau5[[#This Row],[BPM]]*1.03</f>
        <v>128.75</v>
      </c>
      <c r="I92" s="9">
        <f>Tableau5[[#This Row],[BPM]]*0.9</f>
        <v>112.5</v>
      </c>
      <c r="J92" s="9">
        <f>Tableau5[[#This Row],[BPM]]*1.1</f>
        <v>137.5</v>
      </c>
      <c r="K92" t="s">
        <v>17</v>
      </c>
      <c r="L92" t="str">
        <f>VLOOKUP(Tableau5[[#This Row],[BPM]],Compteur!$A$4:$B$10,2)</f>
        <v>Vert</v>
      </c>
    </row>
    <row r="93" spans="1:12">
      <c r="A93" t="s">
        <v>133</v>
      </c>
      <c r="B93" t="s">
        <v>134</v>
      </c>
      <c r="E93" s="11">
        <v>0.2722222222222222</v>
      </c>
      <c r="F93" s="10">
        <v>125</v>
      </c>
      <c r="G93" s="9">
        <f>Tableau5[[#This Row],[BPM]]*0.97</f>
        <v>121.25</v>
      </c>
      <c r="H93" s="9">
        <f>Tableau5[[#This Row],[BPM]]*1.03</f>
        <v>128.75</v>
      </c>
      <c r="I93" s="9">
        <f>Tableau5[[#This Row],[BPM]]*0.9</f>
        <v>112.5</v>
      </c>
      <c r="J93" s="9">
        <f>Tableau5[[#This Row],[BPM]]*1.1</f>
        <v>137.5</v>
      </c>
      <c r="K93" t="s">
        <v>17</v>
      </c>
      <c r="L93" s="13" t="str">
        <f>VLOOKUP(Tableau5[[#This Row],[BPM]],Compteur!$A$4:$B$10,2)</f>
        <v>Vert</v>
      </c>
    </row>
    <row r="94" spans="1:12">
      <c r="A94" t="s">
        <v>152</v>
      </c>
      <c r="B94" t="s">
        <v>153</v>
      </c>
      <c r="E94" s="11"/>
      <c r="F94" s="10">
        <v>125</v>
      </c>
      <c r="G94" s="9">
        <f>Tableau5[[#This Row],[BPM]]*0.97</f>
        <v>121.25</v>
      </c>
      <c r="H94" s="9">
        <f>Tableau5[[#This Row],[BPM]]*1.03</f>
        <v>128.75</v>
      </c>
      <c r="I94" s="9">
        <f>Tableau5[[#This Row],[BPM]]*0.9</f>
        <v>112.5</v>
      </c>
      <c r="J94" s="9">
        <f>Tableau5[[#This Row],[BPM]]*1.1</f>
        <v>137.5</v>
      </c>
      <c r="K94" t="s">
        <v>17</v>
      </c>
      <c r="L94" s="13" t="str">
        <f>VLOOKUP(Tableau5[[#This Row],[BPM]],Compteur!$A$4:$B$10,2)</f>
        <v>Vert</v>
      </c>
    </row>
    <row r="95" spans="1:12">
      <c r="A95" t="s">
        <v>174</v>
      </c>
      <c r="B95" t="s">
        <v>175</v>
      </c>
      <c r="E95" s="11"/>
      <c r="F95" s="10">
        <v>125</v>
      </c>
      <c r="G95" s="9">
        <f>Tableau5[[#This Row],[BPM]]*0.97</f>
        <v>121.25</v>
      </c>
      <c r="H95" s="9">
        <f>Tableau5[[#This Row],[BPM]]*1.03</f>
        <v>128.75</v>
      </c>
      <c r="I95" s="9">
        <f>Tableau5[[#This Row],[BPM]]*0.9</f>
        <v>112.5</v>
      </c>
      <c r="J95" s="9">
        <f>Tableau5[[#This Row],[BPM]]*1.1</f>
        <v>137.5</v>
      </c>
      <c r="K95" t="s">
        <v>17</v>
      </c>
      <c r="L95" s="13" t="str">
        <f>VLOOKUP(Tableau5[[#This Row],[BPM]],Compteur!$A$4:$B$10,2)</f>
        <v>Vert</v>
      </c>
    </row>
    <row r="96" spans="1:12">
      <c r="A96" t="s">
        <v>135</v>
      </c>
      <c r="B96" t="s">
        <v>136</v>
      </c>
      <c r="E96" s="11">
        <v>0.33263888888888887</v>
      </c>
      <c r="F96" s="10">
        <v>125</v>
      </c>
      <c r="G96" s="9">
        <f>Tableau5[[#This Row],[BPM]]*0.97</f>
        <v>121.25</v>
      </c>
      <c r="H96" s="9">
        <f>Tableau5[[#This Row],[BPM]]*1.03</f>
        <v>128.75</v>
      </c>
      <c r="I96" s="9">
        <f>Tableau5[[#This Row],[BPM]]*0.9</f>
        <v>112.5</v>
      </c>
      <c r="J96" s="9">
        <f>Tableau5[[#This Row],[BPM]]*1.1</f>
        <v>137.5</v>
      </c>
      <c r="K96" t="s">
        <v>17</v>
      </c>
      <c r="L96" s="13" t="str">
        <f>VLOOKUP(Tableau5[[#This Row],[BPM]],Compteur!$A$4:$B$10,2)</f>
        <v>Vert</v>
      </c>
    </row>
    <row r="97" spans="1:12">
      <c r="A97" t="s">
        <v>161</v>
      </c>
      <c r="B97" t="s">
        <v>162</v>
      </c>
      <c r="E97" s="11"/>
      <c r="F97" s="10">
        <v>125</v>
      </c>
      <c r="G97" s="9">
        <f>Tableau5[[#This Row],[BPM]]*0.97</f>
        <v>121.25</v>
      </c>
      <c r="H97" s="9">
        <f>Tableau5[[#This Row],[BPM]]*1.03</f>
        <v>128.75</v>
      </c>
      <c r="I97" s="9">
        <f>Tableau5[[#This Row],[BPM]]*0.9</f>
        <v>112.5</v>
      </c>
      <c r="J97" s="9">
        <f>Tableau5[[#This Row],[BPM]]*1.1</f>
        <v>137.5</v>
      </c>
      <c r="K97" t="s">
        <v>17</v>
      </c>
      <c r="L97" s="13" t="str">
        <f>VLOOKUP(Tableau5[[#This Row],[BPM]],Compteur!$A$4:$B$10,2)</f>
        <v>Vert</v>
      </c>
    </row>
    <row r="98" spans="1:12">
      <c r="A98" t="s">
        <v>180</v>
      </c>
      <c r="B98" t="s">
        <v>181</v>
      </c>
      <c r="E98" s="11"/>
      <c r="F98" s="10">
        <v>125</v>
      </c>
      <c r="G98" s="9">
        <f>Tableau5[[#This Row],[BPM]]*0.97</f>
        <v>121.25</v>
      </c>
      <c r="H98" s="9">
        <f>Tableau5[[#This Row],[BPM]]*1.03</f>
        <v>128.75</v>
      </c>
      <c r="I98" s="9">
        <f>Tableau5[[#This Row],[BPM]]*0.9</f>
        <v>112.5</v>
      </c>
      <c r="J98" s="9">
        <f>Tableau5[[#This Row],[BPM]]*1.1</f>
        <v>137.5</v>
      </c>
      <c r="K98" t="s">
        <v>17</v>
      </c>
      <c r="L98" s="13" t="str">
        <f>VLOOKUP(Tableau5[[#This Row],[BPM]],Compteur!$A$4:$B$10,2)</f>
        <v>Vert</v>
      </c>
    </row>
    <row r="99" spans="1:12">
      <c r="A99" t="s">
        <v>172</v>
      </c>
      <c r="B99" t="s">
        <v>173</v>
      </c>
      <c r="E99" s="11"/>
      <c r="F99" s="10">
        <v>125</v>
      </c>
      <c r="G99" s="9">
        <f>Tableau5[[#This Row],[BPM]]*0.97</f>
        <v>121.25</v>
      </c>
      <c r="H99" s="9">
        <f>Tableau5[[#This Row],[BPM]]*1.03</f>
        <v>128.75</v>
      </c>
      <c r="I99" s="9">
        <f>Tableau5[[#This Row],[BPM]]*0.9</f>
        <v>112.5</v>
      </c>
      <c r="J99" s="9">
        <f>Tableau5[[#This Row],[BPM]]*1.1</f>
        <v>137.5</v>
      </c>
      <c r="K99" t="s">
        <v>17</v>
      </c>
      <c r="L99" s="13" t="str">
        <f>VLOOKUP(Tableau5[[#This Row],[BPM]],Compteur!$A$4:$B$10,2)</f>
        <v>Vert</v>
      </c>
    </row>
    <row r="100" spans="1:12">
      <c r="A100" t="s">
        <v>170</v>
      </c>
      <c r="B100" t="s">
        <v>171</v>
      </c>
      <c r="E100" s="11"/>
      <c r="F100" s="10">
        <v>125</v>
      </c>
      <c r="G100" s="9">
        <f>Tableau5[[#This Row],[BPM]]*0.97</f>
        <v>121.25</v>
      </c>
      <c r="H100" s="9">
        <f>Tableau5[[#This Row],[BPM]]*1.03</f>
        <v>128.75</v>
      </c>
      <c r="I100" s="9">
        <f>Tableau5[[#This Row],[BPM]]*0.9</f>
        <v>112.5</v>
      </c>
      <c r="J100" s="9">
        <f>Tableau5[[#This Row],[BPM]]*1.1</f>
        <v>137.5</v>
      </c>
      <c r="K100" t="s">
        <v>17</v>
      </c>
      <c r="L100" s="13" t="str">
        <f>VLOOKUP(Tableau5[[#This Row],[BPM]],Compteur!$A$4:$B$10,2)</f>
        <v>Vert</v>
      </c>
    </row>
    <row r="101" spans="1:12">
      <c r="A101" t="s">
        <v>176</v>
      </c>
      <c r="B101" t="s">
        <v>177</v>
      </c>
      <c r="E101" s="11"/>
      <c r="F101" s="10">
        <v>125</v>
      </c>
      <c r="G101" s="9">
        <f>Tableau5[[#This Row],[BPM]]*0.97</f>
        <v>121.25</v>
      </c>
      <c r="H101" s="9">
        <f>Tableau5[[#This Row],[BPM]]*1.03</f>
        <v>128.75</v>
      </c>
      <c r="I101" s="9">
        <f>Tableau5[[#This Row],[BPM]]*0.9</f>
        <v>112.5</v>
      </c>
      <c r="J101" s="9">
        <f>Tableau5[[#This Row],[BPM]]*1.1</f>
        <v>137.5</v>
      </c>
      <c r="K101" t="s">
        <v>17</v>
      </c>
      <c r="L101" s="13" t="str">
        <f>VLOOKUP(Tableau5[[#This Row],[BPM]],Compteur!$A$4:$B$10,2)</f>
        <v>Vert</v>
      </c>
    </row>
    <row r="102" spans="1:12">
      <c r="A102" t="s">
        <v>137</v>
      </c>
      <c r="B102" t="s">
        <v>138</v>
      </c>
      <c r="E102" s="11">
        <v>0.20486111111111113</v>
      </c>
      <c r="F102" s="10">
        <v>125</v>
      </c>
      <c r="G102" s="9">
        <f>Tableau5[[#This Row],[BPM]]*0.97</f>
        <v>121.25</v>
      </c>
      <c r="H102" s="9">
        <f>Tableau5[[#This Row],[BPM]]*1.03</f>
        <v>128.75</v>
      </c>
      <c r="I102" s="9">
        <f>Tableau5[[#This Row],[BPM]]*0.9</f>
        <v>112.5</v>
      </c>
      <c r="J102" s="9">
        <f>Tableau5[[#This Row],[BPM]]*1.1</f>
        <v>137.5</v>
      </c>
      <c r="K102" t="s">
        <v>14</v>
      </c>
      <c r="L102" s="13" t="str">
        <f>VLOOKUP(Tableau5[[#This Row],[BPM]],Compteur!$A$4:$B$10,2)</f>
        <v>Vert</v>
      </c>
    </row>
    <row r="103" spans="1:12">
      <c r="A103" t="s">
        <v>137</v>
      </c>
      <c r="B103" t="s">
        <v>139</v>
      </c>
      <c r="E103" s="11">
        <v>0.24722222222222223</v>
      </c>
      <c r="F103" s="10">
        <v>125</v>
      </c>
      <c r="G103" s="9">
        <f>Tableau5[[#This Row],[BPM]]*0.97</f>
        <v>121.25</v>
      </c>
      <c r="H103" s="9">
        <f>Tableau5[[#This Row],[BPM]]*1.03</f>
        <v>128.75</v>
      </c>
      <c r="I103" s="9">
        <f>Tableau5[[#This Row],[BPM]]*0.9</f>
        <v>112.5</v>
      </c>
      <c r="J103" s="9">
        <f>Tableau5[[#This Row],[BPM]]*1.1</f>
        <v>137.5</v>
      </c>
      <c r="K103" t="s">
        <v>14</v>
      </c>
      <c r="L103" s="13" t="str">
        <f>VLOOKUP(Tableau5[[#This Row],[BPM]],Compteur!$A$4:$B$10,2)</f>
        <v>Vert</v>
      </c>
    </row>
    <row r="104" spans="1:12">
      <c r="A104" t="s">
        <v>140</v>
      </c>
      <c r="B104" t="s">
        <v>141</v>
      </c>
      <c r="C104" t="s">
        <v>142</v>
      </c>
      <c r="D104" t="s">
        <v>143</v>
      </c>
      <c r="E104" s="11">
        <v>0.19583333333333333</v>
      </c>
      <c r="F104" s="10">
        <v>125</v>
      </c>
      <c r="G104" s="9">
        <f>Tableau5[[#This Row],[BPM]]*0.97</f>
        <v>121.25</v>
      </c>
      <c r="H104" s="9">
        <f>Tableau5[[#This Row],[BPM]]*1.03</f>
        <v>128.75</v>
      </c>
      <c r="I104" s="9">
        <f>Tableau5[[#This Row],[BPM]]*0.9</f>
        <v>112.5</v>
      </c>
      <c r="J104" s="9">
        <f>Tableau5[[#This Row],[BPM]]*1.1</f>
        <v>137.5</v>
      </c>
      <c r="K104" t="s">
        <v>17</v>
      </c>
      <c r="L104" t="str">
        <f>VLOOKUP(Tableau5[[#This Row],[BPM]],Compteur!$A$4:$B$10,2)</f>
        <v>Vert</v>
      </c>
    </row>
    <row r="105" spans="1:12">
      <c r="A105" t="s">
        <v>140</v>
      </c>
      <c r="B105" t="s">
        <v>167</v>
      </c>
      <c r="E105" s="11"/>
      <c r="F105" s="10">
        <v>125</v>
      </c>
      <c r="G105" s="9">
        <f>Tableau5[[#This Row],[BPM]]*0.97</f>
        <v>121.25</v>
      </c>
      <c r="H105" s="9">
        <f>Tableau5[[#This Row],[BPM]]*1.03</f>
        <v>128.75</v>
      </c>
      <c r="I105" s="9">
        <f>Tableau5[[#This Row],[BPM]]*0.9</f>
        <v>112.5</v>
      </c>
      <c r="J105" s="9">
        <f>Tableau5[[#This Row],[BPM]]*1.1</f>
        <v>137.5</v>
      </c>
      <c r="K105" t="s">
        <v>17</v>
      </c>
      <c r="L105" s="13" t="str">
        <f>VLOOKUP(Tableau5[[#This Row],[BPM]],Compteur!$A$4:$B$10,2)</f>
        <v>Vert</v>
      </c>
    </row>
    <row r="106" spans="1:12">
      <c r="A106" t="s">
        <v>88</v>
      </c>
      <c r="B106" t="s">
        <v>89</v>
      </c>
      <c r="E106" s="11"/>
      <c r="F106" s="10">
        <v>125</v>
      </c>
      <c r="G106" s="9">
        <f>Tableau5[[#This Row],[BPM]]*0.97</f>
        <v>121.25</v>
      </c>
      <c r="H106" s="9">
        <f>Tableau5[[#This Row],[BPM]]*1.03</f>
        <v>128.75</v>
      </c>
      <c r="I106" s="9">
        <f>Tableau5[[#This Row],[BPM]]*0.9</f>
        <v>112.5</v>
      </c>
      <c r="J106" s="9">
        <f>Tableau5[[#This Row],[BPM]]*1.1</f>
        <v>137.5</v>
      </c>
      <c r="K106" t="s">
        <v>17</v>
      </c>
      <c r="L106" s="13" t="str">
        <f>VLOOKUP(Tableau5[[#This Row],[BPM]],Compteur!$A$4:$B$10,2)</f>
        <v>Vert</v>
      </c>
    </row>
    <row r="107" spans="1:12">
      <c r="A107" t="s">
        <v>163</v>
      </c>
      <c r="B107" t="s">
        <v>164</v>
      </c>
      <c r="E107" s="11"/>
      <c r="F107" s="10">
        <v>125</v>
      </c>
      <c r="G107" s="9">
        <f>Tableau5[[#This Row],[BPM]]*0.97</f>
        <v>121.25</v>
      </c>
      <c r="H107" s="9">
        <f>Tableau5[[#This Row],[BPM]]*1.03</f>
        <v>128.75</v>
      </c>
      <c r="I107" s="9">
        <f>Tableau5[[#This Row],[BPM]]*0.9</f>
        <v>112.5</v>
      </c>
      <c r="J107" s="9">
        <f>Tableau5[[#This Row],[BPM]]*1.1</f>
        <v>137.5</v>
      </c>
      <c r="K107" t="s">
        <v>17</v>
      </c>
      <c r="L107" s="13" t="str">
        <f>VLOOKUP(Tableau5[[#This Row],[BPM]],Compteur!$A$4:$B$10,2)</f>
        <v>Vert</v>
      </c>
    </row>
    <row r="108" spans="1:12">
      <c r="A108" t="s">
        <v>144</v>
      </c>
      <c r="B108" t="s">
        <v>145</v>
      </c>
      <c r="E108" s="11">
        <v>0.35000000000000003</v>
      </c>
      <c r="F108" s="10">
        <v>125</v>
      </c>
      <c r="G108" s="9">
        <f>Tableau5[[#This Row],[BPM]]*0.97</f>
        <v>121.25</v>
      </c>
      <c r="H108" s="9">
        <f>Tableau5[[#This Row],[BPM]]*1.03</f>
        <v>128.75</v>
      </c>
      <c r="I108" s="9">
        <f>Tableau5[[#This Row],[BPM]]*0.9</f>
        <v>112.5</v>
      </c>
      <c r="J108" s="9">
        <f>Tableau5[[#This Row],[BPM]]*1.1</f>
        <v>137.5</v>
      </c>
      <c r="K108" t="s">
        <v>39</v>
      </c>
      <c r="L108" t="str">
        <f>VLOOKUP(Tableau5[[#This Row],[BPM]],Compteur!$A$4:$B$10,2)</f>
        <v>Vert</v>
      </c>
    </row>
    <row r="109" spans="1:12">
      <c r="A109" t="s">
        <v>37</v>
      </c>
      <c r="B109" t="s">
        <v>146</v>
      </c>
      <c r="E109" s="11">
        <v>0.27986111111111112</v>
      </c>
      <c r="F109" s="10">
        <v>125</v>
      </c>
      <c r="G109" s="9">
        <f>Tableau5[[#This Row],[BPM]]*0.97</f>
        <v>121.25</v>
      </c>
      <c r="H109" s="9">
        <f>Tableau5[[#This Row],[BPM]]*1.03</f>
        <v>128.75</v>
      </c>
      <c r="I109" s="9">
        <f>Tableau5[[#This Row],[BPM]]*0.9</f>
        <v>112.5</v>
      </c>
      <c r="J109" s="9">
        <f>Tableau5[[#This Row],[BPM]]*1.1</f>
        <v>137.5</v>
      </c>
      <c r="K109" t="s">
        <v>39</v>
      </c>
      <c r="L109" s="13" t="str">
        <f>VLOOKUP(Tableau5[[#This Row],[BPM]],Compteur!$A$4:$B$10,2)</f>
        <v>Vert</v>
      </c>
    </row>
    <row r="110" spans="1:12">
      <c r="A110" t="s">
        <v>37</v>
      </c>
      <c r="B110" t="s">
        <v>147</v>
      </c>
      <c r="E110" s="11">
        <v>0.19375000000000001</v>
      </c>
      <c r="F110" s="10">
        <v>125</v>
      </c>
      <c r="G110" s="9">
        <f>Tableau5[[#This Row],[BPM]]*0.97</f>
        <v>121.25</v>
      </c>
      <c r="H110" s="9">
        <f>Tableau5[[#This Row],[BPM]]*1.03</f>
        <v>128.75</v>
      </c>
      <c r="I110" s="9">
        <f>Tableau5[[#This Row],[BPM]]*0.9</f>
        <v>112.5</v>
      </c>
      <c r="J110" s="9">
        <f>Tableau5[[#This Row],[BPM]]*1.1</f>
        <v>137.5</v>
      </c>
      <c r="K110" t="s">
        <v>39</v>
      </c>
      <c r="L110" s="13" t="str">
        <f>VLOOKUP(Tableau5[[#This Row],[BPM]],Compteur!$A$4:$B$10,2)</f>
        <v>Vert</v>
      </c>
    </row>
    <row r="111" spans="1:12">
      <c r="A111" t="s">
        <v>148</v>
      </c>
      <c r="B111" t="s">
        <v>149</v>
      </c>
      <c r="E111" s="11">
        <v>0.27361111111111108</v>
      </c>
      <c r="F111" s="10">
        <v>125</v>
      </c>
      <c r="G111" s="9">
        <f>Tableau5[[#This Row],[BPM]]*0.97</f>
        <v>121.25</v>
      </c>
      <c r="H111" s="9">
        <f>Tableau5[[#This Row],[BPM]]*1.03</f>
        <v>128.75</v>
      </c>
      <c r="I111" s="9">
        <f>Tableau5[[#This Row],[BPM]]*0.9</f>
        <v>112.5</v>
      </c>
      <c r="J111" s="9">
        <f>Tableau5[[#This Row],[BPM]]*1.1</f>
        <v>137.5</v>
      </c>
      <c r="K111" t="s">
        <v>17</v>
      </c>
      <c r="L111" t="str">
        <f>VLOOKUP(Tableau5[[#This Row],[BPM]],Compteur!$A$4:$B$10,2)</f>
        <v>Vert</v>
      </c>
    </row>
    <row r="112" spans="1:12">
      <c r="A112" t="s">
        <v>448</v>
      </c>
      <c r="B112" t="s">
        <v>449</v>
      </c>
      <c r="E112" s="11"/>
      <c r="F112" s="10">
        <v>125</v>
      </c>
      <c r="G112" s="9">
        <f>Tableau5[[#This Row],[BPM]]*0.97</f>
        <v>121.25</v>
      </c>
      <c r="H112" s="9">
        <f>Tableau5[[#This Row],[BPM]]*1.03</f>
        <v>128.75</v>
      </c>
      <c r="I112" s="9">
        <f>Tableau5[[#This Row],[BPM]]*0.9</f>
        <v>112.5</v>
      </c>
      <c r="J112" s="9">
        <f>Tableau5[[#This Row],[BPM]]*1.1</f>
        <v>137.5</v>
      </c>
      <c r="K112" t="s">
        <v>17</v>
      </c>
      <c r="L112" s="13" t="str">
        <f>VLOOKUP(Tableau5[[#This Row],[BPM]],Compteur!$A$4:$B$10,2)</f>
        <v>Vert</v>
      </c>
    </row>
    <row r="113" spans="1:12">
      <c r="A113" t="s">
        <v>150</v>
      </c>
      <c r="B113" t="s">
        <v>151</v>
      </c>
      <c r="C113" t="s">
        <v>142</v>
      </c>
      <c r="D113" t="s">
        <v>143</v>
      </c>
      <c r="E113" s="11">
        <v>0.15486111111111112</v>
      </c>
      <c r="F113" s="10">
        <v>125</v>
      </c>
      <c r="G113" s="9">
        <f>Tableau5[[#This Row],[BPM]]*0.97</f>
        <v>121.25</v>
      </c>
      <c r="H113" s="9">
        <f>Tableau5[[#This Row],[BPM]]*1.03</f>
        <v>128.75</v>
      </c>
      <c r="I113" s="9">
        <f>Tableau5[[#This Row],[BPM]]*0.9</f>
        <v>112.5</v>
      </c>
      <c r="J113" s="9">
        <f>Tableau5[[#This Row],[BPM]]*1.1</f>
        <v>137.5</v>
      </c>
      <c r="K113" t="s">
        <v>17</v>
      </c>
      <c r="L113" t="str">
        <f>VLOOKUP(Tableau5[[#This Row],[BPM]],Compteur!$A$4:$B$10,2)</f>
        <v>Vert</v>
      </c>
    </row>
    <row r="114" spans="1:12">
      <c r="A114" t="s">
        <v>37</v>
      </c>
      <c r="B114" t="s">
        <v>492</v>
      </c>
      <c r="E114" s="11"/>
      <c r="F114" s="10">
        <v>125</v>
      </c>
      <c r="G114" s="9">
        <f>Tableau5[[#This Row],[BPM]]*0.97</f>
        <v>121.25</v>
      </c>
      <c r="H114" s="9">
        <f>Tableau5[[#This Row],[BPM]]*1.03</f>
        <v>128.75</v>
      </c>
      <c r="I114" s="9">
        <f>Tableau5[[#This Row],[BPM]]*0.9</f>
        <v>112.5</v>
      </c>
      <c r="J114" s="9">
        <f>Tableau5[[#This Row],[BPM]]*1.1</f>
        <v>137.5</v>
      </c>
      <c r="K114" t="s">
        <v>17</v>
      </c>
      <c r="L114" s="13" t="str">
        <f>VLOOKUP(Tableau5[[#This Row],[BPM]],Compteur!$A$4:$B$10,2)</f>
        <v>Vert</v>
      </c>
    </row>
    <row r="115" spans="1:12">
      <c r="A115" t="s">
        <v>493</v>
      </c>
      <c r="B115" t="s">
        <v>494</v>
      </c>
      <c r="E115" s="11"/>
      <c r="F115" s="10">
        <v>125</v>
      </c>
      <c r="G115" s="9">
        <f>Tableau5[[#This Row],[BPM]]*0.97</f>
        <v>121.25</v>
      </c>
      <c r="H115" s="9">
        <f>Tableau5[[#This Row],[BPM]]*1.03</f>
        <v>128.75</v>
      </c>
      <c r="I115" s="9">
        <f>Tableau5[[#This Row],[BPM]]*0.9</f>
        <v>112.5</v>
      </c>
      <c r="J115" s="9">
        <f>Tableau5[[#This Row],[BPM]]*1.1</f>
        <v>137.5</v>
      </c>
      <c r="K115" t="s">
        <v>17</v>
      </c>
      <c r="L115" s="13" t="str">
        <f>VLOOKUP(Tableau5[[#This Row],[BPM]],Compteur!$A$4:$B$10,2)</f>
        <v>Vert</v>
      </c>
    </row>
    <row r="116" spans="1:12">
      <c r="A116" t="s">
        <v>421</v>
      </c>
      <c r="B116" t="s">
        <v>522</v>
      </c>
      <c r="E116" s="11"/>
      <c r="F116" s="10">
        <v>125</v>
      </c>
      <c r="G116" s="9">
        <f>Tableau5[[#This Row],[BPM]]*0.97</f>
        <v>121.25</v>
      </c>
      <c r="H116" s="9">
        <f>Tableau5[[#This Row],[BPM]]*1.03</f>
        <v>128.75</v>
      </c>
      <c r="I116" s="9">
        <f>Tableau5[[#This Row],[BPM]]*0.9</f>
        <v>112.5</v>
      </c>
      <c r="J116" s="9">
        <f>Tableau5[[#This Row],[BPM]]*1.1</f>
        <v>137.5</v>
      </c>
      <c r="K116" t="s">
        <v>472</v>
      </c>
      <c r="L116" s="13" t="str">
        <f>VLOOKUP(Tableau5[[#This Row],[BPM]],Compteur!$A$4:$B$10,2)</f>
        <v>Vert</v>
      </c>
    </row>
    <row r="117" spans="1:12">
      <c r="A117" t="s">
        <v>529</v>
      </c>
      <c r="B117" t="s">
        <v>530</v>
      </c>
      <c r="E117" s="11"/>
      <c r="F117" s="10">
        <v>125</v>
      </c>
      <c r="G117" s="9">
        <f>Tableau5[[#This Row],[BPM]]*0.97</f>
        <v>121.25</v>
      </c>
      <c r="H117" s="9">
        <f>Tableau5[[#This Row],[BPM]]*1.03</f>
        <v>128.75</v>
      </c>
      <c r="I117" s="9">
        <f>Tableau5[[#This Row],[BPM]]*0.9</f>
        <v>112.5</v>
      </c>
      <c r="J117" s="9">
        <f>Tableau5[[#This Row],[BPM]]*1.1</f>
        <v>137.5</v>
      </c>
      <c r="K117" t="s">
        <v>17</v>
      </c>
      <c r="L117" s="13" t="str">
        <f>VLOOKUP(Tableau5[[#This Row],[BPM]],Compteur!$A$4:$B$10,2)</f>
        <v>Vert</v>
      </c>
    </row>
    <row r="118" spans="1:12">
      <c r="A118" t="s">
        <v>208</v>
      </c>
      <c r="B118" t="s">
        <v>209</v>
      </c>
      <c r="E118" s="11"/>
      <c r="F118" s="10">
        <v>126</v>
      </c>
      <c r="G118" s="9">
        <f>Tableau5[[#This Row],[BPM]]*0.97</f>
        <v>122.22</v>
      </c>
      <c r="H118" s="9">
        <f>Tableau5[[#This Row],[BPM]]*1.03</f>
        <v>129.78</v>
      </c>
      <c r="I118" s="9">
        <f>Tableau5[[#This Row],[BPM]]*0.9</f>
        <v>113.4</v>
      </c>
      <c r="J118" s="9">
        <f>Tableau5[[#This Row],[BPM]]*1.1</f>
        <v>138.60000000000002</v>
      </c>
      <c r="K118" t="s">
        <v>17</v>
      </c>
      <c r="L118" s="13" t="str">
        <f>VLOOKUP(Tableau5[[#This Row],[BPM]],Compteur!$A$4:$B$10,2)</f>
        <v>Vert</v>
      </c>
    </row>
    <row r="119" spans="1:12">
      <c r="A119" t="s">
        <v>182</v>
      </c>
      <c r="B119" t="s">
        <v>183</v>
      </c>
      <c r="E119" s="11">
        <v>0.29930555555555555</v>
      </c>
      <c r="F119" s="10">
        <v>126</v>
      </c>
      <c r="G119" s="9">
        <f>Tableau5[[#This Row],[BPM]]*0.97</f>
        <v>122.22</v>
      </c>
      <c r="H119" s="9">
        <f>Tableau5[[#This Row],[BPM]]*1.03</f>
        <v>129.78</v>
      </c>
      <c r="I119" s="9">
        <f>Tableau5[[#This Row],[BPM]]*0.9</f>
        <v>113.4</v>
      </c>
      <c r="J119" s="9">
        <f>Tableau5[[#This Row],[BPM]]*1.1</f>
        <v>138.60000000000002</v>
      </c>
      <c r="K119" t="s">
        <v>17</v>
      </c>
      <c r="L119" s="13" t="str">
        <f>VLOOKUP(Tableau5[[#This Row],[BPM]],Compteur!$A$4:$B$10,2)</f>
        <v>Vert</v>
      </c>
    </row>
    <row r="120" spans="1:12">
      <c r="A120" t="s">
        <v>470</v>
      </c>
      <c r="B120" t="s">
        <v>215</v>
      </c>
      <c r="E120" s="11"/>
      <c r="F120" s="10">
        <v>126</v>
      </c>
      <c r="G120" s="9">
        <f>Tableau5[[#This Row],[BPM]]*0.97</f>
        <v>122.22</v>
      </c>
      <c r="H120" s="9">
        <f>Tableau5[[#This Row],[BPM]]*1.03</f>
        <v>129.78</v>
      </c>
      <c r="I120" s="9">
        <f>Tableau5[[#This Row],[BPM]]*0.9</f>
        <v>113.4</v>
      </c>
      <c r="J120" s="9">
        <f>Tableau5[[#This Row],[BPM]]*1.1</f>
        <v>138.60000000000002</v>
      </c>
      <c r="K120" t="s">
        <v>17</v>
      </c>
      <c r="L120" s="13" t="str">
        <f>VLOOKUP(Tableau5[[#This Row],[BPM]],Compteur!$A$4:$B$10,2)</f>
        <v>Vert</v>
      </c>
    </row>
    <row r="121" spans="1:12">
      <c r="A121" t="s">
        <v>184</v>
      </c>
      <c r="B121" t="s">
        <v>185</v>
      </c>
      <c r="C121" t="s">
        <v>98</v>
      </c>
      <c r="D121" t="s">
        <v>99</v>
      </c>
      <c r="E121" s="11">
        <v>0.30208333333333331</v>
      </c>
      <c r="F121" s="10">
        <v>126</v>
      </c>
      <c r="G121" s="9">
        <f>Tableau5[[#This Row],[BPM]]*0.97</f>
        <v>122.22</v>
      </c>
      <c r="H121" s="9">
        <f>Tableau5[[#This Row],[BPM]]*1.03</f>
        <v>129.78</v>
      </c>
      <c r="I121" s="9">
        <f>Tableau5[[#This Row],[BPM]]*0.9</f>
        <v>113.4</v>
      </c>
      <c r="J121" s="9">
        <f>Tableau5[[#This Row],[BPM]]*1.1</f>
        <v>138.60000000000002</v>
      </c>
      <c r="K121" t="s">
        <v>17</v>
      </c>
      <c r="L121" t="str">
        <f>VLOOKUP(Tableau5[[#This Row],[BPM]],Compteur!$A$4:$B$10,2)</f>
        <v>Vert</v>
      </c>
    </row>
    <row r="122" spans="1:12">
      <c r="A122" t="s">
        <v>212</v>
      </c>
      <c r="B122" t="s">
        <v>213</v>
      </c>
      <c r="E122" s="11"/>
      <c r="F122" s="10">
        <v>126</v>
      </c>
      <c r="G122" s="9">
        <f>Tableau5[[#This Row],[BPM]]*0.97</f>
        <v>122.22</v>
      </c>
      <c r="H122" s="9">
        <f>Tableau5[[#This Row],[BPM]]*1.03</f>
        <v>129.78</v>
      </c>
      <c r="I122" s="9">
        <f>Tableau5[[#This Row],[BPM]]*0.9</f>
        <v>113.4</v>
      </c>
      <c r="J122" s="9">
        <f>Tableau5[[#This Row],[BPM]]*1.1</f>
        <v>138.60000000000002</v>
      </c>
      <c r="K122" t="s">
        <v>17</v>
      </c>
      <c r="L122" s="13" t="str">
        <f>VLOOKUP(Tableau5[[#This Row],[BPM]],Compteur!$A$4:$B$10,2)</f>
        <v>Vert</v>
      </c>
    </row>
    <row r="123" spans="1:12">
      <c r="A123" t="s">
        <v>96</v>
      </c>
      <c r="B123" t="s">
        <v>214</v>
      </c>
      <c r="E123" s="11"/>
      <c r="F123" s="10">
        <v>126</v>
      </c>
      <c r="G123" s="9">
        <f>Tableau5[[#This Row],[BPM]]*0.97</f>
        <v>122.22</v>
      </c>
      <c r="H123" s="9">
        <f>Tableau5[[#This Row],[BPM]]*1.03</f>
        <v>129.78</v>
      </c>
      <c r="I123" s="9">
        <f>Tableau5[[#This Row],[BPM]]*0.9</f>
        <v>113.4</v>
      </c>
      <c r="J123" s="9">
        <f>Tableau5[[#This Row],[BPM]]*1.1</f>
        <v>138.60000000000002</v>
      </c>
      <c r="K123" t="s">
        <v>17</v>
      </c>
      <c r="L123" s="13" t="str">
        <f>VLOOKUP(Tableau5[[#This Row],[BPM]],Compteur!$A$4:$B$10,2)</f>
        <v>Vert</v>
      </c>
    </row>
    <row r="124" spans="1:12">
      <c r="A124" t="s">
        <v>100</v>
      </c>
      <c r="B124" t="s">
        <v>186</v>
      </c>
      <c r="C124" t="s">
        <v>187</v>
      </c>
      <c r="D124" t="s">
        <v>188</v>
      </c>
      <c r="E124" s="11">
        <v>0.29166666666666669</v>
      </c>
      <c r="F124" s="10">
        <v>126</v>
      </c>
      <c r="G124" s="9">
        <f>Tableau5[[#This Row],[BPM]]*0.97</f>
        <v>122.22</v>
      </c>
      <c r="H124" s="9">
        <f>Tableau5[[#This Row],[BPM]]*1.03</f>
        <v>129.78</v>
      </c>
      <c r="I124" s="9">
        <f>Tableau5[[#This Row],[BPM]]*0.9</f>
        <v>113.4</v>
      </c>
      <c r="J124" s="9">
        <f>Tableau5[[#This Row],[BPM]]*1.1</f>
        <v>138.60000000000002</v>
      </c>
      <c r="K124" t="s">
        <v>39</v>
      </c>
      <c r="L124" t="str">
        <f>VLOOKUP(Tableau5[[#This Row],[BPM]],Compteur!$A$4:$B$10,2)</f>
        <v>Vert</v>
      </c>
    </row>
    <row r="125" spans="1:12">
      <c r="A125" t="s">
        <v>178</v>
      </c>
      <c r="B125" t="s">
        <v>179</v>
      </c>
      <c r="E125" s="11"/>
      <c r="F125" s="10">
        <v>126</v>
      </c>
      <c r="G125" s="9">
        <f>Tableau5[[#This Row],[BPM]]*0.97</f>
        <v>122.22</v>
      </c>
      <c r="H125" s="9">
        <f>Tableau5[[#This Row],[BPM]]*1.03</f>
        <v>129.78</v>
      </c>
      <c r="I125" s="9">
        <f>Tableau5[[#This Row],[BPM]]*0.9</f>
        <v>113.4</v>
      </c>
      <c r="J125" s="9">
        <f>Tableau5[[#This Row],[BPM]]*1.1</f>
        <v>138.60000000000002</v>
      </c>
      <c r="K125" t="s">
        <v>17</v>
      </c>
      <c r="L125" s="13" t="str">
        <f>VLOOKUP(Tableau5[[#This Row],[BPM]],Compteur!$A$4:$B$10,2)</f>
        <v>Vert</v>
      </c>
    </row>
    <row r="126" spans="1:12">
      <c r="A126" t="s">
        <v>48</v>
      </c>
      <c r="B126" t="s">
        <v>444</v>
      </c>
      <c r="E126" s="11"/>
      <c r="F126" s="10">
        <v>126</v>
      </c>
      <c r="G126" s="9">
        <f>Tableau5[[#This Row],[BPM]]*0.97</f>
        <v>122.22</v>
      </c>
      <c r="H126" s="9">
        <f>Tableau5[[#This Row],[BPM]]*1.03</f>
        <v>129.78</v>
      </c>
      <c r="I126" s="9">
        <f>Tableau5[[#This Row],[BPM]]*0.9</f>
        <v>113.4</v>
      </c>
      <c r="J126" s="9">
        <f>Tableau5[[#This Row],[BPM]]*1.1</f>
        <v>138.60000000000002</v>
      </c>
      <c r="K126" t="s">
        <v>17</v>
      </c>
      <c r="L126" s="13" t="str">
        <f>VLOOKUP(Tableau5[[#This Row],[BPM]],Compteur!$A$4:$B$10,2)</f>
        <v>Vert</v>
      </c>
    </row>
    <row r="127" spans="1:12">
      <c r="A127" t="s">
        <v>114</v>
      </c>
      <c r="B127" t="s">
        <v>216</v>
      </c>
      <c r="E127" s="11"/>
      <c r="F127" s="10">
        <v>126</v>
      </c>
      <c r="G127" s="9">
        <f>Tableau5[[#This Row],[BPM]]*0.97</f>
        <v>122.22</v>
      </c>
      <c r="H127" s="9">
        <f>Tableau5[[#This Row],[BPM]]*1.03</f>
        <v>129.78</v>
      </c>
      <c r="I127" s="9">
        <f>Tableau5[[#This Row],[BPM]]*0.9</f>
        <v>113.4</v>
      </c>
      <c r="J127" s="9">
        <f>Tableau5[[#This Row],[BPM]]*1.1</f>
        <v>138.60000000000002</v>
      </c>
      <c r="K127" t="s">
        <v>17</v>
      </c>
      <c r="L127" s="13" t="str">
        <f>VLOOKUP(Tableau5[[#This Row],[BPM]],Compteur!$A$4:$B$10,2)</f>
        <v>Vert</v>
      </c>
    </row>
    <row r="128" spans="1:12">
      <c r="A128" t="s">
        <v>189</v>
      </c>
      <c r="B128" t="s">
        <v>190</v>
      </c>
      <c r="C128" t="s">
        <v>191</v>
      </c>
      <c r="D128" t="s">
        <v>192</v>
      </c>
      <c r="E128" s="11">
        <v>0.32222222222222224</v>
      </c>
      <c r="F128" s="10">
        <v>126</v>
      </c>
      <c r="G128" s="9">
        <f>Tableau5[[#This Row],[BPM]]*0.97</f>
        <v>122.22</v>
      </c>
      <c r="H128" s="9">
        <f>Tableau5[[#This Row],[BPM]]*1.03</f>
        <v>129.78</v>
      </c>
      <c r="I128" s="9">
        <f>Tableau5[[#This Row],[BPM]]*0.9</f>
        <v>113.4</v>
      </c>
      <c r="J128" s="9">
        <f>Tableau5[[#This Row],[BPM]]*1.1</f>
        <v>138.60000000000002</v>
      </c>
      <c r="K128" t="s">
        <v>193</v>
      </c>
      <c r="L128" t="str">
        <f>VLOOKUP(Tableau5[[#This Row],[BPM]],Compteur!$A$4:$B$10,2)</f>
        <v>Vert</v>
      </c>
    </row>
    <row r="129" spans="1:12">
      <c r="A129" t="s">
        <v>194</v>
      </c>
      <c r="B129" t="s">
        <v>195</v>
      </c>
      <c r="C129" t="s">
        <v>108</v>
      </c>
      <c r="D129" t="s">
        <v>109</v>
      </c>
      <c r="E129" s="11">
        <v>0.51597222222222217</v>
      </c>
      <c r="F129" s="10">
        <v>126</v>
      </c>
      <c r="G129" s="9">
        <f>Tableau5[[#This Row],[BPM]]*0.97</f>
        <v>122.22</v>
      </c>
      <c r="H129" s="9">
        <f>Tableau5[[#This Row],[BPM]]*1.03</f>
        <v>129.78</v>
      </c>
      <c r="I129" s="9">
        <f>Tableau5[[#This Row],[BPM]]*0.9</f>
        <v>113.4</v>
      </c>
      <c r="J129" s="9">
        <f>Tableau5[[#This Row],[BPM]]*1.1</f>
        <v>138.60000000000002</v>
      </c>
      <c r="K129" t="s">
        <v>17</v>
      </c>
      <c r="L129" t="str">
        <f>VLOOKUP(Tableau5[[#This Row],[BPM]],Compteur!$A$4:$B$10,2)</f>
        <v>Vert</v>
      </c>
    </row>
    <row r="130" spans="1:12">
      <c r="A130" t="s">
        <v>196</v>
      </c>
      <c r="B130" t="s">
        <v>197</v>
      </c>
      <c r="C130" t="s">
        <v>142</v>
      </c>
      <c r="D130" t="s">
        <v>143</v>
      </c>
      <c r="E130" s="11">
        <v>0.36458333333333331</v>
      </c>
      <c r="F130" s="10">
        <v>126</v>
      </c>
      <c r="G130" s="9">
        <f>Tableau5[[#This Row],[BPM]]*0.97</f>
        <v>122.22</v>
      </c>
      <c r="H130" s="9">
        <f>Tableau5[[#This Row],[BPM]]*1.03</f>
        <v>129.78</v>
      </c>
      <c r="I130" s="9">
        <f>Tableau5[[#This Row],[BPM]]*0.9</f>
        <v>113.4</v>
      </c>
      <c r="J130" s="9">
        <f>Tableau5[[#This Row],[BPM]]*1.1</f>
        <v>138.60000000000002</v>
      </c>
      <c r="K130" t="s">
        <v>17</v>
      </c>
      <c r="L130" t="str">
        <f>VLOOKUP(Tableau5[[#This Row],[BPM]],Compteur!$A$4:$B$10,2)</f>
        <v>Vert</v>
      </c>
    </row>
    <row r="131" spans="1:12">
      <c r="A131" t="s">
        <v>198</v>
      </c>
      <c r="B131" t="s">
        <v>199</v>
      </c>
      <c r="C131" t="s">
        <v>200</v>
      </c>
      <c r="D131" t="s">
        <v>201</v>
      </c>
      <c r="E131" s="11">
        <v>0.32222222222222224</v>
      </c>
      <c r="F131" s="10">
        <v>126</v>
      </c>
      <c r="G131" s="9">
        <f>Tableau5[[#This Row],[BPM]]*0.97</f>
        <v>122.22</v>
      </c>
      <c r="H131" s="9">
        <f>Tableau5[[#This Row],[BPM]]*1.03</f>
        <v>129.78</v>
      </c>
      <c r="I131" s="9">
        <f>Tableau5[[#This Row],[BPM]]*0.9</f>
        <v>113.4</v>
      </c>
      <c r="J131" s="9">
        <f>Tableau5[[#This Row],[BPM]]*1.1</f>
        <v>138.60000000000002</v>
      </c>
      <c r="K131" t="s">
        <v>193</v>
      </c>
      <c r="L131" t="str">
        <f>VLOOKUP(Tableau5[[#This Row],[BPM]],Compteur!$A$4:$B$10,2)</f>
        <v>Vert</v>
      </c>
    </row>
    <row r="132" spans="1:12">
      <c r="A132" t="s">
        <v>430</v>
      </c>
      <c r="B132" t="s">
        <v>431</v>
      </c>
      <c r="E132" s="11"/>
      <c r="F132" s="10">
        <v>126</v>
      </c>
      <c r="G132" s="9">
        <f>Tableau5[[#This Row],[BPM]]*0.97</f>
        <v>122.22</v>
      </c>
      <c r="H132" s="9">
        <f>Tableau5[[#This Row],[BPM]]*1.03</f>
        <v>129.78</v>
      </c>
      <c r="I132" s="9">
        <f>Tableau5[[#This Row],[BPM]]*0.9</f>
        <v>113.4</v>
      </c>
      <c r="J132" s="9">
        <f>Tableau5[[#This Row],[BPM]]*1.1</f>
        <v>138.60000000000002</v>
      </c>
      <c r="K132" t="s">
        <v>17</v>
      </c>
      <c r="L132" s="13" t="str">
        <f>VLOOKUP(Tableau5[[#This Row],[BPM]],Compteur!$A$4:$B$10,2)</f>
        <v>Vert</v>
      </c>
    </row>
    <row r="133" spans="1:12">
      <c r="A133" t="s">
        <v>210</v>
      </c>
      <c r="B133" t="s">
        <v>211</v>
      </c>
      <c r="E133" s="11"/>
      <c r="F133" s="10">
        <v>126</v>
      </c>
      <c r="G133" s="9">
        <f>Tableau5[[#This Row],[BPM]]*0.97</f>
        <v>122.22</v>
      </c>
      <c r="H133" s="9">
        <f>Tableau5[[#This Row],[BPM]]*1.03</f>
        <v>129.78</v>
      </c>
      <c r="I133" s="9">
        <f>Tableau5[[#This Row],[BPM]]*0.9</f>
        <v>113.4</v>
      </c>
      <c r="J133" s="9">
        <f>Tableau5[[#This Row],[BPM]]*1.1</f>
        <v>138.60000000000002</v>
      </c>
      <c r="K133" t="s">
        <v>17</v>
      </c>
      <c r="L133" s="13" t="str">
        <f>VLOOKUP(Tableau5[[#This Row],[BPM]],Compteur!$A$4:$B$10,2)</f>
        <v>Vert</v>
      </c>
    </row>
    <row r="134" spans="1:12">
      <c r="A134" t="s">
        <v>202</v>
      </c>
      <c r="B134" t="s">
        <v>203</v>
      </c>
      <c r="C134" t="s">
        <v>204</v>
      </c>
      <c r="D134" t="s">
        <v>205</v>
      </c>
      <c r="E134" s="11">
        <v>0.25625000000000003</v>
      </c>
      <c r="F134" s="10">
        <v>126</v>
      </c>
      <c r="G134" s="9">
        <f>Tableau5[[#This Row],[BPM]]*0.97</f>
        <v>122.22</v>
      </c>
      <c r="H134" s="9">
        <f>Tableau5[[#This Row],[BPM]]*1.03</f>
        <v>129.78</v>
      </c>
      <c r="I134" s="9">
        <f>Tableau5[[#This Row],[BPM]]*0.9</f>
        <v>113.4</v>
      </c>
      <c r="J134" s="9">
        <f>Tableau5[[#This Row],[BPM]]*1.1</f>
        <v>138.60000000000002</v>
      </c>
      <c r="K134" t="s">
        <v>193</v>
      </c>
      <c r="L134" t="str">
        <f>VLOOKUP(Tableau5[[#This Row],[BPM]],Compteur!$A$4:$B$10,2)</f>
        <v>Vert</v>
      </c>
    </row>
    <row r="135" spans="1:12">
      <c r="A135" t="s">
        <v>206</v>
      </c>
      <c r="B135" t="s">
        <v>207</v>
      </c>
      <c r="E135" s="11"/>
      <c r="F135" s="10">
        <v>126</v>
      </c>
      <c r="G135" s="9">
        <f>Tableau5[[#This Row],[BPM]]*0.97</f>
        <v>122.22</v>
      </c>
      <c r="H135" s="9">
        <f>Tableau5[[#This Row],[BPM]]*1.03</f>
        <v>129.78</v>
      </c>
      <c r="I135" s="9">
        <f>Tableau5[[#This Row],[BPM]]*0.9</f>
        <v>113.4</v>
      </c>
      <c r="J135" s="9">
        <f>Tableau5[[#This Row],[BPM]]*1.1</f>
        <v>138.60000000000002</v>
      </c>
      <c r="K135" t="s">
        <v>17</v>
      </c>
      <c r="L135" s="13" t="str">
        <f>VLOOKUP(Tableau5[[#This Row],[BPM]],Compteur!$A$4:$B$10,2)</f>
        <v>Vert</v>
      </c>
    </row>
    <row r="136" spans="1:12">
      <c r="A136" t="s">
        <v>499</v>
      </c>
      <c r="B136" t="s">
        <v>500</v>
      </c>
      <c r="E136" s="11"/>
      <c r="F136" s="10">
        <v>126</v>
      </c>
      <c r="G136" s="9">
        <f>Tableau5[[#This Row],[BPM]]*0.97</f>
        <v>122.22</v>
      </c>
      <c r="H136" s="9">
        <f>Tableau5[[#This Row],[BPM]]*1.03</f>
        <v>129.78</v>
      </c>
      <c r="I136" s="9">
        <f>Tableau5[[#This Row],[BPM]]*0.9</f>
        <v>113.4</v>
      </c>
      <c r="J136" s="9">
        <f>Tableau5[[#This Row],[BPM]]*1.1</f>
        <v>138.60000000000002</v>
      </c>
      <c r="K136" t="s">
        <v>17</v>
      </c>
      <c r="L136" s="13" t="str">
        <f>VLOOKUP(Tableau5[[#This Row],[BPM]],Compteur!$A$4:$B$10,2)</f>
        <v>Vert</v>
      </c>
    </row>
    <row r="137" spans="1:12">
      <c r="A137" t="s">
        <v>506</v>
      </c>
      <c r="B137" t="s">
        <v>507</v>
      </c>
      <c r="E137" s="11"/>
      <c r="F137" s="10">
        <v>126</v>
      </c>
      <c r="G137" s="9">
        <f>Tableau5[[#This Row],[BPM]]*0.97</f>
        <v>122.22</v>
      </c>
      <c r="H137" s="9">
        <f>Tableau5[[#This Row],[BPM]]*1.03</f>
        <v>129.78</v>
      </c>
      <c r="I137" s="9">
        <f>Tableau5[[#This Row],[BPM]]*0.9</f>
        <v>113.4</v>
      </c>
      <c r="J137" s="9">
        <f>Tableau5[[#This Row],[BPM]]*1.1</f>
        <v>138.60000000000002</v>
      </c>
      <c r="K137" t="s">
        <v>17</v>
      </c>
      <c r="L137" s="13" t="str">
        <f>VLOOKUP(Tableau5[[#This Row],[BPM]],Compteur!$A$4:$B$10,2)</f>
        <v>Vert</v>
      </c>
    </row>
    <row r="138" spans="1:12">
      <c r="A138" t="s">
        <v>508</v>
      </c>
      <c r="B138" t="s">
        <v>167</v>
      </c>
      <c r="E138" s="11"/>
      <c r="F138" s="10">
        <v>126</v>
      </c>
      <c r="G138" s="9">
        <f>Tableau5[[#This Row],[BPM]]*0.97</f>
        <v>122.22</v>
      </c>
      <c r="H138" s="9">
        <f>Tableau5[[#This Row],[BPM]]*1.03</f>
        <v>129.78</v>
      </c>
      <c r="I138" s="9">
        <f>Tableau5[[#This Row],[BPM]]*0.9</f>
        <v>113.4</v>
      </c>
      <c r="J138" s="9">
        <f>Tableau5[[#This Row],[BPM]]*1.1</f>
        <v>138.60000000000002</v>
      </c>
      <c r="K138" t="s">
        <v>17</v>
      </c>
      <c r="L138" s="13" t="str">
        <f>VLOOKUP(Tableau5[[#This Row],[BPM]],Compteur!$A$4:$B$10,2)</f>
        <v>Vert</v>
      </c>
    </row>
    <row r="139" spans="1:12">
      <c r="A139" t="s">
        <v>510</v>
      </c>
      <c r="B139" t="s">
        <v>511</v>
      </c>
      <c r="E139" s="11"/>
      <c r="F139" s="10">
        <v>126</v>
      </c>
      <c r="G139" s="9">
        <f>Tableau5[[#This Row],[BPM]]*0.97</f>
        <v>122.22</v>
      </c>
      <c r="H139" s="9">
        <f>Tableau5[[#This Row],[BPM]]*1.03</f>
        <v>129.78</v>
      </c>
      <c r="I139" s="9">
        <f>Tableau5[[#This Row],[BPM]]*0.9</f>
        <v>113.4</v>
      </c>
      <c r="J139" s="9">
        <f>Tableau5[[#This Row],[BPM]]*1.1</f>
        <v>138.60000000000002</v>
      </c>
      <c r="K139" t="s">
        <v>17</v>
      </c>
      <c r="L139" s="13" t="str">
        <f>VLOOKUP(Tableau5[[#This Row],[BPM]],Compteur!$A$4:$B$10,2)</f>
        <v>Vert</v>
      </c>
    </row>
    <row r="140" spans="1:12">
      <c r="A140" t="s">
        <v>512</v>
      </c>
      <c r="B140" t="s">
        <v>513</v>
      </c>
      <c r="E140" s="11"/>
      <c r="F140" s="10">
        <v>126</v>
      </c>
      <c r="G140" s="9">
        <f>Tableau5[[#This Row],[BPM]]*0.97</f>
        <v>122.22</v>
      </c>
      <c r="H140" s="9">
        <f>Tableau5[[#This Row],[BPM]]*1.03</f>
        <v>129.78</v>
      </c>
      <c r="I140" s="9">
        <f>Tableau5[[#This Row],[BPM]]*0.9</f>
        <v>113.4</v>
      </c>
      <c r="J140" s="9">
        <f>Tableau5[[#This Row],[BPM]]*1.1</f>
        <v>138.60000000000002</v>
      </c>
      <c r="K140" t="s">
        <v>17</v>
      </c>
      <c r="L140" s="13" t="str">
        <f>VLOOKUP(Tableau5[[#This Row],[BPM]],Compteur!$A$4:$B$10,2)</f>
        <v>Vert</v>
      </c>
    </row>
    <row r="141" spans="1:12">
      <c r="A141" t="s">
        <v>519</v>
      </c>
      <c r="B141" t="s">
        <v>520</v>
      </c>
      <c r="E141" s="11"/>
      <c r="F141" s="10">
        <v>126</v>
      </c>
      <c r="G141" s="9">
        <f>Tableau5[[#This Row],[BPM]]*0.97</f>
        <v>122.22</v>
      </c>
      <c r="H141" s="9">
        <f>Tableau5[[#This Row],[BPM]]*1.03</f>
        <v>129.78</v>
      </c>
      <c r="I141" s="9">
        <f>Tableau5[[#This Row],[BPM]]*0.9</f>
        <v>113.4</v>
      </c>
      <c r="J141" s="9">
        <f>Tableau5[[#This Row],[BPM]]*1.1</f>
        <v>138.60000000000002</v>
      </c>
      <c r="K141" t="s">
        <v>472</v>
      </c>
      <c r="L141" s="13" t="str">
        <f>VLOOKUP(Tableau5[[#This Row],[BPM]],Compteur!$A$4:$B$10,2)</f>
        <v>Vert</v>
      </c>
    </row>
    <row r="142" spans="1:12">
      <c r="A142" t="s">
        <v>519</v>
      </c>
      <c r="B142" t="s">
        <v>521</v>
      </c>
      <c r="E142" s="11"/>
      <c r="F142" s="10">
        <v>126</v>
      </c>
      <c r="G142" s="9">
        <f>Tableau5[[#This Row],[BPM]]*0.97</f>
        <v>122.22</v>
      </c>
      <c r="H142" s="9">
        <f>Tableau5[[#This Row],[BPM]]*1.03</f>
        <v>129.78</v>
      </c>
      <c r="I142" s="9">
        <f>Tableau5[[#This Row],[BPM]]*0.9</f>
        <v>113.4</v>
      </c>
      <c r="J142" s="9">
        <f>Tableau5[[#This Row],[BPM]]*1.1</f>
        <v>138.60000000000002</v>
      </c>
      <c r="K142" t="s">
        <v>472</v>
      </c>
      <c r="L142" s="13" t="str">
        <f>VLOOKUP(Tableau5[[#This Row],[BPM]],Compteur!$A$4:$B$10,2)</f>
        <v>Vert</v>
      </c>
    </row>
    <row r="143" spans="1:12">
      <c r="A143" t="s">
        <v>100</v>
      </c>
      <c r="B143" t="s">
        <v>528</v>
      </c>
      <c r="E143" s="11"/>
      <c r="F143" s="10">
        <v>126</v>
      </c>
      <c r="G143" s="9">
        <f>Tableau5[[#This Row],[BPM]]*0.97</f>
        <v>122.22</v>
      </c>
      <c r="H143" s="9">
        <f>Tableau5[[#This Row],[BPM]]*1.03</f>
        <v>129.78</v>
      </c>
      <c r="I143" s="9">
        <f>Tableau5[[#This Row],[BPM]]*0.9</f>
        <v>113.4</v>
      </c>
      <c r="J143" s="9">
        <f>Tableau5[[#This Row],[BPM]]*1.1</f>
        <v>138.60000000000002</v>
      </c>
      <c r="K143" t="s">
        <v>39</v>
      </c>
      <c r="L143" s="13" t="str">
        <f>VLOOKUP(Tableau5[[#This Row],[BPM]],Compteur!$A$4:$B$10,2)</f>
        <v>Vert</v>
      </c>
    </row>
    <row r="144" spans="1:12">
      <c r="A144" t="s">
        <v>473</v>
      </c>
      <c r="B144" t="s">
        <v>169</v>
      </c>
      <c r="E144" s="11"/>
      <c r="F144" s="10">
        <v>126</v>
      </c>
      <c r="G144" s="9">
        <f>Tableau5[[#This Row],[BPM]]*0.97</f>
        <v>122.22</v>
      </c>
      <c r="H144" s="9">
        <f>Tableau5[[#This Row],[BPM]]*1.03</f>
        <v>129.78</v>
      </c>
      <c r="I144" s="9">
        <f>Tableau5[[#This Row],[BPM]]*0.9</f>
        <v>113.4</v>
      </c>
      <c r="J144" s="9">
        <f>Tableau5[[#This Row],[BPM]]*1.1</f>
        <v>138.60000000000002</v>
      </c>
      <c r="K144" t="s">
        <v>17</v>
      </c>
      <c r="L144" s="13" t="str">
        <f>VLOOKUP(Tableau5[[#This Row],[BPM]],Compteur!$A$4:$B$10,2)</f>
        <v>Vert</v>
      </c>
    </row>
    <row r="145" spans="1:12">
      <c r="A145" t="s">
        <v>450</v>
      </c>
      <c r="B145" t="s">
        <v>451</v>
      </c>
      <c r="E145" s="11"/>
      <c r="F145" s="10">
        <v>127</v>
      </c>
      <c r="G145" s="9">
        <f>Tableau5[[#This Row],[BPM]]*0.97</f>
        <v>123.19</v>
      </c>
      <c r="H145" s="9">
        <f>Tableau5[[#This Row],[BPM]]*1.03</f>
        <v>130.81</v>
      </c>
      <c r="I145" s="9">
        <f>Tableau5[[#This Row],[BPM]]*0.9</f>
        <v>114.3</v>
      </c>
      <c r="J145" s="9">
        <f>Tableau5[[#This Row],[BPM]]*1.1</f>
        <v>139.70000000000002</v>
      </c>
      <c r="K145" t="s">
        <v>17</v>
      </c>
      <c r="L145" s="13" t="str">
        <f>VLOOKUP(Tableau5[[#This Row],[BPM]],Compteur!$A$4:$B$10,2)</f>
        <v>Vert</v>
      </c>
    </row>
    <row r="146" spans="1:12">
      <c r="A146" t="s">
        <v>217</v>
      </c>
      <c r="B146" t="s">
        <v>148</v>
      </c>
      <c r="C146" t="s">
        <v>218</v>
      </c>
      <c r="E146" s="11">
        <v>0.27361111111111108</v>
      </c>
      <c r="F146" s="10">
        <v>127</v>
      </c>
      <c r="G146" s="9">
        <f>Tableau5[[#This Row],[BPM]]*0.97</f>
        <v>123.19</v>
      </c>
      <c r="H146" s="9">
        <f>Tableau5[[#This Row],[BPM]]*1.03</f>
        <v>130.81</v>
      </c>
      <c r="I146" s="9">
        <f>Tableau5[[#This Row],[BPM]]*0.9</f>
        <v>114.3</v>
      </c>
      <c r="J146" s="9">
        <f>Tableau5[[#This Row],[BPM]]*1.1</f>
        <v>139.70000000000002</v>
      </c>
      <c r="K146" t="s">
        <v>17</v>
      </c>
      <c r="L146" t="str">
        <f>VLOOKUP(Tableau5[[#This Row],[BPM]],Compteur!$A$4:$B$10,2)</f>
        <v>Vert</v>
      </c>
    </row>
    <row r="147" spans="1:12">
      <c r="A147" t="s">
        <v>236</v>
      </c>
      <c r="B147" t="s">
        <v>237</v>
      </c>
      <c r="E147" s="11"/>
      <c r="F147" s="10">
        <v>127</v>
      </c>
      <c r="G147" s="9">
        <f>Tableau5[[#This Row],[BPM]]*0.97</f>
        <v>123.19</v>
      </c>
      <c r="H147" s="9">
        <f>Tableau5[[#This Row],[BPM]]*1.03</f>
        <v>130.81</v>
      </c>
      <c r="I147" s="9">
        <f>Tableau5[[#This Row],[BPM]]*0.9</f>
        <v>114.3</v>
      </c>
      <c r="J147" s="9">
        <f>Tableau5[[#This Row],[BPM]]*1.1</f>
        <v>139.70000000000002</v>
      </c>
      <c r="K147" t="s">
        <v>17</v>
      </c>
      <c r="L147" s="13" t="str">
        <f>VLOOKUP(Tableau5[[#This Row],[BPM]],Compteur!$A$4:$B$10,2)</f>
        <v>Vert</v>
      </c>
    </row>
    <row r="148" spans="1:12">
      <c r="A148" t="s">
        <v>230</v>
      </c>
      <c r="B148" t="s">
        <v>231</v>
      </c>
      <c r="E148" s="11"/>
      <c r="F148" s="10">
        <v>127</v>
      </c>
      <c r="G148" s="9">
        <f>Tableau5[[#This Row],[BPM]]*0.97</f>
        <v>123.19</v>
      </c>
      <c r="H148" s="9">
        <f>Tableau5[[#This Row],[BPM]]*1.03</f>
        <v>130.81</v>
      </c>
      <c r="I148" s="9">
        <f>Tableau5[[#This Row],[BPM]]*0.9</f>
        <v>114.3</v>
      </c>
      <c r="J148" s="9">
        <f>Tableau5[[#This Row],[BPM]]*1.1</f>
        <v>139.70000000000002</v>
      </c>
      <c r="K148" t="s">
        <v>17</v>
      </c>
      <c r="L148" s="13" t="str">
        <f>VLOOKUP(Tableau5[[#This Row],[BPM]],Compteur!$A$4:$B$10,2)</f>
        <v>Vert</v>
      </c>
    </row>
    <row r="149" spans="1:12">
      <c r="A149" t="s">
        <v>232</v>
      </c>
      <c r="B149" t="s">
        <v>233</v>
      </c>
      <c r="E149" s="11"/>
      <c r="F149" s="10">
        <v>127</v>
      </c>
      <c r="G149" s="9">
        <f>Tableau5[[#This Row],[BPM]]*0.97</f>
        <v>123.19</v>
      </c>
      <c r="H149" s="9">
        <f>Tableau5[[#This Row],[BPM]]*1.03</f>
        <v>130.81</v>
      </c>
      <c r="I149" s="9">
        <f>Tableau5[[#This Row],[BPM]]*0.9</f>
        <v>114.3</v>
      </c>
      <c r="J149" s="9">
        <f>Tableau5[[#This Row],[BPM]]*1.1</f>
        <v>139.70000000000002</v>
      </c>
      <c r="K149" t="s">
        <v>17</v>
      </c>
      <c r="L149" s="13" t="str">
        <f>VLOOKUP(Tableau5[[#This Row],[BPM]],Compteur!$A$4:$B$10,2)</f>
        <v>Vert</v>
      </c>
    </row>
    <row r="150" spans="1:12">
      <c r="A150" t="s">
        <v>234</v>
      </c>
      <c r="B150" t="s">
        <v>235</v>
      </c>
      <c r="E150" s="11"/>
      <c r="F150" s="10">
        <v>127</v>
      </c>
      <c r="G150" s="9">
        <f>Tableau5[[#This Row],[BPM]]*0.97</f>
        <v>123.19</v>
      </c>
      <c r="H150" s="9">
        <f>Tableau5[[#This Row],[BPM]]*1.03</f>
        <v>130.81</v>
      </c>
      <c r="I150" s="9">
        <f>Tableau5[[#This Row],[BPM]]*0.9</f>
        <v>114.3</v>
      </c>
      <c r="J150" s="9">
        <f>Tableau5[[#This Row],[BPM]]*1.1</f>
        <v>139.70000000000002</v>
      </c>
      <c r="K150" t="s">
        <v>17</v>
      </c>
      <c r="L150" s="13" t="str">
        <f>VLOOKUP(Tableau5[[#This Row],[BPM]],Compteur!$A$4:$B$10,2)</f>
        <v>Vert</v>
      </c>
    </row>
    <row r="151" spans="1:12">
      <c r="A151" t="s">
        <v>219</v>
      </c>
      <c r="B151" t="s">
        <v>220</v>
      </c>
      <c r="E151" s="11">
        <v>0.61111111111111105</v>
      </c>
      <c r="F151" s="10">
        <v>127</v>
      </c>
      <c r="G151" s="9">
        <f>Tableau5[[#This Row],[BPM]]*0.97</f>
        <v>123.19</v>
      </c>
      <c r="H151" s="9">
        <f>Tableau5[[#This Row],[BPM]]*1.03</f>
        <v>130.81</v>
      </c>
      <c r="I151" s="9">
        <f>Tableau5[[#This Row],[BPM]]*0.9</f>
        <v>114.3</v>
      </c>
      <c r="J151" s="9">
        <f>Tableau5[[#This Row],[BPM]]*1.1</f>
        <v>139.70000000000002</v>
      </c>
      <c r="K151" t="s">
        <v>17</v>
      </c>
      <c r="L151" s="13" t="str">
        <f>VLOOKUP(Tableau5[[#This Row],[BPM]],Compteur!$A$4:$B$10,2)</f>
        <v>Vert</v>
      </c>
    </row>
    <row r="152" spans="1:12">
      <c r="A152" t="s">
        <v>280</v>
      </c>
      <c r="B152" t="s">
        <v>445</v>
      </c>
      <c r="E152" s="11"/>
      <c r="F152" s="10">
        <v>127</v>
      </c>
      <c r="G152" s="9">
        <f>Tableau5[[#This Row],[BPM]]*0.97</f>
        <v>123.19</v>
      </c>
      <c r="H152" s="9">
        <f>Tableau5[[#This Row],[BPM]]*1.03</f>
        <v>130.81</v>
      </c>
      <c r="I152" s="9">
        <f>Tableau5[[#This Row],[BPM]]*0.9</f>
        <v>114.3</v>
      </c>
      <c r="J152" s="9">
        <f>Tableau5[[#This Row],[BPM]]*1.1</f>
        <v>139.70000000000002</v>
      </c>
      <c r="K152" t="s">
        <v>17</v>
      </c>
      <c r="L152" s="13" t="str">
        <f>VLOOKUP(Tableau5[[#This Row],[BPM]],Compteur!$A$4:$B$10,2)</f>
        <v>Vert</v>
      </c>
    </row>
    <row r="153" spans="1:12">
      <c r="A153" t="s">
        <v>221</v>
      </c>
      <c r="B153" t="s">
        <v>222</v>
      </c>
      <c r="E153" s="11">
        <v>0.2722222222222222</v>
      </c>
      <c r="F153" s="10">
        <v>127</v>
      </c>
      <c r="G153" s="9">
        <f>Tableau5[[#This Row],[BPM]]*0.97</f>
        <v>123.19</v>
      </c>
      <c r="H153" s="9">
        <f>Tableau5[[#This Row],[BPM]]*1.03</f>
        <v>130.81</v>
      </c>
      <c r="I153" s="9">
        <f>Tableau5[[#This Row],[BPM]]*0.9</f>
        <v>114.3</v>
      </c>
      <c r="J153" s="9">
        <f>Tableau5[[#This Row],[BPM]]*1.1</f>
        <v>139.70000000000002</v>
      </c>
      <c r="K153" t="s">
        <v>17</v>
      </c>
      <c r="L153" t="str">
        <f>VLOOKUP(Tableau5[[#This Row],[BPM]],Compteur!$A$4:$B$10,2)</f>
        <v>Vert</v>
      </c>
    </row>
    <row r="154" spans="1:12">
      <c r="A154" t="s">
        <v>238</v>
      </c>
      <c r="B154" t="s">
        <v>239</v>
      </c>
      <c r="E154" s="11"/>
      <c r="F154" s="10">
        <v>127</v>
      </c>
      <c r="G154" s="9">
        <f>Tableau5[[#This Row],[BPM]]*0.97</f>
        <v>123.19</v>
      </c>
      <c r="H154" s="9">
        <f>Tableau5[[#This Row],[BPM]]*1.03</f>
        <v>130.81</v>
      </c>
      <c r="I154" s="9">
        <f>Tableau5[[#This Row],[BPM]]*0.9</f>
        <v>114.3</v>
      </c>
      <c r="J154" s="9">
        <f>Tableau5[[#This Row],[BPM]]*1.1</f>
        <v>139.70000000000002</v>
      </c>
      <c r="K154" t="s">
        <v>17</v>
      </c>
      <c r="L154" s="13" t="str">
        <f>VLOOKUP(Tableau5[[#This Row],[BPM]],Compteur!$A$4:$B$10,2)</f>
        <v>Vert</v>
      </c>
    </row>
    <row r="155" spans="1:12">
      <c r="A155" t="s">
        <v>223</v>
      </c>
      <c r="B155" t="s">
        <v>224</v>
      </c>
      <c r="E155" s="11">
        <v>0.25416666666666665</v>
      </c>
      <c r="F155" s="10">
        <v>127</v>
      </c>
      <c r="G155" s="9">
        <f>Tableau5[[#This Row],[BPM]]*0.97</f>
        <v>123.19</v>
      </c>
      <c r="H155" s="9">
        <f>Tableau5[[#This Row],[BPM]]*1.03</f>
        <v>130.81</v>
      </c>
      <c r="I155" s="9">
        <f>Tableau5[[#This Row],[BPM]]*0.9</f>
        <v>114.3</v>
      </c>
      <c r="J155" s="9">
        <f>Tableau5[[#This Row],[BPM]]*1.1</f>
        <v>139.70000000000002</v>
      </c>
      <c r="K155" t="s">
        <v>193</v>
      </c>
      <c r="L155" s="13" t="str">
        <f>VLOOKUP(Tableau5[[#This Row],[BPM]],Compteur!$A$4:$B$10,2)</f>
        <v>Vert</v>
      </c>
    </row>
    <row r="156" spans="1:12">
      <c r="A156" t="s">
        <v>196</v>
      </c>
      <c r="B156" t="s">
        <v>225</v>
      </c>
      <c r="C156" t="s">
        <v>187</v>
      </c>
      <c r="D156" t="s">
        <v>188</v>
      </c>
      <c r="E156" s="11">
        <v>0.28958333333333336</v>
      </c>
      <c r="F156" s="10">
        <v>127</v>
      </c>
      <c r="G156" s="9">
        <f>Tableau5[[#This Row],[BPM]]*0.97</f>
        <v>123.19</v>
      </c>
      <c r="H156" s="9">
        <f>Tableau5[[#This Row],[BPM]]*1.03</f>
        <v>130.81</v>
      </c>
      <c r="I156" s="9">
        <f>Tableau5[[#This Row],[BPM]]*0.9</f>
        <v>114.3</v>
      </c>
      <c r="J156" s="9">
        <f>Tableau5[[#This Row],[BPM]]*1.1</f>
        <v>139.70000000000002</v>
      </c>
      <c r="K156" t="s">
        <v>17</v>
      </c>
      <c r="L156" t="str">
        <f>VLOOKUP(Tableau5[[#This Row],[BPM]],Compteur!$A$4:$B$10,2)</f>
        <v>Vert</v>
      </c>
    </row>
    <row r="157" spans="1:12">
      <c r="A157" t="s">
        <v>446</v>
      </c>
      <c r="B157" t="s">
        <v>447</v>
      </c>
      <c r="E157" s="11"/>
      <c r="F157" s="10">
        <v>127</v>
      </c>
      <c r="G157" s="9">
        <f>Tableau5[[#This Row],[BPM]]*0.97</f>
        <v>123.19</v>
      </c>
      <c r="H157" s="9">
        <f>Tableau5[[#This Row],[BPM]]*1.03</f>
        <v>130.81</v>
      </c>
      <c r="I157" s="9">
        <f>Tableau5[[#This Row],[BPM]]*0.9</f>
        <v>114.3</v>
      </c>
      <c r="J157" s="9">
        <f>Tableau5[[#This Row],[BPM]]*1.1</f>
        <v>139.70000000000002</v>
      </c>
      <c r="K157" t="s">
        <v>17</v>
      </c>
      <c r="L157" s="13" t="str">
        <f>VLOOKUP(Tableau5[[#This Row],[BPM]],Compteur!$A$4:$B$10,2)</f>
        <v>Vert</v>
      </c>
    </row>
    <row r="158" spans="1:12">
      <c r="A158" t="s">
        <v>228</v>
      </c>
      <c r="B158" t="s">
        <v>229</v>
      </c>
      <c r="E158" s="11"/>
      <c r="F158" s="10">
        <v>127</v>
      </c>
      <c r="G158" s="9">
        <f>Tableau5[[#This Row],[BPM]]*0.97</f>
        <v>123.19</v>
      </c>
      <c r="H158" s="9">
        <f>Tableau5[[#This Row],[BPM]]*1.03</f>
        <v>130.81</v>
      </c>
      <c r="I158" s="9">
        <f>Tableau5[[#This Row],[BPM]]*0.9</f>
        <v>114.3</v>
      </c>
      <c r="J158" s="9">
        <f>Tableau5[[#This Row],[BPM]]*1.1</f>
        <v>139.70000000000002</v>
      </c>
      <c r="K158" t="s">
        <v>17</v>
      </c>
      <c r="L158" s="13" t="str">
        <f>VLOOKUP(Tableau5[[#This Row],[BPM]],Compteur!$A$4:$B$10,2)</f>
        <v>Vert</v>
      </c>
    </row>
    <row r="159" spans="1:12">
      <c r="A159" t="s">
        <v>226</v>
      </c>
      <c r="B159" t="s">
        <v>227</v>
      </c>
      <c r="E159" s="11">
        <v>0.17500000000000002</v>
      </c>
      <c r="F159" s="10">
        <v>127</v>
      </c>
      <c r="G159" s="9">
        <f>Tableau5[[#This Row],[BPM]]*0.97</f>
        <v>123.19</v>
      </c>
      <c r="H159" s="9">
        <f>Tableau5[[#This Row],[BPM]]*1.03</f>
        <v>130.81</v>
      </c>
      <c r="I159" s="9">
        <f>Tableau5[[#This Row],[BPM]]*0.9</f>
        <v>114.3</v>
      </c>
      <c r="J159" s="9">
        <f>Tableau5[[#This Row],[BPM]]*1.1</f>
        <v>139.70000000000002</v>
      </c>
      <c r="K159" t="s">
        <v>17</v>
      </c>
      <c r="L159" s="13" t="str">
        <f>VLOOKUP(Tableau5[[#This Row],[BPM]],Compteur!$A$4:$B$10,2)</f>
        <v>Vert</v>
      </c>
    </row>
    <row r="160" spans="1:12">
      <c r="A160" t="s">
        <v>128</v>
      </c>
      <c r="B160" t="s">
        <v>491</v>
      </c>
      <c r="E160" s="11"/>
      <c r="F160" s="10">
        <v>127</v>
      </c>
      <c r="G160" s="9">
        <f>Tableau5[[#This Row],[BPM]]*0.97</f>
        <v>123.19</v>
      </c>
      <c r="H160" s="9">
        <f>Tableau5[[#This Row],[BPM]]*1.03</f>
        <v>130.81</v>
      </c>
      <c r="I160" s="9">
        <f>Tableau5[[#This Row],[BPM]]*0.9</f>
        <v>114.3</v>
      </c>
      <c r="J160" s="9">
        <f>Tableau5[[#This Row],[BPM]]*1.1</f>
        <v>139.70000000000002</v>
      </c>
      <c r="K160" t="s">
        <v>17</v>
      </c>
      <c r="L160" s="13" t="str">
        <f>VLOOKUP(Tableau5[[#This Row],[BPM]],Compteur!$A$4:$B$10,2)</f>
        <v>Vert</v>
      </c>
    </row>
    <row r="161" spans="1:12">
      <c r="A161" t="s">
        <v>514</v>
      </c>
      <c r="B161" t="s">
        <v>515</v>
      </c>
      <c r="E161" s="11"/>
      <c r="F161" s="10">
        <v>127</v>
      </c>
      <c r="G161" s="9">
        <f>Tableau5[[#This Row],[BPM]]*0.97</f>
        <v>123.19</v>
      </c>
      <c r="H161" s="9">
        <f>Tableau5[[#This Row],[BPM]]*1.03</f>
        <v>130.81</v>
      </c>
      <c r="I161" s="9">
        <f>Tableau5[[#This Row],[BPM]]*0.9</f>
        <v>114.3</v>
      </c>
      <c r="J161" s="9">
        <f>Tableau5[[#This Row],[BPM]]*1.1</f>
        <v>139.70000000000002</v>
      </c>
      <c r="K161" t="s">
        <v>17</v>
      </c>
      <c r="L161" s="13" t="str">
        <f>VLOOKUP(Tableau5[[#This Row],[BPM]],Compteur!$A$4:$B$10,2)</f>
        <v>Vert</v>
      </c>
    </row>
    <row r="162" spans="1:12">
      <c r="A162" t="s">
        <v>418</v>
      </c>
      <c r="B162" t="s">
        <v>527</v>
      </c>
      <c r="E162" s="11"/>
      <c r="F162" s="10">
        <v>127</v>
      </c>
      <c r="G162" s="9">
        <f>Tableau5[[#This Row],[BPM]]*0.97</f>
        <v>123.19</v>
      </c>
      <c r="H162" s="9">
        <f>Tableau5[[#This Row],[BPM]]*1.03</f>
        <v>130.81</v>
      </c>
      <c r="I162" s="9">
        <f>Tableau5[[#This Row],[BPM]]*0.9</f>
        <v>114.3</v>
      </c>
      <c r="J162" s="9">
        <f>Tableau5[[#This Row],[BPM]]*1.1</f>
        <v>139.70000000000002</v>
      </c>
      <c r="K162" t="s">
        <v>17</v>
      </c>
      <c r="L162" s="13" t="str">
        <f>VLOOKUP(Tableau5[[#This Row],[BPM]],Compteur!$A$4:$B$10,2)</f>
        <v>Vert</v>
      </c>
    </row>
    <row r="163" spans="1:12">
      <c r="A163" t="s">
        <v>100</v>
      </c>
      <c r="B163" t="s">
        <v>277</v>
      </c>
      <c r="E163" s="11"/>
      <c r="F163" s="10">
        <v>128</v>
      </c>
      <c r="G163" s="9">
        <f>Tableau5[[#This Row],[BPM]]*0.97</f>
        <v>124.16</v>
      </c>
      <c r="H163" s="9">
        <f>Tableau5[[#This Row],[BPM]]*1.03</f>
        <v>131.84</v>
      </c>
      <c r="I163" s="9">
        <f>Tableau5[[#This Row],[BPM]]*0.9</f>
        <v>115.2</v>
      </c>
      <c r="J163" s="9">
        <f>Tableau5[[#This Row],[BPM]]*1.1</f>
        <v>140.80000000000001</v>
      </c>
      <c r="K163" t="s">
        <v>17</v>
      </c>
      <c r="L163" s="13" t="str">
        <f>VLOOKUP(Tableau5[[#This Row],[BPM]],Compteur!$A$4:$B$10,2)</f>
        <v>Vert</v>
      </c>
    </row>
    <row r="164" spans="1:12">
      <c r="A164" t="s">
        <v>240</v>
      </c>
      <c r="B164" t="s">
        <v>241</v>
      </c>
      <c r="C164" t="s">
        <v>242</v>
      </c>
      <c r="D164" t="s">
        <v>243</v>
      </c>
      <c r="E164" s="11">
        <v>0.34652777777777777</v>
      </c>
      <c r="F164" s="10">
        <v>128</v>
      </c>
      <c r="G164" s="9">
        <f>Tableau5[[#This Row],[BPM]]*0.97</f>
        <v>124.16</v>
      </c>
      <c r="H164" s="9">
        <f>Tableau5[[#This Row],[BPM]]*1.03</f>
        <v>131.84</v>
      </c>
      <c r="I164" s="9">
        <f>Tableau5[[#This Row],[BPM]]*0.9</f>
        <v>115.2</v>
      </c>
      <c r="J164" s="9">
        <f>Tableau5[[#This Row],[BPM]]*1.1</f>
        <v>140.80000000000001</v>
      </c>
      <c r="K164" t="s">
        <v>17</v>
      </c>
      <c r="L164" t="str">
        <f>VLOOKUP(Tableau5[[#This Row],[BPM]],Compteur!$A$4:$B$10,2)</f>
        <v>Vert</v>
      </c>
    </row>
    <row r="165" spans="1:12">
      <c r="A165" t="s">
        <v>273</v>
      </c>
      <c r="B165" t="s">
        <v>274</v>
      </c>
      <c r="E165" s="11"/>
      <c r="F165" s="10">
        <v>128</v>
      </c>
      <c r="G165" s="9">
        <f>Tableau5[[#This Row],[BPM]]*0.97</f>
        <v>124.16</v>
      </c>
      <c r="H165" s="9">
        <f>Tableau5[[#This Row],[BPM]]*1.03</f>
        <v>131.84</v>
      </c>
      <c r="I165" s="9">
        <f>Tableau5[[#This Row],[BPM]]*0.9</f>
        <v>115.2</v>
      </c>
      <c r="J165" s="9">
        <f>Tableau5[[#This Row],[BPM]]*1.1</f>
        <v>140.80000000000001</v>
      </c>
      <c r="K165" t="s">
        <v>17</v>
      </c>
      <c r="L165" s="13" t="str">
        <f>VLOOKUP(Tableau5[[#This Row],[BPM]],Compteur!$A$4:$B$10,2)</f>
        <v>Vert</v>
      </c>
    </row>
    <row r="166" spans="1:12">
      <c r="A166" t="s">
        <v>264</v>
      </c>
      <c r="B166" t="s">
        <v>265</v>
      </c>
      <c r="E166" s="11"/>
      <c r="F166" s="10">
        <v>128</v>
      </c>
      <c r="G166" s="9">
        <f>Tableau5[[#This Row],[BPM]]*0.97</f>
        <v>124.16</v>
      </c>
      <c r="H166" s="9">
        <f>Tableau5[[#This Row],[BPM]]*1.03</f>
        <v>131.84</v>
      </c>
      <c r="I166" s="9">
        <f>Tableau5[[#This Row],[BPM]]*0.9</f>
        <v>115.2</v>
      </c>
      <c r="J166" s="9">
        <f>Tableau5[[#This Row],[BPM]]*1.1</f>
        <v>140.80000000000001</v>
      </c>
      <c r="K166" t="s">
        <v>17</v>
      </c>
      <c r="L166" s="13" t="str">
        <f>VLOOKUP(Tableau5[[#This Row],[BPM]],Compteur!$A$4:$B$10,2)</f>
        <v>Vert</v>
      </c>
    </row>
    <row r="167" spans="1:12">
      <c r="A167" t="s">
        <v>267</v>
      </c>
      <c r="B167" t="s">
        <v>268</v>
      </c>
      <c r="E167" s="11"/>
      <c r="F167" s="10">
        <v>128</v>
      </c>
      <c r="G167" s="9">
        <f>Tableau5[[#This Row],[BPM]]*0.97</f>
        <v>124.16</v>
      </c>
      <c r="H167" s="9">
        <f>Tableau5[[#This Row],[BPM]]*1.03</f>
        <v>131.84</v>
      </c>
      <c r="I167" s="9">
        <f>Tableau5[[#This Row],[BPM]]*0.9</f>
        <v>115.2</v>
      </c>
      <c r="J167" s="9">
        <f>Tableau5[[#This Row],[BPM]]*1.1</f>
        <v>140.80000000000001</v>
      </c>
      <c r="K167" t="s">
        <v>17</v>
      </c>
      <c r="L167" s="13" t="str">
        <f>VLOOKUP(Tableau5[[#This Row],[BPM]],Compteur!$A$4:$B$10,2)</f>
        <v>Vert</v>
      </c>
    </row>
    <row r="168" spans="1:12">
      <c r="A168" t="s">
        <v>244</v>
      </c>
      <c r="B168" t="s">
        <v>245</v>
      </c>
      <c r="E168" s="11">
        <v>0.4069444444444445</v>
      </c>
      <c r="F168" s="10">
        <v>128</v>
      </c>
      <c r="G168" s="9">
        <f>Tableau5[[#This Row],[BPM]]*0.97</f>
        <v>124.16</v>
      </c>
      <c r="H168" s="9">
        <f>Tableau5[[#This Row],[BPM]]*1.03</f>
        <v>131.84</v>
      </c>
      <c r="I168" s="9">
        <f>Tableau5[[#This Row],[BPM]]*0.9</f>
        <v>115.2</v>
      </c>
      <c r="J168" s="9">
        <f>Tableau5[[#This Row],[BPM]]*1.1</f>
        <v>140.80000000000001</v>
      </c>
      <c r="K168" t="s">
        <v>17</v>
      </c>
      <c r="L168" t="str">
        <f>VLOOKUP(Tableau5[[#This Row],[BPM]],Compteur!$A$4:$B$10,2)</f>
        <v>Vert</v>
      </c>
    </row>
    <row r="169" spans="1:12">
      <c r="A169" t="s">
        <v>246</v>
      </c>
      <c r="B169" t="s">
        <v>247</v>
      </c>
      <c r="E169" s="11">
        <v>0.3444444444444445</v>
      </c>
      <c r="F169" s="10">
        <v>128</v>
      </c>
      <c r="G169" s="9">
        <f>Tableau5[[#This Row],[BPM]]*0.97</f>
        <v>124.16</v>
      </c>
      <c r="H169" s="9">
        <f>Tableau5[[#This Row],[BPM]]*1.03</f>
        <v>131.84</v>
      </c>
      <c r="I169" s="9">
        <f>Tableau5[[#This Row],[BPM]]*0.9</f>
        <v>115.2</v>
      </c>
      <c r="J169" s="9">
        <f>Tableau5[[#This Row],[BPM]]*1.1</f>
        <v>140.80000000000001</v>
      </c>
      <c r="K169" t="s">
        <v>14</v>
      </c>
      <c r="L169" s="13" t="str">
        <f>VLOOKUP(Tableau5[[#This Row],[BPM]],Compteur!$A$4:$B$10,2)</f>
        <v>Vert</v>
      </c>
    </row>
    <row r="170" spans="1:12">
      <c r="A170" t="s">
        <v>66</v>
      </c>
      <c r="B170" t="s">
        <v>266</v>
      </c>
      <c r="E170" s="11"/>
      <c r="F170" s="10">
        <v>128</v>
      </c>
      <c r="G170" s="9">
        <f>Tableau5[[#This Row],[BPM]]*0.97</f>
        <v>124.16</v>
      </c>
      <c r="H170" s="9">
        <f>Tableau5[[#This Row],[BPM]]*1.03</f>
        <v>131.84</v>
      </c>
      <c r="I170" s="9">
        <f>Tableau5[[#This Row],[BPM]]*0.9</f>
        <v>115.2</v>
      </c>
      <c r="J170" s="9">
        <f>Tableau5[[#This Row],[BPM]]*1.1</f>
        <v>140.80000000000001</v>
      </c>
      <c r="K170" t="s">
        <v>17</v>
      </c>
      <c r="L170" s="13" t="str">
        <f>VLOOKUP(Tableau5[[#This Row],[BPM]],Compteur!$A$4:$B$10,2)</f>
        <v>Vert</v>
      </c>
    </row>
    <row r="171" spans="1:12">
      <c r="A171" t="s">
        <v>271</v>
      </c>
      <c r="B171" t="s">
        <v>272</v>
      </c>
      <c r="E171" s="11"/>
      <c r="F171" s="10">
        <v>128</v>
      </c>
      <c r="G171" s="9">
        <f>Tableau5[[#This Row],[BPM]]*0.97</f>
        <v>124.16</v>
      </c>
      <c r="H171" s="9">
        <f>Tableau5[[#This Row],[BPM]]*1.03</f>
        <v>131.84</v>
      </c>
      <c r="I171" s="9">
        <f>Tableau5[[#This Row],[BPM]]*0.9</f>
        <v>115.2</v>
      </c>
      <c r="J171" s="9">
        <f>Tableau5[[#This Row],[BPM]]*1.1</f>
        <v>140.80000000000001</v>
      </c>
      <c r="K171" t="s">
        <v>17</v>
      </c>
      <c r="L171" s="13" t="str">
        <f>VLOOKUP(Tableau5[[#This Row],[BPM]],Compteur!$A$4:$B$10,2)</f>
        <v>Vert</v>
      </c>
    </row>
    <row r="172" spans="1:12">
      <c r="A172" t="s">
        <v>248</v>
      </c>
      <c r="B172" t="s">
        <v>249</v>
      </c>
      <c r="C172" t="s">
        <v>250</v>
      </c>
      <c r="D172" t="s">
        <v>251</v>
      </c>
      <c r="E172" s="11">
        <v>0.37847222222222227</v>
      </c>
      <c r="F172" s="10">
        <v>128</v>
      </c>
      <c r="G172" s="9">
        <f>Tableau5[[#This Row],[BPM]]*0.97</f>
        <v>124.16</v>
      </c>
      <c r="H172" s="9">
        <f>Tableau5[[#This Row],[BPM]]*1.03</f>
        <v>131.84</v>
      </c>
      <c r="I172" s="9">
        <f>Tableau5[[#This Row],[BPM]]*0.9</f>
        <v>115.2</v>
      </c>
      <c r="J172" s="9">
        <f>Tableau5[[#This Row],[BPM]]*1.1</f>
        <v>140.80000000000001</v>
      </c>
      <c r="K172" t="s">
        <v>17</v>
      </c>
      <c r="L172" t="str">
        <f>VLOOKUP(Tableau5[[#This Row],[BPM]],Compteur!$A$4:$B$10,2)</f>
        <v>Vert</v>
      </c>
    </row>
    <row r="173" spans="1:12">
      <c r="A173" t="s">
        <v>269</v>
      </c>
      <c r="B173" t="s">
        <v>270</v>
      </c>
      <c r="E173" s="11"/>
      <c r="F173" s="10">
        <v>128</v>
      </c>
      <c r="G173" s="9">
        <f>Tableau5[[#This Row],[BPM]]*0.97</f>
        <v>124.16</v>
      </c>
      <c r="H173" s="9">
        <f>Tableau5[[#This Row],[BPM]]*1.03</f>
        <v>131.84</v>
      </c>
      <c r="I173" s="9">
        <f>Tableau5[[#This Row],[BPM]]*0.9</f>
        <v>115.2</v>
      </c>
      <c r="J173" s="9">
        <f>Tableau5[[#This Row],[BPM]]*1.1</f>
        <v>140.80000000000001</v>
      </c>
      <c r="K173" t="s">
        <v>17</v>
      </c>
      <c r="L173" s="13" t="str">
        <f>VLOOKUP(Tableau5[[#This Row],[BPM]],Compteur!$A$4:$B$10,2)</f>
        <v>Vert</v>
      </c>
    </row>
    <row r="174" spans="1:12">
      <c r="A174" t="s">
        <v>252</v>
      </c>
      <c r="B174" t="s">
        <v>253</v>
      </c>
      <c r="E174" s="11">
        <v>0.3347222222222222</v>
      </c>
      <c r="F174" s="10">
        <v>128</v>
      </c>
      <c r="G174" s="9">
        <f>Tableau5[[#This Row],[BPM]]*0.97</f>
        <v>124.16</v>
      </c>
      <c r="H174" s="9">
        <f>Tableau5[[#This Row],[BPM]]*1.03</f>
        <v>131.84</v>
      </c>
      <c r="I174" s="9">
        <f>Tableau5[[#This Row],[BPM]]*0.9</f>
        <v>115.2</v>
      </c>
      <c r="J174" s="9">
        <f>Tableau5[[#This Row],[BPM]]*1.1</f>
        <v>140.80000000000001</v>
      </c>
      <c r="K174" t="s">
        <v>17</v>
      </c>
      <c r="L174" s="13" t="str">
        <f>VLOOKUP(Tableau5[[#This Row],[BPM]],Compteur!$A$4:$B$10,2)</f>
        <v>Vert</v>
      </c>
    </row>
    <row r="175" spans="1:12">
      <c r="A175" t="s">
        <v>254</v>
      </c>
      <c r="B175" t="s">
        <v>255</v>
      </c>
      <c r="C175" t="s">
        <v>187</v>
      </c>
      <c r="D175" t="s">
        <v>188</v>
      </c>
      <c r="E175" s="11">
        <v>0.20277777777777781</v>
      </c>
      <c r="F175" s="10">
        <v>128</v>
      </c>
      <c r="G175" s="9">
        <f>Tableau5[[#This Row],[BPM]]*0.97</f>
        <v>124.16</v>
      </c>
      <c r="H175" s="9">
        <f>Tableau5[[#This Row],[BPM]]*1.03</f>
        <v>131.84</v>
      </c>
      <c r="I175" s="9">
        <f>Tableau5[[#This Row],[BPM]]*0.9</f>
        <v>115.2</v>
      </c>
      <c r="J175" s="9">
        <f>Tableau5[[#This Row],[BPM]]*1.1</f>
        <v>140.80000000000001</v>
      </c>
      <c r="K175" t="s">
        <v>193</v>
      </c>
      <c r="L175" t="str">
        <f>VLOOKUP(Tableau5[[#This Row],[BPM]],Compteur!$A$4:$B$10,2)</f>
        <v>Vert</v>
      </c>
    </row>
    <row r="176" spans="1:12">
      <c r="A176" t="s">
        <v>275</v>
      </c>
      <c r="B176" t="s">
        <v>276</v>
      </c>
      <c r="E176" s="11"/>
      <c r="F176" s="10">
        <v>128</v>
      </c>
      <c r="G176" s="9">
        <f>Tableau5[[#This Row],[BPM]]*0.97</f>
        <v>124.16</v>
      </c>
      <c r="H176" s="9">
        <f>Tableau5[[#This Row],[BPM]]*1.03</f>
        <v>131.84</v>
      </c>
      <c r="I176" s="9">
        <f>Tableau5[[#This Row],[BPM]]*0.9</f>
        <v>115.2</v>
      </c>
      <c r="J176" s="9">
        <f>Tableau5[[#This Row],[BPM]]*1.1</f>
        <v>140.80000000000001</v>
      </c>
      <c r="K176" t="s">
        <v>17</v>
      </c>
      <c r="L176" s="13" t="str">
        <f>VLOOKUP(Tableau5[[#This Row],[BPM]],Compteur!$A$4:$B$10,2)</f>
        <v>Vert</v>
      </c>
    </row>
    <row r="177" spans="1:12">
      <c r="A177" t="s">
        <v>262</v>
      </c>
      <c r="B177" t="s">
        <v>263</v>
      </c>
      <c r="E177" s="11"/>
      <c r="F177" s="10">
        <v>128</v>
      </c>
      <c r="G177" s="9">
        <f>Tableau5[[#This Row],[BPM]]*0.97</f>
        <v>124.16</v>
      </c>
      <c r="H177" s="9">
        <f>Tableau5[[#This Row],[BPM]]*1.03</f>
        <v>131.84</v>
      </c>
      <c r="I177" s="9">
        <f>Tableau5[[#This Row],[BPM]]*0.9</f>
        <v>115.2</v>
      </c>
      <c r="J177" s="9">
        <f>Tableau5[[#This Row],[BPM]]*1.1</f>
        <v>140.80000000000001</v>
      </c>
      <c r="K177" t="s">
        <v>17</v>
      </c>
      <c r="L177" s="13" t="str">
        <f>VLOOKUP(Tableau5[[#This Row],[BPM]],Compteur!$A$4:$B$10,2)</f>
        <v>Vert</v>
      </c>
    </row>
    <row r="178" spans="1:12">
      <c r="A178" t="s">
        <v>256</v>
      </c>
      <c r="B178" t="s">
        <v>257</v>
      </c>
      <c r="E178" s="11">
        <v>0.22708333333333333</v>
      </c>
      <c r="F178" s="10">
        <v>128</v>
      </c>
      <c r="G178" s="9">
        <f>Tableau5[[#This Row],[BPM]]*0.97</f>
        <v>124.16</v>
      </c>
      <c r="H178" s="9">
        <f>Tableau5[[#This Row],[BPM]]*1.03</f>
        <v>131.84</v>
      </c>
      <c r="I178" s="9">
        <f>Tableau5[[#This Row],[BPM]]*0.9</f>
        <v>115.2</v>
      </c>
      <c r="J178" s="9">
        <f>Tableau5[[#This Row],[BPM]]*1.1</f>
        <v>140.80000000000001</v>
      </c>
      <c r="K178" t="s">
        <v>17</v>
      </c>
      <c r="L178" t="str">
        <f>VLOOKUP(Tableau5[[#This Row],[BPM]],Compteur!$A$4:$B$10,2)</f>
        <v>Vert</v>
      </c>
    </row>
    <row r="179" spans="1:12">
      <c r="A179" t="s">
        <v>256</v>
      </c>
      <c r="B179" t="s">
        <v>258</v>
      </c>
      <c r="E179" s="11">
        <v>0.26041666666666669</v>
      </c>
      <c r="F179" s="10">
        <v>128</v>
      </c>
      <c r="G179" s="9">
        <f>Tableau5[[#This Row],[BPM]]*0.97</f>
        <v>124.16</v>
      </c>
      <c r="H179" s="9">
        <f>Tableau5[[#This Row],[BPM]]*1.03</f>
        <v>131.84</v>
      </c>
      <c r="I179" s="9">
        <f>Tableau5[[#This Row],[BPM]]*0.9</f>
        <v>115.2</v>
      </c>
      <c r="J179" s="9">
        <f>Tableau5[[#This Row],[BPM]]*1.1</f>
        <v>140.80000000000001</v>
      </c>
      <c r="K179" t="s">
        <v>17</v>
      </c>
      <c r="L179" t="str">
        <f>VLOOKUP(Tableau5[[#This Row],[BPM]],Compteur!$A$4:$B$10,2)</f>
        <v>Vert</v>
      </c>
    </row>
    <row r="180" spans="1:12">
      <c r="A180" t="s">
        <v>259</v>
      </c>
      <c r="B180" t="s">
        <v>260</v>
      </c>
      <c r="E180" s="11">
        <v>0.40902777777777777</v>
      </c>
      <c r="F180" s="10">
        <v>128</v>
      </c>
      <c r="G180" s="9">
        <f>Tableau5[[#This Row],[BPM]]*0.97</f>
        <v>124.16</v>
      </c>
      <c r="H180" s="9">
        <f>Tableau5[[#This Row],[BPM]]*1.03</f>
        <v>131.84</v>
      </c>
      <c r="I180" s="9">
        <f>Tableau5[[#This Row],[BPM]]*0.9</f>
        <v>115.2</v>
      </c>
      <c r="J180" s="9">
        <f>Tableau5[[#This Row],[BPM]]*1.1</f>
        <v>140.80000000000001</v>
      </c>
      <c r="K180" t="s">
        <v>17</v>
      </c>
      <c r="L180" s="13" t="str">
        <f>VLOOKUP(Tableau5[[#This Row],[BPM]],Compteur!$A$4:$B$10,2)</f>
        <v>Vert</v>
      </c>
    </row>
    <row r="181" spans="1:12">
      <c r="A181" t="s">
        <v>83</v>
      </c>
      <c r="B181" t="s">
        <v>261</v>
      </c>
      <c r="E181" s="11">
        <v>0.31736111111111115</v>
      </c>
      <c r="F181" s="10">
        <v>128</v>
      </c>
      <c r="G181" s="9">
        <f>Tableau5[[#This Row],[BPM]]*0.97</f>
        <v>124.16</v>
      </c>
      <c r="H181" s="9">
        <f>Tableau5[[#This Row],[BPM]]*1.03</f>
        <v>131.84</v>
      </c>
      <c r="I181" s="9">
        <f>Tableau5[[#This Row],[BPM]]*0.9</f>
        <v>115.2</v>
      </c>
      <c r="J181" s="9">
        <f>Tableau5[[#This Row],[BPM]]*1.1</f>
        <v>140.80000000000001</v>
      </c>
      <c r="K181" t="s">
        <v>17</v>
      </c>
      <c r="L181" s="13" t="str">
        <f>VLOOKUP(Tableau5[[#This Row],[BPM]],Compteur!$A$4:$B$10,2)</f>
        <v>Vert</v>
      </c>
    </row>
    <row r="182" spans="1:12">
      <c r="A182" t="s">
        <v>483</v>
      </c>
      <c r="B182" t="s">
        <v>484</v>
      </c>
      <c r="E182" s="11"/>
      <c r="F182" s="10">
        <v>128</v>
      </c>
      <c r="G182" s="9">
        <f>Tableau5[[#This Row],[BPM]]*0.97</f>
        <v>124.16</v>
      </c>
      <c r="H182" s="9">
        <f>Tableau5[[#This Row],[BPM]]*1.03</f>
        <v>131.84</v>
      </c>
      <c r="I182" s="9">
        <f>Tableau5[[#This Row],[BPM]]*0.9</f>
        <v>115.2</v>
      </c>
      <c r="J182" s="9">
        <f>Tableau5[[#This Row],[BPM]]*1.1</f>
        <v>140.80000000000001</v>
      </c>
      <c r="K182" t="s">
        <v>17</v>
      </c>
      <c r="L182" s="13" t="str">
        <f>VLOOKUP(Tableau5[[#This Row],[BPM]],Compteur!$A$4:$B$10,2)</f>
        <v>Vert</v>
      </c>
    </row>
    <row r="183" spans="1:12">
      <c r="A183" t="s">
        <v>485</v>
      </c>
      <c r="B183" t="s">
        <v>486</v>
      </c>
      <c r="E183" s="11"/>
      <c r="F183" s="10">
        <v>128</v>
      </c>
      <c r="G183" s="9">
        <f>Tableau5[[#This Row],[BPM]]*0.97</f>
        <v>124.16</v>
      </c>
      <c r="H183" s="9">
        <f>Tableau5[[#This Row],[BPM]]*1.03</f>
        <v>131.84</v>
      </c>
      <c r="I183" s="9">
        <f>Tableau5[[#This Row],[BPM]]*0.9</f>
        <v>115.2</v>
      </c>
      <c r="J183" s="9">
        <f>Tableau5[[#This Row],[BPM]]*1.1</f>
        <v>140.80000000000001</v>
      </c>
      <c r="K183" t="s">
        <v>17</v>
      </c>
      <c r="L183" s="13" t="str">
        <f>VLOOKUP(Tableau5[[#This Row],[BPM]],Compteur!$A$4:$B$10,2)</f>
        <v>Vert</v>
      </c>
    </row>
    <row r="184" spans="1:12">
      <c r="A184" t="s">
        <v>487</v>
      </c>
      <c r="B184" t="s">
        <v>488</v>
      </c>
      <c r="E184" s="11"/>
      <c r="F184" s="10">
        <v>128</v>
      </c>
      <c r="G184" s="9">
        <f>Tableau5[[#This Row],[BPM]]*0.97</f>
        <v>124.16</v>
      </c>
      <c r="H184" s="9">
        <f>Tableau5[[#This Row],[BPM]]*1.03</f>
        <v>131.84</v>
      </c>
      <c r="I184" s="9">
        <f>Tableau5[[#This Row],[BPM]]*0.9</f>
        <v>115.2</v>
      </c>
      <c r="J184" s="9">
        <f>Tableau5[[#This Row],[BPM]]*1.1</f>
        <v>140.80000000000001</v>
      </c>
      <c r="K184" t="s">
        <v>17</v>
      </c>
      <c r="L184" s="13" t="str">
        <f>VLOOKUP(Tableau5[[#This Row],[BPM]],Compteur!$A$4:$B$10,2)</f>
        <v>Vert</v>
      </c>
    </row>
    <row r="185" spans="1:12">
      <c r="A185" t="s">
        <v>503</v>
      </c>
      <c r="B185" t="s">
        <v>504</v>
      </c>
      <c r="E185" s="11"/>
      <c r="F185" s="10">
        <v>128</v>
      </c>
      <c r="G185" s="9">
        <f>Tableau5[[#This Row],[BPM]]*0.97</f>
        <v>124.16</v>
      </c>
      <c r="H185" s="9">
        <f>Tableau5[[#This Row],[BPM]]*1.03</f>
        <v>131.84</v>
      </c>
      <c r="I185" s="9">
        <f>Tableau5[[#This Row],[BPM]]*0.9</f>
        <v>115.2</v>
      </c>
      <c r="J185" s="9">
        <f>Tableau5[[#This Row],[BPM]]*1.1</f>
        <v>140.80000000000001</v>
      </c>
      <c r="K185" t="s">
        <v>17</v>
      </c>
      <c r="L185" s="13" t="str">
        <f>VLOOKUP(Tableau5[[#This Row],[BPM]],Compteur!$A$4:$B$10,2)</f>
        <v>Vert</v>
      </c>
    </row>
    <row r="186" spans="1:12">
      <c r="A186" t="s">
        <v>537</v>
      </c>
      <c r="B186" t="s">
        <v>538</v>
      </c>
      <c r="E186" s="11"/>
      <c r="F186" s="10">
        <v>128</v>
      </c>
      <c r="G186" s="9">
        <f>Tableau5[[#This Row],[BPM]]*0.97</f>
        <v>124.16</v>
      </c>
      <c r="H186" s="9">
        <f>Tableau5[[#This Row],[BPM]]*1.03</f>
        <v>131.84</v>
      </c>
      <c r="I186" s="9">
        <f>Tableau5[[#This Row],[BPM]]*0.9</f>
        <v>115.2</v>
      </c>
      <c r="J186" s="9">
        <f>Tableau5[[#This Row],[BPM]]*1.1</f>
        <v>140.80000000000001</v>
      </c>
      <c r="K186" t="s">
        <v>17</v>
      </c>
      <c r="L186" s="13" t="str">
        <f>VLOOKUP(Tableau5[[#This Row],[BPM]],Compteur!$A$4:$B$10,2)</f>
        <v>Vert</v>
      </c>
    </row>
    <row r="187" spans="1:12">
      <c r="A187" t="s">
        <v>455</v>
      </c>
      <c r="B187" t="s">
        <v>452</v>
      </c>
      <c r="E187" s="11"/>
      <c r="F187" s="10">
        <v>129</v>
      </c>
      <c r="G187" s="9">
        <f>Tableau5[[#This Row],[BPM]]*0.97</f>
        <v>125.13</v>
      </c>
      <c r="H187" s="9">
        <f>Tableau5[[#This Row],[BPM]]*1.03</f>
        <v>132.87</v>
      </c>
      <c r="I187" s="9">
        <f>Tableau5[[#This Row],[BPM]]*0.9</f>
        <v>116.10000000000001</v>
      </c>
      <c r="J187" s="9">
        <f>Tableau5[[#This Row],[BPM]]*1.1</f>
        <v>141.9</v>
      </c>
      <c r="K187" t="s">
        <v>17</v>
      </c>
      <c r="L187" s="13" t="str">
        <f>VLOOKUP(Tableau5[[#This Row],[BPM]],Compteur!$A$4:$B$10,2)</f>
        <v>Vert</v>
      </c>
    </row>
    <row r="188" spans="1:12">
      <c r="A188" t="s">
        <v>278</v>
      </c>
      <c r="B188" t="s">
        <v>279</v>
      </c>
      <c r="C188" t="s">
        <v>98</v>
      </c>
      <c r="D188" t="s">
        <v>99</v>
      </c>
      <c r="E188" s="11">
        <v>0.27708333333333335</v>
      </c>
      <c r="F188" s="10">
        <v>129</v>
      </c>
      <c r="G188" s="9">
        <f>Tableau5[[#This Row],[BPM]]*0.97</f>
        <v>125.13</v>
      </c>
      <c r="H188" s="9">
        <f>Tableau5[[#This Row],[BPM]]*1.03</f>
        <v>132.87</v>
      </c>
      <c r="I188" s="9">
        <f>Tableau5[[#This Row],[BPM]]*0.9</f>
        <v>116.10000000000001</v>
      </c>
      <c r="J188" s="9">
        <f>Tableau5[[#This Row],[BPM]]*1.1</f>
        <v>141.9</v>
      </c>
      <c r="K188" t="s">
        <v>17</v>
      </c>
      <c r="L188" t="str">
        <f>VLOOKUP(Tableau5[[#This Row],[BPM]],Compteur!$A$4:$B$10,2)</f>
        <v>Vert</v>
      </c>
    </row>
    <row r="189" spans="1:12">
      <c r="A189" t="s">
        <v>280</v>
      </c>
      <c r="B189" t="s">
        <v>281</v>
      </c>
      <c r="C189" t="s">
        <v>282</v>
      </c>
      <c r="D189" t="s">
        <v>283</v>
      </c>
      <c r="E189" s="11">
        <v>0.27986111111111112</v>
      </c>
      <c r="F189" s="10">
        <v>129</v>
      </c>
      <c r="G189" s="9">
        <f>Tableau5[[#This Row],[BPM]]*0.97</f>
        <v>125.13</v>
      </c>
      <c r="H189" s="9">
        <f>Tableau5[[#This Row],[BPM]]*1.03</f>
        <v>132.87</v>
      </c>
      <c r="I189" s="9">
        <f>Tableau5[[#This Row],[BPM]]*0.9</f>
        <v>116.10000000000001</v>
      </c>
      <c r="J189" s="9">
        <f>Tableau5[[#This Row],[BPM]]*1.1</f>
        <v>141.9</v>
      </c>
      <c r="K189" t="s">
        <v>17</v>
      </c>
      <c r="L189" t="str">
        <f>VLOOKUP(Tableau5[[#This Row],[BPM]],Compteur!$A$4:$B$10,2)</f>
        <v>Vert</v>
      </c>
    </row>
    <row r="190" spans="1:12">
      <c r="A190" t="s">
        <v>280</v>
      </c>
      <c r="B190" t="s">
        <v>284</v>
      </c>
      <c r="E190" s="11">
        <v>0.28819444444444448</v>
      </c>
      <c r="F190" s="10">
        <v>129</v>
      </c>
      <c r="G190" s="9">
        <f>Tableau5[[#This Row],[BPM]]*0.97</f>
        <v>125.13</v>
      </c>
      <c r="H190" s="9">
        <f>Tableau5[[#This Row],[BPM]]*1.03</f>
        <v>132.87</v>
      </c>
      <c r="I190" s="9">
        <f>Tableau5[[#This Row],[BPM]]*0.9</f>
        <v>116.10000000000001</v>
      </c>
      <c r="J190" s="9">
        <f>Tableau5[[#This Row],[BPM]]*1.1</f>
        <v>141.9</v>
      </c>
      <c r="K190" t="s">
        <v>17</v>
      </c>
      <c r="L190" t="str">
        <f>VLOOKUP(Tableau5[[#This Row],[BPM]],Compteur!$A$4:$B$10,2)</f>
        <v>Vert</v>
      </c>
    </row>
    <row r="191" spans="1:12">
      <c r="A191" t="s">
        <v>285</v>
      </c>
      <c r="B191" t="s">
        <v>286</v>
      </c>
      <c r="C191" t="s">
        <v>204</v>
      </c>
      <c r="D191" t="s">
        <v>205</v>
      </c>
      <c r="E191" s="11">
        <v>0.35347222222222219</v>
      </c>
      <c r="F191" s="10">
        <v>129</v>
      </c>
      <c r="G191" s="9">
        <f>Tableau5[[#This Row],[BPM]]*0.97</f>
        <v>125.13</v>
      </c>
      <c r="H191" s="9">
        <f>Tableau5[[#This Row],[BPM]]*1.03</f>
        <v>132.87</v>
      </c>
      <c r="I191" s="9">
        <f>Tableau5[[#This Row],[BPM]]*0.9</f>
        <v>116.10000000000001</v>
      </c>
      <c r="J191" s="9">
        <f>Tableau5[[#This Row],[BPM]]*1.1</f>
        <v>141.9</v>
      </c>
      <c r="K191" t="s">
        <v>14</v>
      </c>
      <c r="L191" t="str">
        <f>VLOOKUP(Tableau5[[#This Row],[BPM]],Compteur!$A$4:$B$10,2)</f>
        <v>Vert</v>
      </c>
    </row>
    <row r="192" spans="1:12">
      <c r="A192" t="s">
        <v>196</v>
      </c>
      <c r="B192" t="s">
        <v>287</v>
      </c>
      <c r="C192" t="s">
        <v>200</v>
      </c>
      <c r="D192" t="s">
        <v>201</v>
      </c>
      <c r="E192" s="11">
        <v>0.35625000000000001</v>
      </c>
      <c r="F192" s="10">
        <v>129</v>
      </c>
      <c r="G192" s="9">
        <f>Tableau5[[#This Row],[BPM]]*0.97</f>
        <v>125.13</v>
      </c>
      <c r="H192" s="9">
        <f>Tableau5[[#This Row],[BPM]]*1.03</f>
        <v>132.87</v>
      </c>
      <c r="I192" s="9">
        <f>Tableau5[[#This Row],[BPM]]*0.9</f>
        <v>116.10000000000001</v>
      </c>
      <c r="J192" s="9">
        <f>Tableau5[[#This Row],[BPM]]*1.1</f>
        <v>141.9</v>
      </c>
      <c r="K192" t="s">
        <v>17</v>
      </c>
      <c r="L192" t="str">
        <f>VLOOKUP(Tableau5[[#This Row],[BPM]],Compteur!$A$4:$B$10,2)</f>
        <v>Vert</v>
      </c>
    </row>
    <row r="193" spans="1:12">
      <c r="A193" t="s">
        <v>288</v>
      </c>
      <c r="B193" t="s">
        <v>289</v>
      </c>
      <c r="C193" t="s">
        <v>142</v>
      </c>
      <c r="D193" t="s">
        <v>143</v>
      </c>
      <c r="E193" s="11">
        <v>0.21944444444444444</v>
      </c>
      <c r="F193" s="10">
        <v>129</v>
      </c>
      <c r="G193" s="9">
        <f>Tableau5[[#This Row],[BPM]]*0.97</f>
        <v>125.13</v>
      </c>
      <c r="H193" s="9">
        <f>Tableau5[[#This Row],[BPM]]*1.03</f>
        <v>132.87</v>
      </c>
      <c r="I193" s="9">
        <f>Tableau5[[#This Row],[BPM]]*0.9</f>
        <v>116.10000000000001</v>
      </c>
      <c r="J193" s="9">
        <f>Tableau5[[#This Row],[BPM]]*1.1</f>
        <v>141.9</v>
      </c>
      <c r="K193" t="s">
        <v>17</v>
      </c>
      <c r="L193" t="str">
        <f>VLOOKUP(Tableau5[[#This Row],[BPM]],Compteur!$A$4:$B$10,2)</f>
        <v>Vert</v>
      </c>
    </row>
    <row r="194" spans="1:12">
      <c r="A194" t="s">
        <v>290</v>
      </c>
      <c r="B194" t="s">
        <v>291</v>
      </c>
      <c r="E194" s="11"/>
      <c r="F194" s="10">
        <v>129</v>
      </c>
      <c r="G194" s="9">
        <f>Tableau5[[#This Row],[BPM]]*0.97</f>
        <v>125.13</v>
      </c>
      <c r="H194" s="9">
        <f>Tableau5[[#This Row],[BPM]]*1.03</f>
        <v>132.87</v>
      </c>
      <c r="I194" s="9">
        <f>Tableau5[[#This Row],[BPM]]*0.9</f>
        <v>116.10000000000001</v>
      </c>
      <c r="J194" s="9">
        <f>Tableau5[[#This Row],[BPM]]*1.1</f>
        <v>141.9</v>
      </c>
      <c r="K194" t="s">
        <v>17</v>
      </c>
      <c r="L194" s="13" t="str">
        <f>VLOOKUP(Tableau5[[#This Row],[BPM]],Compteur!$A$4:$B$10,2)</f>
        <v>Vert</v>
      </c>
    </row>
    <row r="195" spans="1:12">
      <c r="A195" t="s">
        <v>120</v>
      </c>
      <c r="B195" t="s">
        <v>292</v>
      </c>
      <c r="E195" s="11">
        <v>0.29166666666666669</v>
      </c>
      <c r="F195" s="10">
        <v>130</v>
      </c>
      <c r="G195" s="9">
        <f>Tableau5[[#This Row],[BPM]]*0.97</f>
        <v>126.1</v>
      </c>
      <c r="H195" s="9">
        <f>Tableau5[[#This Row],[BPM]]*1.03</f>
        <v>133.9</v>
      </c>
      <c r="I195" s="9">
        <f>Tableau5[[#This Row],[BPM]]*0.9</f>
        <v>117</v>
      </c>
      <c r="J195" s="9">
        <f>Tableau5[[#This Row],[BPM]]*1.1</f>
        <v>143</v>
      </c>
      <c r="K195" t="s">
        <v>17</v>
      </c>
      <c r="L195" s="13" t="str">
        <f>VLOOKUP(Tableau5[[#This Row],[BPM]],Compteur!$A$4:$B$10,2)</f>
        <v>Jaune</v>
      </c>
    </row>
    <row r="196" spans="1:12">
      <c r="A196" t="s">
        <v>293</v>
      </c>
      <c r="B196" t="s">
        <v>294</v>
      </c>
      <c r="E196" s="11">
        <v>0.16944444444444443</v>
      </c>
      <c r="F196" s="10">
        <v>130</v>
      </c>
      <c r="G196" s="9">
        <f>Tableau5[[#This Row],[BPM]]*0.97</f>
        <v>126.1</v>
      </c>
      <c r="H196" s="9">
        <f>Tableau5[[#This Row],[BPM]]*1.03</f>
        <v>133.9</v>
      </c>
      <c r="I196" s="9">
        <f>Tableau5[[#This Row],[BPM]]*0.9</f>
        <v>117</v>
      </c>
      <c r="J196" s="9">
        <f>Tableau5[[#This Row],[BPM]]*1.1</f>
        <v>143</v>
      </c>
      <c r="K196" t="s">
        <v>17</v>
      </c>
      <c r="L196" s="13" t="str">
        <f>VLOOKUP(Tableau5[[#This Row],[BPM]],Compteur!$A$4:$B$10,2)</f>
        <v>Jaune</v>
      </c>
    </row>
    <row r="197" spans="1:12">
      <c r="A197" t="s">
        <v>295</v>
      </c>
      <c r="B197" t="s">
        <v>296</v>
      </c>
      <c r="C197" t="s">
        <v>46</v>
      </c>
      <c r="D197" t="s">
        <v>47</v>
      </c>
      <c r="E197" s="11">
        <v>0.28333333333333333</v>
      </c>
      <c r="F197" s="10">
        <v>130</v>
      </c>
      <c r="G197" s="9">
        <f>Tableau5[[#This Row],[BPM]]*0.97</f>
        <v>126.1</v>
      </c>
      <c r="H197" s="9">
        <f>Tableau5[[#This Row],[BPM]]*1.03</f>
        <v>133.9</v>
      </c>
      <c r="I197" s="9">
        <f>Tableau5[[#This Row],[BPM]]*0.9</f>
        <v>117</v>
      </c>
      <c r="J197" s="9">
        <f>Tableau5[[#This Row],[BPM]]*1.1</f>
        <v>143</v>
      </c>
      <c r="K197" t="s">
        <v>193</v>
      </c>
      <c r="L197" t="str">
        <f>VLOOKUP(Tableau5[[#This Row],[BPM]],Compteur!$A$4:$B$10,2)</f>
        <v>Jaune</v>
      </c>
    </row>
    <row r="198" spans="1:12">
      <c r="A198" t="s">
        <v>297</v>
      </c>
      <c r="B198" t="s">
        <v>298</v>
      </c>
      <c r="E198" s="11">
        <v>0.2902777777777778</v>
      </c>
      <c r="F198" s="10">
        <v>130</v>
      </c>
      <c r="G198" s="9">
        <f>Tableau5[[#This Row],[BPM]]*0.97</f>
        <v>126.1</v>
      </c>
      <c r="H198" s="9">
        <f>Tableau5[[#This Row],[BPM]]*1.03</f>
        <v>133.9</v>
      </c>
      <c r="I198" s="9">
        <f>Tableau5[[#This Row],[BPM]]*0.9</f>
        <v>117</v>
      </c>
      <c r="J198" s="9">
        <f>Tableau5[[#This Row],[BPM]]*1.1</f>
        <v>143</v>
      </c>
      <c r="K198" t="s">
        <v>17</v>
      </c>
      <c r="L198" s="13" t="str">
        <f>VLOOKUP(Tableau5[[#This Row],[BPM]],Compteur!$A$4:$B$10,2)</f>
        <v>Jaune</v>
      </c>
    </row>
    <row r="199" spans="1:12">
      <c r="A199" t="s">
        <v>299</v>
      </c>
      <c r="B199" t="s">
        <v>300</v>
      </c>
      <c r="C199" s="11"/>
      <c r="E199" s="11">
        <v>0.25763888888888892</v>
      </c>
      <c r="F199" s="10">
        <v>130</v>
      </c>
      <c r="G199" s="9">
        <f>Tableau5[[#This Row],[BPM]]*0.97</f>
        <v>126.1</v>
      </c>
      <c r="H199" s="9">
        <f>Tableau5[[#This Row],[BPM]]*1.03</f>
        <v>133.9</v>
      </c>
      <c r="I199" s="9">
        <f>Tableau5[[#This Row],[BPM]]*0.9</f>
        <v>117</v>
      </c>
      <c r="J199" s="9">
        <f>Tableau5[[#This Row],[BPM]]*1.1</f>
        <v>143</v>
      </c>
      <c r="K199" t="s">
        <v>17</v>
      </c>
      <c r="L199" t="str">
        <f>VLOOKUP(Tableau5[[#This Row],[BPM]],Compteur!$A$4:$B$10,2)</f>
        <v>Jaune</v>
      </c>
    </row>
    <row r="200" spans="1:12">
      <c r="A200" t="s">
        <v>301</v>
      </c>
      <c r="B200" t="s">
        <v>302</v>
      </c>
      <c r="E200" s="11">
        <v>0.23750000000000002</v>
      </c>
      <c r="F200" s="10">
        <v>130</v>
      </c>
      <c r="G200" s="9">
        <f>Tableau5[[#This Row],[BPM]]*0.97</f>
        <v>126.1</v>
      </c>
      <c r="H200" s="9">
        <f>Tableau5[[#This Row],[BPM]]*1.03</f>
        <v>133.9</v>
      </c>
      <c r="I200" s="9">
        <f>Tableau5[[#This Row],[BPM]]*0.9</f>
        <v>117</v>
      </c>
      <c r="J200" s="9">
        <f>Tableau5[[#This Row],[BPM]]*1.1</f>
        <v>143</v>
      </c>
      <c r="K200" t="s">
        <v>17</v>
      </c>
      <c r="L200" s="13" t="str">
        <f>VLOOKUP(Tableau5[[#This Row],[BPM]],Compteur!$A$4:$B$10,2)</f>
        <v>Jaune</v>
      </c>
    </row>
    <row r="201" spans="1:12">
      <c r="A201" t="s">
        <v>159</v>
      </c>
      <c r="B201" t="s">
        <v>318</v>
      </c>
      <c r="E201" s="11"/>
      <c r="F201" s="10">
        <v>130</v>
      </c>
      <c r="G201" s="9">
        <f>Tableau5[[#This Row],[BPM]]*0.97</f>
        <v>126.1</v>
      </c>
      <c r="H201" s="9">
        <f>Tableau5[[#This Row],[BPM]]*1.03</f>
        <v>133.9</v>
      </c>
      <c r="I201" s="9">
        <f>Tableau5[[#This Row],[BPM]]*0.9</f>
        <v>117</v>
      </c>
      <c r="J201" s="9">
        <f>Tableau5[[#This Row],[BPM]]*1.1</f>
        <v>143</v>
      </c>
      <c r="K201" t="s">
        <v>17</v>
      </c>
      <c r="L201" s="13" t="str">
        <f>VLOOKUP(Tableau5[[#This Row],[BPM]],Compteur!$A$4:$B$10,2)</f>
        <v>Jaune</v>
      </c>
    </row>
    <row r="202" spans="1:12">
      <c r="A202" t="s">
        <v>303</v>
      </c>
      <c r="B202" t="s">
        <v>304</v>
      </c>
      <c r="E202" s="11">
        <v>0.23472222222222219</v>
      </c>
      <c r="F202" s="10">
        <v>130</v>
      </c>
      <c r="G202" s="9">
        <f>Tableau5[[#This Row],[BPM]]*0.97</f>
        <v>126.1</v>
      </c>
      <c r="H202" s="9">
        <f>Tableau5[[#This Row],[BPM]]*1.03</f>
        <v>133.9</v>
      </c>
      <c r="I202" s="9">
        <f>Tableau5[[#This Row],[BPM]]*0.9</f>
        <v>117</v>
      </c>
      <c r="J202" s="9">
        <f>Tableau5[[#This Row],[BPM]]*1.1</f>
        <v>143</v>
      </c>
      <c r="K202" t="s">
        <v>14</v>
      </c>
      <c r="L202" s="13" t="str">
        <f>VLOOKUP(Tableau5[[#This Row],[BPM]],Compteur!$A$4:$B$10,2)</f>
        <v>Jaune</v>
      </c>
    </row>
    <row r="203" spans="1:12">
      <c r="A203" t="s">
        <v>321</v>
      </c>
      <c r="B203" t="s">
        <v>322</v>
      </c>
      <c r="E203" s="11"/>
      <c r="F203" s="10">
        <v>130</v>
      </c>
      <c r="G203" s="9">
        <f>Tableau5[[#This Row],[BPM]]*0.97</f>
        <v>126.1</v>
      </c>
      <c r="H203" s="9">
        <f>Tableau5[[#This Row],[BPM]]*1.03</f>
        <v>133.9</v>
      </c>
      <c r="I203" s="9">
        <f>Tableau5[[#This Row],[BPM]]*0.9</f>
        <v>117</v>
      </c>
      <c r="J203" s="9">
        <f>Tableau5[[#This Row],[BPM]]*1.1</f>
        <v>143</v>
      </c>
      <c r="K203" t="s">
        <v>17</v>
      </c>
      <c r="L203" s="13" t="str">
        <f>VLOOKUP(Tableau5[[#This Row],[BPM]],Compteur!$A$4:$B$10,2)</f>
        <v>Jaune</v>
      </c>
    </row>
    <row r="204" spans="1:12">
      <c r="A204" t="s">
        <v>319</v>
      </c>
      <c r="B204" t="s">
        <v>320</v>
      </c>
      <c r="E204" s="11"/>
      <c r="F204" s="10">
        <v>130</v>
      </c>
      <c r="G204" s="9">
        <f>Tableau5[[#This Row],[BPM]]*0.97</f>
        <v>126.1</v>
      </c>
      <c r="H204" s="9">
        <f>Tableau5[[#This Row],[BPM]]*1.03</f>
        <v>133.9</v>
      </c>
      <c r="I204" s="9">
        <f>Tableau5[[#This Row],[BPM]]*0.9</f>
        <v>117</v>
      </c>
      <c r="J204" s="9">
        <f>Tableau5[[#This Row],[BPM]]*1.1</f>
        <v>143</v>
      </c>
      <c r="K204" t="s">
        <v>17</v>
      </c>
      <c r="L204" s="13" t="str">
        <f>VLOOKUP(Tableau5[[#This Row],[BPM]],Compteur!$A$4:$B$10,2)</f>
        <v>Jaune</v>
      </c>
    </row>
    <row r="205" spans="1:12">
      <c r="A205" t="s">
        <v>305</v>
      </c>
      <c r="B205" t="s">
        <v>306</v>
      </c>
      <c r="C205" t="s">
        <v>187</v>
      </c>
      <c r="E205" s="11">
        <v>0.29097222222222224</v>
      </c>
      <c r="F205" s="10">
        <v>130</v>
      </c>
      <c r="G205" s="9">
        <f>Tableau5[[#This Row],[BPM]]*0.97</f>
        <v>126.1</v>
      </c>
      <c r="H205" s="9">
        <f>Tableau5[[#This Row],[BPM]]*1.03</f>
        <v>133.9</v>
      </c>
      <c r="I205" s="9">
        <f>Tableau5[[#This Row],[BPM]]*0.9</f>
        <v>117</v>
      </c>
      <c r="J205" s="9">
        <f>Tableau5[[#This Row],[BPM]]*1.1</f>
        <v>143</v>
      </c>
      <c r="K205" t="s">
        <v>17</v>
      </c>
      <c r="L205" t="str">
        <f>VLOOKUP(Tableau5[[#This Row],[BPM]],Compteur!$A$4:$B$10,2)</f>
        <v>Jaune</v>
      </c>
    </row>
    <row r="206" spans="1:12">
      <c r="A206" t="s">
        <v>307</v>
      </c>
      <c r="B206" t="s">
        <v>308</v>
      </c>
      <c r="C206" t="s">
        <v>142</v>
      </c>
      <c r="D206" t="s">
        <v>143</v>
      </c>
      <c r="E206" s="11">
        <v>0.19444444444444445</v>
      </c>
      <c r="F206" s="10">
        <v>130</v>
      </c>
      <c r="G206" s="9">
        <f>Tableau5[[#This Row],[BPM]]*0.97</f>
        <v>126.1</v>
      </c>
      <c r="H206" s="9">
        <f>Tableau5[[#This Row],[BPM]]*1.03</f>
        <v>133.9</v>
      </c>
      <c r="I206" s="9">
        <f>Tableau5[[#This Row],[BPM]]*0.9</f>
        <v>117</v>
      </c>
      <c r="J206" s="9">
        <f>Tableau5[[#This Row],[BPM]]*1.1</f>
        <v>143</v>
      </c>
      <c r="K206" t="s">
        <v>17</v>
      </c>
      <c r="L206" t="str">
        <f>VLOOKUP(Tableau5[[#This Row],[BPM]],Compteur!$A$4:$B$10,2)</f>
        <v>Jaune</v>
      </c>
    </row>
    <row r="207" spans="1:12">
      <c r="A207" t="s">
        <v>254</v>
      </c>
      <c r="B207" t="s">
        <v>309</v>
      </c>
      <c r="C207" t="s">
        <v>310</v>
      </c>
      <c r="D207" t="s">
        <v>311</v>
      </c>
      <c r="E207" s="11">
        <v>0.27499999999999997</v>
      </c>
      <c r="F207" s="10">
        <v>130</v>
      </c>
      <c r="G207" s="9">
        <f>Tableau5[[#This Row],[BPM]]*0.97</f>
        <v>126.1</v>
      </c>
      <c r="H207" s="9">
        <f>Tableau5[[#This Row],[BPM]]*1.03</f>
        <v>133.9</v>
      </c>
      <c r="I207" s="9">
        <f>Tableau5[[#This Row],[BPM]]*0.9</f>
        <v>117</v>
      </c>
      <c r="J207" s="9">
        <f>Tableau5[[#This Row],[BPM]]*1.1</f>
        <v>143</v>
      </c>
      <c r="K207" t="s">
        <v>193</v>
      </c>
      <c r="L207" t="str">
        <f>VLOOKUP(Tableau5[[#This Row],[BPM]],Compteur!$A$4:$B$10,2)</f>
        <v>Jaune</v>
      </c>
    </row>
    <row r="208" spans="1:12">
      <c r="A208" t="s">
        <v>312</v>
      </c>
      <c r="B208" t="s">
        <v>313</v>
      </c>
      <c r="E208" s="11">
        <v>0.3</v>
      </c>
      <c r="F208" s="10">
        <v>130</v>
      </c>
      <c r="G208" s="9">
        <f>Tableau5[[#This Row],[BPM]]*0.97</f>
        <v>126.1</v>
      </c>
      <c r="H208" s="9">
        <f>Tableau5[[#This Row],[BPM]]*1.03</f>
        <v>133.9</v>
      </c>
      <c r="I208" s="9">
        <f>Tableau5[[#This Row],[BPM]]*0.9</f>
        <v>117</v>
      </c>
      <c r="J208" s="9">
        <f>Tableau5[[#This Row],[BPM]]*1.1</f>
        <v>143</v>
      </c>
      <c r="K208" t="s">
        <v>17</v>
      </c>
      <c r="L208" t="str">
        <f>VLOOKUP(Tableau5[[#This Row],[BPM]],Compteur!$A$4:$B$10,2)</f>
        <v>Jaune</v>
      </c>
    </row>
    <row r="209" spans="1:12">
      <c r="A209" t="s">
        <v>316</v>
      </c>
      <c r="B209" t="s">
        <v>317</v>
      </c>
      <c r="E209" s="11"/>
      <c r="F209" s="10">
        <v>130</v>
      </c>
      <c r="G209" s="9">
        <f>Tableau5[[#This Row],[BPM]]*0.97</f>
        <v>126.1</v>
      </c>
      <c r="H209" s="9">
        <f>Tableau5[[#This Row],[BPM]]*1.03</f>
        <v>133.9</v>
      </c>
      <c r="I209" s="9">
        <f>Tableau5[[#This Row],[BPM]]*0.9</f>
        <v>117</v>
      </c>
      <c r="J209" s="9">
        <f>Tableau5[[#This Row],[BPM]]*1.1</f>
        <v>143</v>
      </c>
      <c r="K209" t="s">
        <v>17</v>
      </c>
      <c r="L209" s="13" t="str">
        <f>VLOOKUP(Tableau5[[#This Row],[BPM]],Compteur!$A$4:$B$10,2)</f>
        <v>Jaune</v>
      </c>
    </row>
    <row r="210" spans="1:12">
      <c r="A210" t="s">
        <v>453</v>
      </c>
      <c r="B210" t="s">
        <v>454</v>
      </c>
      <c r="E210" s="11"/>
      <c r="F210" s="10">
        <v>130</v>
      </c>
      <c r="G210" s="9">
        <f>Tableau5[[#This Row],[BPM]]*0.97</f>
        <v>126.1</v>
      </c>
      <c r="H210" s="9">
        <f>Tableau5[[#This Row],[BPM]]*1.03</f>
        <v>133.9</v>
      </c>
      <c r="I210" s="9">
        <f>Tableau5[[#This Row],[BPM]]*0.9</f>
        <v>117</v>
      </c>
      <c r="J210" s="9">
        <f>Tableau5[[#This Row],[BPM]]*1.1</f>
        <v>143</v>
      </c>
      <c r="K210" t="s">
        <v>17</v>
      </c>
      <c r="L210" s="13" t="str">
        <f>VLOOKUP(Tableau5[[#This Row],[BPM]],Compteur!$A$4:$B$10,2)</f>
        <v>Jaune</v>
      </c>
    </row>
    <row r="211" spans="1:12">
      <c r="A211" t="s">
        <v>290</v>
      </c>
      <c r="B211" t="s">
        <v>314</v>
      </c>
      <c r="C211" t="s">
        <v>315</v>
      </c>
      <c r="E211" s="11">
        <v>0.26874999999999999</v>
      </c>
      <c r="F211" s="10">
        <v>130</v>
      </c>
      <c r="G211" s="9">
        <f>Tableau5[[#This Row],[BPM]]*0.97</f>
        <v>126.1</v>
      </c>
      <c r="H211" s="9">
        <f>Tableau5[[#This Row],[BPM]]*1.03</f>
        <v>133.9</v>
      </c>
      <c r="I211" s="9">
        <f>Tableau5[[#This Row],[BPM]]*0.9</f>
        <v>117</v>
      </c>
      <c r="J211" s="9">
        <f>Tableau5[[#This Row],[BPM]]*1.1</f>
        <v>143</v>
      </c>
      <c r="K211" t="s">
        <v>17</v>
      </c>
      <c r="L211" t="str">
        <f>VLOOKUP(Tableau5[[#This Row],[BPM]],Compteur!$A$4:$B$10,2)</f>
        <v>Jaune</v>
      </c>
    </row>
    <row r="212" spans="1:12">
      <c r="A212" t="s">
        <v>323</v>
      </c>
      <c r="B212" t="s">
        <v>324</v>
      </c>
      <c r="E212" s="11"/>
      <c r="F212" s="10">
        <v>130</v>
      </c>
      <c r="G212" s="9">
        <f>Tableau5[[#This Row],[BPM]]*0.97</f>
        <v>126.1</v>
      </c>
      <c r="H212" s="9">
        <f>Tableau5[[#This Row],[BPM]]*1.03</f>
        <v>133.9</v>
      </c>
      <c r="I212" s="9">
        <f>Tableau5[[#This Row],[BPM]]*0.9</f>
        <v>117</v>
      </c>
      <c r="J212" s="9">
        <f>Tableau5[[#This Row],[BPM]]*1.1</f>
        <v>143</v>
      </c>
      <c r="K212" t="s">
        <v>17</v>
      </c>
      <c r="L212" s="13" t="str">
        <f>VLOOKUP(Tableau5[[#This Row],[BPM]],Compteur!$A$4:$B$10,2)</f>
        <v>Jaune</v>
      </c>
    </row>
    <row r="213" spans="1:12">
      <c r="A213" t="s">
        <v>501</v>
      </c>
      <c r="B213" t="s">
        <v>502</v>
      </c>
      <c r="E213" s="11"/>
      <c r="F213" s="10">
        <v>130</v>
      </c>
      <c r="G213" s="9">
        <f>Tableau5[[#This Row],[BPM]]*0.97</f>
        <v>126.1</v>
      </c>
      <c r="H213" s="9">
        <f>Tableau5[[#This Row],[BPM]]*1.03</f>
        <v>133.9</v>
      </c>
      <c r="I213" s="9">
        <f>Tableau5[[#This Row],[BPM]]*0.9</f>
        <v>117</v>
      </c>
      <c r="J213" s="9">
        <f>Tableau5[[#This Row],[BPM]]*1.1</f>
        <v>143</v>
      </c>
      <c r="K213" t="s">
        <v>17</v>
      </c>
      <c r="L213" s="13" t="str">
        <f>VLOOKUP(Tableau5[[#This Row],[BPM]],Compteur!$A$4:$B$10,2)</f>
        <v>Jaune</v>
      </c>
    </row>
    <row r="214" spans="1:12">
      <c r="A214" t="s">
        <v>509</v>
      </c>
      <c r="B214" t="s">
        <v>123</v>
      </c>
      <c r="E214" s="11"/>
      <c r="F214" s="10">
        <v>130</v>
      </c>
      <c r="G214" s="9">
        <f>Tableau5[[#This Row],[BPM]]*0.97</f>
        <v>126.1</v>
      </c>
      <c r="H214" s="9">
        <f>Tableau5[[#This Row],[BPM]]*1.03</f>
        <v>133.9</v>
      </c>
      <c r="I214" s="9">
        <f>Tableau5[[#This Row],[BPM]]*0.9</f>
        <v>117</v>
      </c>
      <c r="J214" s="9">
        <f>Tableau5[[#This Row],[BPM]]*1.1</f>
        <v>143</v>
      </c>
      <c r="K214" t="s">
        <v>17</v>
      </c>
      <c r="L214" s="13" t="str">
        <f>VLOOKUP(Tableau5[[#This Row],[BPM]],Compteur!$A$4:$B$10,2)</f>
        <v>Jaune</v>
      </c>
    </row>
    <row r="215" spans="1:12">
      <c r="A215" t="s">
        <v>516</v>
      </c>
      <c r="B215" t="s">
        <v>517</v>
      </c>
      <c r="E215" s="11"/>
      <c r="F215" s="10">
        <v>130</v>
      </c>
      <c r="G215" s="9">
        <f>Tableau5[[#This Row],[BPM]]*0.97</f>
        <v>126.1</v>
      </c>
      <c r="H215" s="9">
        <f>Tableau5[[#This Row],[BPM]]*1.03</f>
        <v>133.9</v>
      </c>
      <c r="I215" s="9">
        <f>Tableau5[[#This Row],[BPM]]*0.9</f>
        <v>117</v>
      </c>
      <c r="J215" s="9">
        <f>Tableau5[[#This Row],[BPM]]*1.1</f>
        <v>143</v>
      </c>
      <c r="K215" t="s">
        <v>17</v>
      </c>
      <c r="L215" s="13" t="str">
        <f>VLOOKUP(Tableau5[[#This Row],[BPM]],Compteur!$A$4:$B$10,2)</f>
        <v>Jaune</v>
      </c>
    </row>
    <row r="216" spans="1:12">
      <c r="A216" t="s">
        <v>525</v>
      </c>
      <c r="B216" t="s">
        <v>526</v>
      </c>
      <c r="E216" s="11"/>
      <c r="F216" s="10">
        <v>130</v>
      </c>
      <c r="G216" s="9">
        <f>Tableau5[[#This Row],[BPM]]*0.97</f>
        <v>126.1</v>
      </c>
      <c r="H216" s="9">
        <f>Tableau5[[#This Row],[BPM]]*1.03</f>
        <v>133.9</v>
      </c>
      <c r="I216" s="9">
        <f>Tableau5[[#This Row],[BPM]]*0.9</f>
        <v>117</v>
      </c>
      <c r="J216" s="9">
        <f>Tableau5[[#This Row],[BPM]]*1.1</f>
        <v>143</v>
      </c>
      <c r="K216" t="s">
        <v>17</v>
      </c>
      <c r="L216" s="13" t="str">
        <f>VLOOKUP(Tableau5[[#This Row],[BPM]],Compteur!$A$4:$B$10,2)</f>
        <v>Jaune</v>
      </c>
    </row>
    <row r="217" spans="1:12">
      <c r="A217" t="s">
        <v>423</v>
      </c>
      <c r="B217" t="s">
        <v>424</v>
      </c>
      <c r="E217" s="11"/>
      <c r="F217" s="10">
        <v>131</v>
      </c>
      <c r="G217" s="9">
        <f>Tableau5[[#This Row],[BPM]]*0.97</f>
        <v>127.07</v>
      </c>
      <c r="H217" s="9">
        <f>Tableau5[[#This Row],[BPM]]*1.03</f>
        <v>134.93</v>
      </c>
      <c r="I217" s="9">
        <f>Tableau5[[#This Row],[BPM]]*0.9</f>
        <v>117.9</v>
      </c>
      <c r="J217" s="9">
        <f>Tableau5[[#This Row],[BPM]]*1.1</f>
        <v>144.10000000000002</v>
      </c>
      <c r="K217" t="s">
        <v>17</v>
      </c>
      <c r="L217" s="13" t="str">
        <f>VLOOKUP(Tableau5[[#This Row],[BPM]],Compteur!$A$4:$B$10,2)</f>
        <v>Jaune</v>
      </c>
    </row>
    <row r="218" spans="1:12">
      <c r="A218" t="s">
        <v>327</v>
      </c>
      <c r="B218" t="s">
        <v>328</v>
      </c>
      <c r="E218" s="11"/>
      <c r="F218" s="10">
        <v>131</v>
      </c>
      <c r="G218" s="9">
        <f>Tableau5[[#This Row],[BPM]]*0.97</f>
        <v>127.07</v>
      </c>
      <c r="H218" s="9">
        <f>Tableau5[[#This Row],[BPM]]*1.03</f>
        <v>134.93</v>
      </c>
      <c r="I218" s="9">
        <f>Tableau5[[#This Row],[BPM]]*0.9</f>
        <v>117.9</v>
      </c>
      <c r="J218" s="9">
        <f>Tableau5[[#This Row],[BPM]]*1.1</f>
        <v>144.10000000000002</v>
      </c>
      <c r="K218" t="s">
        <v>14</v>
      </c>
      <c r="L218" s="13" t="str">
        <f>VLOOKUP(Tableau5[[#This Row],[BPM]],Compteur!$A$4:$B$10,2)</f>
        <v>Jaune</v>
      </c>
    </row>
    <row r="219" spans="1:12">
      <c r="A219" t="s">
        <v>325</v>
      </c>
      <c r="B219" t="s">
        <v>326</v>
      </c>
      <c r="C219" t="s">
        <v>46</v>
      </c>
      <c r="D219" t="s">
        <v>47</v>
      </c>
      <c r="E219" s="11">
        <v>7.1527777777777787E-2</v>
      </c>
      <c r="F219" s="10">
        <v>131</v>
      </c>
      <c r="G219" s="9">
        <f>Tableau5[[#This Row],[BPM]]*0.97</f>
        <v>127.07</v>
      </c>
      <c r="H219" s="9">
        <f>Tableau5[[#This Row],[BPM]]*1.03</f>
        <v>134.93</v>
      </c>
      <c r="I219" s="9">
        <f>Tableau5[[#This Row],[BPM]]*0.9</f>
        <v>117.9</v>
      </c>
      <c r="J219" s="9">
        <f>Tableau5[[#This Row],[BPM]]*1.1</f>
        <v>144.10000000000002</v>
      </c>
      <c r="K219" t="s">
        <v>17</v>
      </c>
      <c r="L219" t="str">
        <f>VLOOKUP(Tableau5[[#This Row],[BPM]],Compteur!$A$4:$B$10,2)</f>
        <v>Jaune</v>
      </c>
    </row>
    <row r="220" spans="1:12">
      <c r="A220" t="s">
        <v>321</v>
      </c>
      <c r="B220" t="s">
        <v>322</v>
      </c>
      <c r="C220" s="11" t="s">
        <v>94</v>
      </c>
      <c r="E220" s="11">
        <v>0.25763888888888892</v>
      </c>
      <c r="F220" s="10">
        <v>131</v>
      </c>
      <c r="G220" s="9">
        <f>Tableau5[[#This Row],[BPM]]*0.97</f>
        <v>127.07</v>
      </c>
      <c r="H220" s="9">
        <f>Tableau5[[#This Row],[BPM]]*1.03</f>
        <v>134.93</v>
      </c>
      <c r="I220" s="9">
        <f>Tableau5[[#This Row],[BPM]]*0.9</f>
        <v>117.9</v>
      </c>
      <c r="J220" s="9">
        <f>Tableau5[[#This Row],[BPM]]*1.1</f>
        <v>144.10000000000002</v>
      </c>
      <c r="K220" t="s">
        <v>17</v>
      </c>
      <c r="L220" t="str">
        <f>VLOOKUP(Tableau5[[#This Row],[BPM]],Compteur!$A$4:$B$10,2)</f>
        <v>Jaune</v>
      </c>
    </row>
    <row r="221" spans="1:12">
      <c r="A221" t="s">
        <v>293</v>
      </c>
      <c r="B221" t="s">
        <v>329</v>
      </c>
      <c r="E221" s="11">
        <v>0.25347222222222221</v>
      </c>
      <c r="F221" s="10">
        <v>132</v>
      </c>
      <c r="G221" s="9">
        <f>Tableau5[[#This Row],[BPM]]*0.97</f>
        <v>128.04</v>
      </c>
      <c r="H221" s="9">
        <f>Tableau5[[#This Row],[BPM]]*1.03</f>
        <v>135.96</v>
      </c>
      <c r="I221" s="9">
        <f>Tableau5[[#This Row],[BPM]]*0.9</f>
        <v>118.8</v>
      </c>
      <c r="J221" s="9">
        <f>Tableau5[[#This Row],[BPM]]*1.1</f>
        <v>145.20000000000002</v>
      </c>
      <c r="K221" t="s">
        <v>17</v>
      </c>
      <c r="L221" s="13" t="str">
        <f>VLOOKUP(Tableau5[[#This Row],[BPM]],Compteur!$A$4:$B$10,2)</f>
        <v>Jaune</v>
      </c>
    </row>
    <row r="222" spans="1:12">
      <c r="A222" t="s">
        <v>345</v>
      </c>
      <c r="B222" t="s">
        <v>346</v>
      </c>
      <c r="E222" s="11"/>
      <c r="F222" s="10">
        <v>132</v>
      </c>
      <c r="G222" s="9">
        <f>Tableau5[[#This Row],[BPM]]*0.97</f>
        <v>128.04</v>
      </c>
      <c r="H222" s="9">
        <f>Tableau5[[#This Row],[BPM]]*1.03</f>
        <v>135.96</v>
      </c>
      <c r="I222" s="9">
        <f>Tableau5[[#This Row],[BPM]]*0.9</f>
        <v>118.8</v>
      </c>
      <c r="J222" s="9">
        <f>Tableau5[[#This Row],[BPM]]*1.1</f>
        <v>145.20000000000002</v>
      </c>
      <c r="K222" t="s">
        <v>17</v>
      </c>
      <c r="L222" s="13" t="str">
        <f>VLOOKUP(Tableau5[[#This Row],[BPM]],Compteur!$A$4:$B$10,2)</f>
        <v>Jaune</v>
      </c>
    </row>
    <row r="223" spans="1:12">
      <c r="A223" t="s">
        <v>345</v>
      </c>
      <c r="B223" t="s">
        <v>347</v>
      </c>
      <c r="E223" s="11"/>
      <c r="F223" s="10">
        <v>132</v>
      </c>
      <c r="G223" s="9">
        <f>Tableau5[[#This Row],[BPM]]*0.97</f>
        <v>128.04</v>
      </c>
      <c r="H223" s="9">
        <f>Tableau5[[#This Row],[BPM]]*1.03</f>
        <v>135.96</v>
      </c>
      <c r="I223" s="9">
        <f>Tableau5[[#This Row],[BPM]]*0.9</f>
        <v>118.8</v>
      </c>
      <c r="J223" s="9">
        <f>Tableau5[[#This Row],[BPM]]*1.1</f>
        <v>145.20000000000002</v>
      </c>
      <c r="K223" t="s">
        <v>17</v>
      </c>
      <c r="L223" s="13" t="str">
        <f>VLOOKUP(Tableau5[[#This Row],[BPM]],Compteur!$A$4:$B$10,2)</f>
        <v>Jaune</v>
      </c>
    </row>
    <row r="224" spans="1:12">
      <c r="A224" t="s">
        <v>456</v>
      </c>
      <c r="B224" t="s">
        <v>457</v>
      </c>
      <c r="E224" s="11"/>
      <c r="F224" s="10">
        <v>132</v>
      </c>
      <c r="G224" s="9">
        <f>Tableau5[[#This Row],[BPM]]*0.97</f>
        <v>128.04</v>
      </c>
      <c r="H224" s="9">
        <f>Tableau5[[#This Row],[BPM]]*1.03</f>
        <v>135.96</v>
      </c>
      <c r="I224" s="9">
        <f>Tableau5[[#This Row],[BPM]]*0.9</f>
        <v>118.8</v>
      </c>
      <c r="J224" s="9">
        <f>Tableau5[[#This Row],[BPM]]*1.1</f>
        <v>145.20000000000002</v>
      </c>
      <c r="K224" t="s">
        <v>17</v>
      </c>
      <c r="L224" s="13" t="str">
        <f>VLOOKUP(Tableau5[[#This Row],[BPM]],Compteur!$A$4:$B$10,2)</f>
        <v>Jaune</v>
      </c>
    </row>
    <row r="225" spans="1:12">
      <c r="A225" t="s">
        <v>330</v>
      </c>
      <c r="B225" t="s">
        <v>331</v>
      </c>
      <c r="C225" t="s">
        <v>332</v>
      </c>
      <c r="D225" t="s">
        <v>333</v>
      </c>
      <c r="E225" s="11">
        <v>0.49027777777777781</v>
      </c>
      <c r="F225" s="10">
        <v>132</v>
      </c>
      <c r="G225" s="9">
        <f>Tableau5[[#This Row],[BPM]]*0.97</f>
        <v>128.04</v>
      </c>
      <c r="H225" s="9">
        <f>Tableau5[[#This Row],[BPM]]*1.03</f>
        <v>135.96</v>
      </c>
      <c r="I225" s="9">
        <f>Tableau5[[#This Row],[BPM]]*0.9</f>
        <v>118.8</v>
      </c>
      <c r="J225" s="9">
        <f>Tableau5[[#This Row],[BPM]]*1.1</f>
        <v>145.20000000000002</v>
      </c>
      <c r="K225" t="s">
        <v>14</v>
      </c>
      <c r="L225" t="str">
        <f>VLOOKUP(Tableau5[[#This Row],[BPM]],Compteur!$A$4:$B$10,2)</f>
        <v>Jaune</v>
      </c>
    </row>
    <row r="226" spans="1:12">
      <c r="A226" t="s">
        <v>341</v>
      </c>
      <c r="B226" t="s">
        <v>342</v>
      </c>
      <c r="E226" s="11"/>
      <c r="F226" s="10">
        <v>132</v>
      </c>
      <c r="G226" s="9">
        <f>Tableau5[[#This Row],[BPM]]*0.97</f>
        <v>128.04</v>
      </c>
      <c r="H226" s="9">
        <f>Tableau5[[#This Row],[BPM]]*1.03</f>
        <v>135.96</v>
      </c>
      <c r="I226" s="9">
        <f>Tableau5[[#This Row],[BPM]]*0.9</f>
        <v>118.8</v>
      </c>
      <c r="J226" s="9">
        <f>Tableau5[[#This Row],[BPM]]*1.1</f>
        <v>145.20000000000002</v>
      </c>
      <c r="K226" t="s">
        <v>193</v>
      </c>
      <c r="L226" s="13" t="str">
        <f>VLOOKUP(Tableau5[[#This Row],[BPM]],Compteur!$A$4:$B$10,2)</f>
        <v>Jaune</v>
      </c>
    </row>
    <row r="227" spans="1:12">
      <c r="A227" t="s">
        <v>425</v>
      </c>
      <c r="B227" t="s">
        <v>426</v>
      </c>
      <c r="E227" s="11"/>
      <c r="F227" s="10">
        <v>132</v>
      </c>
      <c r="G227" s="9">
        <f>Tableau5[[#This Row],[BPM]]*0.97</f>
        <v>128.04</v>
      </c>
      <c r="H227" s="9">
        <f>Tableau5[[#This Row],[BPM]]*1.03</f>
        <v>135.96</v>
      </c>
      <c r="I227" s="9">
        <f>Tableau5[[#This Row],[BPM]]*0.9</f>
        <v>118.8</v>
      </c>
      <c r="J227" s="9">
        <f>Tableau5[[#This Row],[BPM]]*1.1</f>
        <v>145.20000000000002</v>
      </c>
      <c r="K227" t="s">
        <v>17</v>
      </c>
      <c r="L227" s="13" t="str">
        <f>VLOOKUP(Tableau5[[#This Row],[BPM]],Compteur!$A$4:$B$10,2)</f>
        <v>Jaune</v>
      </c>
    </row>
    <row r="228" spans="1:12">
      <c r="A228" t="s">
        <v>348</v>
      </c>
      <c r="B228" t="s">
        <v>349</v>
      </c>
      <c r="E228" s="11"/>
      <c r="F228" s="10">
        <v>132</v>
      </c>
      <c r="G228" s="9">
        <f>Tableau5[[#This Row],[BPM]]*0.97</f>
        <v>128.04</v>
      </c>
      <c r="H228" s="9">
        <f>Tableau5[[#This Row],[BPM]]*1.03</f>
        <v>135.96</v>
      </c>
      <c r="I228" s="9">
        <f>Tableau5[[#This Row],[BPM]]*0.9</f>
        <v>118.8</v>
      </c>
      <c r="J228" s="9">
        <f>Tableau5[[#This Row],[BPM]]*1.1</f>
        <v>145.20000000000002</v>
      </c>
      <c r="K228" t="s">
        <v>14</v>
      </c>
      <c r="L228" s="13" t="str">
        <f>VLOOKUP(Tableau5[[#This Row],[BPM]],Compteur!$A$4:$B$10,2)</f>
        <v>Jaune</v>
      </c>
    </row>
    <row r="229" spans="1:12">
      <c r="A229" t="s">
        <v>325</v>
      </c>
      <c r="B229" t="s">
        <v>326</v>
      </c>
      <c r="E229" s="11"/>
      <c r="F229" s="10">
        <v>132</v>
      </c>
      <c r="G229" s="9">
        <f>Tableau5[[#This Row],[BPM]]*0.97</f>
        <v>128.04</v>
      </c>
      <c r="H229" s="9">
        <f>Tableau5[[#This Row],[BPM]]*1.03</f>
        <v>135.96</v>
      </c>
      <c r="I229" s="9">
        <f>Tableau5[[#This Row],[BPM]]*0.9</f>
        <v>118.8</v>
      </c>
      <c r="J229" s="9">
        <f>Tableau5[[#This Row],[BPM]]*1.1</f>
        <v>145.20000000000002</v>
      </c>
      <c r="K229" t="s">
        <v>17</v>
      </c>
      <c r="L229" s="13" t="str">
        <f>VLOOKUP(Tableau5[[#This Row],[BPM]],Compteur!$A$4:$B$10,2)</f>
        <v>Jaune</v>
      </c>
    </row>
    <row r="230" spans="1:12">
      <c r="A230" t="s">
        <v>339</v>
      </c>
      <c r="B230" t="s">
        <v>340</v>
      </c>
      <c r="E230" s="11"/>
      <c r="F230" s="10">
        <v>132</v>
      </c>
      <c r="G230" s="9">
        <f>Tableau5[[#This Row],[BPM]]*0.97</f>
        <v>128.04</v>
      </c>
      <c r="H230" s="9">
        <f>Tableau5[[#This Row],[BPM]]*1.03</f>
        <v>135.96</v>
      </c>
      <c r="I230" s="9">
        <f>Tableau5[[#This Row],[BPM]]*0.9</f>
        <v>118.8</v>
      </c>
      <c r="J230" s="9">
        <f>Tableau5[[#This Row],[BPM]]*1.1</f>
        <v>145.20000000000002</v>
      </c>
      <c r="K230" t="s">
        <v>17</v>
      </c>
      <c r="L230" s="13" t="str">
        <f>VLOOKUP(Tableau5[[#This Row],[BPM]],Compteur!$A$4:$B$10,2)</f>
        <v>Jaune</v>
      </c>
    </row>
    <row r="231" spans="1:12">
      <c r="A231" t="s">
        <v>254</v>
      </c>
      <c r="B231" t="s">
        <v>334</v>
      </c>
      <c r="C231" t="s">
        <v>204</v>
      </c>
      <c r="D231" t="s">
        <v>205</v>
      </c>
      <c r="E231" s="11">
        <v>0.19513888888888889</v>
      </c>
      <c r="F231" s="10">
        <v>132</v>
      </c>
      <c r="G231" s="9">
        <f>Tableau5[[#This Row],[BPM]]*0.97</f>
        <v>128.04</v>
      </c>
      <c r="H231" s="9">
        <f>Tableau5[[#This Row],[BPM]]*1.03</f>
        <v>135.96</v>
      </c>
      <c r="I231" s="9">
        <f>Tableau5[[#This Row],[BPM]]*0.9</f>
        <v>118.8</v>
      </c>
      <c r="J231" s="9">
        <f>Tableau5[[#This Row],[BPM]]*1.1</f>
        <v>145.20000000000002</v>
      </c>
      <c r="K231" t="s">
        <v>193</v>
      </c>
      <c r="L231" t="str">
        <f>VLOOKUP(Tableau5[[#This Row],[BPM]],Compteur!$A$4:$B$10,2)</f>
        <v>Jaune</v>
      </c>
    </row>
    <row r="232" spans="1:12">
      <c r="A232" t="s">
        <v>335</v>
      </c>
      <c r="B232" t="s">
        <v>336</v>
      </c>
      <c r="E232" s="11">
        <v>0.25833333333333336</v>
      </c>
      <c r="F232" s="10">
        <v>132</v>
      </c>
      <c r="G232" s="9">
        <f>Tableau5[[#This Row],[BPM]]*0.97</f>
        <v>128.04</v>
      </c>
      <c r="H232" s="9">
        <f>Tableau5[[#This Row],[BPM]]*1.03</f>
        <v>135.96</v>
      </c>
      <c r="I232" s="9">
        <f>Tableau5[[#This Row],[BPM]]*0.9</f>
        <v>118.8</v>
      </c>
      <c r="J232" s="9">
        <f>Tableau5[[#This Row],[BPM]]*1.1</f>
        <v>145.20000000000002</v>
      </c>
      <c r="K232" t="s">
        <v>17</v>
      </c>
      <c r="L232" t="str">
        <f>VLOOKUP(Tableau5[[#This Row],[BPM]],Compteur!$A$4:$B$10,2)</f>
        <v>Jaune</v>
      </c>
    </row>
    <row r="233" spans="1:12">
      <c r="A233" t="s">
        <v>343</v>
      </c>
      <c r="B233" t="s">
        <v>344</v>
      </c>
      <c r="E233" s="11"/>
      <c r="F233" s="10">
        <v>132</v>
      </c>
      <c r="G233" s="9">
        <f>Tableau5[[#This Row],[BPM]]*0.97</f>
        <v>128.04</v>
      </c>
      <c r="H233" s="9">
        <f>Tableau5[[#This Row],[BPM]]*1.03</f>
        <v>135.96</v>
      </c>
      <c r="I233" s="9">
        <f>Tableau5[[#This Row],[BPM]]*0.9</f>
        <v>118.8</v>
      </c>
      <c r="J233" s="9">
        <f>Tableau5[[#This Row],[BPM]]*1.1</f>
        <v>145.20000000000002</v>
      </c>
      <c r="K233" t="s">
        <v>17</v>
      </c>
      <c r="L233" s="13" t="str">
        <f>VLOOKUP(Tableau5[[#This Row],[BPM]],Compteur!$A$4:$B$10,2)</f>
        <v>Jaune</v>
      </c>
    </row>
    <row r="234" spans="1:12">
      <c r="A234" t="s">
        <v>337</v>
      </c>
      <c r="B234" t="s">
        <v>338</v>
      </c>
      <c r="C234" t="s">
        <v>58</v>
      </c>
      <c r="D234" t="s">
        <v>59</v>
      </c>
      <c r="E234" s="11">
        <v>0.23472222222222219</v>
      </c>
      <c r="F234" s="10">
        <v>132</v>
      </c>
      <c r="G234" s="9">
        <f>Tableau5[[#This Row],[BPM]]*0.97</f>
        <v>128.04</v>
      </c>
      <c r="H234" s="9">
        <f>Tableau5[[#This Row],[BPM]]*1.03</f>
        <v>135.96</v>
      </c>
      <c r="I234" s="9">
        <f>Tableau5[[#This Row],[BPM]]*0.9</f>
        <v>118.8</v>
      </c>
      <c r="J234" s="9">
        <f>Tableau5[[#This Row],[BPM]]*1.1</f>
        <v>145.20000000000002</v>
      </c>
      <c r="K234" t="s">
        <v>17</v>
      </c>
      <c r="L234" t="str">
        <f>VLOOKUP(Tableau5[[#This Row],[BPM]],Compteur!$A$4:$B$10,2)</f>
        <v>Jaune</v>
      </c>
    </row>
    <row r="235" spans="1:12">
      <c r="A235" t="s">
        <v>290</v>
      </c>
      <c r="B235" t="s">
        <v>461</v>
      </c>
      <c r="E235" s="11"/>
      <c r="F235" s="10">
        <v>132</v>
      </c>
      <c r="G235" s="9">
        <f>Tableau5[[#This Row],[BPM]]*0.97</f>
        <v>128.04</v>
      </c>
      <c r="H235" s="9">
        <f>Tableau5[[#This Row],[BPM]]*1.03</f>
        <v>135.96</v>
      </c>
      <c r="I235" s="9">
        <f>Tableau5[[#This Row],[BPM]]*0.9</f>
        <v>118.8</v>
      </c>
      <c r="J235" s="9">
        <f>Tableau5[[#This Row],[BPM]]*1.1</f>
        <v>145.20000000000002</v>
      </c>
      <c r="K235" t="s">
        <v>17</v>
      </c>
      <c r="L235" s="13" t="str">
        <f>VLOOKUP(Tableau5[[#This Row],[BPM]],Compteur!$A$4:$B$10,2)</f>
        <v>Jaune</v>
      </c>
    </row>
    <row r="236" spans="1:12">
      <c r="A236" t="s">
        <v>335</v>
      </c>
      <c r="B236" t="s">
        <v>336</v>
      </c>
      <c r="E236" s="11"/>
      <c r="F236" s="10">
        <v>132</v>
      </c>
      <c r="G236" s="9">
        <f>Tableau5[[#This Row],[BPM]]*0.97</f>
        <v>128.04</v>
      </c>
      <c r="H236" s="9">
        <f>Tableau5[[#This Row],[BPM]]*1.03</f>
        <v>135.96</v>
      </c>
      <c r="I236" s="9">
        <f>Tableau5[[#This Row],[BPM]]*0.9</f>
        <v>118.8</v>
      </c>
      <c r="J236" s="9">
        <f>Tableau5[[#This Row],[BPM]]*1.1</f>
        <v>145.20000000000002</v>
      </c>
      <c r="K236" t="s">
        <v>17</v>
      </c>
      <c r="L236" s="13" t="str">
        <f>VLOOKUP(Tableau5[[#This Row],[BPM]],Compteur!$A$4:$B$10,2)</f>
        <v>Jaune</v>
      </c>
    </row>
    <row r="237" spans="1:12">
      <c r="A237" t="s">
        <v>368</v>
      </c>
      <c r="B237" t="s">
        <v>518</v>
      </c>
      <c r="E237" s="11"/>
      <c r="F237" s="10">
        <v>132</v>
      </c>
      <c r="G237" s="9">
        <f>Tableau5[[#This Row],[BPM]]*0.97</f>
        <v>128.04</v>
      </c>
      <c r="H237" s="9">
        <f>Tableau5[[#This Row],[BPM]]*1.03</f>
        <v>135.96</v>
      </c>
      <c r="I237" s="9">
        <f>Tableau5[[#This Row],[BPM]]*0.9</f>
        <v>118.8</v>
      </c>
      <c r="J237" s="9">
        <f>Tableau5[[#This Row],[BPM]]*1.1</f>
        <v>145.20000000000002</v>
      </c>
      <c r="K237" t="s">
        <v>472</v>
      </c>
      <c r="L237" s="13" t="str">
        <f>VLOOKUP(Tableau5[[#This Row],[BPM]],Compteur!$A$4:$B$10,2)</f>
        <v>Jaune</v>
      </c>
    </row>
    <row r="238" spans="1:12">
      <c r="A238" t="s">
        <v>355</v>
      </c>
      <c r="B238" t="s">
        <v>356</v>
      </c>
      <c r="E238" s="11"/>
      <c r="F238" s="10">
        <v>133</v>
      </c>
      <c r="G238" s="9">
        <f>Tableau5[[#This Row],[BPM]]*0.97</f>
        <v>129.01</v>
      </c>
      <c r="H238" s="9">
        <f>Tableau5[[#This Row],[BPM]]*1.03</f>
        <v>136.99</v>
      </c>
      <c r="I238" s="9">
        <f>Tableau5[[#This Row],[BPM]]*0.9</f>
        <v>119.7</v>
      </c>
      <c r="J238" s="9">
        <f>Tableau5[[#This Row],[BPM]]*1.1</f>
        <v>146.30000000000001</v>
      </c>
      <c r="K238" t="s">
        <v>17</v>
      </c>
      <c r="L238" s="13" t="str">
        <f>VLOOKUP(Tableau5[[#This Row],[BPM]],Compteur!$A$4:$B$10,2)</f>
        <v>Jaune</v>
      </c>
    </row>
    <row r="239" spans="1:12">
      <c r="A239" t="s">
        <v>345</v>
      </c>
      <c r="B239" t="s">
        <v>350</v>
      </c>
      <c r="E239" s="11">
        <v>0.22222222222222221</v>
      </c>
      <c r="F239" s="10">
        <v>133</v>
      </c>
      <c r="G239" s="9">
        <f>Tableau5[[#This Row],[BPM]]*0.97</f>
        <v>129.01</v>
      </c>
      <c r="H239" s="9">
        <f>Tableau5[[#This Row],[BPM]]*1.03</f>
        <v>136.99</v>
      </c>
      <c r="I239" s="9">
        <f>Tableau5[[#This Row],[BPM]]*0.9</f>
        <v>119.7</v>
      </c>
      <c r="J239" s="9">
        <f>Tableau5[[#This Row],[BPM]]*1.1</f>
        <v>146.30000000000001</v>
      </c>
      <c r="K239" t="s">
        <v>14</v>
      </c>
      <c r="L239" s="13" t="str">
        <f>VLOOKUP(Tableau5[[#This Row],[BPM]],Compteur!$A$4:$B$10,2)</f>
        <v>Jaune</v>
      </c>
    </row>
    <row r="240" spans="1:12">
      <c r="A240" t="s">
        <v>345</v>
      </c>
      <c r="B240" t="s">
        <v>429</v>
      </c>
      <c r="E240" s="11"/>
      <c r="F240" s="10">
        <v>133</v>
      </c>
      <c r="G240" s="9">
        <f>Tableau5[[#This Row],[BPM]]*0.97</f>
        <v>129.01</v>
      </c>
      <c r="H240" s="9">
        <f>Tableau5[[#This Row],[BPM]]*1.03</f>
        <v>136.99</v>
      </c>
      <c r="I240" s="9">
        <f>Tableau5[[#This Row],[BPM]]*0.9</f>
        <v>119.7</v>
      </c>
      <c r="J240" s="9">
        <f>Tableau5[[#This Row],[BPM]]*1.1</f>
        <v>146.30000000000001</v>
      </c>
      <c r="K240" t="s">
        <v>17</v>
      </c>
      <c r="L240" s="13" t="str">
        <f>VLOOKUP(Tableau5[[#This Row],[BPM]],Compteur!$A$4:$B$10,2)</f>
        <v>Jaune</v>
      </c>
    </row>
    <row r="241" spans="1:12">
      <c r="A241" t="s">
        <v>466</v>
      </c>
      <c r="B241" t="s">
        <v>467</v>
      </c>
      <c r="E241" s="11"/>
      <c r="F241" s="10">
        <v>133</v>
      </c>
      <c r="G241" s="9">
        <f>Tableau5[[#This Row],[BPM]]*0.97</f>
        <v>129.01</v>
      </c>
      <c r="H241" s="9">
        <f>Tableau5[[#This Row],[BPM]]*1.03</f>
        <v>136.99</v>
      </c>
      <c r="I241" s="9">
        <f>Tableau5[[#This Row],[BPM]]*0.9</f>
        <v>119.7</v>
      </c>
      <c r="J241" s="9">
        <f>Tableau5[[#This Row],[BPM]]*1.1</f>
        <v>146.30000000000001</v>
      </c>
      <c r="K241" t="s">
        <v>193</v>
      </c>
      <c r="L241" s="13" t="str">
        <f>VLOOKUP(Tableau5[[#This Row],[BPM]],Compteur!$A$4:$B$10,2)</f>
        <v>Jaune</v>
      </c>
    </row>
    <row r="242" spans="1:12">
      <c r="A242" t="s">
        <v>353</v>
      </c>
      <c r="B242" t="s">
        <v>354</v>
      </c>
      <c r="E242" s="11"/>
      <c r="F242" s="10">
        <v>133</v>
      </c>
      <c r="G242" s="9">
        <f>Tableau5[[#This Row],[BPM]]*0.97</f>
        <v>129.01</v>
      </c>
      <c r="H242" s="9">
        <f>Tableau5[[#This Row],[BPM]]*1.03</f>
        <v>136.99</v>
      </c>
      <c r="I242" s="9">
        <f>Tableau5[[#This Row],[BPM]]*0.9</f>
        <v>119.7</v>
      </c>
      <c r="J242" s="9">
        <f>Tableau5[[#This Row],[BPM]]*1.1</f>
        <v>146.30000000000001</v>
      </c>
      <c r="K242" t="s">
        <v>17</v>
      </c>
      <c r="L242" s="13" t="str">
        <f>VLOOKUP(Tableau5[[#This Row],[BPM]],Compteur!$A$4:$B$10,2)</f>
        <v>Jaune</v>
      </c>
    </row>
    <row r="243" spans="1:12">
      <c r="A243" t="s">
        <v>351</v>
      </c>
      <c r="B243" t="s">
        <v>352</v>
      </c>
      <c r="E243" s="11">
        <v>0.43263888888888885</v>
      </c>
      <c r="F243" s="10">
        <v>133</v>
      </c>
      <c r="G243" s="9">
        <f>Tableau5[[#This Row],[BPM]]*0.97</f>
        <v>129.01</v>
      </c>
      <c r="H243" s="9">
        <f>Tableau5[[#This Row],[BPM]]*1.03</f>
        <v>136.99</v>
      </c>
      <c r="I243" s="9">
        <f>Tableau5[[#This Row],[BPM]]*0.9</f>
        <v>119.7</v>
      </c>
      <c r="J243" s="9">
        <f>Tableau5[[#This Row],[BPM]]*1.1</f>
        <v>146.30000000000001</v>
      </c>
      <c r="K243" t="s">
        <v>193</v>
      </c>
      <c r="L243" s="13" t="str">
        <f>VLOOKUP(Tableau5[[#This Row],[BPM]],Compteur!$A$4:$B$10,2)</f>
        <v>Jaune</v>
      </c>
    </row>
    <row r="244" spans="1:12">
      <c r="A244" t="s">
        <v>330</v>
      </c>
      <c r="B244" t="s">
        <v>357</v>
      </c>
      <c r="C244" t="s">
        <v>42</v>
      </c>
      <c r="D244" t="s">
        <v>43</v>
      </c>
      <c r="E244" s="11">
        <v>0.30624999999999997</v>
      </c>
      <c r="F244" s="10">
        <v>134</v>
      </c>
      <c r="G244" s="9">
        <f>Tableau5[[#This Row],[BPM]]*0.97</f>
        <v>129.97999999999999</v>
      </c>
      <c r="H244" s="9">
        <f>Tableau5[[#This Row],[BPM]]*1.03</f>
        <v>138.02000000000001</v>
      </c>
      <c r="I244" s="9">
        <f>Tableau5[[#This Row],[BPM]]*0.9</f>
        <v>120.60000000000001</v>
      </c>
      <c r="J244" s="9">
        <f>Tableau5[[#This Row],[BPM]]*1.1</f>
        <v>147.4</v>
      </c>
      <c r="K244" t="s">
        <v>14</v>
      </c>
      <c r="L244" t="str">
        <f>VLOOKUP(Tableau5[[#This Row],[BPM]],Compteur!$A$4:$B$10,2)</f>
        <v>Jaune</v>
      </c>
    </row>
    <row r="245" spans="1:12">
      <c r="A245" t="s">
        <v>358</v>
      </c>
      <c r="B245" t="s">
        <v>359</v>
      </c>
      <c r="C245" t="s">
        <v>360</v>
      </c>
      <c r="D245" t="s">
        <v>361</v>
      </c>
      <c r="E245" s="11">
        <v>0.15069444444444444</v>
      </c>
      <c r="F245" s="10">
        <v>134</v>
      </c>
      <c r="G245" s="9">
        <f>Tableau5[[#This Row],[BPM]]*0.97</f>
        <v>129.97999999999999</v>
      </c>
      <c r="H245" s="9">
        <f>Tableau5[[#This Row],[BPM]]*1.03</f>
        <v>138.02000000000001</v>
      </c>
      <c r="I245" s="9">
        <f>Tableau5[[#This Row],[BPM]]*0.9</f>
        <v>120.60000000000001</v>
      </c>
      <c r="J245" s="9">
        <f>Tableau5[[#This Row],[BPM]]*1.1</f>
        <v>147.4</v>
      </c>
      <c r="K245" t="s">
        <v>14</v>
      </c>
      <c r="L245" t="str">
        <f>VLOOKUP(Tableau5[[#This Row],[BPM]],Compteur!$A$4:$B$10,2)</f>
        <v>Jaune</v>
      </c>
    </row>
    <row r="246" spans="1:12">
      <c r="A246" t="s">
        <v>362</v>
      </c>
      <c r="B246" t="s">
        <v>363</v>
      </c>
      <c r="E246" s="11">
        <v>0.26666666666666666</v>
      </c>
      <c r="F246" s="10">
        <v>134</v>
      </c>
      <c r="G246" s="9">
        <f>Tableau5[[#This Row],[BPM]]*0.97</f>
        <v>129.97999999999999</v>
      </c>
      <c r="H246" s="9">
        <f>Tableau5[[#This Row],[BPM]]*1.03</f>
        <v>138.02000000000001</v>
      </c>
      <c r="I246" s="9">
        <f>Tableau5[[#This Row],[BPM]]*0.9</f>
        <v>120.60000000000001</v>
      </c>
      <c r="J246" s="9">
        <f>Tableau5[[#This Row],[BPM]]*1.1</f>
        <v>147.4</v>
      </c>
      <c r="K246" t="s">
        <v>17</v>
      </c>
      <c r="L246" s="13" t="str">
        <f>VLOOKUP(Tableau5[[#This Row],[BPM]],Compteur!$A$4:$B$10,2)</f>
        <v>Jaune</v>
      </c>
    </row>
    <row r="247" spans="1:12">
      <c r="A247" t="s">
        <v>364</v>
      </c>
      <c r="B247" t="s">
        <v>365</v>
      </c>
      <c r="C247" t="s">
        <v>108</v>
      </c>
      <c r="E247" s="11">
        <v>0.23611111111111113</v>
      </c>
      <c r="F247" s="10">
        <v>134</v>
      </c>
      <c r="G247" s="9">
        <f>Tableau5[[#This Row],[BPM]]*0.97</f>
        <v>129.97999999999999</v>
      </c>
      <c r="H247" s="9">
        <f>Tableau5[[#This Row],[BPM]]*1.03</f>
        <v>138.02000000000001</v>
      </c>
      <c r="I247" s="9">
        <f>Tableau5[[#This Row],[BPM]]*0.9</f>
        <v>120.60000000000001</v>
      </c>
      <c r="J247" s="9">
        <f>Tableau5[[#This Row],[BPM]]*1.1</f>
        <v>147.4</v>
      </c>
      <c r="K247" t="s">
        <v>17</v>
      </c>
      <c r="L247" t="str">
        <f>VLOOKUP(Tableau5[[#This Row],[BPM]],Compteur!$A$4:$B$10,2)</f>
        <v>Jaune</v>
      </c>
    </row>
    <row r="248" spans="1:12">
      <c r="A248" t="s">
        <v>366</v>
      </c>
      <c r="B248" t="s">
        <v>367</v>
      </c>
      <c r="C248" t="s">
        <v>242</v>
      </c>
      <c r="D248" t="s">
        <v>243</v>
      </c>
      <c r="E248" s="11">
        <v>0.24791666666666667</v>
      </c>
      <c r="F248" s="10">
        <v>134</v>
      </c>
      <c r="G248" s="9">
        <f>Tableau5[[#This Row],[BPM]]*0.97</f>
        <v>129.97999999999999</v>
      </c>
      <c r="H248" s="9">
        <f>Tableau5[[#This Row],[BPM]]*1.03</f>
        <v>138.02000000000001</v>
      </c>
      <c r="I248" s="9">
        <f>Tableau5[[#This Row],[BPM]]*0.9</f>
        <v>120.60000000000001</v>
      </c>
      <c r="J248" s="9">
        <f>Tableau5[[#This Row],[BPM]]*1.1</f>
        <v>147.4</v>
      </c>
      <c r="K248" t="s">
        <v>193</v>
      </c>
      <c r="L248" t="str">
        <f>VLOOKUP(Tableau5[[#This Row],[BPM]],Compteur!$A$4:$B$10,2)</f>
        <v>Jaune</v>
      </c>
    </row>
    <row r="249" spans="1:12">
      <c r="A249" t="s">
        <v>368</v>
      </c>
      <c r="B249" t="s">
        <v>369</v>
      </c>
      <c r="E249" s="11"/>
      <c r="F249" s="10">
        <v>135</v>
      </c>
      <c r="G249" s="9">
        <f>Tableau5[[#This Row],[BPM]]*0.97</f>
        <v>130.94999999999999</v>
      </c>
      <c r="H249" s="9">
        <f>Tableau5[[#This Row],[BPM]]*1.03</f>
        <v>139.05000000000001</v>
      </c>
      <c r="I249" s="9">
        <f>Tableau5[[#This Row],[BPM]]*0.9</f>
        <v>121.5</v>
      </c>
      <c r="J249" s="9">
        <f>Tableau5[[#This Row],[BPM]]*1.1</f>
        <v>148.5</v>
      </c>
      <c r="K249" t="s">
        <v>17</v>
      </c>
      <c r="L249" t="str">
        <f>VLOOKUP(Tableau5[[#This Row],[BPM]],Compteur!$A$4:$B$10,2)</f>
        <v>Orange</v>
      </c>
    </row>
    <row r="250" spans="1:12">
      <c r="A250" t="s">
        <v>370</v>
      </c>
      <c r="B250" t="s">
        <v>371</v>
      </c>
      <c r="E250" s="11">
        <v>0.26597222222222222</v>
      </c>
      <c r="F250" s="10">
        <v>135</v>
      </c>
      <c r="G250" s="9">
        <f>Tableau5[[#This Row],[BPM]]*0.97</f>
        <v>130.94999999999999</v>
      </c>
      <c r="H250" s="9">
        <f>Tableau5[[#This Row],[BPM]]*1.03</f>
        <v>139.05000000000001</v>
      </c>
      <c r="I250" s="9">
        <f>Tableau5[[#This Row],[BPM]]*0.9</f>
        <v>121.5</v>
      </c>
      <c r="J250" s="9">
        <f>Tableau5[[#This Row],[BPM]]*1.1</f>
        <v>148.5</v>
      </c>
      <c r="K250" t="s">
        <v>17</v>
      </c>
      <c r="L250" t="str">
        <f>VLOOKUP(Tableau5[[#This Row],[BPM]],Compteur!$A$4:$B$10,2)</f>
        <v>Orange</v>
      </c>
    </row>
    <row r="251" spans="1:12">
      <c r="A251" t="s">
        <v>379</v>
      </c>
      <c r="B251" t="s">
        <v>380</v>
      </c>
      <c r="E251" s="11"/>
      <c r="F251" s="10">
        <v>135</v>
      </c>
      <c r="G251" s="9">
        <f>Tableau5[[#This Row],[BPM]]*0.97</f>
        <v>130.94999999999999</v>
      </c>
      <c r="H251" s="9">
        <f>Tableau5[[#This Row],[BPM]]*1.03</f>
        <v>139.05000000000001</v>
      </c>
      <c r="I251" s="9">
        <f>Tableau5[[#This Row],[BPM]]*0.9</f>
        <v>121.5</v>
      </c>
      <c r="J251" s="9">
        <f>Tableau5[[#This Row],[BPM]]*1.1</f>
        <v>148.5</v>
      </c>
      <c r="K251" t="s">
        <v>193</v>
      </c>
      <c r="L251" s="13" t="str">
        <f>VLOOKUP(Tableau5[[#This Row],[BPM]],Compteur!$A$4:$B$10,2)</f>
        <v>Orange</v>
      </c>
    </row>
    <row r="252" spans="1:12">
      <c r="A252" t="s">
        <v>157</v>
      </c>
      <c r="B252" t="s">
        <v>158</v>
      </c>
      <c r="E252" s="11"/>
      <c r="F252" s="10">
        <v>135</v>
      </c>
      <c r="G252" s="9">
        <f>Tableau5[[#This Row],[BPM]]*0.97</f>
        <v>130.94999999999999</v>
      </c>
      <c r="H252" s="9">
        <f>Tableau5[[#This Row],[BPM]]*1.03</f>
        <v>139.05000000000001</v>
      </c>
      <c r="I252" s="9">
        <f>Tableau5[[#This Row],[BPM]]*0.9</f>
        <v>121.5</v>
      </c>
      <c r="J252" s="9">
        <f>Tableau5[[#This Row],[BPM]]*1.1</f>
        <v>148.5</v>
      </c>
      <c r="K252" t="s">
        <v>17</v>
      </c>
      <c r="L252" s="13" t="str">
        <f>VLOOKUP(Tableau5[[#This Row],[BPM]],Compteur!$A$4:$B$10,2)</f>
        <v>Orange</v>
      </c>
    </row>
    <row r="253" spans="1:12">
      <c r="A253" t="s">
        <v>459</v>
      </c>
      <c r="B253" t="s">
        <v>460</v>
      </c>
      <c r="E253" s="11"/>
      <c r="F253" s="10">
        <v>135</v>
      </c>
      <c r="G253" s="9">
        <f>Tableau5[[#This Row],[BPM]]*0.97</f>
        <v>130.94999999999999</v>
      </c>
      <c r="H253" s="9">
        <f>Tableau5[[#This Row],[BPM]]*1.03</f>
        <v>139.05000000000001</v>
      </c>
      <c r="I253" s="9">
        <f>Tableau5[[#This Row],[BPM]]*0.9</f>
        <v>121.5</v>
      </c>
      <c r="J253" s="9">
        <f>Tableau5[[#This Row],[BPM]]*1.1</f>
        <v>148.5</v>
      </c>
      <c r="K253" t="s">
        <v>17</v>
      </c>
      <c r="L253" s="13" t="str">
        <f>VLOOKUP(Tableau5[[#This Row],[BPM]],Compteur!$A$4:$B$10,2)</f>
        <v>Orange</v>
      </c>
    </row>
    <row r="254" spans="1:12">
      <c r="A254" t="s">
        <v>376</v>
      </c>
      <c r="B254" t="s">
        <v>377</v>
      </c>
      <c r="E254" s="11"/>
      <c r="F254" s="10">
        <v>135</v>
      </c>
      <c r="G254" s="9">
        <f>Tableau5[[#This Row],[BPM]]*0.97</f>
        <v>130.94999999999999</v>
      </c>
      <c r="H254" s="9">
        <f>Tableau5[[#This Row],[BPM]]*1.03</f>
        <v>139.05000000000001</v>
      </c>
      <c r="I254" s="9">
        <f>Tableau5[[#This Row],[BPM]]*0.9</f>
        <v>121.5</v>
      </c>
      <c r="J254" s="9">
        <f>Tableau5[[#This Row],[BPM]]*1.1</f>
        <v>148.5</v>
      </c>
      <c r="K254" t="s">
        <v>17</v>
      </c>
      <c r="L254" s="13" t="str">
        <f>VLOOKUP(Tableau5[[#This Row],[BPM]],Compteur!$A$4:$B$10,2)</f>
        <v>Orange</v>
      </c>
    </row>
    <row r="255" spans="1:12">
      <c r="A255" t="s">
        <v>422</v>
      </c>
      <c r="B255" t="s">
        <v>458</v>
      </c>
      <c r="E255" s="11"/>
      <c r="F255" s="10">
        <v>135</v>
      </c>
      <c r="G255" s="9">
        <f>Tableau5[[#This Row],[BPM]]*0.97</f>
        <v>130.94999999999999</v>
      </c>
      <c r="H255" s="9">
        <f>Tableau5[[#This Row],[BPM]]*1.03</f>
        <v>139.05000000000001</v>
      </c>
      <c r="I255" s="9">
        <f>Tableau5[[#This Row],[BPM]]*0.9</f>
        <v>121.5</v>
      </c>
      <c r="J255" s="9">
        <f>Tableau5[[#This Row],[BPM]]*1.1</f>
        <v>148.5</v>
      </c>
      <c r="K255" t="s">
        <v>17</v>
      </c>
      <c r="L255" s="13" t="str">
        <f>VLOOKUP(Tableau5[[#This Row],[BPM]],Compteur!$A$4:$B$10,2)</f>
        <v>Orange</v>
      </c>
    </row>
    <row r="256" spans="1:12">
      <c r="A256" t="s">
        <v>374</v>
      </c>
      <c r="B256" t="s">
        <v>375</v>
      </c>
      <c r="E256" s="11"/>
      <c r="F256" s="10">
        <v>135</v>
      </c>
      <c r="G256" s="9">
        <f>Tableau5[[#This Row],[BPM]]*0.97</f>
        <v>130.94999999999999</v>
      </c>
      <c r="H256" s="9">
        <f>Tableau5[[#This Row],[BPM]]*1.03</f>
        <v>139.05000000000001</v>
      </c>
      <c r="I256" s="9">
        <f>Tableau5[[#This Row],[BPM]]*0.9</f>
        <v>121.5</v>
      </c>
      <c r="J256" s="9">
        <f>Tableau5[[#This Row],[BPM]]*1.1</f>
        <v>148.5</v>
      </c>
      <c r="K256" t="s">
        <v>17</v>
      </c>
      <c r="L256" s="13" t="str">
        <f>VLOOKUP(Tableau5[[#This Row],[BPM]],Compteur!$A$4:$B$10,2)</f>
        <v>Orange</v>
      </c>
    </row>
    <row r="257" spans="1:12">
      <c r="A257" t="s">
        <v>372</v>
      </c>
      <c r="B257" t="s">
        <v>373</v>
      </c>
      <c r="E257" s="11">
        <v>0.22013888888888888</v>
      </c>
      <c r="F257" s="10">
        <v>135</v>
      </c>
      <c r="G257" s="9">
        <f>Tableau5[[#This Row],[BPM]]*0.97</f>
        <v>130.94999999999999</v>
      </c>
      <c r="H257" s="9">
        <f>Tableau5[[#This Row],[BPM]]*1.03</f>
        <v>139.05000000000001</v>
      </c>
      <c r="I257" s="9">
        <f>Tableau5[[#This Row],[BPM]]*0.9</f>
        <v>121.5</v>
      </c>
      <c r="J257" s="9">
        <f>Tableau5[[#This Row],[BPM]]*1.1</f>
        <v>148.5</v>
      </c>
      <c r="K257" t="s">
        <v>14</v>
      </c>
      <c r="L257" t="str">
        <f>VLOOKUP(Tableau5[[#This Row],[BPM]],Compteur!$A$4:$B$10,2)</f>
        <v>Orange</v>
      </c>
    </row>
    <row r="258" spans="1:12">
      <c r="A258" t="s">
        <v>37</v>
      </c>
      <c r="B258" t="s">
        <v>381</v>
      </c>
      <c r="E258" s="11"/>
      <c r="F258" s="10">
        <v>135</v>
      </c>
      <c r="G258" s="9">
        <f>Tableau5[[#This Row],[BPM]]*0.97</f>
        <v>130.94999999999999</v>
      </c>
      <c r="H258" s="9">
        <f>Tableau5[[#This Row],[BPM]]*1.03</f>
        <v>139.05000000000001</v>
      </c>
      <c r="I258" s="9">
        <f>Tableau5[[#This Row],[BPM]]*0.9</f>
        <v>121.5</v>
      </c>
      <c r="J258" s="9">
        <f>Tableau5[[#This Row],[BPM]]*1.1</f>
        <v>148.5</v>
      </c>
      <c r="K258" t="s">
        <v>17</v>
      </c>
      <c r="L258" s="13" t="str">
        <f>VLOOKUP(Tableau5[[#This Row],[BPM]],Compteur!$A$4:$B$10,2)</f>
        <v>Orange</v>
      </c>
    </row>
    <row r="259" spans="1:12">
      <c r="A259" t="s">
        <v>83</v>
      </c>
      <c r="B259" t="s">
        <v>378</v>
      </c>
      <c r="E259" s="11"/>
      <c r="F259" s="10">
        <v>135</v>
      </c>
      <c r="G259" s="9">
        <f>Tableau5[[#This Row],[BPM]]*0.97</f>
        <v>130.94999999999999</v>
      </c>
      <c r="H259" s="9">
        <f>Tableau5[[#This Row],[BPM]]*1.03</f>
        <v>139.05000000000001</v>
      </c>
      <c r="I259" s="9">
        <f>Tableau5[[#This Row],[BPM]]*0.9</f>
        <v>121.5</v>
      </c>
      <c r="J259" s="9">
        <f>Tableau5[[#This Row],[BPM]]*1.1</f>
        <v>148.5</v>
      </c>
      <c r="K259" t="s">
        <v>17</v>
      </c>
      <c r="L259" s="13" t="str">
        <f>VLOOKUP(Tableau5[[#This Row],[BPM]],Compteur!$A$4:$B$10,2)</f>
        <v>Orange</v>
      </c>
    </row>
    <row r="260" spans="1:12">
      <c r="A260" t="s">
        <v>477</v>
      </c>
      <c r="B260" t="s">
        <v>478</v>
      </c>
      <c r="E260" s="11"/>
      <c r="F260" s="10">
        <v>135</v>
      </c>
      <c r="G260" s="9">
        <f>Tableau5[[#This Row],[BPM]]*0.97</f>
        <v>130.94999999999999</v>
      </c>
      <c r="H260" s="9">
        <f>Tableau5[[#This Row],[BPM]]*1.03</f>
        <v>139.05000000000001</v>
      </c>
      <c r="I260" s="9">
        <f>Tableau5[[#This Row],[BPM]]*0.9</f>
        <v>121.5</v>
      </c>
      <c r="J260" s="9">
        <f>Tableau5[[#This Row],[BPM]]*1.1</f>
        <v>148.5</v>
      </c>
      <c r="K260" t="s">
        <v>14</v>
      </c>
      <c r="L260" s="13" t="str">
        <f>VLOOKUP(Tableau5[[#This Row],[BPM]],Compteur!$A$4:$B$10,2)</f>
        <v>Orange</v>
      </c>
    </row>
    <row r="261" spans="1:12">
      <c r="A261" t="s">
        <v>355</v>
      </c>
      <c r="B261" t="s">
        <v>382</v>
      </c>
      <c r="E261" s="11">
        <v>0.2638888888888889</v>
      </c>
      <c r="F261" s="10">
        <v>136</v>
      </c>
      <c r="G261" s="9">
        <f>Tableau5[[#This Row],[BPM]]*0.97</f>
        <v>131.91999999999999</v>
      </c>
      <c r="H261" s="9">
        <f>Tableau5[[#This Row],[BPM]]*1.03</f>
        <v>140.08000000000001</v>
      </c>
      <c r="I261" s="9">
        <f>Tableau5[[#This Row],[BPM]]*0.9</f>
        <v>122.4</v>
      </c>
      <c r="J261" s="9">
        <f>Tableau5[[#This Row],[BPM]]*1.1</f>
        <v>149.60000000000002</v>
      </c>
      <c r="K261" t="s">
        <v>17</v>
      </c>
      <c r="L261" t="str">
        <f>VLOOKUP(Tableau5[[#This Row],[BPM]],Compteur!$A$4:$B$10,2)</f>
        <v>Orange</v>
      </c>
    </row>
    <row r="262" spans="1:12">
      <c r="A262" t="s">
        <v>368</v>
      </c>
      <c r="B262" t="s">
        <v>388</v>
      </c>
      <c r="E262" s="11"/>
      <c r="F262" s="10">
        <v>136</v>
      </c>
      <c r="G262" s="9">
        <f>Tableau5[[#This Row],[BPM]]*0.97</f>
        <v>131.91999999999999</v>
      </c>
      <c r="H262" s="9">
        <f>Tableau5[[#This Row],[BPM]]*1.03</f>
        <v>140.08000000000001</v>
      </c>
      <c r="I262" s="9">
        <f>Tableau5[[#This Row],[BPM]]*0.9</f>
        <v>122.4</v>
      </c>
      <c r="J262" s="9">
        <f>Tableau5[[#This Row],[BPM]]*1.1</f>
        <v>149.60000000000002</v>
      </c>
      <c r="K262" t="s">
        <v>17</v>
      </c>
      <c r="L262" s="13" t="str">
        <f>VLOOKUP(Tableau5[[#This Row],[BPM]],Compteur!$A$4:$B$10,2)</f>
        <v>Orange</v>
      </c>
    </row>
    <row r="263" spans="1:12">
      <c r="A263" t="s">
        <v>391</v>
      </c>
      <c r="B263" t="s">
        <v>392</v>
      </c>
      <c r="E263" s="11"/>
      <c r="F263" s="10">
        <v>136</v>
      </c>
      <c r="G263" s="9">
        <f>Tableau5[[#This Row],[BPM]]*0.97</f>
        <v>131.91999999999999</v>
      </c>
      <c r="H263" s="9">
        <f>Tableau5[[#This Row],[BPM]]*1.03</f>
        <v>140.08000000000001</v>
      </c>
      <c r="I263" s="9">
        <f>Tableau5[[#This Row],[BPM]]*0.9</f>
        <v>122.4</v>
      </c>
      <c r="J263" s="9">
        <f>Tableau5[[#This Row],[BPM]]*1.1</f>
        <v>149.60000000000002</v>
      </c>
      <c r="K263" t="s">
        <v>17</v>
      </c>
      <c r="L263" s="13" t="str">
        <f>VLOOKUP(Tableau5[[#This Row],[BPM]],Compteur!$A$4:$B$10,2)</f>
        <v>Orange</v>
      </c>
    </row>
    <row r="264" spans="1:12">
      <c r="A264" t="s">
        <v>389</v>
      </c>
      <c r="B264" t="s">
        <v>390</v>
      </c>
      <c r="E264" s="11"/>
      <c r="F264" s="10">
        <v>136</v>
      </c>
      <c r="G264" s="9">
        <f>Tableau5[[#This Row],[BPM]]*0.97</f>
        <v>131.91999999999999</v>
      </c>
      <c r="H264" s="9">
        <f>Tableau5[[#This Row],[BPM]]*1.03</f>
        <v>140.08000000000001</v>
      </c>
      <c r="I264" s="9">
        <f>Tableau5[[#This Row],[BPM]]*0.9</f>
        <v>122.4</v>
      </c>
      <c r="J264" s="9">
        <f>Tableau5[[#This Row],[BPM]]*1.1</f>
        <v>149.60000000000002</v>
      </c>
      <c r="K264" t="s">
        <v>17</v>
      </c>
      <c r="L264" s="13" t="str">
        <f>VLOOKUP(Tableau5[[#This Row],[BPM]],Compteur!$A$4:$B$10,2)</f>
        <v>Orange</v>
      </c>
    </row>
    <row r="265" spans="1:12">
      <c r="A265" t="s">
        <v>383</v>
      </c>
      <c r="B265" t="s">
        <v>384</v>
      </c>
      <c r="C265" t="s">
        <v>242</v>
      </c>
      <c r="D265" t="s">
        <v>243</v>
      </c>
      <c r="E265" s="11">
        <v>0.25833333333333336</v>
      </c>
      <c r="F265" s="10">
        <v>136</v>
      </c>
      <c r="G265" s="9">
        <f>Tableau5[[#This Row],[BPM]]*0.97</f>
        <v>131.91999999999999</v>
      </c>
      <c r="H265" s="9">
        <f>Tableau5[[#This Row],[BPM]]*1.03</f>
        <v>140.08000000000001</v>
      </c>
      <c r="I265" s="9">
        <f>Tableau5[[#This Row],[BPM]]*0.9</f>
        <v>122.4</v>
      </c>
      <c r="J265" s="9">
        <f>Tableau5[[#This Row],[BPM]]*1.1</f>
        <v>149.60000000000002</v>
      </c>
      <c r="K265" t="s">
        <v>14</v>
      </c>
      <c r="L265" t="str">
        <f>VLOOKUP(Tableau5[[#This Row],[BPM]],Compteur!$A$4:$B$10,2)</f>
        <v>Orange</v>
      </c>
    </row>
    <row r="266" spans="1:12">
      <c r="A266" t="s">
        <v>383</v>
      </c>
      <c r="B266" t="s">
        <v>385</v>
      </c>
      <c r="C266" t="s">
        <v>200</v>
      </c>
      <c r="D266" t="s">
        <v>201</v>
      </c>
      <c r="E266" s="11">
        <v>0.31805555555555554</v>
      </c>
      <c r="F266" s="10">
        <v>136</v>
      </c>
      <c r="G266" s="9">
        <f>Tableau5[[#This Row],[BPM]]*0.97</f>
        <v>131.91999999999999</v>
      </c>
      <c r="H266" s="9">
        <f>Tableau5[[#This Row],[BPM]]*1.03</f>
        <v>140.08000000000001</v>
      </c>
      <c r="I266" s="9">
        <f>Tableau5[[#This Row],[BPM]]*0.9</f>
        <v>122.4</v>
      </c>
      <c r="J266" s="9">
        <f>Tableau5[[#This Row],[BPM]]*1.1</f>
        <v>149.60000000000002</v>
      </c>
      <c r="K266" t="s">
        <v>14</v>
      </c>
      <c r="L266" t="str">
        <f>VLOOKUP(Tableau5[[#This Row],[BPM]],Compteur!$A$4:$B$10,2)</f>
        <v>Orange</v>
      </c>
    </row>
    <row r="267" spans="1:12">
      <c r="A267" t="s">
        <v>468</v>
      </c>
      <c r="B267" t="s">
        <v>469</v>
      </c>
      <c r="E267" s="11"/>
      <c r="F267" s="10">
        <v>136</v>
      </c>
      <c r="G267" s="9">
        <f>Tableau5[[#This Row],[BPM]]*0.97</f>
        <v>131.91999999999999</v>
      </c>
      <c r="H267" s="9">
        <f>Tableau5[[#This Row],[BPM]]*1.03</f>
        <v>140.08000000000001</v>
      </c>
      <c r="I267" s="9">
        <f>Tableau5[[#This Row],[BPM]]*0.9</f>
        <v>122.4</v>
      </c>
      <c r="J267" s="9">
        <f>Tableau5[[#This Row],[BPM]]*1.1</f>
        <v>149.60000000000002</v>
      </c>
      <c r="K267" t="s">
        <v>193</v>
      </c>
      <c r="L267" s="13" t="str">
        <f>VLOOKUP(Tableau5[[#This Row],[BPM]],Compteur!$A$4:$B$10,2)</f>
        <v>Orange</v>
      </c>
    </row>
    <row r="268" spans="1:12">
      <c r="A268" t="s">
        <v>386</v>
      </c>
      <c r="B268" t="s">
        <v>387</v>
      </c>
      <c r="C268" t="s">
        <v>142</v>
      </c>
      <c r="D268" t="s">
        <v>143</v>
      </c>
      <c r="E268" s="11">
        <v>0.21666666666666667</v>
      </c>
      <c r="F268" s="10">
        <v>136</v>
      </c>
      <c r="G268" s="9">
        <f>Tableau5[[#This Row],[BPM]]*0.97</f>
        <v>131.91999999999999</v>
      </c>
      <c r="H268" s="9">
        <f>Tableau5[[#This Row],[BPM]]*1.03</f>
        <v>140.08000000000001</v>
      </c>
      <c r="I268" s="9">
        <f>Tableau5[[#This Row],[BPM]]*0.9</f>
        <v>122.4</v>
      </c>
      <c r="J268" s="9">
        <f>Tableau5[[#This Row],[BPM]]*1.1</f>
        <v>149.60000000000002</v>
      </c>
      <c r="K268" t="s">
        <v>14</v>
      </c>
      <c r="L268" t="str">
        <f>VLOOKUP(Tableau5[[#This Row],[BPM]],Compteur!$A$4:$B$10,2)</f>
        <v>Orange</v>
      </c>
    </row>
    <row r="269" spans="1:12">
      <c r="A269" t="s">
        <v>479</v>
      </c>
      <c r="B269" t="s">
        <v>480</v>
      </c>
      <c r="E269" s="11"/>
      <c r="F269" s="10">
        <v>136</v>
      </c>
      <c r="G269" s="9">
        <f>Tableau5[[#This Row],[BPM]]*0.97</f>
        <v>131.91999999999999</v>
      </c>
      <c r="H269" s="9">
        <f>Tableau5[[#This Row],[BPM]]*1.03</f>
        <v>140.08000000000001</v>
      </c>
      <c r="I269" s="9">
        <f>Tableau5[[#This Row],[BPM]]*0.9</f>
        <v>122.4</v>
      </c>
      <c r="J269" s="9">
        <f>Tableau5[[#This Row],[BPM]]*1.1</f>
        <v>149.60000000000002</v>
      </c>
      <c r="K269" t="s">
        <v>14</v>
      </c>
      <c r="L269" s="13" t="str">
        <f>VLOOKUP(Tableau5[[#This Row],[BPM]],Compteur!$A$4:$B$10,2)</f>
        <v>Orange</v>
      </c>
    </row>
    <row r="270" spans="1:12">
      <c r="A270" t="s">
        <v>395</v>
      </c>
      <c r="B270" t="s">
        <v>396</v>
      </c>
      <c r="E270" s="11"/>
      <c r="F270" s="10">
        <v>137</v>
      </c>
      <c r="G270" s="9">
        <f>Tableau5[[#This Row],[BPM]]*0.97</f>
        <v>132.88999999999999</v>
      </c>
      <c r="H270" s="9">
        <f>Tableau5[[#This Row],[BPM]]*1.03</f>
        <v>141.11000000000001</v>
      </c>
      <c r="I270" s="9">
        <f>Tableau5[[#This Row],[BPM]]*0.9</f>
        <v>123.3</v>
      </c>
      <c r="J270" s="9">
        <f>Tableau5[[#This Row],[BPM]]*1.1</f>
        <v>150.70000000000002</v>
      </c>
      <c r="K270" t="s">
        <v>14</v>
      </c>
      <c r="L270" s="13" t="str">
        <f>VLOOKUP(Tableau5[[#This Row],[BPM]],Compteur!$A$4:$B$10,2)</f>
        <v>Orange</v>
      </c>
    </row>
    <row r="271" spans="1:12">
      <c r="A271" t="s">
        <v>393</v>
      </c>
      <c r="B271" t="s">
        <v>394</v>
      </c>
      <c r="C271" t="s">
        <v>108</v>
      </c>
      <c r="D271" t="s">
        <v>109</v>
      </c>
      <c r="E271" s="11">
        <v>0.52013888888888882</v>
      </c>
      <c r="F271" s="10">
        <v>137</v>
      </c>
      <c r="G271" s="9">
        <f>Tableau5[[#This Row],[BPM]]*0.97</f>
        <v>132.88999999999999</v>
      </c>
      <c r="H271" s="9">
        <f>Tableau5[[#This Row],[BPM]]*1.03</f>
        <v>141.11000000000001</v>
      </c>
      <c r="I271" s="9">
        <f>Tableau5[[#This Row],[BPM]]*0.9</f>
        <v>123.3</v>
      </c>
      <c r="J271" s="9">
        <f>Tableau5[[#This Row],[BPM]]*1.1</f>
        <v>150.70000000000002</v>
      </c>
      <c r="K271" t="s">
        <v>193</v>
      </c>
      <c r="L271" t="str">
        <f>VLOOKUP(Tableau5[[#This Row],[BPM]],Compteur!$A$4:$B$10,2)</f>
        <v>Orange</v>
      </c>
    </row>
    <row r="272" spans="1:12">
      <c r="A272" t="s">
        <v>397</v>
      </c>
      <c r="B272" t="s">
        <v>398</v>
      </c>
      <c r="C272" t="s">
        <v>399</v>
      </c>
      <c r="D272" t="s">
        <v>400</v>
      </c>
      <c r="E272" s="11">
        <v>0.35069444444444442</v>
      </c>
      <c r="F272" s="10">
        <v>138</v>
      </c>
      <c r="G272" s="9">
        <f>Tableau5[[#This Row],[BPM]]*0.97</f>
        <v>133.85999999999999</v>
      </c>
      <c r="H272" s="9">
        <f>Tableau5[[#This Row],[BPM]]*1.03</f>
        <v>142.14000000000001</v>
      </c>
      <c r="I272" s="9">
        <f>Tableau5[[#This Row],[BPM]]*0.9</f>
        <v>124.2</v>
      </c>
      <c r="J272" s="9">
        <f>Tableau5[[#This Row],[BPM]]*1.1</f>
        <v>151.80000000000001</v>
      </c>
      <c r="K272" t="s">
        <v>14</v>
      </c>
      <c r="L272" t="str">
        <f>VLOOKUP(Tableau5[[#This Row],[BPM]],Compteur!$A$4:$B$10,2)</f>
        <v>Orange</v>
      </c>
    </row>
    <row r="273" spans="1:12">
      <c r="A273" t="s">
        <v>462</v>
      </c>
      <c r="B273" t="s">
        <v>463</v>
      </c>
      <c r="E273" s="11"/>
      <c r="F273" s="10">
        <v>140</v>
      </c>
      <c r="G273" s="9">
        <f>Tableau5[[#This Row],[BPM]]*0.97</f>
        <v>135.79999999999998</v>
      </c>
      <c r="H273" s="9">
        <f>Tableau5[[#This Row],[BPM]]*1.03</f>
        <v>144.20000000000002</v>
      </c>
      <c r="I273" s="9">
        <f>Tableau5[[#This Row],[BPM]]*0.9</f>
        <v>126</v>
      </c>
      <c r="J273" s="9">
        <f>Tableau5[[#This Row],[BPM]]*1.1</f>
        <v>154</v>
      </c>
      <c r="K273" t="s">
        <v>17</v>
      </c>
      <c r="L273" s="13" t="str">
        <f>VLOOKUP(Tableau5[[#This Row],[BPM]],Compteur!$A$4:$B$10,2)</f>
        <v>Rouge</v>
      </c>
    </row>
    <row r="274" spans="1:12">
      <c r="A274" t="s">
        <v>401</v>
      </c>
      <c r="B274" t="s">
        <v>402</v>
      </c>
      <c r="C274" t="s">
        <v>187</v>
      </c>
      <c r="D274" t="s">
        <v>188</v>
      </c>
      <c r="E274" s="11">
        <v>0.41180555555555554</v>
      </c>
      <c r="F274" s="10">
        <v>140</v>
      </c>
      <c r="G274" s="9">
        <f>Tableau5[[#This Row],[BPM]]*0.97</f>
        <v>135.79999999999998</v>
      </c>
      <c r="H274" s="9">
        <f>Tableau5[[#This Row],[BPM]]*1.03</f>
        <v>144.20000000000002</v>
      </c>
      <c r="I274" s="9">
        <f>Tableau5[[#This Row],[BPM]]*0.9</f>
        <v>126</v>
      </c>
      <c r="J274" s="9">
        <f>Tableau5[[#This Row],[BPM]]*1.1</f>
        <v>154</v>
      </c>
      <c r="K274" t="s">
        <v>193</v>
      </c>
      <c r="L274" t="str">
        <f>VLOOKUP(Tableau5[[#This Row],[BPM]],Compteur!$A$4:$B$10,2)</f>
        <v>Rouge</v>
      </c>
    </row>
    <row r="275" spans="1:12">
      <c r="A275" t="s">
        <v>403</v>
      </c>
      <c r="B275" t="s">
        <v>404</v>
      </c>
      <c r="E275" s="11"/>
      <c r="F275" s="10">
        <v>140</v>
      </c>
      <c r="G275" s="9">
        <f>Tableau5[[#This Row],[BPM]]*0.97</f>
        <v>135.79999999999998</v>
      </c>
      <c r="H275" s="9">
        <f>Tableau5[[#This Row],[BPM]]*1.03</f>
        <v>144.20000000000002</v>
      </c>
      <c r="I275" s="9">
        <f>Tableau5[[#This Row],[BPM]]*0.9</f>
        <v>126</v>
      </c>
      <c r="J275" s="9">
        <f>Tableau5[[#This Row],[BPM]]*1.1</f>
        <v>154</v>
      </c>
      <c r="K275" t="s">
        <v>14</v>
      </c>
      <c r="L275" s="13" t="str">
        <f>VLOOKUP(Tableau5[[#This Row],[BPM]],Compteur!$A$4:$B$10,2)</f>
        <v>Rouge</v>
      </c>
    </row>
    <row r="276" spans="1:12">
      <c r="A276" t="s">
        <v>405</v>
      </c>
      <c r="B276" t="s">
        <v>406</v>
      </c>
      <c r="C276" t="s">
        <v>98</v>
      </c>
      <c r="D276" t="s">
        <v>99</v>
      </c>
      <c r="E276" s="11">
        <v>0.24652777777777779</v>
      </c>
      <c r="F276" s="10">
        <v>141</v>
      </c>
      <c r="G276" s="9">
        <f>Tableau5[[#This Row],[BPM]]*0.97</f>
        <v>136.77000000000001</v>
      </c>
      <c r="H276" s="9">
        <f>Tableau5[[#This Row],[BPM]]*1.03</f>
        <v>145.22999999999999</v>
      </c>
      <c r="I276" s="9">
        <f>Tableau5[[#This Row],[BPM]]*0.9</f>
        <v>126.9</v>
      </c>
      <c r="J276" s="9">
        <f>Tableau5[[#This Row],[BPM]]*1.1</f>
        <v>155.10000000000002</v>
      </c>
      <c r="K276" t="s">
        <v>193</v>
      </c>
      <c r="L276" t="str">
        <f>VLOOKUP(Tableau5[[#This Row],[BPM]],Compteur!$A$4:$B$10,2)</f>
        <v>Rouge</v>
      </c>
    </row>
    <row r="277" spans="1:12">
      <c r="A277" t="s">
        <v>407</v>
      </c>
      <c r="B277" t="s">
        <v>408</v>
      </c>
      <c r="E277" s="11"/>
      <c r="F277" s="10">
        <v>145</v>
      </c>
      <c r="G277" s="9">
        <f>Tableau5[[#This Row],[BPM]]*0.97</f>
        <v>140.65</v>
      </c>
      <c r="H277" s="9">
        <f>Tableau5[[#This Row],[BPM]]*1.03</f>
        <v>149.35</v>
      </c>
      <c r="I277" s="9">
        <f>Tableau5[[#This Row],[BPM]]*0.9</f>
        <v>130.5</v>
      </c>
      <c r="J277" s="9">
        <f>Tableau5[[#This Row],[BPM]]*1.1</f>
        <v>159.5</v>
      </c>
      <c r="K277" t="s">
        <v>193</v>
      </c>
      <c r="L277" s="13" t="str">
        <f>VLOOKUP(Tableau5[[#This Row],[BPM]],Compteur!$A$4:$B$10,2)</f>
        <v>Violet</v>
      </c>
    </row>
    <row r="278" spans="1:12">
      <c r="A278" t="s">
        <v>409</v>
      </c>
      <c r="B278" t="s">
        <v>410</v>
      </c>
      <c r="E278" s="11">
        <v>0.47222222222222227</v>
      </c>
      <c r="F278" s="10">
        <v>150</v>
      </c>
      <c r="G278" s="9">
        <f>Tableau5[[#This Row],[BPM]]*0.97</f>
        <v>145.5</v>
      </c>
      <c r="H278" s="9">
        <f>Tableau5[[#This Row],[BPM]]*1.03</f>
        <v>154.5</v>
      </c>
      <c r="I278" s="9">
        <f>Tableau5[[#This Row],[BPM]]*0.9</f>
        <v>135</v>
      </c>
      <c r="J278" s="9">
        <f>Tableau5[[#This Row],[BPM]]*1.1</f>
        <v>165</v>
      </c>
      <c r="K278" t="s">
        <v>14</v>
      </c>
      <c r="L278" t="str">
        <f>VLOOKUP(Tableau5[[#This Row],[BPM]],Compteur!$A$4:$B$10,2)</f>
        <v>Violet</v>
      </c>
    </row>
  </sheetData>
  <conditionalFormatting sqref="F2:H278">
    <cfRule type="colorScale" priority="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I2:I278">
    <cfRule type="colorScale" priority="5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J2:J278"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G2:G278">
    <cfRule type="colorScale" priority="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H2:H278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F2:F278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C10"/>
  <sheetViews>
    <sheetView workbookViewId="0">
      <selection activeCell="B7" sqref="B7"/>
    </sheetView>
  </sheetViews>
  <sheetFormatPr baseColWidth="10" defaultColWidth="11" defaultRowHeight="15.75"/>
  <sheetData>
    <row r="4" spans="1:3">
      <c r="A4">
        <v>100</v>
      </c>
      <c r="B4" s="5" t="s">
        <v>411</v>
      </c>
      <c r="C4">
        <v>119</v>
      </c>
    </row>
    <row r="5" spans="1:3">
      <c r="A5">
        <v>120</v>
      </c>
      <c r="B5" s="8" t="s">
        <v>412</v>
      </c>
      <c r="C5">
        <v>124</v>
      </c>
    </row>
    <row r="6" spans="1:3">
      <c r="A6">
        <v>125</v>
      </c>
      <c r="B6" s="7" t="s">
        <v>413</v>
      </c>
      <c r="C6">
        <v>129</v>
      </c>
    </row>
    <row r="7" spans="1:3">
      <c r="A7">
        <v>130</v>
      </c>
      <c r="B7" s="4" t="s">
        <v>414</v>
      </c>
      <c r="C7">
        <v>134</v>
      </c>
    </row>
    <row r="8" spans="1:3">
      <c r="A8">
        <v>135</v>
      </c>
      <c r="B8" s="3" t="s">
        <v>415</v>
      </c>
      <c r="C8">
        <v>139</v>
      </c>
    </row>
    <row r="9" spans="1:3">
      <c r="A9">
        <v>140</v>
      </c>
      <c r="B9" s="2" t="s">
        <v>416</v>
      </c>
      <c r="C9">
        <v>144</v>
      </c>
    </row>
    <row r="10" spans="1:3">
      <c r="A10">
        <v>145</v>
      </c>
      <c r="B10" s="6" t="s">
        <v>417</v>
      </c>
      <c r="C10">
        <v>150</v>
      </c>
    </row>
  </sheetData>
  <conditionalFormatting sqref="A3:A11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C4:C10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2"/>
  <sheetViews>
    <sheetView tabSelected="1" workbookViewId="0">
      <selection activeCell="K21" sqref="K21"/>
    </sheetView>
  </sheetViews>
  <sheetFormatPr baseColWidth="10" defaultRowHeight="15.75"/>
  <cols>
    <col min="1" max="1" width="16" customWidth="1"/>
    <col min="2" max="2" width="26.875" customWidth="1"/>
    <col min="3" max="5" width="16" customWidth="1"/>
  </cols>
  <sheetData>
    <row r="1" spans="1:4">
      <c r="A1" s="15" t="s">
        <v>0</v>
      </c>
      <c r="B1" s="15" t="s">
        <v>1</v>
      </c>
      <c r="C1" s="15" t="s">
        <v>10</v>
      </c>
      <c r="D1" s="15" t="s">
        <v>5</v>
      </c>
    </row>
    <row r="2" spans="1:4">
      <c r="A2" t="s">
        <v>301</v>
      </c>
      <c r="B2" t="s">
        <v>302</v>
      </c>
      <c r="C2" t="s">
        <v>17</v>
      </c>
      <c r="D2">
        <v>130</v>
      </c>
    </row>
    <row r="3" spans="1:4">
      <c r="A3" t="s">
        <v>364</v>
      </c>
      <c r="B3" t="s">
        <v>365</v>
      </c>
      <c r="C3" t="s">
        <v>17</v>
      </c>
      <c r="D3">
        <v>134</v>
      </c>
    </row>
    <row r="4" spans="1:4">
      <c r="A4" t="s">
        <v>374</v>
      </c>
      <c r="B4" t="s">
        <v>375</v>
      </c>
      <c r="C4" t="s">
        <v>17</v>
      </c>
      <c r="D4">
        <v>135</v>
      </c>
    </row>
    <row r="5" spans="1:4">
      <c r="A5" t="s">
        <v>280</v>
      </c>
      <c r="B5" t="s">
        <v>284</v>
      </c>
      <c r="C5" t="s">
        <v>17</v>
      </c>
      <c r="D5">
        <v>129</v>
      </c>
    </row>
    <row r="6" spans="1:4">
      <c r="A6" t="s">
        <v>355</v>
      </c>
      <c r="B6" t="s">
        <v>356</v>
      </c>
      <c r="C6" t="s">
        <v>17</v>
      </c>
      <c r="D6">
        <v>133</v>
      </c>
    </row>
    <row r="7" spans="1:4">
      <c r="A7" t="s">
        <v>393</v>
      </c>
      <c r="B7" t="s">
        <v>394</v>
      </c>
      <c r="C7" t="s">
        <v>193</v>
      </c>
      <c r="D7">
        <v>137</v>
      </c>
    </row>
    <row r="8" spans="1:4">
      <c r="A8" t="s">
        <v>368</v>
      </c>
      <c r="B8" t="s">
        <v>388</v>
      </c>
      <c r="C8" t="s">
        <v>17</v>
      </c>
      <c r="D8">
        <v>136</v>
      </c>
    </row>
    <row r="9" spans="1:4">
      <c r="A9" t="s">
        <v>397</v>
      </c>
      <c r="B9" t="s">
        <v>398</v>
      </c>
      <c r="C9" t="s">
        <v>14</v>
      </c>
      <c r="D9">
        <v>138</v>
      </c>
    </row>
    <row r="10" spans="1:4">
      <c r="A10" t="s">
        <v>290</v>
      </c>
      <c r="B10" t="s">
        <v>461</v>
      </c>
      <c r="C10" t="s">
        <v>17</v>
      </c>
      <c r="D10">
        <v>132</v>
      </c>
    </row>
    <row r="11" spans="1:4">
      <c r="A11" t="s">
        <v>100</v>
      </c>
      <c r="B11" t="s">
        <v>186</v>
      </c>
      <c r="C11" t="s">
        <v>39</v>
      </c>
      <c r="D11">
        <v>126</v>
      </c>
    </row>
    <row r="12" spans="1:4">
      <c r="A12" t="s">
        <v>144</v>
      </c>
      <c r="B12" t="s">
        <v>145</v>
      </c>
      <c r="C12" t="s">
        <v>39</v>
      </c>
      <c r="D12">
        <v>125</v>
      </c>
    </row>
    <row r="13" spans="1:4">
      <c r="A13" t="s">
        <v>505</v>
      </c>
      <c r="B13" t="s">
        <v>292</v>
      </c>
      <c r="C13" t="s">
        <v>472</v>
      </c>
      <c r="D13">
        <v>122</v>
      </c>
    </row>
    <row r="14" spans="1:4">
      <c r="A14" t="s">
        <v>62</v>
      </c>
      <c r="B14" t="s">
        <v>63</v>
      </c>
      <c r="C14" t="s">
        <v>17</v>
      </c>
      <c r="D14">
        <v>123</v>
      </c>
    </row>
    <row r="15" spans="1:4">
      <c r="A15" t="s">
        <v>226</v>
      </c>
      <c r="B15" t="s">
        <v>227</v>
      </c>
      <c r="C15" t="s">
        <v>17</v>
      </c>
      <c r="D15">
        <v>127</v>
      </c>
    </row>
    <row r="16" spans="1:4">
      <c r="A16" t="s">
        <v>327</v>
      </c>
      <c r="B16" t="s">
        <v>328</v>
      </c>
      <c r="C16" t="s">
        <v>14</v>
      </c>
      <c r="D16">
        <v>131</v>
      </c>
    </row>
    <row r="17" spans="1:4">
      <c r="A17" t="s">
        <v>240</v>
      </c>
      <c r="B17" t="s">
        <v>241</v>
      </c>
      <c r="C17" t="s">
        <v>17</v>
      </c>
      <c r="D17">
        <v>128</v>
      </c>
    </row>
    <row r="18" spans="1:4">
      <c r="A18" t="s">
        <v>96</v>
      </c>
      <c r="B18" t="s">
        <v>97</v>
      </c>
      <c r="C18" t="s">
        <v>17</v>
      </c>
      <c r="D18">
        <v>124</v>
      </c>
    </row>
    <row r="19" spans="1:4">
      <c r="A19" t="s">
        <v>401</v>
      </c>
      <c r="B19" t="s">
        <v>402</v>
      </c>
      <c r="C19" t="s">
        <v>193</v>
      </c>
      <c r="D19">
        <v>140</v>
      </c>
    </row>
    <row r="20" spans="1:4">
      <c r="A20" t="s">
        <v>405</v>
      </c>
      <c r="B20" t="s">
        <v>406</v>
      </c>
      <c r="C20" t="s">
        <v>193</v>
      </c>
      <c r="D20">
        <v>141</v>
      </c>
    </row>
    <row r="21" spans="1:4">
      <c r="A21" t="s">
        <v>407</v>
      </c>
      <c r="B21" t="s">
        <v>408</v>
      </c>
      <c r="C21" t="s">
        <v>193</v>
      </c>
      <c r="D21">
        <v>145</v>
      </c>
    </row>
    <row r="22" spans="1:4">
      <c r="A22" t="s">
        <v>44</v>
      </c>
      <c r="B22" t="s">
        <v>45</v>
      </c>
      <c r="C22" t="s">
        <v>14</v>
      </c>
      <c r="D22">
        <v>121</v>
      </c>
    </row>
  </sheetData>
  <conditionalFormatting sqref="D23:D1048576 D1">
    <cfRule type="duplicateValues" dxfId="0" priority="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Compteur</vt:lpstr>
      <vt:lpstr>Generateur_Liste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Laval</dc:creator>
  <cp:lastModifiedBy>FRANCIS</cp:lastModifiedBy>
  <cp:revision/>
  <cp:lastPrinted>2021-08-16T16:01:54Z</cp:lastPrinted>
  <dcterms:created xsi:type="dcterms:W3CDTF">2021-04-05T07:45:00Z</dcterms:created>
  <dcterms:modified xsi:type="dcterms:W3CDTF">2021-09-09T05:51:06Z</dcterms:modified>
</cp:coreProperties>
</file>