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updateLinks="never" codeName="ThisWorkbook" defaultThemeVersion="124226"/>
  <bookViews>
    <workbookView xWindow="600" yWindow="300" windowWidth="18000" windowHeight="11070"/>
  </bookViews>
  <sheets>
    <sheet name="ACCUEIL" sheetId="19" r:id="rId1"/>
    <sheet name="Listes" sheetId="20" r:id="rId2"/>
  </sheets>
  <externalReferences>
    <externalReference r:id="rId3"/>
    <externalReference r:id="rId4"/>
  </externalReferences>
  <definedNames>
    <definedName name="Annees">Listes!$A$1:$A$19</definedName>
    <definedName name="CondB">(WEEKDAY([1]CalendrierJourPartiel!A1048576+2,2)&gt;5)+(WEEKDAY([1]CalendrierJourPartiel!A1048576+2)=Choix)+(COUNTIF(Fer,[1]CalendrierJourPartiel!A1048576+2)&gt;0)</definedName>
    <definedName name="CondC">(WEEKDAY([1]CalendrierJourPartiel!A1048576+3,2)&gt;5)+(WEEKDAY([1]CalendrierJourPartiel!A1048576+3)=Choix)+(COUNTIF(Fer,[1]CalendrierJourPartiel!A1048576+3)&gt;0)</definedName>
    <definedName name="condDD">(WEEKDAY([1]CalendrierJourPartiel!A1048576+4,2)&gt;5)+(WEEKDAY([1]CalendrierJourPartiel!A1048576+4)=Choix)+(COUNTIF(Fer,[1]CalendrierJourPartiel!A1048576+4)&gt;0)</definedName>
    <definedName name="CondE">(WEEKDAY([1]CalendrierJourPartiel!A1048576+5,2)&gt;5)+(WEEKDAY([1]CalendrierJourPartiel!A1048576+5)=Choix)+(COUNTIF(Fer,[1]CalendrierJourPartiel!A1048576+5)&gt;0)</definedName>
    <definedName name="DebC">(WEEKDAY([1]CalendrierJourPartiel!A1048576+2,2)&gt;5)+(WEEKDAY([1]CalendrierJourPartiel!A1048576+2)=Choix)+(COUNTIF(Fer,[1]CalendrierJourPartiel!A1048576+2)&gt;0)</definedName>
    <definedName name="DebD">(WEEKDAY([1]CalendrierJourPartiel!A1048576+3,2)&gt;5)+(WEEKDAY([1]CalendrierJourPartiel!A1048576+3)=Choix)+(COUNTIF(Fer,[1]CalendrierJourPartiel!A1048576+3)&gt;0)</definedName>
    <definedName name="DebE">(WEEKDAY([1]CalendrierJourPartiel!A1048576+4,2)&gt;5)+(WEEKDAY([1]CalendrierJourPartiel!A1048576+4)=Choix)+(COUNTIF(Fer,[1]CalendrierJourPartiel!A1048576+4)&gt;0)</definedName>
    <definedName name="Fer">[1]Listes!$B$3:$B$24</definedName>
    <definedName name="freq">[2]liste!$A$2:$A$7</definedName>
    <definedName name="jf">#REF!</definedName>
    <definedName name="Mois">Listes!$B$1:$B$12</definedName>
    <definedName name="New">(WEEKDAY([1]CalendrierJourPartiel!A1048576+3,2)&gt;5)+(WEEKDAY([1]CalendrierJourPartiel!A1048576+3)=Choix)+(COUNTIF(Fer,[1]CalendrierJourPartiel!A1048576+3)&gt;0)</definedName>
    <definedName name="qs">[1]CalendrierJourPartiel!A1048576+1+IF(CondA&gt;0,1+IF(CondB&gt;0,1+IF(CondC&gt;0,1+IF(CondD&gt;0,1+IF(CondE&gt;0,1+IF(CondF&gt;0,1,0))))))</definedName>
    <definedName name="rtt">(WEEKDAY([1]CalendrierJourPartiel!A1048576+6,2)&gt;5)+(WEEKDAY([1]CalendrierJourPartiel!A1048576+6)=Choix)+(COUNTIF(Fer,[1]CalendrierJourPartiel!A1048576+6)&gt;0)</definedName>
    <definedName name="rttbis">(WEEKDAY([1]CalendrierJourPartiel!A1048576+1,2)&gt;5)+(WEEKDAY([1]CalendrierJourPartiel!A1048576+1)=Choix)+(COUNTIF(Fer,[1]CalendrierJourPartiel!A1048576+1)&gt;0)</definedName>
    <definedName name="sdsds">(WEEKDAY([1]CalendrierJourPartiel!A1048576+5,2)&gt;5)+(WEEKDAY([1]CalendrierJourPartiel!A1048576+5)=Choix)+(COUNTIF(Fer,[1]CalendrierJourPartiel!A1048576+5)&gt;0)</definedName>
    <definedName name="semaine">#REF!</definedName>
    <definedName name="semaines">#REF!</definedName>
    <definedName name="SQCDP">#REF!</definedName>
    <definedName name="Thomas">[1]CalendrierJourPartiel!A1048576+1+IF(CondA&gt;0,1+IF(CondB&gt;0,1+IF(CondC&gt;0,1+IF(CondD&gt;0,1+IF(CondE&gt;0,1+IF(CondF&gt;0,1,0))))))</definedName>
    <definedName name="uyt">(WEEKDAY([1]CalendrierJourPartiel!A1048576+4,2)&gt;5)+(WEEKDAY([1]CalendrierJourPartiel!A1048576+4)=Choix)+(COUNTIF(Fer,[1]CalendrierJourPartiel!A1048576+4)&gt;0)</definedName>
    <definedName name="valuevx">42.314159</definedName>
    <definedName name="ville">#REF!</definedName>
    <definedName name="zone">#REF!</definedName>
  </definedNames>
  <calcPr calcId="124519"/>
</workbook>
</file>

<file path=xl/calcChain.xml><?xml version="1.0" encoding="utf-8"?>
<calcChain xmlns="http://schemas.openxmlformats.org/spreadsheetml/2006/main">
  <c r="A2" i="19" a="1"/>
  <c r="A2" s="1"/>
  <c r="B3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2"/>
  <c r="D1" i="20" l="1"/>
  <c r="E7" s="1"/>
  <c r="E10" l="1"/>
  <c r="E4"/>
  <c r="E3"/>
  <c r="E2"/>
  <c r="E5" s="1"/>
  <c r="E1"/>
  <c r="E11"/>
  <c r="E9"/>
  <c r="E8"/>
  <c r="A5" i="19" l="1" a="1"/>
  <c r="A5" s="1"/>
  <c r="A4" a="1"/>
  <c r="A4" s="1"/>
  <c r="E6" i="20"/>
  <c r="A7" i="19" s="1" a="1"/>
  <c r="A7" s="1"/>
  <c r="A10" l="1" a="1"/>
  <c r="A10" s="1"/>
  <c r="A6" a="1"/>
  <c r="A6" s="1"/>
  <c r="A8" a="1"/>
  <c r="A8" s="1"/>
  <c r="A9" a="1"/>
  <c r="A9" s="1"/>
  <c r="A3" a="1"/>
  <c r="A3" s="1"/>
  <c r="A11" a="1"/>
  <c r="A11" s="1"/>
  <c r="A12" a="1"/>
  <c r="A12" s="1"/>
  <c r="A13" l="1" a="1"/>
  <c r="A13" s="1"/>
  <c r="A14" l="1" a="1"/>
  <c r="A14" s="1"/>
  <c r="A15" l="1" a="1"/>
  <c r="A15" s="1"/>
  <c r="A16" l="1" a="1"/>
  <c r="A16" s="1"/>
  <c r="A17" l="1" a="1"/>
  <c r="A17" s="1"/>
  <c r="A18" l="1" a="1"/>
  <c r="A18" s="1"/>
  <c r="A19" l="1" a="1"/>
  <c r="A19" s="1"/>
  <c r="A20" l="1" a="1"/>
  <c r="A20" s="1"/>
  <c r="A21" l="1" a="1"/>
  <c r="A21" s="1"/>
  <c r="A22" l="1" a="1"/>
  <c r="A22" s="1"/>
  <c r="A23" l="1" a="1"/>
  <c r="A23" s="1"/>
  <c r="A24" l="1" a="1"/>
  <c r="A24" s="1"/>
  <c r="A25" l="1" a="1"/>
  <c r="A25" s="1"/>
  <c r="A26" l="1" a="1"/>
  <c r="A26" s="1"/>
  <c r="A27" l="1" a="1"/>
  <c r="A27" s="1"/>
  <c r="A28" l="1" a="1"/>
  <c r="A28" s="1"/>
  <c r="A29" l="1" a="1"/>
  <c r="A29" s="1"/>
  <c r="A30" l="1" a="1"/>
  <c r="A30" s="1"/>
  <c r="A32" l="1" a="1"/>
  <c r="A32" s="1"/>
  <c r="A31" a="1"/>
  <c r="A31" s="1"/>
</calcChain>
</file>

<file path=xl/sharedStrings.xml><?xml version="1.0" encoding="utf-8"?>
<sst xmlns="http://schemas.openxmlformats.org/spreadsheetml/2006/main" count="16" uniqueCount="16">
  <si>
    <t>DATES</t>
  </si>
  <si>
    <t>ANNÉE</t>
  </si>
  <si>
    <t>MOIS</t>
  </si>
  <si>
    <t>Valeurs</t>
  </si>
  <si>
    <t>Jour de l'An</t>
  </si>
  <si>
    <t>Lundi de Pâques</t>
  </si>
  <si>
    <t>Fête du travail</t>
  </si>
  <si>
    <t>Victoire 1945</t>
  </si>
  <si>
    <t>Lundi de Pentecôte</t>
  </si>
  <si>
    <t>Jeudi de l'Ascension</t>
  </si>
  <si>
    <t>Fête nationale</t>
  </si>
  <si>
    <t>Assomption</t>
  </si>
  <si>
    <t>Toussaint</t>
  </si>
  <si>
    <t>Noël</t>
  </si>
  <si>
    <t>Armistice 1918</t>
  </si>
  <si>
    <t>WE ou Jours fériés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</si>
</sst>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mmmm"/>
    <numFmt numFmtId="166" formatCode="[$-F800]dddd\,\ mmmm\ dd\,\ yyyy"/>
    <numFmt numFmtId="167" formatCode="#,##0.00&quot; &quot;[$€-40C];[Red]&quot;-&quot;#,##0.00&quot; &quot;[$€-40C]"/>
  </numFmts>
  <fonts count="11">
    <font>
      <sz val="10"/>
      <name val="Comic Sans MS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b/>
      <sz val="12"/>
      <color theme="0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/>
        <bgColor theme="8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7" fillId="0" borderId="0"/>
  </cellStyleXfs>
  <cellXfs count="32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14" fontId="6" fillId="0" borderId="0" xfId="0" applyNumberFormat="1" applyFont="1"/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6" fillId="0" borderId="0" xfId="0" applyNumberFormat="1" applyFont="1"/>
    <xf numFmtId="14" fontId="3" fillId="3" borderId="0" xfId="0" applyNumberFormat="1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horizontal="left" vertical="center"/>
    </xf>
    <xf numFmtId="166" fontId="1" fillId="0" borderId="0" xfId="0" applyNumberFormat="1" applyFont="1" applyAlignment="1">
      <alignment horizontal="left" vertical="center"/>
    </xf>
    <xf numFmtId="166" fontId="1" fillId="2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left"/>
    </xf>
    <xf numFmtId="14" fontId="8" fillId="4" borderId="3" xfId="0" applyNumberFormat="1" applyFont="1" applyFill="1" applyBorder="1" applyAlignment="1" applyProtection="1">
      <alignment horizontal="left"/>
      <protection hidden="1"/>
    </xf>
    <xf numFmtId="14" fontId="8" fillId="4" borderId="6" xfId="0" applyNumberFormat="1" applyFont="1" applyFill="1" applyBorder="1" applyAlignment="1" applyProtection="1">
      <alignment horizontal="left"/>
      <protection hidden="1"/>
    </xf>
    <xf numFmtId="14" fontId="8" fillId="4" borderId="9" xfId="0" applyNumberFormat="1" applyFont="1" applyFill="1" applyBorder="1" applyAlignment="1" applyProtection="1">
      <alignment horizontal="left"/>
      <protection hidden="1"/>
    </xf>
    <xf numFmtId="1" fontId="3" fillId="3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4" fontId="6" fillId="0" borderId="0" xfId="0" applyNumberFormat="1" applyFont="1" applyFill="1"/>
    <xf numFmtId="0" fontId="4" fillId="0" borderId="0" xfId="0" applyFont="1" applyAlignment="1">
      <alignment horizontal="center" vertical="center"/>
    </xf>
    <xf numFmtId="167" fontId="9" fillId="0" borderId="7" xfId="0" applyNumberFormat="1" applyFont="1" applyBorder="1" applyAlignment="1" applyProtection="1">
      <protection hidden="1"/>
    </xf>
    <xf numFmtId="167" fontId="10" fillId="0" borderId="8" xfId="0" applyNumberFormat="1" applyFont="1" applyBorder="1" applyAlignment="1" applyProtection="1">
      <protection hidden="1"/>
    </xf>
    <xf numFmtId="167" fontId="9" fillId="0" borderId="10" xfId="0" applyNumberFormat="1" applyFont="1" applyBorder="1" applyAlignment="1" applyProtection="1">
      <protection hidden="1"/>
    </xf>
    <xf numFmtId="167" fontId="10" fillId="0" borderId="11" xfId="0" applyNumberFormat="1" applyFont="1" applyBorder="1" applyAlignment="1" applyProtection="1">
      <protection hidden="1"/>
    </xf>
    <xf numFmtId="167" fontId="9" fillId="0" borderId="4" xfId="0" applyNumberFormat="1" applyFont="1" applyBorder="1" applyAlignment="1" applyProtection="1">
      <protection hidden="1"/>
    </xf>
    <xf numFmtId="167" fontId="10" fillId="0" borderId="5" xfId="0" applyNumberFormat="1" applyFont="1" applyBorder="1" applyAlignment="1" applyProtection="1">
      <protection hidden="1"/>
    </xf>
  </cellXfs>
  <cellStyles count="3">
    <cellStyle name="Euro" xfId="1"/>
    <cellStyle name="Normal" xfId="0" builtinId="0"/>
    <cellStyle name="Normal 2" xfId="2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[$-F800]dddd\,\ mmmm\ dd\,\ 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[$-F800]dddd\,\ mmmm\ dd\,\ 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solid">
          <fgColor theme="8"/>
          <bgColor theme="8"/>
        </patternFill>
      </fill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color theme="0" tint="-0.14996795556505021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colors>
    <mruColors>
      <color rgb="FF92D050"/>
      <color rgb="FF808080"/>
      <color rgb="FFBCE292"/>
      <color rgb="FFFF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doughnutChart>
        <c:varyColors val="1"/>
        <c:ser>
          <c:idx val="1"/>
          <c:order val="0"/>
          <c:tx>
            <c:strRef>
              <c:f>ACCUEIL!$B$1</c:f>
              <c:strCache>
                <c:ptCount val="1"/>
                <c:pt idx="0">
                  <c:v>DATES</c:v>
                </c:pt>
              </c:strCache>
            </c:strRef>
          </c:tx>
          <c:spPr>
            <a:solidFill>
              <a:srgbClr val="FFFFFF"/>
            </a:solidFill>
            <a:ln w="6350">
              <a:solidFill>
                <a:schemeClr val="tx1"/>
              </a:solidFill>
            </a:ln>
          </c:spPr>
          <c:dPt>
            <c:idx val="1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A1E-48B7-9664-06BAD59F3759}"/>
              </c:ext>
            </c:extLst>
          </c:dPt>
          <c:dPt>
            <c:idx val="2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A1E-48B7-9664-06BAD59F3759}"/>
              </c:ext>
            </c:extLst>
          </c:dPt>
          <c:dPt>
            <c:idx val="3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A1E-48B7-9664-06BAD59F3759}"/>
              </c:ext>
            </c:extLst>
          </c:dPt>
          <c:dPt>
            <c:idx val="4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A1E-48B7-9664-06BAD59F3759}"/>
              </c:ext>
            </c:extLst>
          </c:dPt>
          <c:dPt>
            <c:idx val="8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8A1E-48B7-9664-06BAD59F3759}"/>
              </c:ext>
            </c:extLst>
          </c:dPt>
          <c:dPt>
            <c:idx val="9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A1E-48B7-9664-06BAD59F3759}"/>
              </c:ext>
            </c:extLst>
          </c:dPt>
          <c:dPt>
            <c:idx val="10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A1E-48B7-9664-06BAD59F3759}"/>
              </c:ext>
            </c:extLst>
          </c:dPt>
          <c:dPt>
            <c:idx val="15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8A1E-48B7-9664-06BAD59F3759}"/>
              </c:ext>
            </c:extLst>
          </c:dPt>
          <c:dPt>
            <c:idx val="16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8A1E-48B7-9664-06BAD59F3759}"/>
              </c:ext>
            </c:extLst>
          </c:dPt>
          <c:dPt>
            <c:idx val="17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8A1E-48B7-9664-06BAD59F3759}"/>
              </c:ext>
            </c:extLst>
          </c:dPt>
          <c:dPt>
            <c:idx val="22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8A1E-48B7-9664-06BAD59F3759}"/>
              </c:ext>
            </c:extLst>
          </c:dPt>
          <c:dPt>
            <c:idx val="23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8A1E-48B7-9664-06BAD59F3759}"/>
              </c:ext>
            </c:extLst>
          </c:dPt>
          <c:dPt>
            <c:idx val="24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8A1E-48B7-9664-06BAD59F3759}"/>
              </c:ext>
            </c:extLst>
          </c:dPt>
          <c:dPt>
            <c:idx val="29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</c:spPr>
          </c:dPt>
          <c:dLbls>
            <c:showCatName val="1"/>
            <c:showLeaderLines val="1"/>
          </c:dLbls>
          <c:val>
            <c:numRef>
              <c:f>ACCUEIL!$B$2:$B$31</c:f>
              <c:numCache>
                <c:formatCode>[$-F800]dddd\,\ mmmm\ dd\,\ yyyy</c:formatCode>
                <c:ptCount val="30"/>
                <c:pt idx="0">
                  <c:v>44287</c:v>
                </c:pt>
                <c:pt idx="1">
                  <c:v>44288</c:v>
                </c:pt>
                <c:pt idx="2">
                  <c:v>44289</c:v>
                </c:pt>
                <c:pt idx="3">
                  <c:v>44290</c:v>
                </c:pt>
                <c:pt idx="4">
                  <c:v>44291</c:v>
                </c:pt>
                <c:pt idx="5">
                  <c:v>44292</c:v>
                </c:pt>
                <c:pt idx="6">
                  <c:v>44293</c:v>
                </c:pt>
                <c:pt idx="7">
                  <c:v>44294</c:v>
                </c:pt>
                <c:pt idx="8">
                  <c:v>44295</c:v>
                </c:pt>
                <c:pt idx="9">
                  <c:v>44296</c:v>
                </c:pt>
                <c:pt idx="10">
                  <c:v>44297</c:v>
                </c:pt>
                <c:pt idx="11">
                  <c:v>44298</c:v>
                </c:pt>
                <c:pt idx="12">
                  <c:v>44299</c:v>
                </c:pt>
                <c:pt idx="13">
                  <c:v>44300</c:v>
                </c:pt>
                <c:pt idx="14">
                  <c:v>44301</c:v>
                </c:pt>
                <c:pt idx="15">
                  <c:v>44302</c:v>
                </c:pt>
                <c:pt idx="16">
                  <c:v>44303</c:v>
                </c:pt>
                <c:pt idx="17">
                  <c:v>44304</c:v>
                </c:pt>
                <c:pt idx="18">
                  <c:v>44305</c:v>
                </c:pt>
                <c:pt idx="19">
                  <c:v>44306</c:v>
                </c:pt>
                <c:pt idx="20">
                  <c:v>44307</c:v>
                </c:pt>
                <c:pt idx="21">
                  <c:v>44308</c:v>
                </c:pt>
                <c:pt idx="22">
                  <c:v>44309</c:v>
                </c:pt>
                <c:pt idx="23">
                  <c:v>44310</c:v>
                </c:pt>
                <c:pt idx="24">
                  <c:v>44311</c:v>
                </c:pt>
                <c:pt idx="25">
                  <c:v>44312</c:v>
                </c:pt>
                <c:pt idx="26">
                  <c:v>44313</c:v>
                </c:pt>
                <c:pt idx="27">
                  <c:v>44314</c:v>
                </c:pt>
                <c:pt idx="28">
                  <c:v>44315</c:v>
                </c:pt>
                <c:pt idx="29">
                  <c:v>44316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1-08AF-4D35-9A9E-42D807054779}"/>
            </c:ext>
          </c:extLst>
        </c:ser>
        <c:ser>
          <c:idx val="0"/>
          <c:order val="1"/>
          <c:tx>
            <c:strRef>
              <c:f>ACCUEIL!$C$1</c:f>
              <c:strCache>
                <c:ptCount val="1"/>
                <c:pt idx="0">
                  <c:v>Valeurs</c:v>
                </c:pt>
              </c:strCache>
            </c:strRef>
          </c:tx>
          <c:spPr>
            <a:solidFill>
              <a:srgbClr val="FFFFFF"/>
            </a:solidFill>
            <a:ln w="6350">
              <a:solidFill>
                <a:schemeClr val="tx1"/>
              </a:solidFill>
            </a:ln>
          </c:spPr>
          <c:dPt>
            <c:idx val="0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8AF-4D35-9A9E-42D807054779}"/>
              </c:ext>
            </c:extLst>
          </c:dPt>
          <c:dPt>
            <c:idx val="1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8AF-4D35-9A9E-42D807054779}"/>
              </c:ext>
            </c:extLst>
          </c:dPt>
          <c:dPt>
            <c:idx val="2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8AF-4D35-9A9E-42D807054779}"/>
              </c:ext>
            </c:extLst>
          </c:dPt>
          <c:dPt>
            <c:idx val="3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8AF-4D35-9A9E-42D807054779}"/>
              </c:ext>
            </c:extLst>
          </c:dPt>
          <c:dPt>
            <c:idx val="4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8AF-4D35-9A9E-42D807054779}"/>
              </c:ext>
            </c:extLst>
          </c:dPt>
          <c:dPt>
            <c:idx val="5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8AF-4D35-9A9E-42D807054779}"/>
              </c:ext>
            </c:extLst>
          </c:dPt>
          <c:dPt>
            <c:idx val="6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08AF-4D35-9A9E-42D807054779}"/>
              </c:ext>
            </c:extLst>
          </c:dPt>
          <c:dPt>
            <c:idx val="7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8AF-4D35-9A9E-42D807054779}"/>
              </c:ext>
            </c:extLst>
          </c:dPt>
          <c:dPt>
            <c:idx val="8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08AF-4D35-9A9E-42D807054779}"/>
              </c:ext>
            </c:extLst>
          </c:dPt>
          <c:dPt>
            <c:idx val="9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08AF-4D35-9A9E-42D807054779}"/>
              </c:ext>
            </c:extLst>
          </c:dPt>
          <c:dPt>
            <c:idx val="10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08AF-4D35-9A9E-42D807054779}"/>
              </c:ext>
            </c:extLst>
          </c:dPt>
          <c:dPt>
            <c:idx val="11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08AF-4D35-9A9E-42D807054779}"/>
              </c:ext>
            </c:extLst>
          </c:dPt>
          <c:dPt>
            <c:idx val="12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08AF-4D35-9A9E-42D807054779}"/>
              </c:ext>
            </c:extLst>
          </c:dPt>
          <c:dPt>
            <c:idx val="13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08AF-4D35-9A9E-42D807054779}"/>
              </c:ext>
            </c:extLst>
          </c:dPt>
          <c:dPt>
            <c:idx val="14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08AF-4D35-9A9E-42D807054779}"/>
              </c:ext>
            </c:extLst>
          </c:dPt>
          <c:dPt>
            <c:idx val="15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08AF-4D35-9A9E-42D807054779}"/>
              </c:ext>
            </c:extLst>
          </c:dPt>
          <c:dPt>
            <c:idx val="16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08AF-4D35-9A9E-42D807054779}"/>
              </c:ext>
            </c:extLst>
          </c:dPt>
          <c:dPt>
            <c:idx val="17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08AF-4D35-9A9E-42D807054779}"/>
              </c:ext>
            </c:extLst>
          </c:dPt>
          <c:dPt>
            <c:idx val="18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08AF-4D35-9A9E-42D807054779}"/>
              </c:ext>
            </c:extLst>
          </c:dPt>
          <c:dPt>
            <c:idx val="19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08AF-4D35-9A9E-42D807054779}"/>
              </c:ext>
            </c:extLst>
          </c:dPt>
          <c:dPt>
            <c:idx val="20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08AF-4D35-9A9E-42D807054779}"/>
              </c:ext>
            </c:extLst>
          </c:dPt>
          <c:dPt>
            <c:idx val="21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08AF-4D35-9A9E-42D807054779}"/>
              </c:ext>
            </c:extLst>
          </c:dPt>
          <c:dPt>
            <c:idx val="22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08AF-4D35-9A9E-42D807054779}"/>
              </c:ext>
            </c:extLst>
          </c:dPt>
          <c:dPt>
            <c:idx val="23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08AF-4D35-9A9E-42D807054779}"/>
              </c:ext>
            </c:extLst>
          </c:dPt>
          <c:dPt>
            <c:idx val="24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08AF-4D35-9A9E-42D807054779}"/>
              </c:ext>
            </c:extLst>
          </c:dPt>
          <c:dPt>
            <c:idx val="25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08AF-4D35-9A9E-42D807054779}"/>
              </c:ext>
            </c:extLst>
          </c:dPt>
          <c:dPt>
            <c:idx val="26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08AF-4D35-9A9E-42D807054779}"/>
              </c:ext>
            </c:extLst>
          </c:dPt>
          <c:dPt>
            <c:idx val="27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8A1E-48B7-9664-06BAD59F3759}"/>
              </c:ext>
            </c:extLst>
          </c:dPt>
          <c:dPt>
            <c:idx val="28"/>
            <c:spPr>
              <a:solidFill>
                <a:srgbClr val="BCF67E"/>
              </a:solidFill>
              <a:ln w="6350">
                <a:solidFill>
                  <a:schemeClr val="tx1"/>
                </a:solidFill>
              </a:ln>
            </c:spPr>
          </c:dPt>
          <c:dPt>
            <c:idx val="29"/>
            <c:spPr>
              <a:solidFill>
                <a:srgbClr val="FFC0C0"/>
              </a:solidFill>
              <a:ln w="6350">
                <a:solidFill>
                  <a:schemeClr val="tx1"/>
                </a:solidFill>
              </a:ln>
            </c:spPr>
          </c:dPt>
          <c:val>
            <c:numRef>
              <c:f>ACCUEIL!$B$2:$B$31</c:f>
              <c:numCache>
                <c:formatCode>[$-F800]dddd\,\ mmmm\ dd\,\ yyyy</c:formatCode>
                <c:ptCount val="30"/>
                <c:pt idx="0">
                  <c:v>44287</c:v>
                </c:pt>
                <c:pt idx="1">
                  <c:v>44288</c:v>
                </c:pt>
                <c:pt idx="2">
                  <c:v>44289</c:v>
                </c:pt>
                <c:pt idx="3">
                  <c:v>44290</c:v>
                </c:pt>
                <c:pt idx="4">
                  <c:v>44291</c:v>
                </c:pt>
                <c:pt idx="5">
                  <c:v>44292</c:v>
                </c:pt>
                <c:pt idx="6">
                  <c:v>44293</c:v>
                </c:pt>
                <c:pt idx="7">
                  <c:v>44294</c:v>
                </c:pt>
                <c:pt idx="8">
                  <c:v>44295</c:v>
                </c:pt>
                <c:pt idx="9">
                  <c:v>44296</c:v>
                </c:pt>
                <c:pt idx="10">
                  <c:v>44297</c:v>
                </c:pt>
                <c:pt idx="11">
                  <c:v>44298</c:v>
                </c:pt>
                <c:pt idx="12">
                  <c:v>44299</c:v>
                </c:pt>
                <c:pt idx="13">
                  <c:v>44300</c:v>
                </c:pt>
                <c:pt idx="14">
                  <c:v>44301</c:v>
                </c:pt>
                <c:pt idx="15">
                  <c:v>44302</c:v>
                </c:pt>
                <c:pt idx="16">
                  <c:v>44303</c:v>
                </c:pt>
                <c:pt idx="17">
                  <c:v>44304</c:v>
                </c:pt>
                <c:pt idx="18">
                  <c:v>44305</c:v>
                </c:pt>
                <c:pt idx="19">
                  <c:v>44306</c:v>
                </c:pt>
                <c:pt idx="20">
                  <c:v>44307</c:v>
                </c:pt>
                <c:pt idx="21">
                  <c:v>44308</c:v>
                </c:pt>
                <c:pt idx="22">
                  <c:v>44309</c:v>
                </c:pt>
                <c:pt idx="23">
                  <c:v>44310</c:v>
                </c:pt>
                <c:pt idx="24">
                  <c:v>44311</c:v>
                </c:pt>
                <c:pt idx="25">
                  <c:v>44312</c:v>
                </c:pt>
                <c:pt idx="26">
                  <c:v>44313</c:v>
                </c:pt>
                <c:pt idx="27">
                  <c:v>44314</c:v>
                </c:pt>
                <c:pt idx="28">
                  <c:v>44315</c:v>
                </c:pt>
                <c:pt idx="29">
                  <c:v>44316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0-08AF-4D35-9A9E-42D807054779}"/>
            </c:ext>
          </c:extLst>
        </c:ser>
        <c:firstSliceAng val="0"/>
        <c:holeSize val="35"/>
      </c:doughnutChart>
    </c:plotArea>
    <c:plotVisOnly val="1"/>
    <c:dispBlanksAs val="zero"/>
  </c:chart>
  <c:spPr>
    <a:noFill/>
    <a:ln>
      <a:noFill/>
    </a:ln>
    <a:scene3d>
      <a:camera prst="orthographicFront"/>
      <a:lightRig rig="threePt" dir="t"/>
    </a:scene3d>
    <a:sp3d>
      <a:bevelT w="127000"/>
    </a:sp3d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346710</xdr:colOff>
      <xdr:row>2</xdr:row>
      <xdr:rowOff>148590</xdr:rowOff>
    </xdr:from>
    <xdr:to>
      <xdr:col>9</xdr:col>
      <xdr:colOff>53340</xdr:colOff>
      <xdr:row>26</xdr:row>
      <xdr:rowOff>17145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nique/Local%20Settings/Temp/CalendrierJourParti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Calendrier%20de%20passage%20ATALIAN%20V2-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alendrierJourPartiel"/>
      <sheetName val="Listes"/>
      <sheetName val="Formules Traduites"/>
    </sheetNames>
    <sheetDataSet>
      <sheetData sheetId="0" refreshError="1"/>
      <sheetData sheetId="1" refreshError="1"/>
      <sheetData sheetId="2" refreshError="1">
        <row r="3">
          <cell r="B3">
            <v>37987</v>
          </cell>
        </row>
        <row r="4">
          <cell r="B4">
            <v>38089</v>
          </cell>
        </row>
        <row r="5">
          <cell r="B5">
            <v>38108</v>
          </cell>
        </row>
        <row r="6">
          <cell r="B6">
            <v>38115</v>
          </cell>
        </row>
        <row r="7">
          <cell r="B7">
            <v>38127</v>
          </cell>
        </row>
        <row r="8">
          <cell r="B8">
            <v>38138</v>
          </cell>
        </row>
        <row r="9">
          <cell r="B9">
            <v>38182</v>
          </cell>
        </row>
        <row r="10">
          <cell r="B10">
            <v>38214</v>
          </cell>
        </row>
        <row r="11">
          <cell r="B11">
            <v>38292</v>
          </cell>
        </row>
        <row r="12">
          <cell r="B12">
            <v>38302</v>
          </cell>
        </row>
        <row r="13">
          <cell r="B13">
            <v>38346</v>
          </cell>
        </row>
        <row r="16">
          <cell r="B16">
            <v>2004</v>
          </cell>
        </row>
        <row r="17">
          <cell r="B17">
            <v>38128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alendrier QUOTIDIEN"/>
      <sheetName val="Calendrier MENSUEL"/>
      <sheetName val="liste"/>
    </sheetNames>
    <sheetDataSet>
      <sheetData sheetId="0" refreshError="1"/>
      <sheetData sheetId="1">
        <row r="52">
          <cell r="Y52">
            <v>0.79411764705882359</v>
          </cell>
        </row>
      </sheetData>
      <sheetData sheetId="2" refreshError="1"/>
      <sheetData sheetId="3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</sheetData>
    </sheetDataSet>
  </externalBook>
</externalLink>
</file>

<file path=xl/tables/table1.xml><?xml version="1.0" encoding="utf-8"?>
<table xmlns="http://schemas.openxmlformats.org/spreadsheetml/2006/main" id="2" name="Choix_année_mois" displayName="Choix_année_mois" ref="F1:G2" totalsRowShown="0" headerRowDxfId="9" dataDxfId="8">
  <autoFilter ref="F1:G2"/>
  <tableColumns count="2">
    <tableColumn id="1" name="ANNÉE" dataDxfId="7"/>
    <tableColumn id="2" name="MOIS" dataDxfId="6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13" name="Tableau1" displayName="Tableau1" ref="A1:C32" totalsRowShown="0" headerRowDxfId="5" dataDxfId="4" tableBorderDxfId="3">
  <autoFilter ref="A1:C32"/>
  <tableColumns count="3">
    <tableColumn id="2" name="WE ou Jours fériés" dataDxfId="2">
      <calculatedColumnFormula array="1">IF(Tableau1[[#This Row],[DATES]]="","",IF(OR(WEEKDAY(Tableau1[[#This Row],[DATES]],2)&gt;5,Listes!$E$1:$E$11=Tableau1[[#This Row],[DATES]]),0,1))</calculatedColumnFormula>
    </tableColumn>
    <tableColumn id="3" name="DATES" dataDxfId="1"/>
    <tableColumn id="1" name="Valeur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9" tint="-0.249977111117893"/>
  </sheetPr>
  <dimension ref="A1:J37"/>
  <sheetViews>
    <sheetView tabSelected="1" workbookViewId="0">
      <pane ySplit="1" topLeftCell="A2" activePane="bottomLeft" state="frozen"/>
      <selection pane="bottomLeft" activeCell="D15" sqref="D15"/>
    </sheetView>
  </sheetViews>
  <sheetFormatPr baseColWidth="10" defaultColWidth="11.25" defaultRowHeight="12.75"/>
  <cols>
    <col min="1" max="1" width="18.125" style="23" bestFit="1" customWidth="1"/>
    <col min="2" max="2" width="24.75" style="17" customWidth="1"/>
    <col min="3" max="3" width="22.25" style="12" customWidth="1"/>
    <col min="4" max="16384" width="11.25" style="2"/>
  </cols>
  <sheetData>
    <row r="1" spans="1:10" ht="13.5" thickBot="1">
      <c r="A1" s="21" t="s">
        <v>15</v>
      </c>
      <c r="B1" s="13" t="s">
        <v>0</v>
      </c>
      <c r="C1" s="10" t="s">
        <v>3</v>
      </c>
      <c r="F1" s="1" t="s">
        <v>1</v>
      </c>
      <c r="G1" s="1" t="s">
        <v>2</v>
      </c>
    </row>
    <row r="2" spans="1:10" ht="15.75">
      <c r="A2" s="22">
        <f t="array" ref="A2">IF(Tableau1[[#This Row],[DATES]]="","",IF(OR(WEEKDAY(Tableau1[[#This Row],[DATES]],2)&gt;5,Listes!$E$1:$E$11=Tableau1[[#This Row],[DATES]]),0,1))</f>
        <v>1</v>
      </c>
      <c r="B2" s="14">
        <f>DATE($F2,$G2,1)</f>
        <v>44287</v>
      </c>
      <c r="C2" s="11">
        <v>0</v>
      </c>
      <c r="F2" s="3">
        <v>2021</v>
      </c>
      <c r="G2" s="3">
        <v>4</v>
      </c>
      <c r="J2" s="4"/>
    </row>
    <row r="3" spans="1:10">
      <c r="A3" s="22">
        <f t="array" ref="A3">IF(Tableau1[[#This Row],[DATES]]="","",IF(OR(WEEKDAY(Tableau1[[#This Row],[DATES]],2)&gt;5,Listes!$E$1:$E$11=Tableau1[[#This Row],[DATES]]),0,1))</f>
        <v>1</v>
      </c>
      <c r="B3" s="15">
        <f t="shared" ref="B3:B32" si="0">B2+1</f>
        <v>44288</v>
      </c>
      <c r="C3" s="11">
        <v>1</v>
      </c>
      <c r="D3" s="1"/>
      <c r="E3" s="1"/>
      <c r="F3" s="1"/>
      <c r="J3" s="4"/>
    </row>
    <row r="4" spans="1:10">
      <c r="A4" s="22">
        <f t="array" ref="A4">IF(Tableau1[[#This Row],[DATES]]="","",IF(OR(WEEKDAY(Tableau1[[#This Row],[DATES]],2)&gt;5,Listes!$E$1:$E$11=Tableau1[[#This Row],[DATES]]),0,1))</f>
        <v>0</v>
      </c>
      <c r="B4" s="16">
        <f t="shared" si="0"/>
        <v>44289</v>
      </c>
      <c r="C4" s="11">
        <v>0</v>
      </c>
      <c r="D4" s="25"/>
      <c r="E4" s="25"/>
      <c r="F4" s="1"/>
      <c r="J4" s="4"/>
    </row>
    <row r="5" spans="1:10" ht="13.5" thickBot="1">
      <c r="A5" s="22">
        <f t="array" ref="A5">IF(Tableau1[[#This Row],[DATES]]="","",IF(OR(WEEKDAY(Tableau1[[#This Row],[DATES]],2)&gt;5,Listes!$E$1:$E$11=Tableau1[[#This Row],[DATES]]),0,1))</f>
        <v>0</v>
      </c>
      <c r="B5" s="15">
        <f t="shared" si="0"/>
        <v>44290</v>
      </c>
      <c r="C5" s="11">
        <v>0</v>
      </c>
      <c r="D5" s="5"/>
      <c r="E5" s="5"/>
      <c r="F5" s="5"/>
      <c r="J5" s="4"/>
    </row>
    <row r="6" spans="1:10">
      <c r="A6" s="22">
        <f t="array" ref="A6">IF(Tableau1[[#This Row],[DATES]]="","",IF(OR(WEEKDAY(Tableau1[[#This Row],[DATES]],2)&gt;5,Listes!$E$1:$E$11=Tableau1[[#This Row],[DATES]]),0,1))</f>
        <v>0</v>
      </c>
      <c r="B6" s="16">
        <f t="shared" si="0"/>
        <v>44291</v>
      </c>
      <c r="C6" s="11">
        <v>1</v>
      </c>
      <c r="D6" s="6"/>
      <c r="E6" s="7"/>
      <c r="F6" s="6"/>
      <c r="G6" s="4"/>
      <c r="J6" s="4"/>
    </row>
    <row r="7" spans="1:10">
      <c r="A7" s="22">
        <f t="array" ref="A7">IF(Tableau1[[#This Row],[DATES]]="","",IF(OR(WEEKDAY(Tableau1[[#This Row],[DATES]],2)&gt;5,Listes!$E$1:$E$11=Tableau1[[#This Row],[DATES]]),0,1))</f>
        <v>1</v>
      </c>
      <c r="B7" s="15">
        <f t="shared" si="0"/>
        <v>44292</v>
      </c>
      <c r="C7" s="11">
        <v>1</v>
      </c>
      <c r="D7" s="8"/>
      <c r="E7" s="9"/>
      <c r="F7" s="8"/>
      <c r="J7" s="4"/>
    </row>
    <row r="8" spans="1:10">
      <c r="A8" s="22">
        <f t="array" ref="A8">IF(Tableau1[[#This Row],[DATES]]="","",IF(OR(WEEKDAY(Tableau1[[#This Row],[DATES]],2)&gt;5,Listes!$E$1:$E$11=Tableau1[[#This Row],[DATES]]),0,1))</f>
        <v>1</v>
      </c>
      <c r="B8" s="16">
        <f t="shared" si="0"/>
        <v>44293</v>
      </c>
      <c r="C8" s="11">
        <v>0</v>
      </c>
      <c r="D8" s="8"/>
      <c r="E8" s="9"/>
      <c r="F8" s="8"/>
      <c r="J8" s="4"/>
    </row>
    <row r="9" spans="1:10">
      <c r="A9" s="22">
        <f t="array" ref="A9">IF(Tableau1[[#This Row],[DATES]]="","",IF(OR(WEEKDAY(Tableau1[[#This Row],[DATES]],2)&gt;5,Listes!$E$1:$E$11=Tableau1[[#This Row],[DATES]]),0,1))</f>
        <v>1</v>
      </c>
      <c r="B9" s="15">
        <f t="shared" si="0"/>
        <v>44294</v>
      </c>
      <c r="C9" s="11">
        <v>1</v>
      </c>
      <c r="D9" s="8"/>
      <c r="E9" s="9"/>
      <c r="F9" s="8"/>
      <c r="J9" s="24"/>
    </row>
    <row r="10" spans="1:10">
      <c r="A10" s="22">
        <f t="array" ref="A10">IF(Tableau1[[#This Row],[DATES]]="","",IF(OR(WEEKDAY(Tableau1[[#This Row],[DATES]],2)&gt;5,Listes!$E$1:$E$11=Tableau1[[#This Row],[DATES]]),0,1))</f>
        <v>1</v>
      </c>
      <c r="B10" s="16">
        <f t="shared" si="0"/>
        <v>44295</v>
      </c>
      <c r="C10" s="11">
        <v>0</v>
      </c>
      <c r="D10" s="8"/>
      <c r="E10" s="9"/>
      <c r="F10" s="8"/>
      <c r="J10" s="4"/>
    </row>
    <row r="11" spans="1:10">
      <c r="A11" s="22">
        <f t="array" ref="A11">IF(Tableau1[[#This Row],[DATES]]="","",IF(OR(WEEKDAY(Tableau1[[#This Row],[DATES]],2)&gt;5,Listes!$E$1:$E$11=Tableau1[[#This Row],[DATES]]),0,1))</f>
        <v>0</v>
      </c>
      <c r="B11" s="15">
        <f t="shared" si="0"/>
        <v>44296</v>
      </c>
      <c r="C11" s="11">
        <v>0</v>
      </c>
      <c r="D11" s="8"/>
      <c r="E11" s="9"/>
      <c r="F11" s="8"/>
      <c r="J11" s="4"/>
    </row>
    <row r="12" spans="1:10">
      <c r="A12" s="22">
        <f t="array" ref="A12">IF(Tableau1[[#This Row],[DATES]]="","",IF(OR(WEEKDAY(Tableau1[[#This Row],[DATES]],2)&gt;5,Listes!$E$1:$E$11=Tableau1[[#This Row],[DATES]]),0,1))</f>
        <v>0</v>
      </c>
      <c r="B12" s="16">
        <f t="shared" si="0"/>
        <v>44297</v>
      </c>
      <c r="C12" s="11">
        <v>1</v>
      </c>
      <c r="D12" s="8"/>
      <c r="E12" s="9"/>
      <c r="F12" s="8"/>
      <c r="J12" s="4"/>
    </row>
    <row r="13" spans="1:10">
      <c r="A13" s="22">
        <f t="array" ref="A13">IF(Tableau1[[#This Row],[DATES]]="","",IF(OR(WEEKDAY(Tableau1[[#This Row],[DATES]],2)&gt;5,Listes!$E$1:$E$11=Tableau1[[#This Row],[DATES]]),0,1))</f>
        <v>1</v>
      </c>
      <c r="B13" s="15">
        <f t="shared" si="0"/>
        <v>44298</v>
      </c>
      <c r="C13" s="11">
        <v>0</v>
      </c>
      <c r="D13" s="8"/>
      <c r="E13" s="9"/>
      <c r="F13" s="8"/>
      <c r="J13" s="4"/>
    </row>
    <row r="14" spans="1:10">
      <c r="A14" s="22">
        <f t="array" ref="A14">IF(Tableau1[[#This Row],[DATES]]="","",IF(OR(WEEKDAY(Tableau1[[#This Row],[DATES]],2)&gt;5,Listes!$E$1:$E$11=Tableau1[[#This Row],[DATES]]),0,1))</f>
        <v>1</v>
      </c>
      <c r="B14" s="16">
        <f t="shared" si="0"/>
        <v>44299</v>
      </c>
      <c r="C14" s="11">
        <v>1</v>
      </c>
      <c r="D14" s="8"/>
      <c r="E14" s="9"/>
      <c r="F14" s="8"/>
      <c r="J14" s="4"/>
    </row>
    <row r="15" spans="1:10">
      <c r="A15" s="22">
        <f t="array" ref="A15">IF(Tableau1[[#This Row],[DATES]]="","",IF(OR(WEEKDAY(Tableau1[[#This Row],[DATES]],2)&gt;5,Listes!$E$1:$E$11=Tableau1[[#This Row],[DATES]]),0,1))</f>
        <v>1</v>
      </c>
      <c r="B15" s="15">
        <f t="shared" si="0"/>
        <v>44300</v>
      </c>
      <c r="C15" s="11">
        <v>1</v>
      </c>
      <c r="D15" s="8">
        <v>1</v>
      </c>
      <c r="E15" s="9"/>
      <c r="F15" s="8"/>
      <c r="J15" s="4"/>
    </row>
    <row r="16" spans="1:10">
      <c r="A16" s="22">
        <f t="array" ref="A16">IF(Tableau1[[#This Row],[DATES]]="","",IF(OR(WEEKDAY(Tableau1[[#This Row],[DATES]],2)&gt;5,Listes!$E$1:$E$11=Tableau1[[#This Row],[DATES]]),0,1))</f>
        <v>1</v>
      </c>
      <c r="B16" s="16">
        <f t="shared" si="0"/>
        <v>44301</v>
      </c>
      <c r="C16" s="11">
        <v>1</v>
      </c>
      <c r="D16" s="8"/>
      <c r="E16" s="9"/>
      <c r="F16" s="8"/>
      <c r="J16" s="4"/>
    </row>
    <row r="17" spans="1:10">
      <c r="A17" s="22">
        <f t="array" ref="A17">IF(Tableau1[[#This Row],[DATES]]="","",IF(OR(WEEKDAY(Tableau1[[#This Row],[DATES]],2)&gt;5,Listes!$E$1:$E$11=Tableau1[[#This Row],[DATES]]),0,1))</f>
        <v>1</v>
      </c>
      <c r="B17" s="15">
        <f t="shared" si="0"/>
        <v>44302</v>
      </c>
      <c r="C17" s="11">
        <v>0</v>
      </c>
      <c r="D17" s="8"/>
      <c r="E17" s="9"/>
      <c r="F17" s="8"/>
      <c r="J17" s="4"/>
    </row>
    <row r="18" spans="1:10">
      <c r="A18" s="22">
        <f t="array" ref="A18">IF(Tableau1[[#This Row],[DATES]]="","",IF(OR(WEEKDAY(Tableau1[[#This Row],[DATES]],2)&gt;5,Listes!$E$1:$E$11=Tableau1[[#This Row],[DATES]]),0,1))</f>
        <v>0</v>
      </c>
      <c r="B18" s="16">
        <f t="shared" si="0"/>
        <v>44303</v>
      </c>
      <c r="C18" s="11">
        <v>1</v>
      </c>
      <c r="D18" s="1"/>
      <c r="E18" s="1"/>
      <c r="F18" s="1"/>
      <c r="J18" s="4"/>
    </row>
    <row r="19" spans="1:10">
      <c r="A19" s="22">
        <f t="array" ref="A19">IF(Tableau1[[#This Row],[DATES]]="","",IF(OR(WEEKDAY(Tableau1[[#This Row],[DATES]],2)&gt;5,Listes!$E$1:$E$11=Tableau1[[#This Row],[DATES]]),0,1))</f>
        <v>0</v>
      </c>
      <c r="B19" s="15">
        <f t="shared" si="0"/>
        <v>44304</v>
      </c>
      <c r="C19" s="11">
        <v>0</v>
      </c>
      <c r="D19" s="1"/>
      <c r="E19" s="1"/>
      <c r="F19" s="1"/>
      <c r="J19" s="4"/>
    </row>
    <row r="20" spans="1:10">
      <c r="A20" s="22">
        <f t="array" ref="A20">IF(Tableau1[[#This Row],[DATES]]="","",IF(OR(WEEKDAY(Tableau1[[#This Row],[DATES]],2)&gt;5,Listes!$E$1:$E$11=Tableau1[[#This Row],[DATES]]),0,1))</f>
        <v>1</v>
      </c>
      <c r="B20" s="16">
        <f t="shared" si="0"/>
        <v>44305</v>
      </c>
      <c r="C20" s="11">
        <v>0</v>
      </c>
      <c r="D20" s="1"/>
      <c r="E20" s="1"/>
      <c r="F20" s="1"/>
      <c r="J20" s="4"/>
    </row>
    <row r="21" spans="1:10">
      <c r="A21" s="22">
        <f t="array" ref="A21">IF(Tableau1[[#This Row],[DATES]]="","",IF(OR(WEEKDAY(Tableau1[[#This Row],[DATES]],2)&gt;5,Listes!$E$1:$E$11=Tableau1[[#This Row],[DATES]]),0,1))</f>
        <v>1</v>
      </c>
      <c r="B21" s="15">
        <f t="shared" si="0"/>
        <v>44306</v>
      </c>
      <c r="C21" s="11">
        <v>0</v>
      </c>
      <c r="D21" s="1"/>
      <c r="E21" s="1"/>
      <c r="F21" s="1"/>
      <c r="J21" s="4"/>
    </row>
    <row r="22" spans="1:10">
      <c r="A22" s="22">
        <f t="array" ref="A22">IF(Tableau1[[#This Row],[DATES]]="","",IF(OR(WEEKDAY(Tableau1[[#This Row],[DATES]],2)&gt;5,Listes!$E$1:$E$11=Tableau1[[#This Row],[DATES]]),0,1))</f>
        <v>1</v>
      </c>
      <c r="B22" s="16">
        <f t="shared" si="0"/>
        <v>44307</v>
      </c>
      <c r="C22" s="11">
        <v>1</v>
      </c>
      <c r="D22" s="1"/>
      <c r="E22" s="1"/>
      <c r="F22" s="1"/>
      <c r="J22" s="4"/>
    </row>
    <row r="23" spans="1:10">
      <c r="A23" s="22">
        <f t="array" ref="A23">IF(Tableau1[[#This Row],[DATES]]="","",IF(OR(WEEKDAY(Tableau1[[#This Row],[DATES]],2)&gt;5,Listes!$E$1:$E$11=Tableau1[[#This Row],[DATES]]),0,1))</f>
        <v>1</v>
      </c>
      <c r="B23" s="15">
        <f t="shared" si="0"/>
        <v>44308</v>
      </c>
      <c r="C23" s="11">
        <v>1</v>
      </c>
      <c r="D23" s="1"/>
      <c r="E23" s="1"/>
      <c r="F23" s="1"/>
      <c r="J23" s="4"/>
    </row>
    <row r="24" spans="1:10">
      <c r="A24" s="22">
        <f t="array" ref="A24">IF(Tableau1[[#This Row],[DATES]]="","",IF(OR(WEEKDAY(Tableau1[[#This Row],[DATES]],2)&gt;5,Listes!$E$1:$E$11=Tableau1[[#This Row],[DATES]]),0,1))</f>
        <v>1</v>
      </c>
      <c r="B24" s="16">
        <f t="shared" si="0"/>
        <v>44309</v>
      </c>
      <c r="C24" s="11">
        <v>1</v>
      </c>
      <c r="D24" s="1"/>
      <c r="E24" s="1"/>
      <c r="F24" s="1"/>
      <c r="J24" s="4"/>
    </row>
    <row r="25" spans="1:10">
      <c r="A25" s="22">
        <f t="array" ref="A25">IF(Tableau1[[#This Row],[DATES]]="","",IF(OR(WEEKDAY(Tableau1[[#This Row],[DATES]],2)&gt;5,Listes!$E$1:$E$11=Tableau1[[#This Row],[DATES]]),0,1))</f>
        <v>0</v>
      </c>
      <c r="B25" s="15">
        <f t="shared" si="0"/>
        <v>44310</v>
      </c>
      <c r="C25" s="11">
        <v>1</v>
      </c>
      <c r="D25" s="1"/>
      <c r="E25" s="1"/>
      <c r="F25" s="1"/>
      <c r="J25" s="4"/>
    </row>
    <row r="26" spans="1:10">
      <c r="A26" s="22">
        <f t="array" ref="A26">IF(Tableau1[[#This Row],[DATES]]="","",IF(OR(WEEKDAY(Tableau1[[#This Row],[DATES]],2)&gt;5,Listes!$E$1:$E$11=Tableau1[[#This Row],[DATES]]),0,1))</f>
        <v>0</v>
      </c>
      <c r="B26" s="16">
        <f t="shared" si="0"/>
        <v>44311</v>
      </c>
      <c r="C26" s="11">
        <v>1</v>
      </c>
      <c r="D26" s="1"/>
      <c r="E26" s="1"/>
      <c r="F26" s="1"/>
      <c r="J26" s="4"/>
    </row>
    <row r="27" spans="1:10">
      <c r="A27" s="22">
        <f t="array" ref="A27">IF(Tableau1[[#This Row],[DATES]]="","",IF(OR(WEEKDAY(Tableau1[[#This Row],[DATES]],2)&gt;5,Listes!$E$1:$E$11=Tableau1[[#This Row],[DATES]]),0,1))</f>
        <v>1</v>
      </c>
      <c r="B27" s="15">
        <f t="shared" si="0"/>
        <v>44312</v>
      </c>
      <c r="C27" s="11">
        <v>0</v>
      </c>
      <c r="D27" s="1"/>
      <c r="E27" s="1"/>
      <c r="F27" s="1"/>
      <c r="J27" s="4"/>
    </row>
    <row r="28" spans="1:10">
      <c r="A28" s="22">
        <f t="array" ref="A28">IF(Tableau1[[#This Row],[DATES]]="","",IF(OR(WEEKDAY(Tableau1[[#This Row],[DATES]],2)&gt;5,Listes!$E$1:$E$11=Tableau1[[#This Row],[DATES]]),0,1))</f>
        <v>1</v>
      </c>
      <c r="B28" s="16">
        <f t="shared" si="0"/>
        <v>44313</v>
      </c>
      <c r="C28" s="11">
        <v>1</v>
      </c>
      <c r="D28" s="1"/>
      <c r="E28" s="1"/>
      <c r="F28" s="1"/>
      <c r="J28" s="4"/>
    </row>
    <row r="29" spans="1:10">
      <c r="A29" s="22">
        <f t="array" ref="A29">IF(Tableau1[[#This Row],[DATES]]="","",IF(OR(WEEKDAY(Tableau1[[#This Row],[DATES]],2)&gt;5,Listes!$E$1:$E$11=Tableau1[[#This Row],[DATES]]),0,1))</f>
        <v>1</v>
      </c>
      <c r="B29" s="15">
        <f t="shared" si="0"/>
        <v>44314</v>
      </c>
      <c r="C29" s="11">
        <v>1</v>
      </c>
      <c r="D29" s="1"/>
      <c r="E29" s="1"/>
      <c r="F29" s="1"/>
      <c r="J29" s="4"/>
    </row>
    <row r="30" spans="1:10">
      <c r="A30" s="22">
        <f t="array" ref="A30">IF(Tableau1[[#This Row],[DATES]]="","",IF(OR(WEEKDAY(Tableau1[[#This Row],[DATES]],2)&gt;5,Listes!$E$1:$E$11=Tableau1[[#This Row],[DATES]]),0,1))</f>
        <v>1</v>
      </c>
      <c r="B30" s="16">
        <f t="shared" si="0"/>
        <v>44315</v>
      </c>
      <c r="C30" s="11">
        <v>1</v>
      </c>
      <c r="D30" s="1"/>
      <c r="E30" s="1"/>
      <c r="F30" s="1"/>
    </row>
    <row r="31" spans="1:10">
      <c r="A31" s="22">
        <f t="array" ref="A31">IF(Tableau1[[#This Row],[DATES]]="","",IF(OR(WEEKDAY(Tableau1[[#This Row],[DATES]],2)&gt;5,Listes!$E$1:$E$11=Tableau1[[#This Row],[DATES]]),0,1))</f>
        <v>1</v>
      </c>
      <c r="B31" s="15">
        <f t="shared" si="0"/>
        <v>44316</v>
      </c>
      <c r="C31" s="11">
        <v>0</v>
      </c>
      <c r="D31" s="1"/>
      <c r="E31" s="1"/>
      <c r="F31" s="1"/>
    </row>
    <row r="32" spans="1:10">
      <c r="A32" s="22" t="str">
        <f t="array" ref="A32">IF(Tableau1[[#This Row],[DATES]]="","",IF(OR(WEEKDAY(Tableau1[[#This Row],[DATES]],2)&gt;5,Listes!$E$1:$E$11=Tableau1[[#This Row],[DATES]]),0,1))</f>
        <v/>
      </c>
      <c r="B32" s="16"/>
      <c r="C32" s="11">
        <v>0</v>
      </c>
      <c r="D32" s="1"/>
      <c r="E32" s="1"/>
      <c r="F32" s="1"/>
    </row>
    <row r="33" spans="6:6">
      <c r="F33" s="1"/>
    </row>
    <row r="34" spans="6:6">
      <c r="F34" s="1"/>
    </row>
    <row r="35" spans="6:6">
      <c r="F35" s="1"/>
    </row>
    <row r="36" spans="6:6">
      <c r="F36" s="1"/>
    </row>
    <row r="37" spans="6:6">
      <c r="F37" s="1"/>
    </row>
  </sheetData>
  <mergeCells count="1">
    <mergeCell ref="D4:E4"/>
  </mergeCells>
  <conditionalFormatting sqref="A2:A32">
    <cfRule type="expression" dxfId="13" priority="4">
      <formula>$A2=0</formula>
    </cfRule>
  </conditionalFormatting>
  <conditionalFormatting sqref="C2:C32">
    <cfRule type="expression" dxfId="12" priority="3">
      <formula>AND($B2&lt;&gt;"",$C2=0)</formula>
    </cfRule>
    <cfRule type="expression" dxfId="11" priority="2">
      <formula>AND($B2&lt;&gt;"",$C2=1)</formula>
    </cfRule>
  </conditionalFormatting>
  <conditionalFormatting sqref="C30:C32">
    <cfRule type="expression" dxfId="10" priority="1">
      <formula>$B30=""</formula>
    </cfRule>
  </conditionalFormatting>
  <dataValidations count="2">
    <dataValidation type="list" allowBlank="1" showInputMessage="1" showErrorMessage="1" sqref="F2">
      <formula1>Annees</formula1>
    </dataValidation>
    <dataValidation type="list" allowBlank="1" showInputMessage="1" showErrorMessage="1" sqref="G2">
      <formula1>Mois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19"/>
  <sheetViews>
    <sheetView workbookViewId="0">
      <selection activeCell="F16" sqref="F16"/>
    </sheetView>
  </sheetViews>
  <sheetFormatPr baseColWidth="10" defaultRowHeight="15"/>
  <sheetData>
    <row r="1" spans="1:7">
      <c r="A1">
        <v>2020</v>
      </c>
      <c r="B1">
        <v>1</v>
      </c>
      <c r="D1">
        <f>Choix_année_mois[ANNÉE]</f>
        <v>2021</v>
      </c>
      <c r="E1" s="18">
        <f>DATE($D$1,1,1)</f>
        <v>44197</v>
      </c>
      <c r="F1" s="30" t="s">
        <v>4</v>
      </c>
      <c r="G1" s="31"/>
    </row>
    <row r="2" spans="1:7">
      <c r="A2">
        <v>2021</v>
      </c>
      <c r="B2">
        <v>2</v>
      </c>
      <c r="E2" s="19">
        <f>(DOLLAR(("4/" &amp; $D$1)/7+MOD(19*MOD($D$1,19)-7,30)*14%,)*7-6)+1</f>
        <v>44291</v>
      </c>
      <c r="F2" s="26" t="s">
        <v>5</v>
      </c>
      <c r="G2" s="27"/>
    </row>
    <row r="3" spans="1:7">
      <c r="A3">
        <v>2022</v>
      </c>
      <c r="B3">
        <v>3</v>
      </c>
      <c r="E3" s="19">
        <f>DATE($D$1,5,1)</f>
        <v>44317</v>
      </c>
      <c r="F3" s="26" t="s">
        <v>6</v>
      </c>
      <c r="G3" s="27"/>
    </row>
    <row r="4" spans="1:7">
      <c r="A4">
        <v>2023</v>
      </c>
      <c r="B4">
        <v>4</v>
      </c>
      <c r="E4" s="19">
        <f>DATE($D$1,5,8)</f>
        <v>44324</v>
      </c>
      <c r="F4" s="26" t="s">
        <v>7</v>
      </c>
      <c r="G4" s="27"/>
    </row>
    <row r="5" spans="1:7">
      <c r="A5">
        <v>2024</v>
      </c>
      <c r="B5">
        <v>5</v>
      </c>
      <c r="E5" s="19">
        <f>E2+49</f>
        <v>44340</v>
      </c>
      <c r="F5" s="26" t="s">
        <v>8</v>
      </c>
      <c r="G5" s="27"/>
    </row>
    <row r="6" spans="1:7">
      <c r="A6">
        <v>2025</v>
      </c>
      <c r="B6">
        <v>6</v>
      </c>
      <c r="E6" s="19">
        <f>E2+38</f>
        <v>44329</v>
      </c>
      <c r="F6" s="26" t="s">
        <v>9</v>
      </c>
      <c r="G6" s="27"/>
    </row>
    <row r="7" spans="1:7">
      <c r="A7">
        <v>2026</v>
      </c>
      <c r="B7">
        <v>7</v>
      </c>
      <c r="E7" s="19">
        <f>DATE($D$1,7,14)</f>
        <v>44391</v>
      </c>
      <c r="F7" s="26" t="s">
        <v>10</v>
      </c>
      <c r="G7" s="27"/>
    </row>
    <row r="8" spans="1:7">
      <c r="A8">
        <v>2027</v>
      </c>
      <c r="B8">
        <v>8</v>
      </c>
      <c r="E8" s="19">
        <f>DATE($D$1,8,15)</f>
        <v>44423</v>
      </c>
      <c r="F8" s="26" t="s">
        <v>11</v>
      </c>
      <c r="G8" s="27"/>
    </row>
    <row r="9" spans="1:7">
      <c r="A9">
        <v>2028</v>
      </c>
      <c r="B9">
        <v>9</v>
      </c>
      <c r="E9" s="19">
        <f>DATE($D$1,11,1)</f>
        <v>44501</v>
      </c>
      <c r="F9" s="26" t="s">
        <v>12</v>
      </c>
      <c r="G9" s="27"/>
    </row>
    <row r="10" spans="1:7">
      <c r="A10">
        <v>2029</v>
      </c>
      <c r="B10">
        <v>10</v>
      </c>
      <c r="E10" s="19">
        <f>DATE($D$1,11,11)</f>
        <v>44511</v>
      </c>
      <c r="F10" s="26" t="s">
        <v>14</v>
      </c>
      <c r="G10" s="27"/>
    </row>
    <row r="11" spans="1:7" ht="15.75" thickBot="1">
      <c r="A11">
        <v>2030</v>
      </c>
      <c r="B11">
        <v>11</v>
      </c>
      <c r="E11" s="20">
        <f>DATE($D$1,12,25)</f>
        <v>44555</v>
      </c>
      <c r="F11" s="28" t="s">
        <v>13</v>
      </c>
      <c r="G11" s="29"/>
    </row>
    <row r="12" spans="1:7" ht="15.75" thickTop="1">
      <c r="A12">
        <v>2031</v>
      </c>
      <c r="B12">
        <v>12</v>
      </c>
    </row>
    <row r="13" spans="1:7">
      <c r="A13">
        <v>2032</v>
      </c>
    </row>
    <row r="14" spans="1:7">
      <c r="A14">
        <v>2033</v>
      </c>
    </row>
    <row r="15" spans="1:7">
      <c r="A15">
        <v>2034</v>
      </c>
    </row>
    <row r="16" spans="1:7">
      <c r="A16">
        <v>2035</v>
      </c>
    </row>
    <row r="17" spans="1:1">
      <c r="A17">
        <v>2036</v>
      </c>
    </row>
    <row r="18" spans="1:1">
      <c r="A18">
        <v>2037</v>
      </c>
    </row>
    <row r="19" spans="1:1">
      <c r="A19">
        <v>2038</v>
      </c>
    </row>
  </sheetData>
  <mergeCells count="11">
    <mergeCell ref="F6:G6"/>
    <mergeCell ref="F1:G1"/>
    <mergeCell ref="F2:G2"/>
    <mergeCell ref="F3:G3"/>
    <mergeCell ref="F4:G4"/>
    <mergeCell ref="F5:G5"/>
    <mergeCell ref="F7:G7"/>
    <mergeCell ref="F8:G8"/>
    <mergeCell ref="F9:G9"/>
    <mergeCell ref="F10:G10"/>
    <mergeCell ref="F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Listes</vt:lpstr>
      <vt:lpstr>Annees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</dc:creator>
  <cp:lastModifiedBy>FRANCIS</cp:lastModifiedBy>
  <cp:lastPrinted>2021-09-02T08:43:01Z</cp:lastPrinted>
  <dcterms:created xsi:type="dcterms:W3CDTF">2012-08-10T07:58:54Z</dcterms:created>
  <dcterms:modified xsi:type="dcterms:W3CDTF">2021-09-08T06:43:57Z</dcterms:modified>
</cp:coreProperties>
</file>