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9040" windowHeight="1584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2"/>
  <c r="E9"/>
  <c r="G9"/>
  <c r="I9"/>
  <c r="K9"/>
  <c r="M9"/>
  <c r="O9"/>
  <c r="Q9"/>
  <c r="S9"/>
  <c r="U9"/>
  <c r="W9"/>
  <c r="Y9"/>
  <c r="E10"/>
  <c r="G10"/>
  <c r="I10"/>
  <c r="K10"/>
  <c r="M10"/>
  <c r="O10"/>
  <c r="Q10"/>
  <c r="S10"/>
  <c r="U10"/>
  <c r="W10"/>
  <c r="Y10"/>
  <c r="E11"/>
  <c r="G11"/>
  <c r="I11"/>
  <c r="K11"/>
  <c r="M11"/>
  <c r="O11"/>
  <c r="Q11"/>
  <c r="S11"/>
  <c r="U11"/>
  <c r="W11"/>
  <c r="Y11"/>
  <c r="C10"/>
  <c r="C11"/>
  <c r="F7"/>
  <c r="H7" s="1"/>
  <c r="J7" s="1"/>
  <c r="L7" s="1"/>
  <c r="N7" s="1"/>
  <c r="P7" s="1"/>
  <c r="R7" s="1"/>
  <c r="T7" s="1"/>
  <c r="V7" s="1"/>
  <c r="X7" s="1"/>
  <c r="D7"/>
  <c r="J2"/>
  <c r="K2"/>
  <c r="I2"/>
  <c r="B2"/>
  <c r="K5"/>
  <c r="I4"/>
  <c r="I5"/>
  <c r="J5"/>
  <c r="J4"/>
  <c r="K4"/>
  <c r="X11" l="1"/>
  <c r="P11"/>
  <c r="E2" i="1"/>
  <c r="L9" i="2" s="1"/>
  <c r="E3" i="1"/>
  <c r="V10" i="2" s="1"/>
  <c r="E4" i="1"/>
  <c r="E5"/>
  <c r="E6"/>
  <c r="T9" i="2" s="1"/>
  <c r="E7" i="1"/>
  <c r="E8"/>
  <c r="E9"/>
  <c r="E10"/>
  <c r="E11"/>
  <c r="E12"/>
  <c r="E13"/>
  <c r="E14"/>
  <c r="E15"/>
  <c r="N10" i="2" l="1"/>
  <c r="F10"/>
  <c r="J9"/>
  <c r="P10"/>
  <c r="L11"/>
  <c r="R9"/>
  <c r="X10"/>
  <c r="H9"/>
  <c r="D10"/>
  <c r="J11"/>
  <c r="P9"/>
  <c r="L10"/>
  <c r="R11"/>
  <c r="B11"/>
  <c r="F9"/>
  <c r="X9"/>
  <c r="T10"/>
  <c r="N9"/>
  <c r="J10"/>
  <c r="F11"/>
  <c r="B9"/>
  <c r="V9"/>
  <c r="R10"/>
  <c r="N11"/>
  <c r="H10"/>
  <c r="D11"/>
  <c r="V11"/>
  <c r="T11"/>
  <c r="D9"/>
  <c r="K3"/>
  <c r="B10"/>
  <c r="H11"/>
  <c r="F2"/>
  <c r="I3"/>
  <c r="F1"/>
  <c r="F3"/>
  <c r="J3"/>
</calcChain>
</file>

<file path=xl/sharedStrings.xml><?xml version="1.0" encoding="utf-8"?>
<sst xmlns="http://schemas.openxmlformats.org/spreadsheetml/2006/main" count="72" uniqueCount="17">
  <si>
    <t>date début</t>
  </si>
  <si>
    <t>ticket</t>
  </si>
  <si>
    <t>traité par</t>
  </si>
  <si>
    <t>date fin</t>
  </si>
  <si>
    <t>jours de traitement</t>
  </si>
  <si>
    <t>145xxx</t>
  </si>
  <si>
    <t>145yyy</t>
  </si>
  <si>
    <t>nombre tickets</t>
  </si>
  <si>
    <t>Marseille</t>
  </si>
  <si>
    <t>Paris</t>
  </si>
  <si>
    <t>Bordeaux</t>
  </si>
  <si>
    <t>nombre</t>
  </si>
  <si>
    <t>moyen</t>
  </si>
  <si>
    <t>délai traitement</t>
  </si>
  <si>
    <t>min</t>
  </si>
  <si>
    <t>max</t>
  </si>
  <si>
    <t>moyenne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</si>
</sst>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.0"/>
    <numFmt numFmtId="167" formatCode="mmmm"/>
  </numFmts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9"/>
      </right>
      <top/>
      <bottom style="thin">
        <color theme="9"/>
      </bottom>
      <diagonal/>
    </border>
    <border>
      <left/>
      <right/>
      <top/>
      <bottom style="thin">
        <color theme="9"/>
      </bottom>
      <diagonal/>
    </border>
    <border>
      <left/>
      <right style="thin">
        <color theme="9"/>
      </right>
      <top/>
      <bottom style="medium">
        <color theme="9"/>
      </bottom>
      <diagonal/>
    </border>
    <border>
      <left/>
      <right/>
      <top/>
      <bottom style="medium">
        <color theme="9"/>
      </bottom>
      <diagonal/>
    </border>
    <border>
      <left/>
      <right style="thin">
        <color theme="9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2" borderId="3" xfId="0" applyFont="1" applyFill="1" applyBorder="1" applyAlignment="1">
      <alignment horizontal="center" vertical="center"/>
    </xf>
    <xf numFmtId="164" fontId="0" fillId="2" borderId="3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0" fontId="2" fillId="0" borderId="1" xfId="0" quotePrefix="1" applyFont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64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/>
        <top/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9"/>
        </right>
        <top/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9"/>
        </right>
        <top/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9"/>
        </right>
        <top/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theme="9"/>
        </right>
        <top/>
        <bottom style="thin">
          <color theme="9"/>
        </bottom>
        <vertical/>
        <horizontal/>
      </border>
    </dxf>
    <dxf>
      <border outline="0">
        <bottom style="medium">
          <color theme="9"/>
        </bottom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15" totalsRowShown="0" headerRowDxfId="0" headerRowBorderDxfId="6" tableBorderDxfId="7">
  <autoFilter ref="A1:E15"/>
  <tableColumns count="5">
    <tableColumn id="1" name="date début" dataDxfId="5"/>
    <tableColumn id="2" name="ticket" dataDxfId="4"/>
    <tableColumn id="3" name="traité par" dataDxfId="3"/>
    <tableColumn id="4" name="date fin" dataDxfId="2"/>
    <tableColumn id="5" name="jours de traitement" dataDxfId="1">
      <calculatedColumnFormula>IF(Feuil1!$A2="","",DATEDIF(Feuil1!$A2,Feuil1!$D2,"d"))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E12" sqref="E12"/>
    </sheetView>
  </sheetViews>
  <sheetFormatPr baseColWidth="10" defaultRowHeight="15"/>
  <cols>
    <col min="1" max="1" width="15.28515625" style="6" bestFit="1" customWidth="1"/>
    <col min="2" max="2" width="10.5703125" style="7" bestFit="1" customWidth="1"/>
    <col min="3" max="3" width="13.7109375" style="7" bestFit="1" customWidth="1"/>
    <col min="4" max="4" width="12.42578125" style="6" bestFit="1" customWidth="1"/>
    <col min="5" max="5" width="20.28515625" style="7" customWidth="1"/>
  </cols>
  <sheetData>
    <row r="1" spans="1:5" s="9" customFormat="1" ht="37.5" customHeight="1" thickBot="1">
      <c r="A1" s="18" t="s">
        <v>0</v>
      </c>
      <c r="B1" s="19" t="s">
        <v>1</v>
      </c>
      <c r="C1" s="19" t="s">
        <v>2</v>
      </c>
      <c r="D1" s="18" t="s">
        <v>3</v>
      </c>
      <c r="E1" s="20" t="s">
        <v>4</v>
      </c>
    </row>
    <row r="2" spans="1:5">
      <c r="A2" s="11">
        <v>44208</v>
      </c>
      <c r="B2" s="10" t="s">
        <v>5</v>
      </c>
      <c r="C2" s="10" t="s">
        <v>8</v>
      </c>
      <c r="D2" s="11">
        <v>44213</v>
      </c>
      <c r="E2" s="16">
        <f>IF(Feuil1!$A2="","",DATEDIF(Feuil1!$A2,Feuil1!$D2,"d"))</f>
        <v>5</v>
      </c>
    </row>
    <row r="3" spans="1:5">
      <c r="A3" s="13">
        <v>44211</v>
      </c>
      <c r="B3" s="12" t="s">
        <v>6</v>
      </c>
      <c r="C3" s="12" t="s">
        <v>9</v>
      </c>
      <c r="D3" s="13">
        <v>44213</v>
      </c>
      <c r="E3" s="17">
        <f>IF(Feuil1!$A3="","",DATEDIF(Feuil1!$A3,Feuil1!$D3,"d"))</f>
        <v>2</v>
      </c>
    </row>
    <row r="4" spans="1:5">
      <c r="A4" s="11">
        <v>44215</v>
      </c>
      <c r="B4" s="10" t="s">
        <v>5</v>
      </c>
      <c r="C4" s="10" t="s">
        <v>10</v>
      </c>
      <c r="D4" s="11">
        <v>44218</v>
      </c>
      <c r="E4" s="16">
        <f>IF(Feuil1!$A4="","",DATEDIF(Feuil1!$A4,Feuil1!$D4,"d"))</f>
        <v>3</v>
      </c>
    </row>
    <row r="5" spans="1:5">
      <c r="A5" s="13">
        <v>44231</v>
      </c>
      <c r="B5" s="12" t="s">
        <v>6</v>
      </c>
      <c r="C5" s="12" t="s">
        <v>9</v>
      </c>
      <c r="D5" s="13">
        <v>44231</v>
      </c>
      <c r="E5" s="17">
        <f>IF(Feuil1!$A5="","",DATEDIF(Feuil1!$A5,Feuil1!$D5,"d"))</f>
        <v>0</v>
      </c>
    </row>
    <row r="6" spans="1:5">
      <c r="A6" s="11">
        <v>44232</v>
      </c>
      <c r="B6" s="10" t="s">
        <v>5</v>
      </c>
      <c r="C6" s="10" t="s">
        <v>8</v>
      </c>
      <c r="D6" s="11">
        <v>44235</v>
      </c>
      <c r="E6" s="16">
        <f>IF(Feuil1!$A6="","",DATEDIF(Feuil1!$A6,Feuil1!$D6,"d"))</f>
        <v>3</v>
      </c>
    </row>
    <row r="7" spans="1:5">
      <c r="A7" s="13">
        <v>44259</v>
      </c>
      <c r="B7" s="12" t="s">
        <v>6</v>
      </c>
      <c r="C7" s="12" t="s">
        <v>10</v>
      </c>
      <c r="D7" s="13">
        <v>44272</v>
      </c>
      <c r="E7" s="17">
        <f>IF(Feuil1!$A7="","",DATEDIF(Feuil1!$A7,Feuil1!$D7,"d"))</f>
        <v>13</v>
      </c>
    </row>
    <row r="8" spans="1:5">
      <c r="A8" s="11">
        <v>44324</v>
      </c>
      <c r="B8" s="10" t="s">
        <v>5</v>
      </c>
      <c r="C8" s="10" t="s">
        <v>9</v>
      </c>
      <c r="D8" s="11">
        <v>44330</v>
      </c>
      <c r="E8" s="16">
        <f>IF(Feuil1!$A8="","",DATEDIF(Feuil1!$A8,Feuil1!$D8,"d"))</f>
        <v>6</v>
      </c>
    </row>
    <row r="9" spans="1:5">
      <c r="A9" s="13">
        <v>44356</v>
      </c>
      <c r="B9" s="12" t="s">
        <v>6</v>
      </c>
      <c r="C9" s="12" t="s">
        <v>8</v>
      </c>
      <c r="D9" s="13">
        <v>44359</v>
      </c>
      <c r="E9" s="17">
        <f>IF(Feuil1!$A9="","",DATEDIF(Feuil1!$A9,Feuil1!$D9,"d"))</f>
        <v>3</v>
      </c>
    </row>
    <row r="10" spans="1:5">
      <c r="A10" s="11">
        <v>44395</v>
      </c>
      <c r="B10" s="10" t="s">
        <v>5</v>
      </c>
      <c r="C10" s="10" t="s">
        <v>9</v>
      </c>
      <c r="D10" s="11">
        <v>44396</v>
      </c>
      <c r="E10" s="16">
        <f>IF(Feuil1!$A10="","",DATEDIF(Feuil1!$A10,Feuil1!$D10,"d"))</f>
        <v>1</v>
      </c>
    </row>
    <row r="11" spans="1:5">
      <c r="A11" s="13">
        <v>44430</v>
      </c>
      <c r="B11" s="12" t="s">
        <v>6</v>
      </c>
      <c r="C11" s="12" t="s">
        <v>9</v>
      </c>
      <c r="D11" s="13">
        <v>44433</v>
      </c>
      <c r="E11" s="17">
        <f>IF(Feuil1!$A11="","",DATEDIF(Feuil1!$A11,Feuil1!$D11,"d"))</f>
        <v>3</v>
      </c>
    </row>
    <row r="12" spans="1:5">
      <c r="A12" s="11">
        <v>44446</v>
      </c>
      <c r="B12" s="10" t="s">
        <v>5</v>
      </c>
      <c r="C12" s="10" t="s">
        <v>9</v>
      </c>
      <c r="D12" s="11">
        <v>44447</v>
      </c>
      <c r="E12" s="16">
        <f>IF(Feuil1!$A12="","",DATEDIF(Feuil1!$A12,Feuil1!$D12,"d"))</f>
        <v>1</v>
      </c>
    </row>
    <row r="13" spans="1:5">
      <c r="A13" s="13">
        <v>44481</v>
      </c>
      <c r="B13" s="12" t="s">
        <v>6</v>
      </c>
      <c r="C13" s="12" t="s">
        <v>8</v>
      </c>
      <c r="D13" s="13">
        <v>44491</v>
      </c>
      <c r="E13" s="17">
        <f>IF(Feuil1!$A13="","",DATEDIF(Feuil1!$A13,Feuil1!$D13,"d"))</f>
        <v>10</v>
      </c>
    </row>
    <row r="14" spans="1:5">
      <c r="A14" s="11">
        <v>44506</v>
      </c>
      <c r="B14" s="10" t="s">
        <v>5</v>
      </c>
      <c r="C14" s="10" t="s">
        <v>10</v>
      </c>
      <c r="D14" s="11">
        <v>44507</v>
      </c>
      <c r="E14" s="16">
        <f>IF(Feuil1!$A14="","",DATEDIF(Feuil1!$A14,Feuil1!$D14,"d"))</f>
        <v>1</v>
      </c>
    </row>
    <row r="15" spans="1:5">
      <c r="A15" s="21">
        <v>44545</v>
      </c>
      <c r="B15" s="22" t="s">
        <v>6</v>
      </c>
      <c r="C15" s="22" t="s">
        <v>8</v>
      </c>
      <c r="D15" s="21">
        <v>44547</v>
      </c>
      <c r="E15" s="23">
        <f>IF(Feuil1!$A15="","",DATEDIF(Feuil1!$A15,Feuil1!$D15,"d"))</f>
        <v>2</v>
      </c>
    </row>
    <row r="16" spans="1:5">
      <c r="A16" s="21"/>
      <c r="B16" s="22"/>
      <c r="C16" s="22"/>
      <c r="D16" s="21"/>
      <c r="E16" s="23"/>
    </row>
  </sheetData>
  <pageMargins left="0.7" right="0.7" top="0.75" bottom="0.75" header="0.3" footer="0.3"/>
  <pageSetup paperSize="9" orientation="portrait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4C6C97-9FAD-49DE-BA35-5F4F65DBE1D4}">
          <x14:formula1>
            <xm:f>Feuil2!$I$1:$K$1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Y11"/>
  <sheetViews>
    <sheetView tabSelected="1" workbookViewId="0">
      <selection activeCell="C9" sqref="C9"/>
    </sheetView>
  </sheetViews>
  <sheetFormatPr baseColWidth="10" defaultRowHeight="15"/>
  <cols>
    <col min="2" max="2" width="14.28515625" bestFit="1" customWidth="1"/>
    <col min="4" max="4" width="15.42578125" bestFit="1" customWidth="1"/>
  </cols>
  <sheetData>
    <row r="1" spans="1:25">
      <c r="B1" s="4" t="s">
        <v>7</v>
      </c>
      <c r="D1" s="4" t="s">
        <v>13</v>
      </c>
      <c r="E1" s="5" t="s">
        <v>12</v>
      </c>
      <c r="F1" s="8">
        <f>AVERAGE(Feuil1!E2:E15)</f>
        <v>3.7857142857142856</v>
      </c>
      <c r="I1" s="2" t="s">
        <v>8</v>
      </c>
      <c r="J1" s="2" t="s">
        <v>9</v>
      </c>
      <c r="K1" s="2" t="s">
        <v>10</v>
      </c>
    </row>
    <row r="2" spans="1:25">
      <c r="B2" s="2">
        <f>COUNTA(Feuil1!A2:A15)</f>
        <v>14</v>
      </c>
      <c r="E2" s="5" t="s">
        <v>14</v>
      </c>
      <c r="F2" s="8">
        <f>MIN(Feuil1!E2:E15)</f>
        <v>0</v>
      </c>
      <c r="H2" s="5" t="s">
        <v>11</v>
      </c>
      <c r="I2" s="2">
        <f>COUNTIF(Feuil1!$C$2:$C$15,Feuil2!I1)</f>
        <v>5</v>
      </c>
      <c r="J2" s="2">
        <f>COUNTIF(Feuil1!$C$2:$C$15,Feuil2!J1)</f>
        <v>6</v>
      </c>
      <c r="K2" s="2">
        <f>COUNTIF(Feuil1!$C$2:$C$15,Feuil2!K1)</f>
        <v>3</v>
      </c>
    </row>
    <row r="3" spans="1:25">
      <c r="E3" s="5" t="s">
        <v>15</v>
      </c>
      <c r="F3" s="8">
        <f>MAX(Feuil1!E2:E15)</f>
        <v>13</v>
      </c>
      <c r="H3" s="5" t="s">
        <v>12</v>
      </c>
      <c r="I3" s="8">
        <f>AVERAGEIF(Feuil1!$C$2:$C$15,Feuil2!I1,Feuil1!$E$2:$E$15)</f>
        <v>4.5999999999999996</v>
      </c>
      <c r="J3" s="8">
        <f>AVERAGEIF(Feuil1!$C$2:$C$15,Feuil2!J1,Feuil1!$E$2:$E$15)</f>
        <v>2.1666666666666665</v>
      </c>
      <c r="K3" s="8">
        <f>AVERAGEIF(Feuil1!$C$2:$C$15,Feuil2!K1,Feuil1!$E$2:$E$15)</f>
        <v>5.666666666666667</v>
      </c>
    </row>
    <row r="4" spans="1:25">
      <c r="H4" s="5" t="s">
        <v>14</v>
      </c>
      <c r="I4" s="2" t="e">
        <f ca="1">_xlfn.MINIFS(Feuil1!$E$2:$E$15,Feuil1!$C$2:$C$15,Feuil2!I1)</f>
        <v>#NAME?</v>
      </c>
      <c r="J4" s="2" t="e">
        <f ca="1">_xlfn.MINIFS(Feuil1!$E$2:$E$15,Feuil1!$C$2:$C$15,Feuil2!J1)</f>
        <v>#NAME?</v>
      </c>
      <c r="K4" s="2" t="e">
        <f ca="1">_xlfn.MINIFS(Feuil1!$E$2:$E$15,Feuil1!$C$2:$C$15,Feuil2!K1)</f>
        <v>#NAME?</v>
      </c>
    </row>
    <row r="5" spans="1:25">
      <c r="H5" s="5" t="s">
        <v>15</v>
      </c>
      <c r="I5" s="2" t="e">
        <f ca="1">_xlfn.MAXIFS(Feuil1!$E$2:$E$15,Feuil1!$C$2:$C$15,Feuil2!I1)</f>
        <v>#NAME?</v>
      </c>
      <c r="J5" s="2" t="e">
        <f ca="1">_xlfn.MAXIFS(Feuil1!$E$2:$E$15,Feuil1!$C$2:$C$15,Feuil2!J1)</f>
        <v>#NAME?</v>
      </c>
      <c r="K5" s="2" t="e">
        <f ca="1">_xlfn.MAXIFS(Feuil1!$E$2:$E$15,Feuil1!$C$2:$C$15,Feuil2!K1)</f>
        <v>#NAME?</v>
      </c>
    </row>
    <row r="7" spans="1:25" s="1" customFormat="1">
      <c r="B7" s="14">
        <v>44197</v>
      </c>
      <c r="C7" s="14"/>
      <c r="D7" s="14">
        <f>EDATE(B7,1)</f>
        <v>44228</v>
      </c>
      <c r="E7" s="14"/>
      <c r="F7" s="14">
        <f t="shared" ref="F7" si="0">EDATE(D7,1)</f>
        <v>44256</v>
      </c>
      <c r="G7" s="14"/>
      <c r="H7" s="14">
        <f t="shared" ref="H7" si="1">EDATE(F7,1)</f>
        <v>44287</v>
      </c>
      <c r="I7" s="14"/>
      <c r="J7" s="14">
        <f t="shared" ref="J7" si="2">EDATE(H7,1)</f>
        <v>44317</v>
      </c>
      <c r="K7" s="14"/>
      <c r="L7" s="14">
        <f t="shared" ref="L7" si="3">EDATE(J7,1)</f>
        <v>44348</v>
      </c>
      <c r="M7" s="14"/>
      <c r="N7" s="14">
        <f t="shared" ref="N7" si="4">EDATE(L7,1)</f>
        <v>44378</v>
      </c>
      <c r="O7" s="14"/>
      <c r="P7" s="14">
        <f t="shared" ref="P7" si="5">EDATE(N7,1)</f>
        <v>44409</v>
      </c>
      <c r="Q7" s="14"/>
      <c r="R7" s="14">
        <f t="shared" ref="R7" si="6">EDATE(P7,1)</f>
        <v>44440</v>
      </c>
      <c r="S7" s="14"/>
      <c r="T7" s="14">
        <f t="shared" ref="T7" si="7">EDATE(R7,1)</f>
        <v>44470</v>
      </c>
      <c r="U7" s="14"/>
      <c r="V7" s="14">
        <f t="shared" ref="V7" si="8">EDATE(T7,1)</f>
        <v>44501</v>
      </c>
      <c r="W7" s="14"/>
      <c r="X7" s="14">
        <f t="shared" ref="X7" si="9">EDATE(V7,1)</f>
        <v>44531</v>
      </c>
      <c r="Y7" s="14"/>
    </row>
    <row r="8" spans="1:25" s="1" customFormat="1">
      <c r="B8" s="3" t="s">
        <v>16</v>
      </c>
      <c r="C8" s="3" t="s">
        <v>11</v>
      </c>
      <c r="D8" s="3" t="s">
        <v>16</v>
      </c>
      <c r="E8" s="3" t="s">
        <v>11</v>
      </c>
      <c r="F8" s="3" t="s">
        <v>16</v>
      </c>
      <c r="G8" s="3" t="s">
        <v>11</v>
      </c>
      <c r="H8" s="3" t="s">
        <v>16</v>
      </c>
      <c r="I8" s="3" t="s">
        <v>11</v>
      </c>
      <c r="J8" s="3" t="s">
        <v>16</v>
      </c>
      <c r="K8" s="3" t="s">
        <v>11</v>
      </c>
      <c r="L8" s="3" t="s">
        <v>16</v>
      </c>
      <c r="M8" s="3" t="s">
        <v>11</v>
      </c>
      <c r="N8" s="3" t="s">
        <v>16</v>
      </c>
      <c r="O8" s="3" t="s">
        <v>11</v>
      </c>
      <c r="P8" s="3" t="s">
        <v>16</v>
      </c>
      <c r="Q8" s="3" t="s">
        <v>11</v>
      </c>
      <c r="R8" s="3" t="s">
        <v>16</v>
      </c>
      <c r="S8" s="3" t="s">
        <v>11</v>
      </c>
      <c r="T8" s="3" t="s">
        <v>16</v>
      </c>
      <c r="U8" s="3" t="s">
        <v>11</v>
      </c>
      <c r="V8" s="3" t="s">
        <v>16</v>
      </c>
      <c r="W8" s="3" t="s">
        <v>11</v>
      </c>
      <c r="X8" s="3" t="s">
        <v>16</v>
      </c>
      <c r="Y8" s="3" t="s">
        <v>11</v>
      </c>
    </row>
    <row r="9" spans="1:25">
      <c r="A9" s="4" t="s">
        <v>8</v>
      </c>
      <c r="B9" s="15">
        <f>IFERROR(SUMPRODUCT((Feuil1!$C$2:$C$15=$A9)*(MONTH(Feuil1!$A$2:$A$15)=MONTH(B$7)),(Feuil1!$E$2:$E$15))/C9,"")</f>
        <v>5</v>
      </c>
      <c r="C9" s="15">
        <f>IFERROR(SUMPRODUCT((Feuil1!$C$2:$C$15=$A9)*(MONTH(Feuil1!$A$2:$A$15)=MONTH(B$7))),"")</f>
        <v>1</v>
      </c>
      <c r="D9" s="15">
        <f>IFERROR(SUMPRODUCT((Feuil1!$C$2:$C$15=$A9)*(MONTH(Feuil1!$A$2:$A$15)=MONTH(D$7)),(Feuil1!$E$2:$E$15))/E9,"")</f>
        <v>3</v>
      </c>
      <c r="E9" s="15">
        <f>IFERROR(SUMPRODUCT((Feuil1!$C$2:$C$15=$A9)*(MONTH(Feuil1!$A$2:$A$15)=MONTH(D$7))),"")</f>
        <v>1</v>
      </c>
      <c r="F9" s="15" t="str">
        <f>IFERROR(SUMPRODUCT((Feuil1!$C$2:$C$15=$A9)*(MONTH(Feuil1!$A$2:$A$15)=MONTH(F$7)),(Feuil1!$E$2:$E$15))/G9,"")</f>
        <v/>
      </c>
      <c r="G9" s="15">
        <f>IFERROR(SUMPRODUCT((Feuil1!$C$2:$C$15=$A9)*(MONTH(Feuil1!$A$2:$A$15)=MONTH(F$7))),"")</f>
        <v>0</v>
      </c>
      <c r="H9" s="15" t="str">
        <f>IFERROR(SUMPRODUCT((Feuil1!$C$2:$C$15=$A9)*(MONTH(Feuil1!$A$2:$A$15)=MONTH(H$7)),(Feuil1!$E$2:$E$15))/I9,"")</f>
        <v/>
      </c>
      <c r="I9" s="15">
        <f>IFERROR(SUMPRODUCT((Feuil1!$C$2:$C$15=$A9)*(MONTH(Feuil1!$A$2:$A$15)=MONTH(H$7))),"")</f>
        <v>0</v>
      </c>
      <c r="J9" s="15" t="str">
        <f>IFERROR(SUMPRODUCT((Feuil1!$C$2:$C$15=$A9)*(MONTH(Feuil1!$A$2:$A$15)=MONTH(J$7)),(Feuil1!$E$2:$E$15))/K9,"")</f>
        <v/>
      </c>
      <c r="K9" s="15">
        <f>IFERROR(SUMPRODUCT((Feuil1!$C$2:$C$15=$A9)*(MONTH(Feuil1!$A$2:$A$15)=MONTH(J$7))),"")</f>
        <v>0</v>
      </c>
      <c r="L9" s="15">
        <f>IFERROR(SUMPRODUCT((Feuil1!$C$2:$C$15=$A9)*(MONTH(Feuil1!$A$2:$A$15)=MONTH(L$7)),(Feuil1!$E$2:$E$15))/M9,"")</f>
        <v>3</v>
      </c>
      <c r="M9" s="15">
        <f>IFERROR(SUMPRODUCT((Feuil1!$C$2:$C$15=$A9)*(MONTH(Feuil1!$A$2:$A$15)=MONTH(L$7))),"")</f>
        <v>1</v>
      </c>
      <c r="N9" s="15" t="str">
        <f>IFERROR(SUMPRODUCT((Feuil1!$C$2:$C$15=$A9)*(MONTH(Feuil1!$A$2:$A$15)=MONTH(N$7)),(Feuil1!$E$2:$E$15))/O9,"")</f>
        <v/>
      </c>
      <c r="O9" s="15">
        <f>IFERROR(SUMPRODUCT((Feuil1!$C$2:$C$15=$A9)*(MONTH(Feuil1!$A$2:$A$15)=MONTH(N$7))),"")</f>
        <v>0</v>
      </c>
      <c r="P9" s="15" t="str">
        <f>IFERROR(SUMPRODUCT((Feuil1!$C$2:$C$15=$A9)*(MONTH(Feuil1!$A$2:$A$15)=MONTH(P$7)),(Feuil1!$E$2:$E$15))/Q9,"")</f>
        <v/>
      </c>
      <c r="Q9" s="15">
        <f>IFERROR(SUMPRODUCT((Feuil1!$C$2:$C$15=$A9)*(MONTH(Feuil1!$A$2:$A$15)=MONTH(P$7))),"")</f>
        <v>0</v>
      </c>
      <c r="R9" s="15" t="str">
        <f>IFERROR(SUMPRODUCT((Feuil1!$C$2:$C$15=$A9)*(MONTH(Feuil1!$A$2:$A$15)=MONTH(R$7)),(Feuil1!$E$2:$E$15))/S9,"")</f>
        <v/>
      </c>
      <c r="S9" s="15">
        <f>IFERROR(SUMPRODUCT((Feuil1!$C$2:$C$15=$A9)*(MONTH(Feuil1!$A$2:$A$15)=MONTH(R$7))),"")</f>
        <v>0</v>
      </c>
      <c r="T9" s="15">
        <f>IFERROR(SUMPRODUCT((Feuil1!$C$2:$C$15=$A9)*(MONTH(Feuil1!$A$2:$A$15)=MONTH(T$7)),(Feuil1!$E$2:$E$15))/U9,"")</f>
        <v>10</v>
      </c>
      <c r="U9" s="15">
        <f>IFERROR(SUMPRODUCT((Feuil1!$C$2:$C$15=$A9)*(MONTH(Feuil1!$A$2:$A$15)=MONTH(T$7))),"")</f>
        <v>1</v>
      </c>
      <c r="V9" s="15" t="str">
        <f>IFERROR(SUMPRODUCT((Feuil1!$C$2:$C$15=$A9)*(MONTH(Feuil1!$A$2:$A$15)=MONTH(V$7)),(Feuil1!$E$2:$E$15))/W9,"")</f>
        <v/>
      </c>
      <c r="W9" s="15">
        <f>IFERROR(SUMPRODUCT((Feuil1!$C$2:$C$15=$A9)*(MONTH(Feuil1!$A$2:$A$15)=MONTH(V$7))),"")</f>
        <v>0</v>
      </c>
      <c r="X9" s="15">
        <f>IFERROR(SUMPRODUCT((Feuil1!$C$2:$C$15=$A9)*(MONTH(Feuil1!$A$2:$A$15)=MONTH(X$7)),(Feuil1!$E$2:$E$15))/Y9,"")</f>
        <v>2</v>
      </c>
      <c r="Y9" s="15">
        <f>IFERROR(SUMPRODUCT((Feuil1!$C$2:$C$15=$A9)*(MONTH(Feuil1!$A$2:$A$15)=MONTH(X$7))),"")</f>
        <v>1</v>
      </c>
    </row>
    <row r="10" spans="1:25">
      <c r="A10" s="4" t="s">
        <v>9</v>
      </c>
      <c r="B10" s="15">
        <f>IFERROR(SUMPRODUCT((Feuil1!$C$2:$C$15=$A10)*(MONTH(Feuil1!$A$2:$A$15)=MONTH(B$7)),(Feuil1!$E$2:$E$15))/C10,"")</f>
        <v>2</v>
      </c>
      <c r="C10" s="15">
        <f>IFERROR(SUMPRODUCT((Feuil1!$C$2:$C$15=$A10)*(MONTH(Feuil1!$A$2:$A$15)=MONTH(B$7))),"")</f>
        <v>1</v>
      </c>
      <c r="D10" s="15">
        <f>IFERROR(SUMPRODUCT((Feuil1!$C$2:$C$15=$A10)*(MONTH(Feuil1!$A$2:$A$15)=MONTH(D$7)),(Feuil1!$E$2:$E$15))/E10,"")</f>
        <v>0</v>
      </c>
      <c r="E10" s="15">
        <f>IFERROR(SUMPRODUCT((Feuil1!$C$2:$C$15=$A10)*(MONTH(Feuil1!$A$2:$A$15)=MONTH(D$7))),"")</f>
        <v>1</v>
      </c>
      <c r="F10" s="15" t="str">
        <f>IFERROR(SUMPRODUCT((Feuil1!$C$2:$C$15=$A10)*(MONTH(Feuil1!$A$2:$A$15)=MONTH(F$7)),(Feuil1!$E$2:$E$15))/G10,"")</f>
        <v/>
      </c>
      <c r="G10" s="15">
        <f>IFERROR(SUMPRODUCT((Feuil1!$C$2:$C$15=$A10)*(MONTH(Feuil1!$A$2:$A$15)=MONTH(F$7))),"")</f>
        <v>0</v>
      </c>
      <c r="H10" s="15" t="str">
        <f>IFERROR(SUMPRODUCT((Feuil1!$C$2:$C$15=$A10)*(MONTH(Feuil1!$A$2:$A$15)=MONTH(H$7)),(Feuil1!$E$2:$E$15))/I10,"")</f>
        <v/>
      </c>
      <c r="I10" s="15">
        <f>IFERROR(SUMPRODUCT((Feuil1!$C$2:$C$15=$A10)*(MONTH(Feuil1!$A$2:$A$15)=MONTH(H$7))),"")</f>
        <v>0</v>
      </c>
      <c r="J10" s="15">
        <f>IFERROR(SUMPRODUCT((Feuil1!$C$2:$C$15=$A10)*(MONTH(Feuil1!$A$2:$A$15)=MONTH(J$7)),(Feuil1!$E$2:$E$15))/K10,"")</f>
        <v>6</v>
      </c>
      <c r="K10" s="15">
        <f>IFERROR(SUMPRODUCT((Feuil1!$C$2:$C$15=$A10)*(MONTH(Feuil1!$A$2:$A$15)=MONTH(J$7))),"")</f>
        <v>1</v>
      </c>
      <c r="L10" s="15" t="str">
        <f>IFERROR(SUMPRODUCT((Feuil1!$C$2:$C$15=$A10)*(MONTH(Feuil1!$A$2:$A$15)=MONTH(L$7)),(Feuil1!$E$2:$E$15))/M10,"")</f>
        <v/>
      </c>
      <c r="M10" s="15">
        <f>IFERROR(SUMPRODUCT((Feuil1!$C$2:$C$15=$A10)*(MONTH(Feuil1!$A$2:$A$15)=MONTH(L$7))),"")</f>
        <v>0</v>
      </c>
      <c r="N10" s="15">
        <f>IFERROR(SUMPRODUCT((Feuil1!$C$2:$C$15=$A10)*(MONTH(Feuil1!$A$2:$A$15)=MONTH(N$7)),(Feuil1!$E$2:$E$15))/O10,"")</f>
        <v>1</v>
      </c>
      <c r="O10" s="15">
        <f>IFERROR(SUMPRODUCT((Feuil1!$C$2:$C$15=$A10)*(MONTH(Feuil1!$A$2:$A$15)=MONTH(N$7))),"")</f>
        <v>1</v>
      </c>
      <c r="P10" s="15">
        <f>IFERROR(SUMPRODUCT((Feuil1!$C$2:$C$15=$A10)*(MONTH(Feuil1!$A$2:$A$15)=MONTH(P$7)),(Feuil1!$E$2:$E$15))/Q10,"")</f>
        <v>3</v>
      </c>
      <c r="Q10" s="15">
        <f>IFERROR(SUMPRODUCT((Feuil1!$C$2:$C$15=$A10)*(MONTH(Feuil1!$A$2:$A$15)=MONTH(P$7))),"")</f>
        <v>1</v>
      </c>
      <c r="R10" s="15">
        <f>IFERROR(SUMPRODUCT((Feuil1!$C$2:$C$15=$A10)*(MONTH(Feuil1!$A$2:$A$15)=MONTH(R$7)),(Feuil1!$E$2:$E$15))/S10,"")</f>
        <v>1</v>
      </c>
      <c r="S10" s="15">
        <f>IFERROR(SUMPRODUCT((Feuil1!$C$2:$C$15=$A10)*(MONTH(Feuil1!$A$2:$A$15)=MONTH(R$7))),"")</f>
        <v>1</v>
      </c>
      <c r="T10" s="15" t="str">
        <f>IFERROR(SUMPRODUCT((Feuil1!$C$2:$C$15=$A10)*(MONTH(Feuil1!$A$2:$A$15)=MONTH(T$7)),(Feuil1!$E$2:$E$15))/U10,"")</f>
        <v/>
      </c>
      <c r="U10" s="15">
        <f>IFERROR(SUMPRODUCT((Feuil1!$C$2:$C$15=$A10)*(MONTH(Feuil1!$A$2:$A$15)=MONTH(T$7))),"")</f>
        <v>0</v>
      </c>
      <c r="V10" s="15" t="str">
        <f>IFERROR(SUMPRODUCT((Feuil1!$C$2:$C$15=$A10)*(MONTH(Feuil1!$A$2:$A$15)=MONTH(V$7)),(Feuil1!$E$2:$E$15))/W10,"")</f>
        <v/>
      </c>
      <c r="W10" s="15">
        <f>IFERROR(SUMPRODUCT((Feuil1!$C$2:$C$15=$A10)*(MONTH(Feuil1!$A$2:$A$15)=MONTH(V$7))),"")</f>
        <v>0</v>
      </c>
      <c r="X10" s="15" t="str">
        <f>IFERROR(SUMPRODUCT((Feuil1!$C$2:$C$15=$A10)*(MONTH(Feuil1!$A$2:$A$15)=MONTH(X$7)),(Feuil1!$E$2:$E$15))/Y10,"")</f>
        <v/>
      </c>
      <c r="Y10" s="15">
        <f>IFERROR(SUMPRODUCT((Feuil1!$C$2:$C$15=$A10)*(MONTH(Feuil1!$A$2:$A$15)=MONTH(X$7))),"")</f>
        <v>0</v>
      </c>
    </row>
    <row r="11" spans="1:25">
      <c r="A11" s="4" t="s">
        <v>10</v>
      </c>
      <c r="B11" s="15">
        <f>IFERROR(SUMPRODUCT((Feuil1!$C$2:$C$15=$A11)*(MONTH(Feuil1!$A$2:$A$15)=MONTH(B$7)),(Feuil1!$E$2:$E$15))/C11,"")</f>
        <v>3</v>
      </c>
      <c r="C11" s="15">
        <f>IFERROR(SUMPRODUCT((Feuil1!$C$2:$C$15=$A11)*(MONTH(Feuil1!$A$2:$A$15)=MONTH(B$7))),"")</f>
        <v>1</v>
      </c>
      <c r="D11" s="15" t="str">
        <f>IFERROR(SUMPRODUCT((Feuil1!$C$2:$C$15=$A11)*(MONTH(Feuil1!$A$2:$A$15)=MONTH(D$7)),(Feuil1!$E$2:$E$15))/E11,"")</f>
        <v/>
      </c>
      <c r="E11" s="15">
        <f>IFERROR(SUMPRODUCT((Feuil1!$C$2:$C$15=$A11)*(MONTH(Feuil1!$A$2:$A$15)=MONTH(D$7))),"")</f>
        <v>0</v>
      </c>
      <c r="F11" s="15">
        <f>IFERROR(SUMPRODUCT((Feuil1!$C$2:$C$15=$A11)*(MONTH(Feuil1!$A$2:$A$15)=MONTH(F$7)),(Feuil1!$E$2:$E$15))/G11,"")</f>
        <v>13</v>
      </c>
      <c r="G11" s="15">
        <f>IFERROR(SUMPRODUCT((Feuil1!$C$2:$C$15=$A11)*(MONTH(Feuil1!$A$2:$A$15)=MONTH(F$7))),"")</f>
        <v>1</v>
      </c>
      <c r="H11" s="15" t="str">
        <f>IFERROR(SUMPRODUCT((Feuil1!$C$2:$C$15=$A11)*(MONTH(Feuil1!$A$2:$A$15)=MONTH(H$7)),(Feuil1!$E$2:$E$15))/I11,"")</f>
        <v/>
      </c>
      <c r="I11" s="15">
        <f>IFERROR(SUMPRODUCT((Feuil1!$C$2:$C$15=$A11)*(MONTH(Feuil1!$A$2:$A$15)=MONTH(H$7))),"")</f>
        <v>0</v>
      </c>
      <c r="J11" s="15" t="str">
        <f>IFERROR(SUMPRODUCT((Feuil1!$C$2:$C$15=$A11)*(MONTH(Feuil1!$A$2:$A$15)=MONTH(J$7)),(Feuil1!$E$2:$E$15))/K11,"")</f>
        <v/>
      </c>
      <c r="K11" s="15">
        <f>IFERROR(SUMPRODUCT((Feuil1!$C$2:$C$15=$A11)*(MONTH(Feuil1!$A$2:$A$15)=MONTH(J$7))),"")</f>
        <v>0</v>
      </c>
      <c r="L11" s="15" t="str">
        <f>IFERROR(SUMPRODUCT((Feuil1!$C$2:$C$15=$A11)*(MONTH(Feuil1!$A$2:$A$15)=MONTH(L$7)),(Feuil1!$E$2:$E$15))/M11,"")</f>
        <v/>
      </c>
      <c r="M11" s="15">
        <f>IFERROR(SUMPRODUCT((Feuil1!$C$2:$C$15=$A11)*(MONTH(Feuil1!$A$2:$A$15)=MONTH(L$7))),"")</f>
        <v>0</v>
      </c>
      <c r="N11" s="15" t="str">
        <f>IFERROR(SUMPRODUCT((Feuil1!$C$2:$C$15=$A11)*(MONTH(Feuil1!$A$2:$A$15)=MONTH(N$7)),(Feuil1!$E$2:$E$15))/O11,"")</f>
        <v/>
      </c>
      <c r="O11" s="15">
        <f>IFERROR(SUMPRODUCT((Feuil1!$C$2:$C$15=$A11)*(MONTH(Feuil1!$A$2:$A$15)=MONTH(N$7))),"")</f>
        <v>0</v>
      </c>
      <c r="P11" s="15" t="str">
        <f>IFERROR(SUMPRODUCT((Feuil1!$C$2:$C$15=$A11)*(MONTH(Feuil1!$A$2:$A$15)=MONTH(P$7)),(Feuil1!$E$2:$E$15))/Q11,"")</f>
        <v/>
      </c>
      <c r="Q11" s="15">
        <f>IFERROR(SUMPRODUCT((Feuil1!$C$2:$C$15=$A11)*(MONTH(Feuil1!$A$2:$A$15)=MONTH(P$7))),"")</f>
        <v>0</v>
      </c>
      <c r="R11" s="15" t="str">
        <f>IFERROR(SUMPRODUCT((Feuil1!$C$2:$C$15=$A11)*(MONTH(Feuil1!$A$2:$A$15)=MONTH(R$7)),(Feuil1!$E$2:$E$15))/S11,"")</f>
        <v/>
      </c>
      <c r="S11" s="15">
        <f>IFERROR(SUMPRODUCT((Feuil1!$C$2:$C$15=$A11)*(MONTH(Feuil1!$A$2:$A$15)=MONTH(R$7))),"")</f>
        <v>0</v>
      </c>
      <c r="T11" s="15" t="str">
        <f>IFERROR(SUMPRODUCT((Feuil1!$C$2:$C$15=$A11)*(MONTH(Feuil1!$A$2:$A$15)=MONTH(T$7)),(Feuil1!$E$2:$E$15))/U11,"")</f>
        <v/>
      </c>
      <c r="U11" s="15">
        <f>IFERROR(SUMPRODUCT((Feuil1!$C$2:$C$15=$A11)*(MONTH(Feuil1!$A$2:$A$15)=MONTH(T$7))),"")</f>
        <v>0</v>
      </c>
      <c r="V11" s="15">
        <f>IFERROR(SUMPRODUCT((Feuil1!$C$2:$C$15=$A11)*(MONTH(Feuil1!$A$2:$A$15)=MONTH(V$7)),(Feuil1!$E$2:$E$15))/W11,"")</f>
        <v>1</v>
      </c>
      <c r="W11" s="15">
        <f>IFERROR(SUMPRODUCT((Feuil1!$C$2:$C$15=$A11)*(MONTH(Feuil1!$A$2:$A$15)=MONTH(V$7))),"")</f>
        <v>1</v>
      </c>
      <c r="X11" s="15" t="str">
        <f>IFERROR(SUMPRODUCT((Feuil1!$C$2:$C$15=$A11)*(MONTH(Feuil1!$A$2:$A$15)=MONTH(X$7)),(Feuil1!$E$2:$E$15))/Y11,"")</f>
        <v/>
      </c>
      <c r="Y11" s="15">
        <f>IFERROR(SUMPRODUCT((Feuil1!$C$2:$C$15=$A11)*(MONTH(Feuil1!$A$2:$A$15)=MONTH(X$7))),"")</f>
        <v>0</v>
      </c>
    </row>
  </sheetData>
  <mergeCells count="12"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AfB gGmbH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Ginisty, Christophe</dc:creator>
  <cp:lastModifiedBy>FRANCIS</cp:lastModifiedBy>
  <dcterms:created xsi:type="dcterms:W3CDTF">2021-08-20T11:04:18Z</dcterms:created>
  <dcterms:modified xsi:type="dcterms:W3CDTF">2021-08-26T10:24:18Z</dcterms:modified>
</cp:coreProperties>
</file>