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4.xml" ContentType="application/vnd.openxmlformats-officedocument.drawingml.chart+xml"/>
  <Override PartName="/customXml/itemProps1.xml" ContentType="application/vnd.openxmlformats-officedocument.customXmlProperties+xml"/>
  <Default Extension="emf" ContentType="image/x-emf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pivotCache/pivotCacheRecords1.xml" ContentType="application/vnd.openxmlformats-officedocument.spreadsheetml.pivotCacheRecord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 hidePivotFieldList="1" showPivotChartFilter="1"/>
  <bookViews>
    <workbookView xWindow="-120" yWindow="-120" windowWidth="29040" windowHeight="15840" firstSheet="1" activeTab="2"/>
  </bookViews>
  <sheets>
    <sheet name="Formulaire" sheetId="1" state="hidden" r:id="rId1"/>
    <sheet name="Données" sheetId="3" r:id="rId2"/>
    <sheet name="TcD" sheetId="4" r:id="rId3"/>
    <sheet name="Périodique" sheetId="5" r:id="rId4"/>
    <sheet name="Listes" sheetId="2" state="hidden" r:id="rId5"/>
  </sheets>
  <functionGroups/>
  <definedNames>
    <definedName name="_xlnm._FilterDatabase" localSheetId="2" hidden="1">TcD!$S$6:$S$37</definedName>
    <definedName name="c_année">Formulaire!$C$4</definedName>
    <definedName name="c_c">Formulaire!$C$14</definedName>
    <definedName name="c_compte">Formulaire!$C$10</definedName>
    <definedName name="c_crédit">Formulaire!$C$20</definedName>
    <definedName name="c_débit">Formulaire!$C$22</definedName>
    <definedName name="c_jour">Formulaire!$C$8</definedName>
    <definedName name="c_modes">Formulaire!$C$12</definedName>
    <definedName name="c_mois">Formulaire!$C$6</definedName>
    <definedName name="c_montant">Formulaire!$J$19</definedName>
    <definedName name="c_sc">Formulaire!$C$16</definedName>
    <definedName name="Détails">Formulaire!$C$18</definedName>
    <definedName name="_xlnm.Extract" localSheetId="2">TcD!$V$6</definedName>
    <definedName name="Formulaire">Formulaire!$C$4:$C$22</definedName>
    <definedName name="s_Années">T_Années[Année]</definedName>
    <definedName name="s_Catégories">T_Catégories[Catégorie]</definedName>
    <definedName name="s_Jours">T_Jours[Jour]</definedName>
    <definedName name="s_Mois">T_Mois[Mois]</definedName>
    <definedName name="s_SousCatégories">Listes!$M$2:$M$23</definedName>
    <definedName name="T_Comptes">Listes!$K$2:$K$4</definedName>
    <definedName name="T_Modes">T_Sous_Catégories3[Modes]</definedName>
  </definedNames>
  <calcPr calcId="124519"/>
  <pivotCaches>
    <pivotCache cacheId="31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7" i="4"/>
  <c r="W8"/>
  <c r="W9"/>
  <c r="W10"/>
  <c r="W11"/>
  <c r="W12"/>
  <c r="W13"/>
  <c r="W14"/>
  <c r="A3" i="3" l="1"/>
  <c r="C1"/>
  <c r="E3"/>
  <c r="G3"/>
  <c r="F3"/>
  <c r="E1" i="4" l="1"/>
  <c r="D3" i="1"/>
  <c r="L3" i="4" l="1"/>
  <c r="K3"/>
  <c r="F1" i="3" l="1"/>
  <c r="O1" i="2"/>
  <c r="Z1"/>
  <c r="Y1"/>
  <c r="X1"/>
  <c r="W1"/>
  <c r="V1"/>
  <c r="U1"/>
  <c r="T1"/>
  <c r="S1"/>
  <c r="R1"/>
  <c r="Q1"/>
  <c r="P1"/>
  <c r="M3" i="4" l="1"/>
  <c r="I5" s="1"/>
  <c r="M3" i="2"/>
  <c r="M9"/>
  <c r="M6"/>
  <c r="M5"/>
  <c r="M23"/>
  <c r="M19"/>
  <c r="M15"/>
  <c r="M11"/>
  <c r="M7"/>
  <c r="M2"/>
  <c r="M20"/>
  <c r="M16"/>
  <c r="M12"/>
  <c r="M8"/>
  <c r="M4"/>
  <c r="M21"/>
  <c r="M17"/>
  <c r="M13"/>
  <c r="M22"/>
  <c r="M18"/>
  <c r="M14"/>
  <c r="M10"/>
</calcChain>
</file>

<file path=xl/sharedStrings.xml><?xml version="1.0" encoding="utf-8"?>
<sst xmlns="http://schemas.openxmlformats.org/spreadsheetml/2006/main" count="521" uniqueCount="197">
  <si>
    <t>Année</t>
  </si>
  <si>
    <t>Catégorie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</si>
  <si>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</si>
  <si>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</si>
  <si>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</si>
  <si>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</si>
  <si>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</si>
  <si>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</si>
  <si>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</si>
  <si>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</si>
  <si>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</si>
  <si>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</si>
  <si>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</si>
  <si>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</si>
  <si>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</si>
  <si>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Formulaire</t>
  </si>
  <si>
    <t>Jour</t>
  </si>
  <si>
    <t>S/Catégorie</t>
  </si>
  <si>
    <t>Crédit(€)</t>
  </si>
  <si>
    <t>Débit(€)</t>
  </si>
  <si>
    <t xml:space="preserve">S/Catégorie </t>
  </si>
  <si>
    <t>Mode</t>
  </si>
  <si>
    <t>Détails</t>
  </si>
  <si>
    <t>Modes</t>
  </si>
  <si>
    <t>CB</t>
  </si>
  <si>
    <t>Chèque</t>
  </si>
  <si>
    <t>Prélèvement</t>
  </si>
  <si>
    <t>Virement</t>
  </si>
  <si>
    <t>Commentaires</t>
  </si>
  <si>
    <t>Comptes</t>
  </si>
  <si>
    <t>Compte</t>
  </si>
  <si>
    <t>Coiffeur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</si>
  <si>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</si>
  <si>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</si>
  <si>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</si>
  <si>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</si>
  <si>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</si>
  <si>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</si>
  <si>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</si>
  <si>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</si>
  <si>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</si>
  <si>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</si>
  <si>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</si>
  <si>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Pour chaque catégorie, renseigner les sous catégories. Ne pas toucher aux titres des colonnes.</t>
  </si>
  <si>
    <t>Cotisation</t>
  </si>
  <si>
    <t>Crédit auto</t>
  </si>
  <si>
    <t>Scolarité</t>
  </si>
  <si>
    <t>Bijoux</t>
  </si>
  <si>
    <t>Impôt</t>
  </si>
  <si>
    <t>Mutuelle</t>
  </si>
  <si>
    <t>*Facultatif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</si>
  <si>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</si>
  <si>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</si>
  <si>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</si>
  <si>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</si>
  <si>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</si>
  <si>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</si>
  <si>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</si>
  <si>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</si>
  <si>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</si>
  <si>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</si>
  <si>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</si>
  <si>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</si>
  <si>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</si>
  <si>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</si>
  <si>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</si>
  <si>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</si>
  <si>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</si>
  <si>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</si>
  <si>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</si>
  <si>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</si>
  <si>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</si>
  <si>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Entretien-réparation</t>
  </si>
  <si>
    <t>LA BANQUE POSTALE - CJ</t>
  </si>
  <si>
    <t>Dépôt</t>
  </si>
  <si>
    <t>Retrait</t>
  </si>
  <si>
    <t>Liquide</t>
  </si>
  <si>
    <t>Maroquinerie</t>
  </si>
  <si>
    <t>Taxe</t>
  </si>
  <si>
    <t>LIVRET A - CP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</si>
  <si>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</si>
  <si>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</si>
  <si>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</si>
  <si>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</si>
  <si>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</si>
  <si>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</si>
  <si>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</si>
  <si>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</si>
  <si>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</si>
  <si>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</si>
  <si>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</si>
  <si>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</si>
  <si>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</si>
  <si>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</si>
  <si>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>FRAIS ANNEXES</t>
  </si>
  <si>
    <t>Intérêt</t>
  </si>
  <si>
    <t>Péage</t>
  </si>
  <si>
    <t>Vétérinaire</t>
  </si>
  <si>
    <t>Informatique Hight-tech</t>
  </si>
  <si>
    <t>Sécurité sociale</t>
  </si>
  <si>
    <t>Remboursement</t>
  </si>
  <si>
    <t>Soins</t>
  </si>
  <si>
    <t>TRESORIE-COMPTES</t>
  </si>
  <si>
    <t>BPostale-CJ</t>
  </si>
  <si>
    <t>Bpostale-CP</t>
  </si>
  <si>
    <t>Livret A-CP</t>
  </si>
  <si>
    <t>LA BANQUE POSTALE - CP</t>
  </si>
  <si>
    <t>Solde total 
B_Postale</t>
  </si>
  <si>
    <t>Forfait mobile</t>
  </si>
  <si>
    <t>Fibre</t>
  </si>
  <si>
    <t>Mon capital est de :</t>
  </si>
  <si>
    <t>Solde BP-CJ
 B_Postale-CJ</t>
  </si>
  <si>
    <t>Solde BP-CP
B_Postale-CP
B_Postale-CJ
B_Postale-CP
BPostale-CP
Bpostale-CP
 La banque postale</t>
  </si>
  <si>
    <t>Solde Livret A
Livret A-CP
 Livret A</t>
  </si>
  <si>
    <t>Total général</t>
  </si>
  <si>
    <t xml:space="preserve"> Débit(€)</t>
  </si>
  <si>
    <t xml:space="preserve"> Crédit(€)</t>
  </si>
  <si>
    <t>GESTION COMPTE</t>
  </si>
  <si>
    <t xml:space="preserve"> Mode</t>
  </si>
  <si>
    <t>Compte joint</t>
  </si>
  <si>
    <t>Compte perso</t>
  </si>
  <si>
    <t>Livret A</t>
  </si>
  <si>
    <t>https://www.excel-downloads.com/threads/aide-vba.20057578/</t>
  </si>
  <si>
    <t>Date</t>
  </si>
  <si>
    <t>Nombre opérations</t>
  </si>
  <si>
    <t>Bpostale-CJ</t>
  </si>
  <si>
    <t>Apport</t>
  </si>
  <si>
    <t>Transfert</t>
  </si>
  <si>
    <t>€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</si>
  <si>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</si>
  <si>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</si>
  <si>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</si>
  <si>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</si>
  <si>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</si>
  <si>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</si>
  <si>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</si>
  <si>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</si>
  <si>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</si>
  <si>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</si>
  <si>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</si>
  <si>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</si>
  <si>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type</t>
  </si>
  <si>
    <t>Prélévement</t>
  </si>
  <si>
    <t>JOUR</t>
  </si>
  <si>
    <t>(Tous)</t>
  </si>
  <si>
    <t>x</t>
  </si>
  <si>
    <t>Ch N° 1405013</t>
  </si>
  <si>
    <t>Ch N° 1405014</t>
  </si>
  <si>
    <t>date</t>
  </si>
  <si>
    <t>Montant</t>
  </si>
  <si>
    <t>HISTOIRE D'OR : bague Eva</t>
  </si>
  <si>
    <t>Salaire Adila</t>
  </si>
  <si>
    <t xml:space="preserve">RATP : carnet tickets 1/2 tarif </t>
  </si>
  <si>
    <t>CASINO</t>
  </si>
  <si>
    <t>SUSHI KING</t>
  </si>
  <si>
    <t>PRIMEURS</t>
  </si>
  <si>
    <t>ADOBE : photoshop-éléments 2021</t>
  </si>
  <si>
    <t>EDP : Epargne salarial ( transit livret A)</t>
  </si>
  <si>
    <t>AMAZON : support mural TV</t>
  </si>
  <si>
    <t>ESSO : hyundai</t>
  </si>
  <si>
    <t>EDP : Epargne salariale</t>
  </si>
  <si>
    <t>EXCEL PRATIQUE : cours VBA</t>
  </si>
  <si>
    <t>CREDIT AGRICOLE : cloture du compte</t>
  </si>
  <si>
    <t>CJ&gt;livret A : suite cloture compte</t>
  </si>
  <si>
    <t>CARREFOUR</t>
  </si>
  <si>
    <t>LEROY MERLIN : store vélux,...</t>
  </si>
  <si>
    <t>AVANQUEST : Berlitz anglais</t>
  </si>
  <si>
    <t>ASHAMPOO : Backup PRO 15</t>
  </si>
  <si>
    <t>MICROSOFT : thème</t>
  </si>
  <si>
    <t xml:space="preserve">ESCALE COIFFURE </t>
  </si>
  <si>
    <t>Ordre non reporté</t>
  </si>
  <si>
    <t>CP&gt;Livret A</t>
  </si>
  <si>
    <t>Forfait SOSH Alex</t>
  </si>
  <si>
    <t>Forfait SOSH Eva</t>
  </si>
  <si>
    <t>MACIF</t>
  </si>
  <si>
    <t>DIAC : crédit hyundai</t>
  </si>
  <si>
    <t>ERDF</t>
  </si>
  <si>
    <t>EPIN</t>
  </si>
  <si>
    <t>CSF assurance</t>
  </si>
  <si>
    <t>Remplaçante Dct CORCOS - Adila + Alex</t>
  </si>
  <si>
    <t>ACADOMIA</t>
  </si>
  <si>
    <t>LEROY MERLIN</t>
  </si>
  <si>
    <t>LEROY MERLIN : Remboursement store VELUX</t>
  </si>
  <si>
    <t>Boulangerie</t>
  </si>
  <si>
    <t>FREE : 07.68.58.93.41</t>
  </si>
  <si>
    <t>BITDEFENDER anti-virus 2021</t>
  </si>
  <si>
    <t>Epargne</t>
  </si>
  <si>
    <t>Forfait SOSH Michest</t>
  </si>
  <si>
    <t>Taxe d'habitation</t>
  </si>
  <si>
    <t>Taxe foncière</t>
  </si>
  <si>
    <t>TRESORIE-COMPTES bilans</t>
  </si>
  <si>
    <t>PICARD</t>
  </si>
  <si>
    <t>Autre</t>
  </si>
  <si>
    <t xml:space="preserve">VIREMENT DE CREDIT LOGEMENT 2100239-174 5079447 RESTITUTION MUTUALISATIO .LOG MESQUITA ADILA M15028862001_x000D_
</t>
  </si>
  <si>
    <t>FILHET ALLARD</t>
  </si>
  <si>
    <t>Valeurs</t>
  </si>
  <si>
    <t>(vide)</t>
  </si>
</sst>
</file>

<file path=xl/styles.xml><?xml version="1.0" encoding="utf-8"?>
<styleSheet xmlns="http://schemas.openxmlformats.org/spreadsheetml/2006/main">
  <numFmts count="6">
    <numFmt numFmtId="7" formatCode="#,##0.00\ &quot;€&quot;;\-#,##0.00\ &quot;€&quot;"/>
    <numFmt numFmtId="164" formatCode="#,##0.00\ &quot;€&quot;"/>
    <numFmt numFmtId="165" formatCode="[$-F800]dddd\,\ mmmm\ dd\,\ yyyy"/>
    <numFmt numFmtId="166" formatCode="dd\-mm\-yy"/>
    <numFmt numFmtId="167" formatCode="#,##0.00\ [$€-40C]"/>
    <numFmt numFmtId="168" formatCode="dd/mm/yy;@"/>
  </numFmts>
  <fonts count="34">
    <font>
      <sz val="10"/>
      <color theme="1"/>
      <name val="Consolas"/>
      <family val="2"/>
    </font>
    <font>
      <sz val="10"/>
      <color theme="1"/>
      <name val="Arial"/>
      <family val="2"/>
    </font>
    <font>
      <sz val="10"/>
      <color rgb="FF000000"/>
      <name val="Consolas"/>
      <family val="3"/>
    </font>
    <font>
      <sz val="10"/>
      <color theme="1"/>
      <name val="Consolas"/>
      <family val="3"/>
    </font>
    <font>
      <sz val="10"/>
      <color rgb="FFFF0000"/>
      <name val="Consolas"/>
      <family val="3"/>
    </font>
    <font>
      <sz val="10"/>
      <color rgb="FFFF0000"/>
      <name val="Consolas"/>
      <family val="2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10"/>
      <color theme="1" tint="4.9989318521683403E-2"/>
      <name val="Consolas"/>
      <family val="2"/>
    </font>
    <font>
      <b/>
      <sz val="10"/>
      <color theme="0"/>
      <name val="Consolas"/>
      <family val="3"/>
    </font>
    <font>
      <b/>
      <u/>
      <sz val="12"/>
      <color theme="1"/>
      <name val="Consolas"/>
      <family val="3"/>
    </font>
    <font>
      <b/>
      <sz val="14"/>
      <color theme="0"/>
      <name val="Consolas"/>
      <family val="3"/>
    </font>
    <font>
      <b/>
      <sz val="14"/>
      <color rgb="FF00FF99"/>
      <name val="Consolas"/>
      <family val="3"/>
    </font>
    <font>
      <i/>
      <sz val="8"/>
      <color theme="1"/>
      <name val="Consolas"/>
      <family val="3"/>
    </font>
    <font>
      <b/>
      <sz val="16"/>
      <color theme="0"/>
      <name val="Consolas"/>
      <family val="3"/>
    </font>
    <font>
      <u/>
      <sz val="10"/>
      <color theme="10"/>
      <name val="Consolas"/>
      <family val="2"/>
    </font>
    <font>
      <b/>
      <sz val="16"/>
      <color theme="1"/>
      <name val="Consolas"/>
      <family val="3"/>
    </font>
    <font>
      <b/>
      <sz val="10"/>
      <color theme="1" tint="4.9989318521683403E-2"/>
      <name val="Consolas"/>
      <family val="3"/>
    </font>
    <font>
      <sz val="8"/>
      <name val="Consolas"/>
      <family val="2"/>
    </font>
    <font>
      <b/>
      <sz val="22"/>
      <color theme="0"/>
      <name val="Consolas"/>
      <family val="3"/>
    </font>
    <font>
      <b/>
      <sz val="10"/>
      <color theme="1"/>
      <name val="Consolas"/>
      <family val="2"/>
    </font>
    <font>
      <sz val="10"/>
      <color theme="1"/>
      <name val="Consolas"/>
      <family val="3"/>
    </font>
    <font>
      <sz val="10"/>
      <color theme="1"/>
      <name val="Consolas"/>
      <family val="3"/>
    </font>
    <font>
      <sz val="10"/>
      <color theme="0"/>
      <name val="Consolas"/>
      <family val="3"/>
    </font>
    <font>
      <sz val="48"/>
      <color rgb="FFFFFF00"/>
      <name val="Consolas"/>
      <family val="3"/>
    </font>
    <font>
      <sz val="10"/>
      <color rgb="FFFFFF00"/>
      <name val="Consolas"/>
      <family val="3"/>
    </font>
    <font>
      <b/>
      <sz val="16"/>
      <color rgb="FFFFFF00"/>
      <name val="Consolas"/>
      <family val="3"/>
    </font>
    <font>
      <sz val="72"/>
      <color rgb="FFFFFF00"/>
      <name val="Consolas"/>
      <family val="3"/>
    </font>
    <font>
      <b/>
      <sz val="24"/>
      <color rgb="FFFFFF00"/>
      <name val="Consolas"/>
      <family val="3"/>
    </font>
    <font>
      <sz val="9"/>
      <color theme="0"/>
      <name val="Consolas"/>
      <family val="2"/>
    </font>
    <font>
      <sz val="10"/>
      <color theme="1"/>
      <name val="Consolas"/>
      <family val="3"/>
    </font>
  </fonts>
  <fills count="3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1"/>
        <bgColor theme="4"/>
      </patternFill>
    </fill>
    <fill>
      <patternFill patternType="solid">
        <fgColor rgb="FF00FF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5A33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2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7" tint="-0.249977111117893"/>
        <bgColor theme="7" tint="-0.249977111117893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8" fillId="0" borderId="0" applyNumberFormat="0" applyFill="0" applyBorder="0" applyAlignment="0" applyProtection="0"/>
  </cellStyleXfs>
  <cellXfs count="215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5" fillId="0" borderId="0" xfId="0" applyFont="1"/>
    <xf numFmtId="0" fontId="6" fillId="4" borderId="3" xfId="0" applyFont="1" applyFill="1" applyBorder="1"/>
    <xf numFmtId="0" fontId="7" fillId="0" borderId="0" xfId="0" applyFont="1"/>
    <xf numFmtId="0" fontId="0" fillId="5" borderId="1" xfId="0" applyFont="1" applyFill="1" applyBorder="1"/>
    <xf numFmtId="0" fontId="0" fillId="0" borderId="0" xfId="0" applyAlignment="1">
      <alignment horizontal="left"/>
    </xf>
    <xf numFmtId="0" fontId="0" fillId="0" borderId="0" xfId="0" applyFont="1" applyFill="1" applyBorder="1"/>
    <xf numFmtId="0" fontId="0" fillId="14" borderId="1" xfId="0" applyFill="1" applyBorder="1"/>
    <xf numFmtId="0" fontId="0" fillId="7" borderId="1" xfId="0" applyFill="1" applyBorder="1"/>
    <xf numFmtId="0" fontId="0" fillId="9" borderId="1" xfId="0" applyFont="1" applyFill="1" applyBorder="1"/>
    <xf numFmtId="0" fontId="0" fillId="12" borderId="1" xfId="0" applyFont="1" applyFill="1" applyBorder="1"/>
    <xf numFmtId="0" fontId="0" fillId="11" borderId="1" xfId="0" applyFont="1" applyFill="1" applyBorder="1"/>
    <xf numFmtId="0" fontId="0" fillId="14" borderId="1" xfId="0" applyFont="1" applyFill="1" applyBorder="1"/>
    <xf numFmtId="0" fontId="0" fillId="16" borderId="1" xfId="0" applyFill="1" applyBorder="1"/>
    <xf numFmtId="0" fontId="0" fillId="17" borderId="1" xfId="0" applyFill="1" applyBorder="1"/>
    <xf numFmtId="0" fontId="0" fillId="16" borderId="1" xfId="0" applyFont="1" applyFill="1" applyBorder="1"/>
    <xf numFmtId="0" fontId="0" fillId="6" borderId="8" xfId="0" applyFont="1" applyFill="1" applyBorder="1"/>
    <xf numFmtId="0" fontId="0" fillId="16" borderId="9" xfId="0" applyFill="1" applyBorder="1"/>
    <xf numFmtId="0" fontId="0" fillId="16" borderId="9" xfId="0" applyFont="1" applyFill="1" applyBorder="1"/>
    <xf numFmtId="0" fontId="0" fillId="16" borderId="8" xfId="0" applyFill="1" applyBorder="1"/>
    <xf numFmtId="0" fontId="0" fillId="16" borderId="10" xfId="0" applyFill="1" applyBorder="1"/>
    <xf numFmtId="0" fontId="0" fillId="16" borderId="11" xfId="0" applyFill="1" applyBorder="1"/>
    <xf numFmtId="0" fontId="0" fillId="16" borderId="12" xfId="0" applyFill="1" applyBorder="1"/>
    <xf numFmtId="0" fontId="6" fillId="18" borderId="5" xfId="0" applyFont="1" applyFill="1" applyBorder="1" applyAlignment="1">
      <alignment horizontal="center" vertical="center"/>
    </xf>
    <xf numFmtId="0" fontId="6" fillId="18" borderId="6" xfId="0" applyFont="1" applyFill="1" applyBorder="1" applyAlignment="1">
      <alignment horizontal="center" vertical="center"/>
    </xf>
    <xf numFmtId="0" fontId="6" fillId="18" borderId="7" xfId="0" applyFont="1" applyFill="1" applyBorder="1" applyAlignment="1">
      <alignment horizontal="center" vertical="center"/>
    </xf>
    <xf numFmtId="0" fontId="0" fillId="12" borderId="14" xfId="0" applyFont="1" applyFill="1" applyBorder="1"/>
    <xf numFmtId="0" fontId="0" fillId="15" borderId="4" xfId="0" applyFill="1" applyBorder="1"/>
    <xf numFmtId="0" fontId="0" fillId="8" borderId="2" xfId="0" applyFont="1" applyFill="1" applyBorder="1"/>
    <xf numFmtId="0" fontId="0" fillId="8" borderId="16" xfId="0" applyFont="1" applyFill="1" applyBorder="1"/>
    <xf numFmtId="0" fontId="0" fillId="8" borderId="15" xfId="0" applyFill="1" applyBorder="1"/>
    <xf numFmtId="0" fontId="0" fillId="9" borderId="1" xfId="0" applyFill="1" applyBorder="1"/>
    <xf numFmtId="0" fontId="11" fillId="0" borderId="0" xfId="0" applyFont="1"/>
    <xf numFmtId="0" fontId="11" fillId="16" borderId="13" xfId="0" applyFont="1" applyFill="1" applyBorder="1"/>
    <xf numFmtId="0" fontId="11" fillId="6" borderId="13" xfId="0" applyFont="1" applyFill="1" applyBorder="1"/>
    <xf numFmtId="0" fontId="11" fillId="7" borderId="13" xfId="0" applyFont="1" applyFill="1" applyBorder="1"/>
    <xf numFmtId="0" fontId="11" fillId="9" borderId="13" xfId="0" applyFont="1" applyFill="1" applyBorder="1"/>
    <xf numFmtId="0" fontId="11" fillId="14" borderId="13" xfId="0" applyFont="1" applyFill="1" applyBorder="1"/>
    <xf numFmtId="0" fontId="11" fillId="12" borderId="13" xfId="0" applyFont="1" applyFill="1" applyBorder="1"/>
    <xf numFmtId="0" fontId="11" fillId="8" borderId="13" xfId="0" applyFont="1" applyFill="1" applyBorder="1"/>
    <xf numFmtId="0" fontId="11" fillId="10" borderId="13" xfId="0" applyFont="1" applyFill="1" applyBorder="1"/>
    <xf numFmtId="0" fontId="11" fillId="17" borderId="13" xfId="0" applyFont="1" applyFill="1" applyBorder="1"/>
    <xf numFmtId="0" fontId="11" fillId="11" borderId="13" xfId="0" applyFont="1" applyFill="1" applyBorder="1"/>
    <xf numFmtId="0" fontId="10" fillId="13" borderId="0" xfId="0" applyFont="1" applyFill="1" applyBorder="1"/>
    <xf numFmtId="0" fontId="0" fillId="7" borderId="18" xfId="0" applyFill="1" applyBorder="1"/>
    <xf numFmtId="0" fontId="11" fillId="19" borderId="13" xfId="0" applyFont="1" applyFill="1" applyBorder="1"/>
    <xf numFmtId="0" fontId="0" fillId="19" borderId="1" xfId="0" applyFont="1" applyFill="1" applyBorder="1"/>
    <xf numFmtId="0" fontId="0" fillId="20" borderId="0" xfId="0" applyFill="1" applyBorder="1" applyAlignment="1">
      <alignment horizontal="left"/>
    </xf>
    <xf numFmtId="0" fontId="0" fillId="20" borderId="20" xfId="0" applyFill="1" applyBorder="1" applyAlignment="1">
      <alignment horizontal="center" vertical="center"/>
    </xf>
    <xf numFmtId="0" fontId="0" fillId="20" borderId="20" xfId="0" applyFill="1" applyBorder="1" applyAlignment="1">
      <alignment horizontal="left"/>
    </xf>
    <xf numFmtId="164" fontId="0" fillId="0" borderId="0" xfId="0" applyNumberFormat="1" applyFill="1" applyAlignment="1">
      <alignment horizontal="center" vertical="center"/>
    </xf>
    <xf numFmtId="0" fontId="10" fillId="22" borderId="26" xfId="0" applyFont="1" applyFill="1" applyBorder="1"/>
    <xf numFmtId="0" fontId="10" fillId="20" borderId="0" xfId="0" applyFont="1" applyFill="1" applyBorder="1" applyAlignment="1">
      <alignment horizontal="right" vertical="center"/>
    </xf>
    <xf numFmtId="165" fontId="12" fillId="20" borderId="24" xfId="0" applyNumberFormat="1" applyFont="1" applyFill="1" applyBorder="1" applyAlignment="1">
      <alignment vertical="center"/>
    </xf>
    <xf numFmtId="0" fontId="0" fillId="23" borderId="0" xfId="0" applyFill="1"/>
    <xf numFmtId="0" fontId="4" fillId="23" borderId="0" xfId="0" applyFont="1" applyFill="1" applyAlignment="1">
      <alignment horizontal="right"/>
    </xf>
    <xf numFmtId="0" fontId="5" fillId="23" borderId="0" xfId="0" applyFont="1" applyFill="1"/>
    <xf numFmtId="0" fontId="0" fillId="23" borderId="0" xfId="0" applyFill="1" applyAlignment="1">
      <alignment horizontal="center"/>
    </xf>
    <xf numFmtId="0" fontId="0" fillId="23" borderId="0" xfId="0" applyFill="1" applyBorder="1"/>
    <xf numFmtId="0" fontId="13" fillId="3" borderId="19" xfId="0" applyFont="1" applyFill="1" applyBorder="1"/>
    <xf numFmtId="0" fontId="0" fillId="3" borderId="20" xfId="0" applyFill="1" applyBorder="1" applyAlignment="1">
      <alignment horizontal="center"/>
    </xf>
    <xf numFmtId="0" fontId="0" fillId="3" borderId="20" xfId="0" applyFill="1" applyBorder="1"/>
    <xf numFmtId="0" fontId="0" fillId="3" borderId="21" xfId="0" applyFill="1" applyBorder="1"/>
    <xf numFmtId="0" fontId="0" fillId="3" borderId="22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17" xfId="0" applyFill="1" applyBorder="1"/>
    <xf numFmtId="0" fontId="0" fillId="3" borderId="22" xfId="0" applyFill="1" applyBorder="1" applyAlignment="1">
      <alignment horizontal="center" vertical="center"/>
    </xf>
    <xf numFmtId="0" fontId="0" fillId="3" borderId="22" xfId="0" applyFill="1" applyBorder="1" applyAlignment="1">
      <alignment horizontal="right"/>
    </xf>
    <xf numFmtId="0" fontId="8" fillId="3" borderId="22" xfId="0" applyFont="1" applyFill="1" applyBorder="1" applyAlignment="1">
      <alignment horizontal="center" vertical="center"/>
    </xf>
    <xf numFmtId="0" fontId="8" fillId="3" borderId="22" xfId="0" applyFont="1" applyFill="1" applyBorder="1"/>
    <xf numFmtId="0" fontId="0" fillId="3" borderId="23" xfId="0" applyFill="1" applyBorder="1"/>
    <xf numFmtId="0" fontId="0" fillId="3" borderId="24" xfId="0" applyFill="1" applyBorder="1" applyAlignment="1">
      <alignment horizontal="center"/>
    </xf>
    <xf numFmtId="0" fontId="0" fillId="3" borderId="24" xfId="0" applyFill="1" applyBorder="1"/>
    <xf numFmtId="0" fontId="0" fillId="3" borderId="25" xfId="0" applyFill="1" applyBorder="1"/>
    <xf numFmtId="0" fontId="8" fillId="27" borderId="1" xfId="0" applyFont="1" applyFill="1" applyBorder="1" applyAlignment="1">
      <alignment horizontal="center" wrapText="1"/>
    </xf>
    <xf numFmtId="0" fontId="8" fillId="15" borderId="1" xfId="0" applyFont="1" applyFill="1" applyBorder="1" applyAlignment="1">
      <alignment horizontal="center" wrapText="1"/>
    </xf>
    <xf numFmtId="0" fontId="8" fillId="28" borderId="1" xfId="0" applyFont="1" applyFill="1" applyBorder="1" applyAlignment="1">
      <alignment horizontal="center" wrapText="1"/>
    </xf>
    <xf numFmtId="0" fontId="0" fillId="0" borderId="0" xfId="0" pivotButton="1"/>
    <xf numFmtId="0" fontId="0" fillId="2" borderId="28" xfId="0" applyFill="1" applyBorder="1" applyAlignment="1" applyProtection="1">
      <alignment horizontal="center" vertical="center"/>
      <protection locked="0"/>
    </xf>
    <xf numFmtId="164" fontId="0" fillId="24" borderId="27" xfId="0" applyNumberFormat="1" applyFill="1" applyBorder="1" applyAlignment="1" applyProtection="1">
      <alignment horizontal="center" vertical="center"/>
      <protection locked="0"/>
    </xf>
    <xf numFmtId="164" fontId="10" fillId="21" borderId="28" xfId="0" applyNumberFormat="1" applyFont="1" applyFill="1" applyBorder="1" applyAlignment="1" applyProtection="1">
      <alignment horizontal="center" vertical="center"/>
      <protection locked="0"/>
    </xf>
    <xf numFmtId="0" fontId="0" fillId="2" borderId="29" xfId="0" applyFill="1" applyBorder="1" applyAlignment="1" applyProtection="1">
      <alignment horizontal="center" vertical="center"/>
      <protection locked="0"/>
    </xf>
    <xf numFmtId="0" fontId="0" fillId="2" borderId="30" xfId="0" applyFill="1" applyBorder="1" applyAlignment="1" applyProtection="1">
      <alignment horizontal="left" vertical="top" wrapText="1"/>
      <protection locked="0"/>
    </xf>
    <xf numFmtId="0" fontId="12" fillId="29" borderId="29" xfId="0" applyFont="1" applyFill="1" applyBorder="1" applyAlignment="1" applyProtection="1">
      <alignment horizontal="center" vertical="center"/>
      <protection locked="0"/>
    </xf>
    <xf numFmtId="0" fontId="0" fillId="3" borderId="22" xfId="0" applyFill="1" applyBorder="1" applyAlignment="1">
      <alignment horizontal="center" vertical="top"/>
    </xf>
    <xf numFmtId="0" fontId="16" fillId="3" borderId="0" xfId="0" applyFont="1" applyFill="1" applyBorder="1" applyAlignment="1"/>
    <xf numFmtId="0" fontId="18" fillId="23" borderId="0" xfId="2" applyFill="1"/>
    <xf numFmtId="0" fontId="10" fillId="20" borderId="20" xfId="0" applyFont="1" applyFill="1" applyBorder="1" applyAlignment="1">
      <alignment horizontal="right" vertical="center"/>
    </xf>
    <xf numFmtId="0" fontId="14" fillId="30" borderId="19" xfId="0" applyFont="1" applyFill="1" applyBorder="1" applyAlignment="1">
      <alignment vertical="center"/>
    </xf>
    <xf numFmtId="0" fontId="0" fillId="30" borderId="22" xfId="0" applyNumberFormat="1" applyFill="1" applyBorder="1" applyAlignment="1">
      <alignment horizontal="center" vertical="center"/>
    </xf>
    <xf numFmtId="0" fontId="10" fillId="30" borderId="0" xfId="0" applyNumberFormat="1" applyFont="1" applyFill="1" applyBorder="1" applyAlignment="1">
      <alignment horizontal="right" vertical="center"/>
    </xf>
    <xf numFmtId="0" fontId="0" fillId="30" borderId="0" xfId="0" applyFill="1" applyBorder="1" applyAlignment="1">
      <alignment horizontal="center" vertical="center"/>
    </xf>
    <xf numFmtId="0" fontId="19" fillId="30" borderId="0" xfId="0" applyFont="1" applyFill="1" applyBorder="1" applyAlignment="1">
      <alignment horizontal="left" vertical="center"/>
    </xf>
    <xf numFmtId="0" fontId="9" fillId="25" borderId="31" xfId="0" applyNumberFormat="1" applyFont="1" applyFill="1" applyBorder="1" applyAlignment="1">
      <alignment horizontal="center" vertical="center"/>
    </xf>
    <xf numFmtId="0" fontId="9" fillId="25" borderId="32" xfId="0" applyFont="1" applyFill="1" applyBorder="1" applyAlignment="1">
      <alignment horizontal="center" vertical="center"/>
    </xf>
    <xf numFmtId="0" fontId="9" fillId="30" borderId="0" xfId="0" applyFont="1" applyFill="1" applyBorder="1" applyAlignment="1">
      <alignment vertical="center"/>
    </xf>
    <xf numFmtId="0" fontId="10" fillId="20" borderId="0" xfId="0" applyFont="1" applyFill="1" applyBorder="1" applyAlignment="1">
      <alignment horizontal="center" vertical="center"/>
    </xf>
    <xf numFmtId="0" fontId="23" fillId="0" borderId="0" xfId="0" pivotButton="1" applyFont="1" applyAlignment="1">
      <alignment horizontal="left" vertical="center"/>
    </xf>
    <xf numFmtId="164" fontId="24" fillId="0" borderId="0" xfId="0" applyNumberFormat="1" applyFont="1" applyFill="1" applyAlignment="1">
      <alignment horizontal="center" vertical="center"/>
    </xf>
    <xf numFmtId="0" fontId="3" fillId="0" borderId="34" xfId="0" applyFont="1" applyFill="1" applyBorder="1" applyAlignment="1" applyProtection="1">
      <alignment horizontal="center" vertical="center"/>
      <protection locked="0"/>
    </xf>
    <xf numFmtId="164" fontId="3" fillId="0" borderId="0" xfId="0" applyNumberFormat="1" applyFont="1" applyFill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left" vertical="center"/>
    </xf>
    <xf numFmtId="164" fontId="8" fillId="0" borderId="0" xfId="0" applyNumberFormat="1" applyFont="1" applyFill="1" applyBorder="1" applyAlignment="1">
      <alignment horizontal="center" vertical="center"/>
    </xf>
    <xf numFmtId="166" fontId="24" fillId="0" borderId="0" xfId="0" applyNumberFormat="1" applyFont="1" applyFill="1" applyAlignment="1">
      <alignment horizontal="center" vertical="center"/>
    </xf>
    <xf numFmtId="16" fontId="24" fillId="0" borderId="0" xfId="0" applyNumberFormat="1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166" fontId="3" fillId="0" borderId="0" xfId="0" applyNumberFormat="1" applyFont="1" applyFill="1" applyAlignment="1">
      <alignment horizontal="center" vertical="center"/>
    </xf>
    <xf numFmtId="16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66" fontId="25" fillId="0" borderId="0" xfId="0" applyNumberFormat="1" applyFont="1" applyFill="1" applyAlignment="1">
      <alignment horizontal="center" vertical="center"/>
    </xf>
    <xf numFmtId="16" fontId="25" fillId="0" borderId="0" xfId="0" applyNumberFormat="1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164" fontId="25" fillId="0" borderId="0" xfId="0" applyNumberFormat="1" applyFont="1" applyFill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  <xf numFmtId="0" fontId="26" fillId="13" borderId="0" xfId="1" applyFont="1" applyFill="1" applyAlignment="1">
      <alignment horizontal="center"/>
    </xf>
    <xf numFmtId="0" fontId="12" fillId="13" borderId="32" xfId="0" applyFont="1" applyFill="1" applyBorder="1" applyAlignment="1">
      <alignment horizontal="center" vertical="center"/>
    </xf>
    <xf numFmtId="1" fontId="12" fillId="13" borderId="0" xfId="0" applyNumberFormat="1" applyFont="1" applyFill="1" applyBorder="1" applyAlignment="1">
      <alignment horizontal="center" vertical="center"/>
    </xf>
    <xf numFmtId="0" fontId="26" fillId="13" borderId="0" xfId="0" applyFont="1" applyFill="1"/>
    <xf numFmtId="164" fontId="3" fillId="0" borderId="1" xfId="1" applyNumberFormat="1" applyFont="1" applyFill="1" applyBorder="1"/>
    <xf numFmtId="0" fontId="3" fillId="0" borderId="2" xfId="1" applyFont="1" applyFill="1" applyBorder="1"/>
    <xf numFmtId="164" fontId="3" fillId="0" borderId="2" xfId="1" applyNumberFormat="1" applyFont="1" applyFill="1" applyBorder="1"/>
    <xf numFmtId="0" fontId="3" fillId="0" borderId="0" xfId="0" applyFont="1"/>
    <xf numFmtId="0" fontId="14" fillId="30" borderId="19" xfId="0" applyFont="1" applyFill="1" applyBorder="1" applyAlignment="1">
      <alignment horizontal="center" vertical="center"/>
    </xf>
    <xf numFmtId="165" fontId="12" fillId="20" borderId="17" xfId="0" applyNumberFormat="1" applyFont="1" applyFill="1" applyBorder="1" applyAlignment="1">
      <alignment horizontal="center"/>
    </xf>
    <xf numFmtId="0" fontId="9" fillId="25" borderId="36" xfId="0" applyFont="1" applyFill="1" applyBorder="1" applyAlignment="1">
      <alignment horizontal="center" vertical="center"/>
    </xf>
    <xf numFmtId="0" fontId="20" fillId="27" borderId="35" xfId="0" applyFont="1" applyFill="1" applyBorder="1" applyAlignment="1">
      <alignment horizontal="center" vertical="center" wrapText="1"/>
    </xf>
    <xf numFmtId="0" fontId="20" fillId="15" borderId="35" xfId="0" applyFont="1" applyFill="1" applyBorder="1" applyAlignment="1">
      <alignment horizontal="center" vertical="center" wrapText="1"/>
    </xf>
    <xf numFmtId="0" fontId="20" fillId="28" borderId="35" xfId="0" applyFont="1" applyFill="1" applyBorder="1" applyAlignment="1">
      <alignment horizontal="center" vertical="center" wrapText="1"/>
    </xf>
    <xf numFmtId="0" fontId="9" fillId="20" borderId="19" xfId="0" applyFont="1" applyFill="1" applyBorder="1" applyAlignment="1">
      <alignment horizontal="center" vertical="center"/>
    </xf>
    <xf numFmtId="0" fontId="12" fillId="20" borderId="20" xfId="0" applyFont="1" applyFill="1" applyBorder="1" applyAlignment="1">
      <alignment horizontal="center" vertical="center" wrapText="1"/>
    </xf>
    <xf numFmtId="167" fontId="15" fillId="26" borderId="20" xfId="0" applyNumberFormat="1" applyFont="1" applyFill="1" applyBorder="1" applyAlignment="1">
      <alignment horizontal="center" vertical="center"/>
    </xf>
    <xf numFmtId="0" fontId="0" fillId="20" borderId="22" xfId="0" applyFill="1" applyBorder="1" applyAlignment="1">
      <alignment horizontal="center" vertical="center"/>
    </xf>
    <xf numFmtId="165" fontId="12" fillId="20" borderId="17" xfId="0" applyNumberFormat="1" applyFont="1" applyFill="1" applyBorder="1" applyAlignment="1">
      <alignment vertical="center"/>
    </xf>
    <xf numFmtId="0" fontId="0" fillId="20" borderId="23" xfId="0" applyFill="1" applyBorder="1" applyAlignment="1">
      <alignment horizontal="center" vertical="center"/>
    </xf>
    <xf numFmtId="167" fontId="22" fillId="27" borderId="11" xfId="0" applyNumberFormat="1" applyFont="1" applyFill="1" applyBorder="1" applyAlignment="1">
      <alignment horizontal="center" vertical="center" wrapText="1"/>
    </xf>
    <xf numFmtId="167" fontId="15" fillId="26" borderId="11" xfId="0" applyNumberFormat="1" applyFont="1" applyFill="1" applyBorder="1" applyAlignment="1">
      <alignment horizontal="center" vertical="center"/>
    </xf>
    <xf numFmtId="0" fontId="0" fillId="20" borderId="24" xfId="0" applyFill="1" applyBorder="1" applyAlignment="1">
      <alignment horizontal="left"/>
    </xf>
    <xf numFmtId="164" fontId="17" fillId="20" borderId="25" xfId="0" applyNumberFormat="1" applyFont="1" applyFill="1" applyBorder="1" applyAlignment="1">
      <alignment horizontal="left" vertical="center"/>
    </xf>
    <xf numFmtId="165" fontId="12" fillId="20" borderId="21" xfId="0" applyNumberFormat="1" applyFont="1" applyFill="1" applyBorder="1" applyAlignment="1">
      <alignment vertical="center"/>
    </xf>
    <xf numFmtId="0" fontId="29" fillId="30" borderId="0" xfId="0" applyFont="1" applyFill="1" applyBorder="1" applyAlignment="1">
      <alignment horizontal="left" vertical="center"/>
    </xf>
    <xf numFmtId="7" fontId="3" fillId="0" borderId="0" xfId="0" applyNumberFormat="1" applyFont="1" applyFill="1" applyAlignment="1">
      <alignment horizontal="center" vertical="center"/>
    </xf>
    <xf numFmtId="14" fontId="27" fillId="20" borderId="0" xfId="0" applyNumberFormat="1" applyFont="1" applyFill="1" applyBorder="1" applyAlignment="1">
      <alignment horizontal="left" vertical="center"/>
    </xf>
    <xf numFmtId="14" fontId="28" fillId="20" borderId="0" xfId="0" applyNumberFormat="1" applyFont="1" applyFill="1" applyBorder="1" applyAlignment="1">
      <alignment horizontal="left" vertical="center"/>
    </xf>
    <xf numFmtId="164" fontId="26" fillId="33" borderId="1" xfId="0" applyNumberFormat="1" applyFont="1" applyFill="1" applyBorder="1"/>
    <xf numFmtId="164" fontId="26" fillId="32" borderId="2" xfId="0" applyNumberFormat="1" applyFont="1" applyFill="1" applyBorder="1"/>
    <xf numFmtId="164" fontId="26" fillId="33" borderId="2" xfId="0" applyNumberFormat="1" applyFont="1" applyFill="1" applyBorder="1"/>
    <xf numFmtId="164" fontId="26" fillId="32" borderId="1" xfId="0" applyNumberFormat="1" applyFont="1" applyFill="1" applyBorder="1"/>
    <xf numFmtId="164" fontId="26" fillId="33" borderId="2" xfId="1" applyNumberFormat="1" applyFont="1" applyFill="1" applyBorder="1"/>
    <xf numFmtId="164" fontId="26" fillId="32" borderId="2" xfId="1" applyNumberFormat="1" applyFont="1" applyFill="1" applyBorder="1"/>
    <xf numFmtId="164" fontId="26" fillId="31" borderId="2" xfId="1" applyNumberFormat="1" applyFont="1" applyFill="1" applyBorder="1"/>
    <xf numFmtId="164" fontId="26" fillId="32" borderId="1" xfId="1" applyNumberFormat="1" applyFont="1" applyFill="1" applyBorder="1"/>
    <xf numFmtId="164" fontId="26" fillId="31" borderId="1" xfId="1" applyNumberFormat="1" applyFont="1" applyFill="1" applyBorder="1"/>
    <xf numFmtId="164" fontId="24" fillId="0" borderId="0" xfId="0" applyNumberFormat="1" applyFont="1" applyFill="1" applyBorder="1" applyAlignment="1">
      <alignment horizontal="center" vertical="center"/>
    </xf>
    <xf numFmtId="164" fontId="25" fillId="0" borderId="0" xfId="0" applyNumberFormat="1" applyFont="1" applyFill="1" applyBorder="1" applyAlignment="1">
      <alignment horizontal="center" vertical="center"/>
    </xf>
    <xf numFmtId="0" fontId="10" fillId="20" borderId="20" xfId="0" applyFont="1" applyFill="1" applyBorder="1" applyAlignment="1">
      <alignment horizontal="center" vertical="center"/>
    </xf>
    <xf numFmtId="0" fontId="10" fillId="20" borderId="24" xfId="0" applyFont="1" applyFill="1" applyBorder="1" applyAlignment="1">
      <alignment horizontal="center" vertical="center"/>
    </xf>
    <xf numFmtId="164" fontId="26" fillId="0" borderId="0" xfId="1" applyNumberFormat="1" applyFont="1" applyFill="1" applyAlignment="1">
      <alignment horizontal="left" vertical="center"/>
    </xf>
    <xf numFmtId="164" fontId="26" fillId="0" borderId="0" xfId="0" applyNumberFormat="1" applyFont="1" applyFill="1" applyAlignment="1">
      <alignment horizontal="left" vertical="center"/>
    </xf>
    <xf numFmtId="164" fontId="10" fillId="0" borderId="0" xfId="0" applyNumberFormat="1" applyFont="1" applyFill="1" applyAlignment="1">
      <alignment horizontal="left" vertical="center"/>
    </xf>
    <xf numFmtId="0" fontId="10" fillId="20" borderId="40" xfId="0" applyFont="1" applyFill="1" applyBorder="1" applyAlignment="1">
      <alignment horizontal="center" vertical="center"/>
    </xf>
    <xf numFmtId="1" fontId="26" fillId="33" borderId="2" xfId="1" applyNumberFormat="1" applyFont="1" applyFill="1" applyBorder="1" applyAlignment="1">
      <alignment horizontal="center" vertical="center"/>
    </xf>
    <xf numFmtId="1" fontId="26" fillId="32" borderId="2" xfId="1" applyNumberFormat="1" applyFont="1" applyFill="1" applyBorder="1" applyAlignment="1">
      <alignment horizontal="center" vertical="center"/>
    </xf>
    <xf numFmtId="1" fontId="26" fillId="32" borderId="1" xfId="1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left"/>
    </xf>
    <xf numFmtId="164" fontId="0" fillId="0" borderId="1" xfId="0" applyNumberFormat="1" applyBorder="1"/>
    <xf numFmtId="0" fontId="0" fillId="0" borderId="1" xfId="0" applyBorder="1" applyAlignment="1">
      <alignment horizontal="left" indent="1"/>
    </xf>
    <xf numFmtId="0" fontId="0" fillId="0" borderId="1" xfId="0" applyBorder="1" applyAlignment="1">
      <alignment horizontal="left" indent="2"/>
    </xf>
    <xf numFmtId="0" fontId="0" fillId="0" borderId="1" xfId="0" pivotButton="1" applyBorder="1"/>
    <xf numFmtId="0" fontId="0" fillId="0" borderId="1" xfId="0" applyBorder="1"/>
    <xf numFmtId="0" fontId="0" fillId="0" borderId="1" xfId="0" applyNumberFormat="1" applyBorder="1"/>
    <xf numFmtId="164" fontId="31" fillId="20" borderId="0" xfId="0" applyNumberFormat="1" applyFont="1" applyFill="1" applyBorder="1" applyAlignment="1">
      <alignment horizontal="center" vertical="center"/>
    </xf>
    <xf numFmtId="166" fontId="24" fillId="0" borderId="1" xfId="0" applyNumberFormat="1" applyFont="1" applyFill="1" applyBorder="1" applyAlignment="1">
      <alignment horizontal="center" vertical="center"/>
    </xf>
    <xf numFmtId="164" fontId="24" fillId="0" borderId="1" xfId="0" applyNumberFormat="1" applyFont="1" applyFill="1" applyBorder="1" applyAlignment="1">
      <alignment horizontal="center" vertical="center"/>
    </xf>
    <xf numFmtId="166" fontId="3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6" fontId="25" fillId="0" borderId="1" xfId="0" applyNumberFormat="1" applyFont="1" applyFill="1" applyBorder="1" applyAlignment="1">
      <alignment horizontal="center" vertical="center"/>
    </xf>
    <xf numFmtId="164" fontId="25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64" fontId="25" fillId="0" borderId="0" xfId="0" applyNumberFormat="1" applyFont="1" applyFill="1" applyAlignment="1">
      <alignment horizontal="left" vertical="center"/>
    </xf>
    <xf numFmtId="166" fontId="0" fillId="0" borderId="2" xfId="0" applyNumberFormat="1" applyFill="1" applyBorder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168" fontId="32" fillId="13" borderId="39" xfId="0" applyNumberFormat="1" applyFont="1" applyFill="1" applyBorder="1"/>
    <xf numFmtId="0" fontId="32" fillId="13" borderId="38" xfId="0" applyFont="1" applyFill="1" applyBorder="1"/>
    <xf numFmtId="0" fontId="3" fillId="0" borderId="0" xfId="0" applyFont="1" applyFill="1" applyAlignment="1"/>
    <xf numFmtId="14" fontId="10" fillId="20" borderId="20" xfId="0" applyNumberFormat="1" applyFont="1" applyFill="1" applyBorder="1" applyAlignment="1">
      <alignment horizontal="left" vertical="center"/>
    </xf>
    <xf numFmtId="0" fontId="10" fillId="20" borderId="24" xfId="0" applyFont="1" applyFill="1" applyBorder="1" applyAlignment="1">
      <alignment horizontal="left" vertical="center"/>
    </xf>
    <xf numFmtId="14" fontId="10" fillId="13" borderId="33" xfId="0" applyNumberFormat="1" applyFont="1" applyFill="1" applyBorder="1" applyAlignment="1">
      <alignment horizontal="left"/>
    </xf>
    <xf numFmtId="14" fontId="0" fillId="0" borderId="0" xfId="0" applyNumberFormat="1" applyAlignment="1">
      <alignment horizontal="left"/>
    </xf>
    <xf numFmtId="0" fontId="10" fillId="20" borderId="0" xfId="0" applyFont="1" applyFill="1" applyBorder="1" applyAlignment="1">
      <alignment horizontal="left" vertical="center"/>
    </xf>
    <xf numFmtId="0" fontId="10" fillId="20" borderId="37" xfId="0" applyFont="1" applyFill="1" applyBorder="1" applyAlignment="1">
      <alignment horizontal="left" vertical="center"/>
    </xf>
    <xf numFmtId="164" fontId="10" fillId="13" borderId="2" xfId="0" applyNumberFormat="1" applyFont="1" applyFill="1" applyBorder="1" applyAlignment="1">
      <alignment horizontal="left"/>
    </xf>
    <xf numFmtId="164" fontId="0" fillId="0" borderId="0" xfId="0" applyNumberFormat="1" applyAlignment="1">
      <alignment horizontal="left"/>
    </xf>
    <xf numFmtId="0" fontId="10" fillId="3" borderId="33" xfId="0" applyFont="1" applyFill="1" applyBorder="1"/>
    <xf numFmtId="166" fontId="33" fillId="0" borderId="0" xfId="0" applyNumberFormat="1" applyFont="1" applyFill="1" applyAlignment="1">
      <alignment horizontal="center" vertical="center"/>
    </xf>
    <xf numFmtId="16" fontId="33" fillId="0" borderId="0" xfId="0" applyNumberFormat="1" applyFont="1" applyFill="1" applyAlignment="1">
      <alignment horizontal="center" vertical="center"/>
    </xf>
    <xf numFmtId="0" fontId="33" fillId="0" borderId="0" xfId="0" applyFont="1" applyFill="1" applyAlignment="1">
      <alignment horizontal="center" vertical="center"/>
    </xf>
    <xf numFmtId="164" fontId="33" fillId="0" borderId="0" xfId="0" applyNumberFormat="1" applyFont="1" applyFill="1" applyAlignment="1">
      <alignment horizontal="center" vertical="center"/>
    </xf>
    <xf numFmtId="164" fontId="33" fillId="0" borderId="0" xfId="0" applyNumberFormat="1" applyFont="1" applyFill="1" applyAlignment="1">
      <alignment horizontal="left" vertical="center"/>
    </xf>
    <xf numFmtId="166" fontId="0" fillId="0" borderId="1" xfId="0" applyNumberFormat="1" applyFill="1" applyBorder="1" applyAlignment="1">
      <alignment horizontal="center" vertical="center"/>
    </xf>
    <xf numFmtId="165" fontId="8" fillId="3" borderId="0" xfId="0" applyNumberFormat="1" applyFont="1" applyFill="1" applyBorder="1" applyAlignment="1">
      <alignment horizontal="center" vertical="center"/>
    </xf>
    <xf numFmtId="165" fontId="8" fillId="3" borderId="17" xfId="0" applyNumberFormat="1" applyFont="1" applyFill="1" applyBorder="1" applyAlignment="1">
      <alignment horizontal="center" vertical="center"/>
    </xf>
    <xf numFmtId="0" fontId="17" fillId="28" borderId="40" xfId="0" applyFont="1" applyFill="1" applyBorder="1" applyAlignment="1">
      <alignment horizontal="center" vertical="center"/>
    </xf>
    <xf numFmtId="0" fontId="30" fillId="20" borderId="41" xfId="0" applyFont="1" applyFill="1" applyBorder="1" applyAlignment="1">
      <alignment horizontal="center" vertical="center"/>
    </xf>
    <xf numFmtId="0" fontId="10" fillId="20" borderId="0" xfId="0" applyFont="1" applyFill="1" applyBorder="1" applyAlignment="1">
      <alignment horizontal="right"/>
    </xf>
    <xf numFmtId="165" fontId="9" fillId="30" borderId="0" xfId="0" applyNumberFormat="1" applyFont="1" applyFill="1" applyBorder="1" applyAlignment="1">
      <alignment horizontal="right" vertical="center"/>
    </xf>
  </cellXfs>
  <cellStyles count="3">
    <cellStyle name="Lien hypertexte" xfId="2" builtinId="8"/>
    <cellStyle name="Normal" xfId="0" builtinId="0"/>
    <cellStyle name="Normal 2" xfId="1"/>
  </cellStyles>
  <dxfs count="140"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" formatCode="0"/>
      <fill>
        <patternFill patternType="solid">
          <fgColor theme="7"/>
          <bgColor theme="7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none">
          <fgColor indexed="64"/>
          <bgColor auto="1"/>
        </patternFill>
      </fill>
    </dxf>
    <dxf>
      <font>
        <i val="0"/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  <alignment horizontal="center" vertical="bottom" textRotation="0" wrapText="0" indent="0" relativeIndent="255" justifyLastLine="0" shrinkToFit="0" readingOrder="0"/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dd\-mm\-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0"/>
        <name val="Consolas"/>
        <scheme val="none"/>
      </font>
      <fill>
        <patternFill patternType="solid"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</dxf>
    <dxf>
      <fill>
        <patternFill patternType="none">
          <bgColor auto="1"/>
        </patternFill>
      </fill>
    </dxf>
    <dxf>
      <alignment horizontal="left"/>
    </dxf>
    <dxf>
      <font>
        <color theme="0"/>
      </font>
    </dxf>
    <dxf>
      <fill>
        <patternFill patternType="solid">
          <bgColor rgb="FFC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</dxf>
    <dxf>
      <fill>
        <patternFill patternType="none">
          <bgColor auto="1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alignment horizontal="general" vertical="bottom" textRotation="0" wrapText="0" indent="0" relativeIndent="255" justifyLastLine="0" shrinkToFit="0" readingOrder="0"/>
    </dxf>
    <dxf>
      <fill>
        <patternFill patternType="none">
          <bgColor auto="1"/>
        </patternFill>
      </fill>
    </dxf>
    <dxf>
      <numFmt numFmtId="164" formatCode="#,##0.00\ &quot;€&quot;"/>
    </dxf>
    <dxf>
      <font>
        <b val="0"/>
      </font>
    </dxf>
    <dxf>
      <font>
        <color theme="0"/>
      </font>
    </dxf>
    <dxf>
      <fill>
        <patternFill patternType="solid">
          <bgColor theme="6"/>
        </patternFill>
      </fill>
    </dxf>
    <dxf>
      <font>
        <b/>
      </font>
      <fill>
        <patternFill patternType="none">
          <fgColor indexed="64"/>
          <bgColor indexed="65"/>
        </patternFill>
      </fill>
      <alignment horizontal="center" vertical="center"/>
    </dxf>
    <dxf>
      <font>
        <b/>
      </font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21" formatCode="dd\-mmm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6" formatCode="dd\-mm\-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fgColor indexed="64"/>
          <bgColor auto="1"/>
        </patternFill>
      </fill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Consolas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</dxfs>
  <tableStyles count="0" defaultTableStyle="TableStyleMedium2" defaultPivotStyle="PivotStyleLight16"/>
  <colors>
    <mruColors>
      <color rgb="FFFF9933"/>
      <color rgb="FF66FF99"/>
      <color rgb="FFCCECFF"/>
      <color rgb="FFFFCC00"/>
      <color rgb="FFDDDDDD"/>
      <color rgb="FF3608E0"/>
      <color rgb="FFFF5A33"/>
      <color rgb="FFFFFF99"/>
      <color rgb="FFFFCC66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cherche opération"/>
  <ax:ocxPr ax:name="Size" ax:value="3969;900"/>
  <ax:ocxPr ax:name="Accelerator" ax:value="82"/>
  <ax:ocxPr ax:name="TakeFocusOnClick" ax:value="0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000">
                <a:solidFill>
                  <a:schemeClr val="bg1"/>
                </a:solidFill>
                <a:latin typeface="Consolas" panose="020B0609020204030204" pitchFamily="49" charset="0"/>
              </a:rPr>
              <a:t>Répartition</a:t>
            </a:r>
            <a:r>
              <a:rPr lang="fr-FR">
                <a:latin typeface="Consolas" panose="020B0609020204030204" pitchFamily="49" charset="0"/>
              </a:rPr>
              <a:t> </a:t>
            </a:r>
            <a:r>
              <a:rPr lang="fr-FR" sz="1000">
                <a:solidFill>
                  <a:schemeClr val="bg1"/>
                </a:solidFill>
                <a:latin typeface="Consolas" panose="020B0609020204030204" pitchFamily="49" charset="0"/>
              </a:rPr>
              <a:t>comptes</a:t>
            </a:r>
            <a:r>
              <a:rPr lang="fr-FR" sz="1000"/>
              <a:t> </a:t>
            </a:r>
          </a:p>
        </c:rich>
      </c:tx>
      <c:layout>
        <c:manualLayout>
          <c:xMode val="edge"/>
          <c:yMode val="edge"/>
          <c:x val="0.1841775900461422"/>
          <c:y val="9.9400957233287027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3.012566250034104E-2"/>
          <c:y val="0.50951901057391669"/>
          <c:w val="0.93684399208932545"/>
          <c:h val="0.34578747142639626"/>
        </c:manualLayout>
      </c:layout>
      <c:barChart>
        <c:barDir val="bar"/>
        <c:grouping val="stacked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dLbls>
            <c:delete val="1"/>
          </c:dLbls>
          <c:val>
            <c:numRef>
              <c:f>Données!$E$3</c:f>
              <c:numCache>
                <c:formatCode>#,##0.00\ [$€-40C]</c:formatCode>
                <c:ptCount val="1"/>
                <c:pt idx="0">
                  <c:v>4228.09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2B0-408E-B918-7C8565578BDB}"/>
            </c:ext>
          </c:extLst>
        </c:ser>
        <c:ser>
          <c:idx val="1"/>
          <c:order val="1"/>
          <c:spPr>
            <a:solidFill>
              <a:srgbClr val="FFCC66"/>
            </a:solidFill>
            <a:ln>
              <a:noFill/>
            </a:ln>
            <a:effectLst/>
          </c:spPr>
          <c:dLbls>
            <c:delete val="1"/>
          </c:dLbls>
          <c:val>
            <c:numRef>
              <c:f>Données!$F$3</c:f>
              <c:numCache>
                <c:formatCode>#,##0.00\ [$€-40C]</c:formatCode>
                <c:ptCount val="1"/>
                <c:pt idx="0">
                  <c:v>152.76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12B0-408E-B918-7C8565578BDB}"/>
            </c:ext>
          </c:extLst>
        </c:ser>
        <c:ser>
          <c:idx val="2"/>
          <c:order val="2"/>
          <c:spPr>
            <a:solidFill>
              <a:srgbClr val="9999FF"/>
            </a:solidFill>
            <a:ln>
              <a:noFill/>
            </a:ln>
            <a:effectLst/>
          </c:spPr>
          <c:dPt>
            <c:idx val="0"/>
            <c:spPr>
              <a:solidFill>
                <a:srgbClr val="FF9933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D17F-4E35-9B98-9B274A13707F}"/>
              </c:ext>
            </c:extLst>
          </c:dPt>
          <c:dLbls>
            <c:delete val="1"/>
          </c:dLbls>
          <c:val>
            <c:numRef>
              <c:f>Données!$G$3</c:f>
              <c:numCache>
                <c:formatCode>#,##0.00\ [$€-40C]</c:formatCode>
                <c:ptCount val="1"/>
                <c:pt idx="0">
                  <c:v>11000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12B0-408E-B918-7C8565578BDB}"/>
            </c:ext>
          </c:extLst>
        </c:ser>
        <c:dLbls>
          <c:showVal val="1"/>
        </c:dLbls>
        <c:gapWidth val="79"/>
        <c:overlap val="100"/>
        <c:axId val="106835968"/>
        <c:axId val="103740928"/>
      </c:barChart>
      <c:valAx>
        <c:axId val="103740928"/>
        <c:scaling>
          <c:orientation val="minMax"/>
        </c:scaling>
        <c:delete val="1"/>
        <c:axPos val="b"/>
        <c:numFmt formatCode="#,##0.00\ [$€-40C]" sourceLinked="1"/>
        <c:majorTickMark val="none"/>
        <c:tickLblPos val="nextTo"/>
        <c:crossAx val="106835968"/>
        <c:crosses val="autoZero"/>
        <c:crossBetween val="between"/>
      </c:valAx>
      <c:catAx>
        <c:axId val="106835968"/>
        <c:scaling>
          <c:orientation val="minMax"/>
        </c:scaling>
        <c:axPos val="l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740928"/>
        <c:crosses val="autoZero"/>
        <c:auto val="1"/>
        <c:lblAlgn val="ctr"/>
        <c:lblOffset val="100"/>
      </c:catAx>
      <c:spPr>
        <a:noFill/>
        <a:ln>
          <a:noFill/>
        </a:ln>
        <a:effectLst/>
      </c:spPr>
    </c:plotArea>
    <c:plotVisOnly val="1"/>
    <c:dispBlanksAs val="gap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[Esteban_Extraction colonne_1.xlsm]TcD!Tableau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Consolas" panose="020B0609020204030204" pitchFamily="49" charset="0"/>
                <a:ea typeface="+mn-ea"/>
                <a:cs typeface="+mn-cs"/>
              </a:defRPr>
            </a:pPr>
            <a:r>
              <a:rPr lang="en-US">
                <a:latin typeface="Consolas" panose="020B0609020204030204" pitchFamily="49" charset="0"/>
              </a:rPr>
              <a:t> Repartition</a:t>
            </a:r>
            <a:r>
              <a:rPr lang="en-US" baseline="0">
                <a:latin typeface="Consolas" panose="020B0609020204030204" pitchFamily="49" charset="0"/>
              </a:rPr>
              <a:t> par catégorieS</a:t>
            </a:r>
            <a:endParaRPr lang="en-US">
              <a:latin typeface="Consolas" panose="020B0609020204030204" pitchFamily="49" charset="0"/>
            </a:endParaRPr>
          </a:p>
        </c:rich>
      </c:tx>
      <c:layout>
        <c:manualLayout>
          <c:xMode val="edge"/>
          <c:yMode val="edge"/>
          <c:x val="0.40029186002474548"/>
          <c:y val="2.3057349627772006E-2"/>
        </c:manualLayout>
      </c:layout>
      <c:spPr>
        <a:noFill/>
        <a:ln>
          <a:noFill/>
        </a:ln>
        <a:effectLst/>
      </c:spPr>
    </c:title>
    <c:pivotFmts>
      <c:pivotFmt>
        <c:idx val="0"/>
        <c:spPr>
          <a:solidFill>
            <a:srgbClr val="FF000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layout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inBase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layout/>
          <c:numFmt formatCode="#,##0.00\ &quot;€&quot;" sourceLinked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-540000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6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7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8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9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0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1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2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4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5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8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9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0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5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6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7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8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9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0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8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9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6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7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8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0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2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4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1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2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3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4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1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2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3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4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5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6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1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2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3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4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4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</c:pivotFmt>
      <c:pivotFmt>
        <c:idx val="160"/>
      </c:pivotFmt>
      <c:pivotFmt>
        <c:idx val="161"/>
      </c:pivotFmt>
      <c:pivotFmt>
        <c:idx val="162"/>
      </c:pivotFmt>
      <c:pivotFmt>
        <c:idx val="163"/>
      </c:pivotFmt>
      <c:pivotFmt>
        <c:idx val="164"/>
      </c:pivotFmt>
      <c:pivotFmt>
        <c:idx val="165"/>
      </c:pivotFmt>
      <c:pivotFmt>
        <c:idx val="166"/>
      </c:pivotFmt>
      <c:pivotFmt>
        <c:idx val="167"/>
      </c:pivotFmt>
      <c:pivotFmt>
        <c:idx val="168"/>
      </c:pivotFmt>
      <c:pivotFmt>
        <c:idx val="169"/>
      </c:pivotFmt>
      <c:pivotFmt>
        <c:idx val="170"/>
      </c:pivotFmt>
      <c:pivotFmt>
        <c:idx val="171"/>
      </c:pivotFmt>
      <c:pivotFmt>
        <c:idx val="172"/>
      </c:pivotFmt>
      <c:pivotFmt>
        <c:idx val="173"/>
      </c:pivotFmt>
      <c:pivotFmt>
        <c:idx val="174"/>
      </c:pivotFmt>
      <c:pivotFmt>
        <c:idx val="175"/>
      </c:pivotFmt>
      <c:pivotFmt>
        <c:idx val="176"/>
      </c:pivotFmt>
      <c:pivotFmt>
        <c:idx val="177"/>
      </c:pivotFmt>
      <c:pivotFmt>
        <c:idx val="178"/>
        <c:dLbl>
          <c:idx val="0"/>
          <c:layout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9"/>
      </c:pivotFmt>
      <c:pivotFmt>
        <c:idx val="180"/>
      </c:pivotFmt>
      <c:pivotFmt>
        <c:idx val="181"/>
      </c:pivotFmt>
      <c:pivotFmt>
        <c:idx val="182"/>
      </c:pivotFmt>
      <c:pivotFmt>
        <c:idx val="183"/>
      </c:pivotFmt>
      <c:pivotFmt>
        <c:idx val="184"/>
      </c:pivotFmt>
      <c:pivotFmt>
        <c:idx val="185"/>
      </c:pivotFmt>
      <c:pivotFmt>
        <c:idx val="186"/>
      </c:pivotFmt>
      <c:pivotFmt>
        <c:idx val="187"/>
      </c:pivotFmt>
      <c:pivotFmt>
        <c:idx val="188"/>
      </c:pivotFmt>
      <c:pivotFmt>
        <c:idx val="189"/>
      </c:pivotFmt>
      <c:pivotFmt>
        <c:idx val="190"/>
      </c:pivotFmt>
      <c:pivotFmt>
        <c:idx val="191"/>
      </c:pivotFmt>
      <c:pivotFmt>
        <c:idx val="192"/>
      </c:pivotFmt>
      <c:pivotFmt>
        <c:idx val="193"/>
      </c:pivotFmt>
      <c:pivotFmt>
        <c:idx val="194"/>
      </c:pivotFmt>
      <c:pivotFmt>
        <c:idx val="195"/>
      </c:pivotFmt>
      <c:pivotFmt>
        <c:idx val="196"/>
      </c:pivotFmt>
      <c:pivotFmt>
        <c:idx val="197"/>
      </c:pivotFmt>
      <c:pivotFmt>
        <c:idx val="198"/>
      </c:pivotFmt>
      <c:pivotFmt>
        <c:idx val="199"/>
      </c:pivotFmt>
      <c:pivotFmt>
        <c:idx val="200"/>
      </c:pivotFmt>
      <c:pivotFmt>
        <c:idx val="201"/>
      </c:pivotFmt>
      <c:pivotFmt>
        <c:idx val="202"/>
      </c:pivotFmt>
      <c:pivotFmt>
        <c:idx val="203"/>
      </c:pivotFmt>
      <c:pivotFmt>
        <c:idx val="204"/>
      </c:pivotFmt>
      <c:pivotFmt>
        <c:idx val="205"/>
      </c:pivotFmt>
      <c:pivotFmt>
        <c:idx val="206"/>
      </c:pivotFmt>
      <c:pivotFmt>
        <c:idx val="207"/>
      </c:pivotFmt>
      <c:pivotFmt>
        <c:idx val="208"/>
      </c:pivotFmt>
      <c:pivotFmt>
        <c:idx val="209"/>
      </c:pivotFmt>
      <c:pivotFmt>
        <c:idx val="210"/>
      </c:pivotFmt>
      <c:pivotFmt>
        <c:idx val="211"/>
      </c:pivotFmt>
      <c:pivotFmt>
        <c:idx val="212"/>
      </c:pivotFmt>
      <c:pivotFmt>
        <c:idx val="213"/>
      </c:pivotFmt>
      <c:pivotFmt>
        <c:idx val="214"/>
      </c:pivotFmt>
      <c:pivotFmt>
        <c:idx val="215"/>
      </c:pivotFmt>
      <c:pivotFmt>
        <c:idx val="216"/>
      </c:pivotFmt>
      <c:pivotFmt>
        <c:idx val="217"/>
      </c:pivotFmt>
      <c:pivotFmt>
        <c:idx val="218"/>
      </c:pivotFmt>
      <c:pivotFmt>
        <c:idx val="219"/>
      </c:pivotFmt>
      <c:pivotFmt>
        <c:idx val="220"/>
      </c:pivotFmt>
      <c:pivotFmt>
        <c:idx val="221"/>
      </c:pivotFmt>
      <c:pivotFmt>
        <c:idx val="222"/>
      </c:pivotFmt>
      <c:pivotFmt>
        <c:idx val="223"/>
      </c:pivotFmt>
      <c:pivotFmt>
        <c:idx val="224"/>
      </c:pivotFmt>
      <c:pivotFmt>
        <c:idx val="225"/>
      </c:pivotFmt>
      <c:pivotFmt>
        <c:idx val="226"/>
      </c:pivotFmt>
      <c:pivotFmt>
        <c:idx val="227"/>
      </c:pivotFmt>
      <c:pivotFmt>
        <c:idx val="228"/>
      </c:pivotFmt>
      <c:pivotFmt>
        <c:idx val="229"/>
      </c:pivotFmt>
      <c:pivotFmt>
        <c:idx val="230"/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TcD!$B$6:$B$7</c:f>
              <c:strCache>
                <c:ptCount val="1"/>
                <c:pt idx="0">
                  <c:v> Débit(€)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chemeClr val="tx1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c:spPr>
          <c:invertIfNegative val="1"/>
          <c:dPt>
            <c:idx val="0"/>
            <c:invertIfNegative val="1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338-4DED-83E1-FCE6E638D022}"/>
              </c:ext>
            </c:extLst>
          </c:dPt>
          <c:dPt>
            <c:idx val="1"/>
            <c:invertIfNegative val="1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E338-4DED-83E1-FCE6E638D022}"/>
              </c:ext>
            </c:extLst>
          </c:dPt>
          <c:dPt>
            <c:idx val="2"/>
            <c:invertIfNegative val="1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338-4DED-83E1-FCE6E638D022}"/>
              </c:ext>
            </c:extLst>
          </c:dPt>
          <c:dPt>
            <c:idx val="3"/>
            <c:invertIfNegative val="1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E338-4DED-83E1-FCE6E638D022}"/>
              </c:ext>
            </c:extLst>
          </c:dPt>
          <c:dPt>
            <c:idx val="4"/>
            <c:invertIfNegative val="1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338-4DED-83E1-FCE6E638D022}"/>
              </c:ext>
            </c:extLst>
          </c:dPt>
          <c:dPt>
            <c:idx val="5"/>
            <c:invertIfNegative val="1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E338-4DED-83E1-FCE6E638D022}"/>
              </c:ext>
            </c:extLst>
          </c:dPt>
          <c:dPt>
            <c:idx val="6"/>
            <c:invertIfNegative val="1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E338-4DED-83E1-FCE6E638D022}"/>
              </c:ext>
            </c:extLst>
          </c:dPt>
          <c:dPt>
            <c:idx val="7"/>
            <c:invertIfNegative val="1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E338-4DED-83E1-FCE6E638D022}"/>
              </c:ext>
            </c:extLst>
          </c:dPt>
          <c:dPt>
            <c:idx val="8"/>
            <c:invertIfNegative val="1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invertIfNegative val="1"/>
          </c:dPt>
          <c:dPt>
            <c:idx val="10"/>
            <c:invertIfNegative val="1"/>
          </c:dPt>
          <c:dPt>
            <c:idx val="11"/>
            <c:invertIfNegative val="1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invertIfNegative val="1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invertIfNegative val="1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invertIfNegative val="1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invertIfNegative val="1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invertIfNegative val="1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invertIfNegative val="1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9"/>
            <c:invertIfNegative val="1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0"/>
            <c:invertIfNegative val="1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1"/>
            <c:invertIfNegative val="1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2"/>
            <c:invertIfNegative val="1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3"/>
            <c:invertIfNegative val="1"/>
          </c:dPt>
          <c:dPt>
            <c:idx val="24"/>
            <c:invertIfNegative val="1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5"/>
            <c:invertIfNegative val="1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6"/>
            <c:invertIfNegative val="1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7"/>
            <c:invertIfNegative val="1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8"/>
            <c:invertIfNegative val="1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8"/>
              <c:layout/>
              <c:dLblPos val="outEnd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solidFill>
                <a:schemeClr val="bg2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inBase"/>
            <c:showVal val="1"/>
          </c:dLbls>
          <c:cat>
            <c:multiLvlStrRef>
              <c:f>TcD!$A$8:$A$66</c:f>
              <c:multiLvlStrCache>
                <c:ptCount val="29"/>
                <c:lvl>
                  <c:pt idx="0">
                    <c:v>Commerce</c:v>
                  </c:pt>
                  <c:pt idx="1">
                    <c:v>Grande surface</c:v>
                  </c:pt>
                  <c:pt idx="2">
                    <c:v>Restaurant</c:v>
                  </c:pt>
                  <c:pt idx="3">
                    <c:v>Cotisation</c:v>
                  </c:pt>
                  <c:pt idx="4">
                    <c:v>Forfait mobile</c:v>
                  </c:pt>
                  <c:pt idx="5">
                    <c:v>Scolarité</c:v>
                  </c:pt>
                  <c:pt idx="6">
                    <c:v>Bricolage-Travaux</c:v>
                  </c:pt>
                  <c:pt idx="7">
                    <c:v>Carburant</c:v>
                  </c:pt>
                  <c:pt idx="8">
                    <c:v>Public</c:v>
                  </c:pt>
                  <c:pt idx="9">
                    <c:v>Bijoux</c:v>
                  </c:pt>
                  <c:pt idx="10">
                    <c:v>Coiffeur</c:v>
                  </c:pt>
                  <c:pt idx="11">
                    <c:v>Dépôt</c:v>
                  </c:pt>
                  <c:pt idx="12">
                    <c:v>Retrait</c:v>
                  </c:pt>
                  <c:pt idx="13">
                    <c:v>Salaire</c:v>
                  </c:pt>
                  <c:pt idx="14">
                    <c:v>Transfert</c:v>
                  </c:pt>
                  <c:pt idx="15">
                    <c:v>Autre</c:v>
                  </c:pt>
                  <c:pt idx="16">
                    <c:v>Mutuelle</c:v>
                  </c:pt>
                  <c:pt idx="17">
                    <c:v>Informatique Hight-tech</c:v>
                  </c:pt>
                  <c:pt idx="18">
                    <c:v>(vide)</c:v>
                  </c:pt>
                  <c:pt idx="19">
                    <c:v>Transfert</c:v>
                  </c:pt>
                  <c:pt idx="20">
                    <c:v>Forfait mobile</c:v>
                  </c:pt>
                  <c:pt idx="21">
                    <c:v>Assurance auto-scooter</c:v>
                  </c:pt>
                  <c:pt idx="22">
                    <c:v>Crédit auto</c:v>
                  </c:pt>
                  <c:pt idx="23">
                    <c:v>x</c:v>
                  </c:pt>
                  <c:pt idx="24">
                    <c:v>Scolarité</c:v>
                  </c:pt>
                  <c:pt idx="25">
                    <c:v>Electricité</c:v>
                  </c:pt>
                  <c:pt idx="26">
                    <c:v>Assurance crédit</c:v>
                  </c:pt>
                  <c:pt idx="27">
                    <c:v>Médecin</c:v>
                  </c:pt>
                  <c:pt idx="28">
                    <c:v>Dépôt</c:v>
                  </c:pt>
                </c:lvl>
                <c:lvl>
                  <c:pt idx="0">
                    <c:v>ALIMENTATION</c:v>
                  </c:pt>
                  <c:pt idx="3">
                    <c:v>FINANCE</c:v>
                  </c:pt>
                  <c:pt idx="4">
                    <c:v>FRAIS ANNEXES</c:v>
                  </c:pt>
                  <c:pt idx="6">
                    <c:v>HABITATION</c:v>
                  </c:pt>
                  <c:pt idx="7">
                    <c:v>TRANSPORT</c:v>
                  </c:pt>
                  <c:pt idx="9">
                    <c:v>BEAUTE-MODE</c:v>
                  </c:pt>
                  <c:pt idx="11">
                    <c:v>FINANCE</c:v>
                  </c:pt>
                  <c:pt idx="15">
                    <c:v>HABITATION</c:v>
                  </c:pt>
                  <c:pt idx="16">
                    <c:v>SANTE</c:v>
                  </c:pt>
                  <c:pt idx="17">
                    <c:v>LOISIRS</c:v>
                  </c:pt>
                  <c:pt idx="18">
                    <c:v>(vide)</c:v>
                  </c:pt>
                  <c:pt idx="19">
                    <c:v>FINANCE</c:v>
                  </c:pt>
                  <c:pt idx="20">
                    <c:v>FRAIS ANNEXES</c:v>
                  </c:pt>
                  <c:pt idx="21">
                    <c:v>TRANSPORT</c:v>
                  </c:pt>
                  <c:pt idx="23">
                    <c:v>x</c:v>
                  </c:pt>
                  <c:pt idx="24">
                    <c:v>FRAIS ANNEXES</c:v>
                  </c:pt>
                  <c:pt idx="25">
                    <c:v>HABITATION</c:v>
                  </c:pt>
                  <c:pt idx="27">
                    <c:v>SANTE</c:v>
                  </c:pt>
                  <c:pt idx="28">
                    <c:v>FINANCE</c:v>
                  </c:pt>
                </c:lvl>
                <c:lvl>
                  <c:pt idx="0">
                    <c:v>CB</c:v>
                  </c:pt>
                  <c:pt idx="11">
                    <c:v>Virement</c:v>
                  </c:pt>
                  <c:pt idx="17">
                    <c:v>Paypal</c:v>
                  </c:pt>
                  <c:pt idx="18">
                    <c:v>(vide)</c:v>
                  </c:pt>
                  <c:pt idx="19">
                    <c:v>Apport</c:v>
                  </c:pt>
                  <c:pt idx="20">
                    <c:v>Prélévement</c:v>
                  </c:pt>
                  <c:pt idx="23">
                    <c:v>Ch N° 1405013</c:v>
                  </c:pt>
                  <c:pt idx="24">
                    <c:v>Prélèvement</c:v>
                  </c:pt>
                  <c:pt idx="27">
                    <c:v>Ch N° 1405014</c:v>
                  </c:pt>
                  <c:pt idx="28">
                    <c:v>Liquide</c:v>
                  </c:pt>
                </c:lvl>
              </c:multiLvlStrCache>
            </c:multiLvlStrRef>
          </c:cat>
          <c:val>
            <c:numRef>
              <c:f>TcD!$B$8:$B$66</c:f>
              <c:numCache>
                <c:formatCode>#,##0.00\ "€"</c:formatCode>
                <c:ptCount val="29"/>
                <c:pt idx="0">
                  <c:v>-60.67</c:v>
                </c:pt>
                <c:pt idx="1">
                  <c:v>-300.03000000000003</c:v>
                </c:pt>
                <c:pt idx="2">
                  <c:v>-81</c:v>
                </c:pt>
                <c:pt idx="3">
                  <c:v>-100</c:v>
                </c:pt>
                <c:pt idx="4">
                  <c:v>-12</c:v>
                </c:pt>
                <c:pt idx="5">
                  <c:v>-146.66</c:v>
                </c:pt>
                <c:pt idx="6">
                  <c:v>-283.17999999999995</c:v>
                </c:pt>
                <c:pt idx="7">
                  <c:v>-58.87</c:v>
                </c:pt>
                <c:pt idx="8">
                  <c:v>-8.4499999999999993</c:v>
                </c:pt>
                <c:pt idx="9">
                  <c:v>-59</c:v>
                </c:pt>
                <c:pt idx="10">
                  <c:v>-30</c:v>
                </c:pt>
                <c:pt idx="12">
                  <c:v>-110</c:v>
                </c:pt>
                <c:pt idx="14">
                  <c:v>-3500</c:v>
                </c:pt>
                <c:pt idx="17">
                  <c:v>-125.38</c:v>
                </c:pt>
                <c:pt idx="20">
                  <c:v>-23.98</c:v>
                </c:pt>
                <c:pt idx="21">
                  <c:v>-165.27</c:v>
                </c:pt>
                <c:pt idx="22">
                  <c:v>-321.61</c:v>
                </c:pt>
                <c:pt idx="23">
                  <c:v>-50</c:v>
                </c:pt>
                <c:pt idx="24">
                  <c:v>-209.44</c:v>
                </c:pt>
                <c:pt idx="25">
                  <c:v>-339.49</c:v>
                </c:pt>
                <c:pt idx="26">
                  <c:v>-164.16</c:v>
                </c:pt>
                <c:pt idx="27">
                  <c:v>-50</c:v>
                </c:pt>
              </c:numCache>
            </c:numRef>
          </c:val>
          <c:extLst xmlns:c16r2="http://schemas.microsoft.com/office/drawing/2015/06/chart"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solidFill>
                      <a:schemeClr val="tx1"/>
                    </a:solidFill>
                  </a:ln>
                  <a:scene3d>
                    <a:camera prst="orthographicFront"/>
                    <a:lightRig rig="threePt" dir="t"/>
                  </a:scene3d>
                  <a:sp3d>
                    <a:bevelT/>
                  </a:sp3d>
                </c14:spPr>
              </c14:invertSolidFillFmt>
            </c:ext>
            <c:ext xmlns:c16="http://schemas.microsoft.com/office/drawing/2014/chart" uri="{C3380CC4-5D6E-409C-BE32-E72D297353CC}">
              <c16:uniqueId val="{00000000-1545-4200-B6A3-7B384252E097}"/>
            </c:ext>
          </c:extLst>
        </c:ser>
        <c:ser>
          <c:idx val="1"/>
          <c:order val="1"/>
          <c:tx>
            <c:strRef>
              <c:f>TcD!$C$6:$C$7</c:f>
              <c:strCache>
                <c:ptCount val="1"/>
                <c:pt idx="0">
                  <c:v> Crédit(€)</c:v>
                </c:pt>
              </c:strCache>
            </c:strRef>
          </c:tx>
          <c:spPr>
            <a:solidFill>
              <a:srgbClr val="00B050"/>
            </a:solidFill>
            <a:ln>
              <a:solidFill>
                <a:schemeClr val="tx1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c:spPr>
          <c:dPt>
            <c:idx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E338-4DED-83E1-FCE6E638D022}"/>
              </c:ext>
            </c:extLst>
          </c:dPt>
          <c:dPt>
            <c:idx val="1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E338-4DED-83E1-FCE6E638D022}"/>
              </c:ext>
            </c:extLst>
          </c:dPt>
          <c:dPt>
            <c:idx val="2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338-4DED-83E1-FCE6E638D022}"/>
              </c:ext>
            </c:extLst>
          </c:dPt>
          <c:dPt>
            <c:idx val="3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E338-4DED-83E1-FCE6E638D022}"/>
              </c:ext>
            </c:extLst>
          </c:dPt>
          <c:dPt>
            <c:idx val="4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E338-4DED-83E1-FCE6E638D022}"/>
              </c:ext>
            </c:extLst>
          </c:dPt>
          <c:dPt>
            <c:idx val="5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E338-4DED-83E1-FCE6E638D022}"/>
              </c:ext>
            </c:extLst>
          </c:dPt>
          <c:dPt>
            <c:idx val="6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E338-4DED-83E1-FCE6E638D022}"/>
              </c:ext>
            </c:extLst>
          </c:dPt>
          <c:dPt>
            <c:idx val="7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E338-4DED-83E1-FCE6E638D022}"/>
              </c:ext>
            </c:extLst>
          </c:dPt>
          <c:dPt>
            <c:idx val="8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9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1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2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4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5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6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7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8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numFmt formatCode="#,##0.00\ &quot;€&quot;" sourceLinked="0"/>
            <c:spPr>
              <a:solidFill>
                <a:schemeClr val="bg2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outEnd"/>
            <c:showVal val="1"/>
          </c:dLbls>
          <c:cat>
            <c:multiLvlStrRef>
              <c:f>TcD!$A$8:$A$66</c:f>
              <c:multiLvlStrCache>
                <c:ptCount val="29"/>
                <c:lvl>
                  <c:pt idx="0">
                    <c:v>Commerce</c:v>
                  </c:pt>
                  <c:pt idx="1">
                    <c:v>Grande surface</c:v>
                  </c:pt>
                  <c:pt idx="2">
                    <c:v>Restaurant</c:v>
                  </c:pt>
                  <c:pt idx="3">
                    <c:v>Cotisation</c:v>
                  </c:pt>
                  <c:pt idx="4">
                    <c:v>Forfait mobile</c:v>
                  </c:pt>
                  <c:pt idx="5">
                    <c:v>Scolarité</c:v>
                  </c:pt>
                  <c:pt idx="6">
                    <c:v>Bricolage-Travaux</c:v>
                  </c:pt>
                  <c:pt idx="7">
                    <c:v>Carburant</c:v>
                  </c:pt>
                  <c:pt idx="8">
                    <c:v>Public</c:v>
                  </c:pt>
                  <c:pt idx="9">
                    <c:v>Bijoux</c:v>
                  </c:pt>
                  <c:pt idx="10">
                    <c:v>Coiffeur</c:v>
                  </c:pt>
                  <c:pt idx="11">
                    <c:v>Dépôt</c:v>
                  </c:pt>
                  <c:pt idx="12">
                    <c:v>Retrait</c:v>
                  </c:pt>
                  <c:pt idx="13">
                    <c:v>Salaire</c:v>
                  </c:pt>
                  <c:pt idx="14">
                    <c:v>Transfert</c:v>
                  </c:pt>
                  <c:pt idx="15">
                    <c:v>Autre</c:v>
                  </c:pt>
                  <c:pt idx="16">
                    <c:v>Mutuelle</c:v>
                  </c:pt>
                  <c:pt idx="17">
                    <c:v>Informatique Hight-tech</c:v>
                  </c:pt>
                  <c:pt idx="18">
                    <c:v>(vide)</c:v>
                  </c:pt>
                  <c:pt idx="19">
                    <c:v>Transfert</c:v>
                  </c:pt>
                  <c:pt idx="20">
                    <c:v>Forfait mobile</c:v>
                  </c:pt>
                  <c:pt idx="21">
                    <c:v>Assurance auto-scooter</c:v>
                  </c:pt>
                  <c:pt idx="22">
                    <c:v>Crédit auto</c:v>
                  </c:pt>
                  <c:pt idx="23">
                    <c:v>x</c:v>
                  </c:pt>
                  <c:pt idx="24">
                    <c:v>Scolarité</c:v>
                  </c:pt>
                  <c:pt idx="25">
                    <c:v>Electricité</c:v>
                  </c:pt>
                  <c:pt idx="26">
                    <c:v>Assurance crédit</c:v>
                  </c:pt>
                  <c:pt idx="27">
                    <c:v>Médecin</c:v>
                  </c:pt>
                  <c:pt idx="28">
                    <c:v>Dépôt</c:v>
                  </c:pt>
                </c:lvl>
                <c:lvl>
                  <c:pt idx="0">
                    <c:v>ALIMENTATION</c:v>
                  </c:pt>
                  <c:pt idx="3">
                    <c:v>FINANCE</c:v>
                  </c:pt>
                  <c:pt idx="4">
                    <c:v>FRAIS ANNEXES</c:v>
                  </c:pt>
                  <c:pt idx="6">
                    <c:v>HABITATION</c:v>
                  </c:pt>
                  <c:pt idx="7">
                    <c:v>TRANSPORT</c:v>
                  </c:pt>
                  <c:pt idx="9">
                    <c:v>BEAUTE-MODE</c:v>
                  </c:pt>
                  <c:pt idx="11">
                    <c:v>FINANCE</c:v>
                  </c:pt>
                  <c:pt idx="15">
                    <c:v>HABITATION</c:v>
                  </c:pt>
                  <c:pt idx="16">
                    <c:v>SANTE</c:v>
                  </c:pt>
                  <c:pt idx="17">
                    <c:v>LOISIRS</c:v>
                  </c:pt>
                  <c:pt idx="18">
                    <c:v>(vide)</c:v>
                  </c:pt>
                  <c:pt idx="19">
                    <c:v>FINANCE</c:v>
                  </c:pt>
                  <c:pt idx="20">
                    <c:v>FRAIS ANNEXES</c:v>
                  </c:pt>
                  <c:pt idx="21">
                    <c:v>TRANSPORT</c:v>
                  </c:pt>
                  <c:pt idx="23">
                    <c:v>x</c:v>
                  </c:pt>
                  <c:pt idx="24">
                    <c:v>FRAIS ANNEXES</c:v>
                  </c:pt>
                  <c:pt idx="25">
                    <c:v>HABITATION</c:v>
                  </c:pt>
                  <c:pt idx="27">
                    <c:v>SANTE</c:v>
                  </c:pt>
                  <c:pt idx="28">
                    <c:v>FINANCE</c:v>
                  </c:pt>
                </c:lvl>
                <c:lvl>
                  <c:pt idx="0">
                    <c:v>CB</c:v>
                  </c:pt>
                  <c:pt idx="11">
                    <c:v>Virement</c:v>
                  </c:pt>
                  <c:pt idx="17">
                    <c:v>Paypal</c:v>
                  </c:pt>
                  <c:pt idx="18">
                    <c:v>(vide)</c:v>
                  </c:pt>
                  <c:pt idx="19">
                    <c:v>Apport</c:v>
                  </c:pt>
                  <c:pt idx="20">
                    <c:v>Prélévement</c:v>
                  </c:pt>
                  <c:pt idx="23">
                    <c:v>Ch N° 1405013</c:v>
                  </c:pt>
                  <c:pt idx="24">
                    <c:v>Prélèvement</c:v>
                  </c:pt>
                  <c:pt idx="27">
                    <c:v>Ch N° 1405014</c:v>
                  </c:pt>
                  <c:pt idx="28">
                    <c:v>Liquide</c:v>
                  </c:pt>
                </c:lvl>
              </c:multiLvlStrCache>
            </c:multiLvlStrRef>
          </c:cat>
          <c:val>
            <c:numRef>
              <c:f>TcD!$C$8:$C$66</c:f>
              <c:numCache>
                <c:formatCode>#,##0.00\ "€"</c:formatCode>
                <c:ptCount val="29"/>
                <c:pt idx="6">
                  <c:v>86.5</c:v>
                </c:pt>
                <c:pt idx="11">
                  <c:v>126.06</c:v>
                </c:pt>
                <c:pt idx="13">
                  <c:v>2000</c:v>
                </c:pt>
                <c:pt idx="14">
                  <c:v>3500</c:v>
                </c:pt>
                <c:pt idx="15">
                  <c:v>157.87</c:v>
                </c:pt>
                <c:pt idx="16">
                  <c:v>21</c:v>
                </c:pt>
                <c:pt idx="19">
                  <c:v>3500.17</c:v>
                </c:pt>
                <c:pt idx="28">
                  <c:v>50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545-4200-B6A3-7B384252E097}"/>
            </c:ext>
          </c:extLst>
        </c:ser>
        <c:dLbls>
          <c:showVal val="1"/>
        </c:dLbls>
        <c:gapWidth val="100"/>
        <c:axId val="120604160"/>
        <c:axId val="120605696"/>
      </c:barChart>
      <c:catAx>
        <c:axId val="120604160"/>
        <c:scaling>
          <c:orientation val="minMax"/>
        </c:scaling>
        <c:axPos val="b"/>
        <c:numFmt formatCode="General" sourceLinked="1"/>
        <c:tickLblPos val="nextTo"/>
        <c:crossAx val="120605696"/>
        <c:crosses val="autoZero"/>
        <c:auto val="1"/>
        <c:lblAlgn val="ctr"/>
        <c:lblOffset val="100"/>
      </c:catAx>
      <c:valAx>
        <c:axId val="120605696"/>
        <c:scaling>
          <c:orientation val="minMax"/>
        </c:scaling>
        <c:axPos val="l"/>
        <c:numFmt formatCode="#,##0.00\ &quot;€&quot;" sourceLinked="1"/>
        <c:tickLblPos val="nextTo"/>
        <c:crossAx val="120604160"/>
        <c:crosses val="autoZero"/>
        <c:crossBetween val="between"/>
      </c:valAx>
      <c:dTable>
        <c:showHorzBorder val="1"/>
        <c:showVertBorder val="1"/>
        <c:showOutline val="1"/>
      </c:dTable>
      <c:spPr>
        <a:noFill/>
        <a:ln>
          <a:noFill/>
        </a:ln>
        <a:effectLst/>
        <a:sp3d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200" baseline="0">
                <a:solidFill>
                  <a:schemeClr val="bg1"/>
                </a:solidFill>
              </a:rPr>
              <a:t>comptes en %</a:t>
            </a:r>
            <a:endParaRPr lang="fr-FR" sz="1200">
              <a:solidFill>
                <a:schemeClr val="bg1"/>
              </a:solidFill>
            </a:endParaRPr>
          </a:p>
        </c:rich>
      </c:tx>
      <c:layout/>
      <c:spPr>
        <a:noFill/>
        <a:ln>
          <a:noFill/>
        </a:ln>
        <a:effectLst/>
      </c:spPr>
    </c:title>
    <c:view3D>
      <c:rotX val="30"/>
      <c:rotY val="7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explosion val="12"/>
          <c:dPt>
            <c:idx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9BAB-4C53-985D-972C78CBC788}"/>
              </c:ext>
            </c:extLst>
          </c:dPt>
          <c:dPt>
            <c:idx val="1"/>
            <c:spPr>
              <a:solidFill>
                <a:srgbClr val="FFCC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BAB-4C53-985D-972C78CBC788}"/>
              </c:ext>
            </c:extLst>
          </c:dPt>
          <c:dPt>
            <c:idx val="2"/>
            <c:spPr>
              <a:solidFill>
                <a:srgbClr val="FF993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9BAB-4C53-985D-972C78CBC788}"/>
              </c:ext>
            </c:extLst>
          </c:dPt>
          <c:dLbls>
            <c:dLbl>
              <c:idx val="0"/>
              <c:layout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joint</a:t>
                    </a:r>
                  </a:p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6708381F-4C64-412C-BEA4-CD25A2BE7F67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fr-FR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CatName val="1"/>
              <c:showPercent val="1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9BAB-4C53-985D-972C78CBC788}"/>
                </c:ext>
              </c:extLst>
            </c:dLbl>
            <c:dLbl>
              <c:idx val="1"/>
              <c:layout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personel</a:t>
                    </a:r>
                    <a:r>
                      <a:rPr lang="en-US" baseline="0"/>
                      <a:t>
</a:t>
                    </a:r>
                    <a:fld id="{B113AD71-D4FA-4269-84F8-2631487AE347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CatName val="1"/>
              <c:showPercent val="1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BAB-4C53-985D-972C78CBC788}"/>
                </c:ext>
              </c:extLst>
            </c:dLbl>
            <c:dLbl>
              <c:idx val="2"/>
              <c:layout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Livret A
</a:t>
                    </a:r>
                    <a:fld id="{53AF03AA-BAFE-4C81-9BAC-8465B64786D2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CatName val="1"/>
              <c:showPercent val="1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9BAB-4C53-985D-972C78CBC788}"/>
                </c:ext>
              </c:extLst>
            </c:dLbl>
            <c:dLbl>
              <c:idx val="3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Livret A</a:t>
                    </a:r>
                    <a:r>
                      <a:rPr lang="en-US" baseline="0"/>
                      <a:t>
</a:t>
                    </a:r>
                    <a:fld id="{32A4CD0D-EB58-4950-8679-2C4F98A5CA42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CatName val="1"/>
              <c:showPercent val="1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9BAB-4C53-985D-972C78CBC788}"/>
                </c:ext>
              </c:extLst>
            </c:dLbl>
            <c:numFmt formatCode="General" sourceLinked="0"/>
            <c:spPr>
              <a:solidFill>
                <a:sysClr val="window" lastClr="FFFFFF"/>
              </a:solidFill>
              <a:ln>
                <a:solidFill>
                  <a:srgbClr val="90C226"/>
                </a:solidFill>
              </a:ln>
              <a:effectLst/>
            </c:spPr>
            <c:dLblPos val="outEnd"/>
            <c:showCatName val="1"/>
            <c:showPercent val="1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val>
            <c:numRef>
              <c:f>TcD!$K$3:$M$3</c:f>
              <c:numCache>
                <c:formatCode>General</c:formatCode>
                <c:ptCount val="3"/>
                <c:pt idx="0">
                  <c:v>4228.09</c:v>
                </c:pt>
                <c:pt idx="1">
                  <c:v>152.76</c:v>
                </c:pt>
                <c:pt idx="2">
                  <c:v>11000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BAB-4C53-985D-972C78CBC788}"/>
            </c:ext>
          </c:extLst>
        </c:ser>
      </c:pie3DChart>
      <c:spPr>
        <a:noFill/>
        <a:ln>
          <a:noFill/>
        </a:ln>
        <a:effectLst/>
      </c:spPr>
    </c:plotArea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Courbe CJ hebdomadaire</a:t>
            </a:r>
          </a:p>
        </c:rich>
      </c:tx>
      <c:layout/>
      <c:spPr>
        <a:noFill/>
        <a:ln>
          <a:noFill/>
        </a:ln>
        <a:effectLst/>
      </c:spPr>
    </c:title>
    <c:plotArea>
      <c:layout/>
      <c:lineChart>
        <c:grouping val="standard"/>
        <c:ser>
          <c:idx val="0"/>
          <c:order val="0"/>
          <c:cat>
            <c:numRef>
              <c:f>TcD!$V$7:$V$14</c:f>
              <c:numCache>
                <c:formatCode>dd\-mm\-yy</c:formatCode>
                <c:ptCount val="8"/>
                <c:pt idx="0">
                  <c:v>44347</c:v>
                </c:pt>
                <c:pt idx="1">
                  <c:v>44348</c:v>
                </c:pt>
                <c:pt idx="2">
                  <c:v>44349</c:v>
                </c:pt>
                <c:pt idx="3">
                  <c:v>44350</c:v>
                </c:pt>
                <c:pt idx="4">
                  <c:v>44351</c:v>
                </c:pt>
                <c:pt idx="5">
                  <c:v>44354</c:v>
                </c:pt>
                <c:pt idx="6">
                  <c:v>44355</c:v>
                </c:pt>
                <c:pt idx="7">
                  <c:v>44356</c:v>
                </c:pt>
              </c:numCache>
            </c:numRef>
          </c:cat>
          <c:val>
            <c:numRef>
              <c:f>TcD!$W$7:$W$14</c:f>
              <c:numCache>
                <c:formatCode>General</c:formatCode>
                <c:ptCount val="8"/>
                <c:pt idx="0">
                  <c:v>6227.8940000000011</c:v>
                </c:pt>
                <c:pt idx="1">
                  <c:v>9618.3133333333335</c:v>
                </c:pt>
                <c:pt idx="2">
                  <c:v>6077.9</c:v>
                </c:pt>
                <c:pt idx="3">
                  <c:v>5823.8850000000002</c:v>
                </c:pt>
                <c:pt idx="4">
                  <c:v>5615.54</c:v>
                </c:pt>
                <c:pt idx="5">
                  <c:v>4626.8027272727277</c:v>
                </c:pt>
                <c:pt idx="6">
                  <c:v>4211.4666666666672</c:v>
                </c:pt>
                <c:pt idx="7">
                  <c:v>4203.09</c:v>
                </c:pt>
              </c:numCache>
            </c:numRef>
          </c:val>
        </c:ser>
        <c:marker val="1"/>
        <c:axId val="174619648"/>
        <c:axId val="212322560"/>
      </c:lineChart>
      <c:dateAx>
        <c:axId val="174619648"/>
        <c:scaling>
          <c:orientation val="minMax"/>
        </c:scaling>
        <c:axPos val="b"/>
        <c:numFmt formatCode="dd\-mm\-yy" sourceLinked="1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2322560"/>
        <c:crosses val="autoZero"/>
        <c:auto val="1"/>
        <c:lblOffset val="100"/>
        <c:baseTimeUnit val="days"/>
      </c:dateAx>
      <c:valAx>
        <c:axId val="21232256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461964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4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381000</xdr:colOff>
      <xdr:row>0</xdr:row>
      <xdr:rowOff>0</xdr:rowOff>
    </xdr:from>
    <xdr:to>
      <xdr:col>9</xdr:col>
      <xdr:colOff>3974524</xdr:colOff>
      <xdr:row>2</xdr:row>
      <xdr:rowOff>523875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306102</xdr:colOff>
      <xdr:row>0</xdr:row>
      <xdr:rowOff>284452</xdr:rowOff>
    </xdr:from>
    <xdr:to>
      <xdr:col>0</xdr:col>
      <xdr:colOff>1548679</xdr:colOff>
      <xdr:row>2</xdr:row>
      <xdr:rowOff>139412</xdr:rowOff>
    </xdr:to>
    <xdr:sp macro="[0]!Module2.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306102" y="284452"/>
          <a:ext cx="1242577" cy="302635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FORMULAIRE</a:t>
          </a:r>
        </a:p>
      </xdr:txBody>
    </xdr:sp>
    <xdr:clientData/>
  </xdr:twoCellAnchor>
  <xdr:twoCellAnchor editAs="oneCell">
    <xdr:from>
      <xdr:col>2</xdr:col>
      <xdr:colOff>1896775</xdr:colOff>
      <xdr:row>0</xdr:row>
      <xdr:rowOff>10826</xdr:rowOff>
    </xdr:from>
    <xdr:to>
      <xdr:col>3</xdr:col>
      <xdr:colOff>847725</xdr:colOff>
      <xdr:row>2</xdr:row>
      <xdr:rowOff>425269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25825" y="10826"/>
          <a:ext cx="865475" cy="8621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59532</xdr:colOff>
      <xdr:row>8</xdr:row>
      <xdr:rowOff>107153</xdr:rowOff>
    </xdr:from>
    <xdr:to>
      <xdr:col>13</xdr:col>
      <xdr:colOff>1119187</xdr:colOff>
      <xdr:row>50</xdr:row>
      <xdr:rowOff>23812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631031</xdr:colOff>
      <xdr:row>0</xdr:row>
      <xdr:rowOff>0</xdr:rowOff>
    </xdr:from>
    <xdr:to>
      <xdr:col>19</xdr:col>
      <xdr:colOff>666751</xdr:colOff>
      <xdr:row>4</xdr:row>
      <xdr:rowOff>305604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4</xdr:col>
      <xdr:colOff>1091406</xdr:colOff>
      <xdr:row>1</xdr:row>
      <xdr:rowOff>250032</xdr:rowOff>
    </xdr:from>
    <xdr:to>
      <xdr:col>5</xdr:col>
      <xdr:colOff>206057</xdr:colOff>
      <xdr:row>4</xdr:row>
      <xdr:rowOff>88635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199187" y="488157"/>
          <a:ext cx="960120" cy="957791"/>
        </a:xfrm>
        <a:prstGeom prst="rect">
          <a:avLst/>
        </a:prstGeom>
      </xdr:spPr>
    </xdr:pic>
    <xdr:clientData/>
  </xdr:twoCellAnchor>
  <xdr:twoCellAnchor>
    <xdr:from>
      <xdr:col>4</xdr:col>
      <xdr:colOff>1083468</xdr:colOff>
      <xdr:row>52</xdr:row>
      <xdr:rowOff>142875</xdr:rowOff>
    </xdr:from>
    <xdr:to>
      <xdr:col>13</xdr:col>
      <xdr:colOff>428625</xdr:colOff>
      <xdr:row>68</xdr:row>
      <xdr:rowOff>83343</xdr:rowOff>
    </xdr:to>
    <xdr:graphicFrame macro="[0]!Montants_cumules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FRANCIS" refreshedDate="44357.507602777776" createdVersion="7" refreshedVersion="3" minRefreshableVersion="3" recordCount="46">
  <cacheSource type="worksheet">
    <worksheetSource name="T_Données"/>
  </cacheSource>
  <cacheFields count="11">
    <cacheField name="Date" numFmtId="166">
      <sharedItems containsSemiMixedTypes="0" containsNonDate="0" containsDate="1" containsString="0" minDate="2021-05-30T00:00:00" maxDate="2021-06-29T00:00:00" count="12">
        <d v="2021-05-30T00:00:00"/>
        <d v="2021-05-31T00:00:00"/>
        <d v="2021-06-01T00:00:00"/>
        <d v="2021-06-02T00:00:00"/>
        <d v="2021-06-03T00:00:00"/>
        <d v="2021-06-04T00:00:00"/>
        <d v="2021-06-07T00:00:00"/>
        <d v="2021-06-05T00:00:00"/>
        <d v="2021-06-08T00:00:00"/>
        <d v="2021-06-09T00:00:00"/>
        <d v="2021-06-28T00:00:00" u="1"/>
        <d v="2021-06-10T00:00:00" u="1"/>
      </sharedItems>
    </cacheField>
    <cacheField name="Compte" numFmtId="0">
      <sharedItems containsBlank="1" count="4">
        <m/>
        <s v="LA BANQUE POSTALE - CP"/>
        <s v="LA BANQUE POSTALE - CJ"/>
        <s v="LIVRET A - CP"/>
      </sharedItems>
    </cacheField>
    <cacheField name="Mode" numFmtId="0">
      <sharedItems containsBlank="1" containsMixedTypes="1" containsNumber="1" minValue="-165.27" maxValue="-165.27" count="11">
        <m/>
        <s v="CB"/>
        <s v="Virement"/>
        <s v="Paypal"/>
        <s v="Apport"/>
        <s v="Ch N° 1405013"/>
        <s v="Prélévement"/>
        <s v="Prélèvement"/>
        <s v="Ch N° 1405014"/>
        <s v="Liquide"/>
        <n v="-165.27" u="1"/>
      </sharedItems>
    </cacheField>
    <cacheField name="Catégorie" numFmtId="164">
      <sharedItems containsBlank="1" count="16">
        <m/>
        <s v="BEAUTE-MODE"/>
        <s v="FINANCE"/>
        <s v="TRANSPORT"/>
        <s v="ALIMENTATION"/>
        <s v="LOISIRS"/>
        <s v="HABITATION"/>
        <s v="x"/>
        <s v="FRAIS ANNEXES"/>
        <s v="SANTE"/>
        <s v="Mutuelle" u="1"/>
        <s v="Forfait mobile" u="1"/>
        <s v="ANIMALERIE-JARDINAGE" u="1"/>
        <s v="Retrait" u="1"/>
        <s v="Fibre" u="1"/>
        <s v="HABILLEMENT" u="1"/>
      </sharedItems>
    </cacheField>
    <cacheField name="S/Catégorie " numFmtId="164">
      <sharedItems containsBlank="1" count="26">
        <m/>
        <s v="Bijoux"/>
        <s v="Salaire"/>
        <s v="Public"/>
        <s v="Grande surface"/>
        <s v="Restaurant"/>
        <s v="Commerce"/>
        <s v="Informatique Hight-tech"/>
        <s v="Transfert"/>
        <s v="Bricolage-Travaux"/>
        <s v="Carburant"/>
        <s v="Dépôt"/>
        <s v="Retrait"/>
        <s v="Coiffeur"/>
        <s v="x"/>
        <s v="Forfait mobile"/>
        <s v="Assurance auto-scooter"/>
        <s v="Crédit auto"/>
        <s v="Electricité"/>
        <s v="Scolarité"/>
        <s v="Assurance crédit"/>
        <s v="Médecin"/>
        <s v="Autre"/>
        <s v="Mutuelle"/>
        <s v="Cotisation"/>
        <s v="Fibre" u="1"/>
      </sharedItems>
    </cacheField>
    <cacheField name="Débit(€)" numFmtId="164">
      <sharedItems containsString="0" containsBlank="1" containsNumber="1" minValue="-3500" maxValue="-0.99"/>
    </cacheField>
    <cacheField name="Crédit(€)" numFmtId="164">
      <sharedItems containsString="0" containsBlank="1" containsNumber="1" minValue="10" maxValue="3500.17"/>
    </cacheField>
    <cacheField name="Commentaires" numFmtId="164">
      <sharedItems containsBlank="1"/>
    </cacheField>
    <cacheField name="BPostale-CJ" numFmtId="164">
      <sharedItems containsString="0" containsBlank="1" containsNumber="1" minValue="4059.33" maxValue="9656.33"/>
    </cacheField>
    <cacheField name="Bpostale-CP" numFmtId="164">
      <sharedItems containsString="0" containsBlank="1" containsNumber="1" minValue="152.76" maxValue="479.14"/>
    </cacheField>
    <cacheField name="Livret A-CP" numFmtId="164">
      <sharedItems containsString="0" containsBlank="1" containsNumber="1" containsInteger="1" minValue="7390" maxValue="1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6">
  <r>
    <x v="0"/>
    <x v="0"/>
    <x v="0"/>
    <x v="0"/>
    <x v="0"/>
    <m/>
    <m/>
    <m/>
    <n v="4269.3"/>
    <n v="479.14"/>
    <n v="7390"/>
  </r>
  <r>
    <x v="0"/>
    <x v="1"/>
    <x v="1"/>
    <x v="1"/>
    <x v="1"/>
    <n v="-59"/>
    <m/>
    <s v="HISTOIRE D'OR : bague Eva"/>
    <m/>
    <n v="420.14"/>
    <m/>
  </r>
  <r>
    <x v="1"/>
    <x v="2"/>
    <x v="2"/>
    <x v="2"/>
    <x v="2"/>
    <m/>
    <n v="2000"/>
    <s v="Salaire Adila"/>
    <n v="6269.3"/>
    <m/>
    <m/>
  </r>
  <r>
    <x v="1"/>
    <x v="2"/>
    <x v="1"/>
    <x v="3"/>
    <x v="3"/>
    <n v="-8.4499999999999993"/>
    <m/>
    <s v="RATP : carnet tickets 1/2 tarif "/>
    <n v="6260.85"/>
    <m/>
    <m/>
  </r>
  <r>
    <x v="1"/>
    <x v="2"/>
    <x v="1"/>
    <x v="4"/>
    <x v="4"/>
    <n v="-19.52"/>
    <m/>
    <s v="CASINO"/>
    <n v="6241.33"/>
    <m/>
    <m/>
  </r>
  <r>
    <x v="1"/>
    <x v="2"/>
    <x v="1"/>
    <x v="4"/>
    <x v="5"/>
    <n v="-29.5"/>
    <m/>
    <s v="SUSHI KING"/>
    <n v="6211.83"/>
    <m/>
    <m/>
  </r>
  <r>
    <x v="1"/>
    <x v="2"/>
    <x v="1"/>
    <x v="4"/>
    <x v="6"/>
    <n v="-55.67"/>
    <m/>
    <s v="PRIMEURS"/>
    <n v="6156.16"/>
    <m/>
    <m/>
  </r>
  <r>
    <x v="1"/>
    <x v="1"/>
    <x v="3"/>
    <x v="5"/>
    <x v="7"/>
    <n v="-62.43"/>
    <m/>
    <s v="ADOBE : photoshop-éléments 2021"/>
    <m/>
    <n v="357.71"/>
    <m/>
  </r>
  <r>
    <x v="2"/>
    <x v="2"/>
    <x v="4"/>
    <x v="2"/>
    <x v="8"/>
    <m/>
    <n v="3500.17"/>
    <s v="EDP : Epargne salarial ( transit livret A)"/>
    <n v="9656.33"/>
    <m/>
    <m/>
  </r>
  <r>
    <x v="2"/>
    <x v="2"/>
    <x v="1"/>
    <x v="6"/>
    <x v="9"/>
    <n v="-27.59"/>
    <m/>
    <s v="AMAZON : support mural TV"/>
    <n v="9628.74"/>
    <m/>
    <m/>
  </r>
  <r>
    <x v="2"/>
    <x v="2"/>
    <x v="1"/>
    <x v="3"/>
    <x v="10"/>
    <n v="-58.87"/>
    <m/>
    <s v="ESSO : hyundai"/>
    <n v="9569.8700000000008"/>
    <m/>
    <m/>
  </r>
  <r>
    <x v="3"/>
    <x v="2"/>
    <x v="2"/>
    <x v="2"/>
    <x v="8"/>
    <n v="-3500"/>
    <m/>
    <s v="EDP : Epargne salariale"/>
    <n v="6069.87"/>
    <m/>
    <m/>
  </r>
  <r>
    <x v="3"/>
    <x v="3"/>
    <x v="2"/>
    <x v="2"/>
    <x v="8"/>
    <m/>
    <n v="3500"/>
    <s v="EDP : Epargne salariale"/>
    <m/>
    <m/>
    <n v="10890"/>
  </r>
  <r>
    <x v="3"/>
    <x v="1"/>
    <x v="3"/>
    <x v="5"/>
    <x v="7"/>
    <n v="-17"/>
    <m/>
    <s v="EXCEL PRATIQUE : cours VBA"/>
    <m/>
    <n v="340.71"/>
    <m/>
  </r>
  <r>
    <x v="3"/>
    <x v="2"/>
    <x v="2"/>
    <x v="2"/>
    <x v="11"/>
    <m/>
    <n v="16.059999999999999"/>
    <s v="CREDIT AGRICOLE : cloture du compte"/>
    <n v="6085.93"/>
    <m/>
    <m/>
  </r>
  <r>
    <x v="4"/>
    <x v="2"/>
    <x v="2"/>
    <x v="2"/>
    <x v="12"/>
    <n v="-10"/>
    <m/>
    <s v="CJ&gt;livret A : suite cloture compte"/>
    <n v="6075.93"/>
    <m/>
    <m/>
  </r>
  <r>
    <x v="4"/>
    <x v="3"/>
    <x v="2"/>
    <x v="2"/>
    <x v="11"/>
    <m/>
    <n v="10"/>
    <s v="CJ&gt;livret A : suite cloture compte"/>
    <m/>
    <m/>
    <n v="10900"/>
  </r>
  <r>
    <x v="4"/>
    <x v="2"/>
    <x v="1"/>
    <x v="4"/>
    <x v="4"/>
    <n v="-238.9"/>
    <m/>
    <s v="CARREFOUR"/>
    <n v="5837.03"/>
    <m/>
    <m/>
  </r>
  <r>
    <x v="4"/>
    <x v="2"/>
    <x v="1"/>
    <x v="6"/>
    <x v="9"/>
    <n v="-119.99"/>
    <m/>
    <s v="LEROY MERLIN : store vélux,..."/>
    <n v="5717.04"/>
    <m/>
    <m/>
  </r>
  <r>
    <x v="4"/>
    <x v="2"/>
    <x v="1"/>
    <x v="4"/>
    <x v="5"/>
    <n v="-51.5"/>
    <m/>
    <s v="SUSHI KING"/>
    <n v="5665.54"/>
    <m/>
    <m/>
  </r>
  <r>
    <x v="4"/>
    <x v="1"/>
    <x v="3"/>
    <x v="5"/>
    <x v="7"/>
    <n v="-19.989999999999998"/>
    <m/>
    <s v="AVANQUEST : Berlitz anglais"/>
    <m/>
    <n v="320.72000000000003"/>
    <m/>
  </r>
  <r>
    <x v="4"/>
    <x v="1"/>
    <x v="3"/>
    <x v="5"/>
    <x v="7"/>
    <n v="-9.98"/>
    <m/>
    <s v="ASHAMPOO : Backup PRO 15"/>
    <m/>
    <n v="310.74"/>
    <m/>
  </r>
  <r>
    <x v="5"/>
    <x v="1"/>
    <x v="3"/>
    <x v="5"/>
    <x v="7"/>
    <n v="-0.99"/>
    <m/>
    <s v="MICROSOFT : thème"/>
    <m/>
    <n v="309.75"/>
    <m/>
  </r>
  <r>
    <x v="5"/>
    <x v="1"/>
    <x v="1"/>
    <x v="1"/>
    <x v="13"/>
    <n v="-30"/>
    <m/>
    <s v="ESCALE COIFFURE "/>
    <m/>
    <n v="279.75"/>
    <m/>
  </r>
  <r>
    <x v="5"/>
    <x v="2"/>
    <x v="5"/>
    <x v="7"/>
    <x v="14"/>
    <n v="-50"/>
    <m/>
    <s v="Ordre non reporté"/>
    <n v="5615.54"/>
    <m/>
    <m/>
  </r>
  <r>
    <x v="5"/>
    <x v="3"/>
    <x v="2"/>
    <x v="2"/>
    <x v="11"/>
    <m/>
    <n v="100"/>
    <s v="CP&gt;Livret A"/>
    <m/>
    <m/>
    <n v="11000"/>
  </r>
  <r>
    <x v="5"/>
    <x v="1"/>
    <x v="2"/>
    <x v="2"/>
    <x v="12"/>
    <n v="-100"/>
    <m/>
    <s v="CP&gt;Livret A"/>
    <m/>
    <n v="179.75"/>
    <m/>
  </r>
  <r>
    <x v="6"/>
    <x v="2"/>
    <x v="6"/>
    <x v="8"/>
    <x v="15"/>
    <n v="-11.99"/>
    <m/>
    <s v="Forfait SOSH Alex"/>
    <n v="5603.55"/>
    <m/>
    <m/>
  </r>
  <r>
    <x v="6"/>
    <x v="2"/>
    <x v="6"/>
    <x v="8"/>
    <x v="15"/>
    <n v="-11.99"/>
    <m/>
    <s v="Forfait SOSH Eva"/>
    <n v="5591.56"/>
    <m/>
    <m/>
  </r>
  <r>
    <x v="7"/>
    <x v="2"/>
    <x v="6"/>
    <x v="3"/>
    <x v="16"/>
    <n v="-165.27"/>
    <m/>
    <s v="MACIF"/>
    <n v="5426.29"/>
    <m/>
    <m/>
  </r>
  <r>
    <x v="6"/>
    <x v="2"/>
    <x v="6"/>
    <x v="3"/>
    <x v="17"/>
    <n v="-321.61"/>
    <m/>
    <s v="DIAC : crédit hyundai"/>
    <n v="5104.68"/>
    <m/>
    <m/>
  </r>
  <r>
    <x v="6"/>
    <x v="2"/>
    <x v="7"/>
    <x v="6"/>
    <x v="18"/>
    <n v="-339.49"/>
    <m/>
    <s v="ERDF"/>
    <n v="4765.1899999999996"/>
    <m/>
    <m/>
  </r>
  <r>
    <x v="6"/>
    <x v="2"/>
    <x v="7"/>
    <x v="8"/>
    <x v="19"/>
    <n v="-209.44"/>
    <m/>
    <s v="EPIN"/>
    <n v="4555.75"/>
    <m/>
    <m/>
  </r>
  <r>
    <x v="6"/>
    <x v="2"/>
    <x v="7"/>
    <x v="6"/>
    <x v="20"/>
    <n v="-164.16"/>
    <m/>
    <s v="CSF assurance"/>
    <n v="4391.59"/>
    <m/>
    <m/>
  </r>
  <r>
    <x v="6"/>
    <x v="2"/>
    <x v="8"/>
    <x v="9"/>
    <x v="21"/>
    <n v="-50"/>
    <m/>
    <s v="Remplaçante Dct CORCOS - Adila + Alex"/>
    <n v="4341.59"/>
    <m/>
    <m/>
  </r>
  <r>
    <x v="6"/>
    <x v="2"/>
    <x v="1"/>
    <x v="8"/>
    <x v="19"/>
    <n v="-146.66"/>
    <m/>
    <s v="ACADOMIA"/>
    <n v="4194.93"/>
    <m/>
    <m/>
  </r>
  <r>
    <x v="6"/>
    <x v="2"/>
    <x v="1"/>
    <x v="6"/>
    <x v="9"/>
    <n v="-135.6"/>
    <m/>
    <s v="LEROY MERLIN"/>
    <n v="4059.33"/>
    <m/>
    <m/>
  </r>
  <r>
    <x v="6"/>
    <x v="2"/>
    <x v="1"/>
    <x v="6"/>
    <x v="9"/>
    <m/>
    <n v="86.5"/>
    <s v="LEROY MERLIN : Remboursement store VELUX"/>
    <n v="4145.83"/>
    <m/>
    <m/>
  </r>
  <r>
    <x v="6"/>
    <x v="2"/>
    <x v="1"/>
    <x v="4"/>
    <x v="6"/>
    <n v="-5"/>
    <m/>
    <s v="Boulangerie"/>
    <n v="4140.83"/>
    <m/>
    <m/>
  </r>
  <r>
    <x v="6"/>
    <x v="1"/>
    <x v="1"/>
    <x v="8"/>
    <x v="15"/>
    <n v="-12"/>
    <m/>
    <s v="FREE : 07.68.58.93.41"/>
    <m/>
    <n v="167.75"/>
    <m/>
  </r>
  <r>
    <x v="6"/>
    <x v="1"/>
    <x v="3"/>
    <x v="5"/>
    <x v="7"/>
    <n v="-14.99"/>
    <m/>
    <s v="BITDEFENDER anti-virus 2021"/>
    <m/>
    <n v="152.76"/>
    <m/>
  </r>
  <r>
    <x v="8"/>
    <x v="2"/>
    <x v="1"/>
    <x v="4"/>
    <x v="4"/>
    <n v="-41.61"/>
    <m/>
    <s v="PICARD"/>
    <n v="4099.22"/>
    <m/>
    <m/>
  </r>
  <r>
    <x v="8"/>
    <x v="2"/>
    <x v="2"/>
    <x v="6"/>
    <x v="22"/>
    <m/>
    <n v="157.87"/>
    <s v="VIREMENT DE CREDIT LOGEMENT 2100239-174 5079447 RESTITUTION MUTUALISATIO .LOG MESQUITA ADILA M15028862001_x000d_&#10;"/>
    <n v="4257.09"/>
    <m/>
    <m/>
  </r>
  <r>
    <x v="8"/>
    <x v="2"/>
    <x v="2"/>
    <x v="9"/>
    <x v="23"/>
    <m/>
    <n v="21"/>
    <s v="FILHET ALLARD"/>
    <n v="4278.09"/>
    <m/>
    <m/>
  </r>
  <r>
    <x v="9"/>
    <x v="2"/>
    <x v="1"/>
    <x v="2"/>
    <x v="24"/>
    <n v="-100"/>
    <m/>
    <m/>
    <n v="4178.09"/>
    <m/>
    <m/>
  </r>
  <r>
    <x v="9"/>
    <x v="2"/>
    <x v="9"/>
    <x v="2"/>
    <x v="11"/>
    <m/>
    <n v="50"/>
    <m/>
    <n v="4228.09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1" applyNumberFormats="0" applyBorderFormats="0" applyFontFormats="0" applyPatternFormats="0" applyAlignmentFormats="0" applyWidthHeightFormats="1" dataCaption="Valeurs" updatedVersion="3" minRefreshableVersion="3" useAutoFormatting="1" itemPrintTitles="1" createdVersion="7" indent="0" outline="1" outlineData="1" chartFormat="1" rowHeaderCaption="GESTION COMPTE">
  <location ref="A6:C66" firstHeaderRow="1" firstDataRow="2" firstDataCol="1" rowPageCount="2" colPageCount="1"/>
  <pivotFields count="11">
    <pivotField axis="axisPage" numFmtId="14" multipleItemSelectionAllowed="1" showAll="0">
      <items count="13">
        <item x="0"/>
        <item x="1"/>
        <item x="2"/>
        <item x="3"/>
        <item x="4"/>
        <item x="5"/>
        <item x="8"/>
        <item m="1" x="10"/>
        <item m="1" x="11"/>
        <item x="6"/>
        <item x="7"/>
        <item x="9"/>
        <item t="default"/>
      </items>
    </pivotField>
    <pivotField axis="axisPage" multipleItemSelectionAllowed="1" showAll="0">
      <items count="5">
        <item x="2"/>
        <item x="1"/>
        <item x="3"/>
        <item x="0"/>
        <item t="default"/>
      </items>
    </pivotField>
    <pivotField axis="axisRow" showAll="0">
      <items count="12">
        <item x="1"/>
        <item x="2"/>
        <item x="3"/>
        <item x="0"/>
        <item x="4"/>
        <item x="6"/>
        <item x="5"/>
        <item m="1" x="10"/>
        <item x="7"/>
        <item x="8"/>
        <item x="9"/>
        <item t="default"/>
      </items>
    </pivotField>
    <pivotField axis="axisRow" showAll="0">
      <items count="17">
        <item x="4"/>
        <item m="1" x="12"/>
        <item x="2"/>
        <item x="8"/>
        <item x="6"/>
        <item x="5"/>
        <item x="9"/>
        <item x="3"/>
        <item x="0"/>
        <item x="1"/>
        <item m="1" x="15"/>
        <item m="1" x="10"/>
        <item m="1" x="14"/>
        <item m="1" x="11"/>
        <item m="1" x="13"/>
        <item x="7"/>
        <item t="default"/>
      </items>
    </pivotField>
    <pivotField axis="axisRow" showAll="0">
      <items count="27">
        <item x="1"/>
        <item x="9"/>
        <item x="10"/>
        <item x="13"/>
        <item x="6"/>
        <item x="11"/>
        <item x="15"/>
        <item x="4"/>
        <item x="7"/>
        <item x="3"/>
        <item x="5"/>
        <item x="12"/>
        <item x="2"/>
        <item x="8"/>
        <item x="14"/>
        <item x="0"/>
        <item x="24"/>
        <item x="19"/>
        <item x="16"/>
        <item x="17"/>
        <item x="18"/>
        <item x="20"/>
        <item x="21"/>
        <item x="22"/>
        <item x="23"/>
        <item m="1" x="25"/>
        <item t="default"/>
      </items>
    </pivotField>
    <pivotField dataField="1" showAll="0"/>
    <pivotField dataField="1" showAll="0"/>
    <pivotField showAll="0"/>
    <pivotField showAll="0"/>
    <pivotField showAll="0"/>
    <pivotField showAll="0"/>
  </pivotFields>
  <rowFields count="3">
    <field x="2"/>
    <field x="3"/>
    <field x="4"/>
  </rowFields>
  <rowItems count="59">
    <i>
      <x/>
    </i>
    <i r="1">
      <x/>
    </i>
    <i r="2">
      <x v="4"/>
    </i>
    <i r="2">
      <x v="7"/>
    </i>
    <i r="2">
      <x v="10"/>
    </i>
    <i r="1">
      <x v="2"/>
    </i>
    <i r="2">
      <x v="16"/>
    </i>
    <i r="1">
      <x v="3"/>
    </i>
    <i r="2">
      <x v="6"/>
    </i>
    <i r="2">
      <x v="17"/>
    </i>
    <i r="1">
      <x v="4"/>
    </i>
    <i r="2">
      <x v="1"/>
    </i>
    <i r="1">
      <x v="7"/>
    </i>
    <i r="2">
      <x v="2"/>
    </i>
    <i r="2">
      <x v="9"/>
    </i>
    <i r="1">
      <x v="9"/>
    </i>
    <i r="2">
      <x/>
    </i>
    <i r="2">
      <x v="3"/>
    </i>
    <i>
      <x v="1"/>
    </i>
    <i r="1">
      <x v="2"/>
    </i>
    <i r="2">
      <x v="5"/>
    </i>
    <i r="2">
      <x v="11"/>
    </i>
    <i r="2">
      <x v="12"/>
    </i>
    <i r="2">
      <x v="13"/>
    </i>
    <i r="1">
      <x v="4"/>
    </i>
    <i r="2">
      <x v="23"/>
    </i>
    <i r="1">
      <x v="6"/>
    </i>
    <i r="2">
      <x v="24"/>
    </i>
    <i>
      <x v="2"/>
    </i>
    <i r="1">
      <x v="5"/>
    </i>
    <i r="2">
      <x v="8"/>
    </i>
    <i>
      <x v="3"/>
    </i>
    <i r="1">
      <x v="8"/>
    </i>
    <i r="2">
      <x v="15"/>
    </i>
    <i>
      <x v="4"/>
    </i>
    <i r="1">
      <x v="2"/>
    </i>
    <i r="2">
      <x v="13"/>
    </i>
    <i>
      <x v="5"/>
    </i>
    <i r="1">
      <x v="3"/>
    </i>
    <i r="2">
      <x v="6"/>
    </i>
    <i r="1">
      <x v="7"/>
    </i>
    <i r="2">
      <x v="18"/>
    </i>
    <i r="2">
      <x v="19"/>
    </i>
    <i>
      <x v="6"/>
    </i>
    <i r="1">
      <x v="15"/>
    </i>
    <i r="2">
      <x v="14"/>
    </i>
    <i>
      <x v="8"/>
    </i>
    <i r="1">
      <x v="3"/>
    </i>
    <i r="2">
      <x v="17"/>
    </i>
    <i r="1">
      <x v="4"/>
    </i>
    <i r="2">
      <x v="20"/>
    </i>
    <i r="2">
      <x v="21"/>
    </i>
    <i>
      <x v="9"/>
    </i>
    <i r="1">
      <x v="6"/>
    </i>
    <i r="2">
      <x v="22"/>
    </i>
    <i>
      <x v="10"/>
    </i>
    <i r="1">
      <x v="2"/>
    </i>
    <i r="2"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hier="-1"/>
  </pageFields>
  <dataFields count="2">
    <dataField name=" Débit(€)" fld="5" baseField="5" baseItem="1" numFmtId="164"/>
    <dataField name=" Crédit(€)" fld="6" baseField="5" baseItem="0" numFmtId="164"/>
  </dataFields>
  <formats count="42">
    <format dxfId="86">
      <pivotArea field="2" type="button" dataOnly="0" labelOnly="1" outline="0" axis="axisRow" fieldPosition="0"/>
    </format>
    <format dxfId="85">
      <pivotArea field="2" type="button" dataOnly="0" labelOnly="1" outline="0" axis="axisRow" fieldPosition="0"/>
    </format>
    <format dxfId="84">
      <pivotArea field="2" type="button" dataOnly="0" labelOnly="1" outline="0" axis="axisRow" fieldPosition="0"/>
    </format>
    <format dxfId="83">
      <pivotArea field="1" type="button" dataOnly="0" labelOnly="1" outline="0" axis="axisPage" fieldPosition="1"/>
    </format>
    <format dxfId="82">
      <pivotArea field="1" type="button" dataOnly="0" labelOnly="1" outline="0" axis="axisPage" fieldPosition="1"/>
    </format>
    <format dxfId="81">
      <pivotArea field="1" type="button" dataOnly="0" labelOnly="1" outline="0" axis="axisPage" fieldPosition="1"/>
    </format>
    <format dxfId="80">
      <pivotArea field="1" type="button" dataOnly="0" labelOnly="1" outline="0" axis="axisPage" fieldPosition="1"/>
    </format>
    <format dxfId="79">
      <pivotArea outline="0" fieldPosition="0">
        <references count="1">
          <reference field="4294967294" count="1">
            <x v="0"/>
          </reference>
        </references>
      </pivotArea>
    </format>
    <format dxfId="78">
      <pivotArea field="1" type="button" dataOnly="0" labelOnly="1" outline="0" axis="axisPage" fieldPosition="1"/>
    </format>
    <format dxfId="77">
      <pivotArea field="1" type="button" dataOnly="0" labelOnly="1" outline="0" axis="axisPage" fieldPosition="1"/>
    </format>
    <format dxfId="76">
      <pivotArea field="1" type="button" dataOnly="0" labelOnly="1" outline="0" axis="axisPage" fieldPosition="1"/>
    </format>
    <format dxfId="75">
      <pivotArea field="1" type="button" dataOnly="0" labelOnly="1" outline="0" axis="axisPage" fieldPosition="1"/>
    </format>
    <format dxfId="74">
      <pivotArea field="1" type="button" dataOnly="0" labelOnly="1" outline="0" axis="axisPage" fieldPosition="1"/>
    </format>
    <format dxfId="73">
      <pivotArea field="1" type="button" dataOnly="0" labelOnly="1" outline="0" axis="axisPage" fieldPosition="1"/>
    </format>
    <format dxfId="72">
      <pivotArea field="1" type="button" dataOnly="0" labelOnly="1" outline="0" axis="axisPage" fieldPosition="1"/>
    </format>
    <format dxfId="71">
      <pivotArea field="1" type="button" dataOnly="0" labelOnly="1" outline="0" axis="axisPage" fieldPosition="1"/>
    </format>
    <format dxfId="70">
      <pivotArea field="2" type="button" dataOnly="0" labelOnly="1" outline="0" axis="axisRow" fieldPosition="0"/>
    </format>
    <format dxfId="69">
      <pivotArea field="1" type="button" dataOnly="0" labelOnly="1" outline="0" axis="axisPage" fieldPosition="1"/>
    </format>
    <format dxfId="68">
      <pivotArea field="1" type="button" dataOnly="0" labelOnly="1" outline="0" axis="axisPage" fieldPosition="1"/>
    </format>
    <format dxfId="67">
      <pivotArea outline="0" fieldPosition="0">
        <references count="1">
          <reference field="4294967294" count="1">
            <x v="1"/>
          </reference>
        </references>
      </pivotArea>
    </format>
    <format dxfId="66">
      <pivotArea outline="0" collapsedLevelsAreSubtotals="1" fieldPosition="0"/>
    </format>
    <format dxfId="65">
      <pivotArea dataOnly="0" labelOnly="1" fieldPosition="0">
        <references count="1">
          <reference field="2" count="7">
            <x v="0"/>
            <x v="1"/>
            <x v="4"/>
            <x v="5"/>
            <x v="6"/>
            <x v="8"/>
            <x v="9"/>
          </reference>
        </references>
      </pivotArea>
    </format>
    <format dxfId="64">
      <pivotArea dataOnly="0" labelOnly="1" grandRow="1" outline="0" fieldPosition="0"/>
    </format>
    <format dxfId="63">
      <pivotArea dataOnly="0" labelOnly="1" fieldPosition="0">
        <references count="2">
          <reference field="2" count="1" selected="0">
            <x v="0"/>
          </reference>
          <reference field="3" count="4">
            <x v="0"/>
            <x v="3"/>
            <x v="4"/>
            <x v="7"/>
          </reference>
        </references>
      </pivotArea>
    </format>
    <format dxfId="62">
      <pivotArea dataOnly="0" labelOnly="1" fieldPosition="0">
        <references count="2">
          <reference field="2" count="1" selected="0">
            <x v="1"/>
          </reference>
          <reference field="3" count="1">
            <x v="2"/>
          </reference>
        </references>
      </pivotArea>
    </format>
    <format dxfId="61">
      <pivotArea dataOnly="0" labelOnly="1" fieldPosition="0">
        <references count="2">
          <reference field="2" count="1" selected="0">
            <x v="4"/>
          </reference>
          <reference field="3" count="1">
            <x v="2"/>
          </reference>
        </references>
      </pivotArea>
    </format>
    <format dxfId="60">
      <pivotArea dataOnly="0" labelOnly="1" fieldPosition="0">
        <references count="2">
          <reference field="2" count="1" selected="0">
            <x v="5"/>
          </reference>
          <reference field="3" count="2">
            <x v="3"/>
            <x v="7"/>
          </reference>
        </references>
      </pivotArea>
    </format>
    <format dxfId="59">
      <pivotArea dataOnly="0" labelOnly="1" fieldPosition="0">
        <references count="2">
          <reference field="2" count="1" selected="0">
            <x v="6"/>
          </reference>
          <reference field="3" count="1">
            <x v="15"/>
          </reference>
        </references>
      </pivotArea>
    </format>
    <format dxfId="58">
      <pivotArea dataOnly="0" labelOnly="1" fieldPosition="0">
        <references count="2">
          <reference field="2" count="1" selected="0">
            <x v="8"/>
          </reference>
          <reference field="3" count="2">
            <x v="3"/>
            <x v="4"/>
          </reference>
        </references>
      </pivotArea>
    </format>
    <format dxfId="57">
      <pivotArea dataOnly="0" labelOnly="1" fieldPosition="0">
        <references count="2">
          <reference field="2" count="1" selected="0">
            <x v="9"/>
          </reference>
          <reference field="3" count="1">
            <x v="6"/>
          </reference>
        </references>
      </pivotArea>
    </format>
    <format dxfId="56">
      <pivotArea dataOnly="0" labelOnly="1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3">
            <x v="4"/>
            <x v="7"/>
            <x v="10"/>
          </reference>
        </references>
      </pivotArea>
    </format>
    <format dxfId="55">
      <pivotArea dataOnly="0" labelOnly="1" fieldPosition="0">
        <references count="3">
          <reference field="2" count="1" selected="0">
            <x v="0"/>
          </reference>
          <reference field="3" count="1" selected="0">
            <x v="3"/>
          </reference>
          <reference field="4" count="1">
            <x v="17"/>
          </reference>
        </references>
      </pivotArea>
    </format>
    <format dxfId="54">
      <pivotArea dataOnly="0" labelOnly="1" fieldPosition="0">
        <references count="3">
          <reference field="2" count="1" selected="0">
            <x v="0"/>
          </reference>
          <reference field="3" count="1" selected="0">
            <x v="4"/>
          </reference>
          <reference field="4" count="1">
            <x v="1"/>
          </reference>
        </references>
      </pivotArea>
    </format>
    <format dxfId="53">
      <pivotArea dataOnly="0" labelOnly="1" fieldPosition="0">
        <references count="3">
          <reference field="2" count="1" selected="0">
            <x v="0"/>
          </reference>
          <reference field="3" count="1" selected="0">
            <x v="7"/>
          </reference>
          <reference field="4" count="2">
            <x v="2"/>
            <x v="9"/>
          </reference>
        </references>
      </pivotArea>
    </format>
    <format dxfId="52">
      <pivotArea dataOnly="0" labelOnly="1" fieldPosition="0">
        <references count="3">
          <reference field="2" count="1" selected="0">
            <x v="1"/>
          </reference>
          <reference field="3" count="1" selected="0">
            <x v="2"/>
          </reference>
          <reference field="4" count="4">
            <x v="5"/>
            <x v="11"/>
            <x v="12"/>
            <x v="13"/>
          </reference>
        </references>
      </pivotArea>
    </format>
    <format dxfId="51">
      <pivotArea dataOnly="0" labelOnly="1" fieldPosition="0">
        <references count="3">
          <reference field="2" count="1" selected="0">
            <x v="4"/>
          </reference>
          <reference field="3" count="1" selected="0">
            <x v="2"/>
          </reference>
          <reference field="4" count="1">
            <x v="13"/>
          </reference>
        </references>
      </pivotArea>
    </format>
    <format dxfId="50">
      <pivotArea dataOnly="0" labelOnly="1" fieldPosition="0">
        <references count="3">
          <reference field="2" count="1" selected="0">
            <x v="5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49">
      <pivotArea dataOnly="0" labelOnly="1" fieldPosition="0">
        <references count="3">
          <reference field="2" count="1" selected="0">
            <x v="5"/>
          </reference>
          <reference field="3" count="1" selected="0">
            <x v="7"/>
          </reference>
          <reference field="4" count="2">
            <x v="18"/>
            <x v="19"/>
          </reference>
        </references>
      </pivotArea>
    </format>
    <format dxfId="48">
      <pivotArea dataOnly="0" labelOnly="1" fieldPosition="0">
        <references count="3">
          <reference field="2" count="1" selected="0">
            <x v="6"/>
          </reference>
          <reference field="3" count="1" selected="0">
            <x v="15"/>
          </reference>
          <reference field="4" count="1">
            <x v="14"/>
          </reference>
        </references>
      </pivotArea>
    </format>
    <format dxfId="47">
      <pivotArea dataOnly="0" labelOnly="1" fieldPosition="0">
        <references count="3">
          <reference field="2" count="1" selected="0">
            <x v="8"/>
          </reference>
          <reference field="3" count="1" selected="0">
            <x v="3"/>
          </reference>
          <reference field="4" count="1">
            <x v="17"/>
          </reference>
        </references>
      </pivotArea>
    </format>
    <format dxfId="46">
      <pivotArea dataOnly="0" labelOnly="1" fieldPosition="0">
        <references count="3">
          <reference field="2" count="1" selected="0">
            <x v="8"/>
          </reference>
          <reference field="3" count="1" selected="0">
            <x v="4"/>
          </reference>
          <reference field="4" count="2">
            <x v="20"/>
            <x v="21"/>
          </reference>
        </references>
      </pivotArea>
    </format>
    <format dxfId="45">
      <pivotArea dataOnly="0" labelOnly="1" fieldPosition="0">
        <references count="3">
          <reference field="2" count="1" selected="0">
            <x v="9"/>
          </reference>
          <reference field="3" count="1" selected="0">
            <x v="6"/>
          </reference>
          <reference field="4" count="1">
            <x v="22"/>
          </reference>
        </references>
      </pivotArea>
    </format>
  </formats>
  <chartFormats count="9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1"/>
          </reference>
          <reference field="3" count="1" selected="0">
            <x v="0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3" count="1" selected="0">
            <x v="1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1"/>
          </reference>
          <reference field="3" count="1" selected="0">
            <x v="4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1"/>
          </reference>
          <reference field="3" count="1" selected="0">
            <x v="5"/>
          </reference>
        </references>
      </pivotArea>
    </chartFormat>
    <chartFormat chart="0" format="19">
      <pivotArea type="data" outline="0" fieldPosition="0">
        <references count="2">
          <reference field="4294967294" count="1" selected="0">
            <x v="1"/>
          </reference>
          <reference field="3" count="1" selected="0">
            <x v="6"/>
          </reference>
        </references>
      </pivotArea>
    </chartFormat>
    <chartFormat chart="0" format="20">
      <pivotArea type="data" outline="0" fieldPosition="0">
        <references count="2">
          <reference field="4294967294" count="1" selected="0">
            <x v="1"/>
          </reference>
          <reference field="3" count="1" selected="0">
            <x v="7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5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1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6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</references>
      </pivotArea>
    </chartFormat>
    <chartFormat chart="0" format="149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</references>
      </pivotArea>
    </chartFormat>
    <chartFormat chart="0" format="150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3"/>
          </reference>
        </references>
      </pivotArea>
    </chartFormat>
    <chartFormat chart="0" format="159">
      <pivotArea type="data" outline="0" fieldPosition="0">
        <references count="3">
          <reference field="4294967294" count="1" selected="0">
            <x v="0"/>
          </reference>
          <reference field="2" count="1" selected="0">
            <x v="4"/>
          </reference>
          <reference field="3" count="1" selected="0">
            <x v="2"/>
          </reference>
        </references>
      </pivotArea>
    </chartFormat>
    <chartFormat chart="0" format="160">
      <pivotArea type="data" outline="0" fieldPosition="0">
        <references count="3">
          <reference field="4294967294" count="1" selected="0">
            <x v="1"/>
          </reference>
          <reference field="2" count="1" selected="0">
            <x v="4"/>
          </reference>
          <reference field="3" count="1" selected="0">
            <x v="2"/>
          </reference>
        </references>
      </pivotArea>
    </chartFormat>
    <chartFormat chart="0" format="16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5"/>
          </reference>
        </references>
      </pivotArea>
    </chartFormat>
    <chartFormat chart="0" format="162">
      <pivotArea type="data" outline="0" fieldPosition="0">
        <references count="3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5"/>
          </reference>
        </references>
      </pivotArea>
    </chartFormat>
    <chartFormat chart="0" format="163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4"/>
          </reference>
        </references>
      </pivotArea>
    </chartFormat>
    <chartFormat chart="0" format="164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</references>
      </pivotArea>
    </chartFormat>
    <chartFormat chart="0" format="167">
      <pivotArea type="data" outline="0" fieldPosition="0">
        <references count="3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chartFormat>
    <chartFormat chart="0" format="168">
      <pivotArea type="data" outline="0" fieldPosition="0">
        <references count="3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4"/>
          </reference>
        </references>
      </pivotArea>
    </chartFormat>
    <chartFormat chart="0" format="169">
      <pivotArea type="data" outline="0" fieldPosition="0">
        <references count="3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6"/>
          </reference>
        </references>
      </pivotArea>
    </chartFormat>
    <chartFormat chart="0" format="170">
      <pivotArea type="data" outline="0" fieldPosition="0">
        <references count="3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chartFormat>
    <chartFormat chart="0" format="171">
      <pivotArea type="data" outline="0" fieldPosition="0">
        <references count="3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3"/>
          </reference>
        </references>
      </pivotArea>
    </chartFormat>
    <chartFormat chart="0" format="172">
      <pivotArea type="data" outline="0" fieldPosition="0">
        <references count="3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chartFormat>
    <chartFormat chart="0" format="173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</references>
      </pivotArea>
    </chartFormat>
    <chartFormat chart="0" format="174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"/>
          </reference>
        </references>
      </pivotArea>
    </chartFormat>
    <chartFormat chart="0" format="175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"/>
          </reference>
        </references>
      </pivotArea>
    </chartFormat>
    <chartFormat chart="0" format="176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1"/>
          </reference>
        </references>
      </pivotArea>
    </chartFormat>
    <chartFormat chart="0" format="177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2"/>
          </reference>
        </references>
      </pivotArea>
    </chartFormat>
    <chartFormat chart="0" format="178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9"/>
          </reference>
        </references>
      </pivotArea>
    </chartFormat>
    <chartFormat chart="0" format="179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chartFormat>
    <chartFormat chart="0" format="180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1"/>
          </reference>
        </references>
      </pivotArea>
    </chartFormat>
    <chartFormat chart="0" format="181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2"/>
          </reference>
        </references>
      </pivotArea>
    </chartFormat>
    <chartFormat chart="0" format="182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3"/>
          </reference>
        </references>
      </pivotArea>
    </chartFormat>
    <chartFormat chart="0" format="183">
      <pivotArea type="data" outline="0" fieldPosition="0">
        <references count="4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5"/>
          </reference>
          <reference field="4" count="1" selected="0">
            <x v="8"/>
          </reference>
        </references>
      </pivotArea>
    </chartFormat>
    <chartFormat chart="0" format="184">
      <pivotArea type="data" outline="0" fieldPosition="0">
        <references count="4">
          <reference field="4294967294" count="1" selected="0">
            <x v="0"/>
          </reference>
          <reference field="2" count="1" selected="0">
            <x v="4"/>
          </reference>
          <reference field="3" count="1" selected="0">
            <x v="2"/>
          </reference>
          <reference field="4" count="1" selected="0">
            <x v="13"/>
          </reference>
        </references>
      </pivotArea>
    </chartFormat>
    <chartFormat chart="0" format="185">
      <pivotArea type="data" outline="0" fieldPosition="0">
        <references count="4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"/>
          </reference>
        </references>
      </pivotArea>
    </chartFormat>
    <chartFormat chart="0" format="186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</references>
      </pivotArea>
    </chartFormat>
    <chartFormat chart="0" format="187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"/>
          </reference>
        </references>
      </pivotArea>
    </chartFormat>
    <chartFormat chart="0" format="188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"/>
          </reference>
        </references>
      </pivotArea>
    </chartFormat>
    <chartFormat chart="0" format="189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1"/>
          </reference>
        </references>
      </pivotArea>
    </chartFormat>
    <chartFormat chart="0" format="190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2"/>
          </reference>
        </references>
      </pivotArea>
    </chartFormat>
    <chartFormat chart="0" format="191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9"/>
          </reference>
        </references>
      </pivotArea>
    </chartFormat>
    <chartFormat chart="0" format="192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chartFormat>
    <chartFormat chart="0" format="193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1"/>
          </reference>
        </references>
      </pivotArea>
    </chartFormat>
    <chartFormat chart="0" format="194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2"/>
          </reference>
        </references>
      </pivotArea>
    </chartFormat>
    <chartFormat chart="0" format="195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3"/>
          </reference>
        </references>
      </pivotArea>
    </chartFormat>
    <chartFormat chart="0" format="196">
      <pivotArea type="data" outline="0" fieldPosition="0">
        <references count="4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5"/>
          </reference>
          <reference field="4" count="1" selected="0">
            <x v="8"/>
          </reference>
        </references>
      </pivotArea>
    </chartFormat>
    <chartFormat chart="0" format="197">
      <pivotArea type="data" outline="0" fieldPosition="0">
        <references count="4">
          <reference field="4294967294" count="1" selected="0">
            <x v="1"/>
          </reference>
          <reference field="2" count="1" selected="0">
            <x v="4"/>
          </reference>
          <reference field="3" count="1" selected="0">
            <x v="2"/>
          </reference>
          <reference field="4" count="1" selected="0">
            <x v="13"/>
          </reference>
        </references>
      </pivotArea>
    </chartFormat>
    <chartFormat chart="0" format="198">
      <pivotArea type="data" outline="0" fieldPosition="0">
        <references count="4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"/>
          </reference>
        </references>
      </pivotArea>
    </chartFormat>
    <chartFormat chart="0" format="199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5"/>
          </reference>
        </references>
      </pivotArea>
    </chartFormat>
    <chartFormat chart="0" format="200">
      <pivotArea type="data" outline="0" fieldPosition="0">
        <references count="4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02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5"/>
          </reference>
        </references>
      </pivotArea>
    </chartFormat>
    <chartFormat chart="0" format="203">
      <pivotArea type="data" outline="0" fieldPosition="0">
        <references count="4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05">
      <pivotArea type="data" outline="0" fieldPosition="0">
        <references count="4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2"/>
          </reference>
          <reference field="4" count="1" selected="0">
            <x v="11"/>
          </reference>
        </references>
      </pivotArea>
    </chartFormat>
    <chartFormat chart="0" format="207">
      <pivotArea type="data" outline="0" fieldPosition="0">
        <references count="4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2"/>
          </reference>
          <reference field="4" count="1" selected="0">
            <x v="11"/>
          </reference>
        </references>
      </pivotArea>
    </chartFormat>
    <chartFormat chart="0" format="209">
      <pivotArea type="data" outline="0" fieldPosition="0">
        <references count="4">
          <reference field="4294967294" count="1" selected="0">
            <x v="0"/>
          </reference>
          <reference field="2" count="1" selected="0">
            <x v="7"/>
          </reference>
          <reference field="3" count="1" selected="0">
            <x v="7"/>
          </reference>
          <reference field="4" count="1" selected="0">
            <x v="18"/>
          </reference>
        </references>
      </pivotArea>
    </chartFormat>
    <chartFormat chart="0" format="210">
      <pivotArea type="data" outline="0" fieldPosition="0">
        <references count="4">
          <reference field="4294967294" count="1" selected="0">
            <x v="1"/>
          </reference>
          <reference field="2" count="1" selected="0">
            <x v="7"/>
          </reference>
          <reference field="3" count="1" selected="0">
            <x v="7"/>
          </reference>
          <reference field="4" count="1" selected="0">
            <x v="18"/>
          </reference>
        </references>
      </pivotArea>
    </chartFormat>
    <chartFormat chart="0" format="211">
      <pivotArea type="data" outline="0" fieldPosition="0">
        <references count="4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8"/>
          </reference>
        </references>
      </pivotArea>
    </chartFormat>
    <chartFormat chart="0" format="212">
      <pivotArea type="data" outline="0" fieldPosition="0">
        <references count="4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9"/>
          </reference>
        </references>
      </pivotArea>
    </chartFormat>
    <chartFormat chart="0" format="213">
      <pivotArea type="data" outline="0" fieldPosition="0">
        <references count="4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8"/>
          </reference>
        </references>
      </pivotArea>
    </chartFormat>
    <chartFormat chart="0" format="214">
      <pivotArea type="data" outline="0" fieldPosition="0">
        <references count="4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9"/>
          </reference>
        </references>
      </pivotArea>
    </chartFormat>
    <chartFormat chart="0" format="215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16">
      <pivotArea type="data" outline="0" fieldPosition="0">
        <references count="4">
          <reference field="4294967294" count="1" selected="0">
            <x v="0"/>
          </reference>
          <reference field="2" count="1" selected="0">
            <x v="8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17">
      <pivotArea type="data" outline="0" fieldPosition="0">
        <references count="4">
          <reference field="4294967294" count="1" selected="0">
            <x v="0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0"/>
          </reference>
        </references>
      </pivotArea>
    </chartFormat>
    <chartFormat chart="0" format="218">
      <pivotArea type="data" outline="0" fieldPosition="0">
        <references count="4">
          <reference field="4294967294" count="1" selected="0">
            <x v="0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1"/>
          </reference>
        </references>
      </pivotArea>
    </chartFormat>
    <chartFormat chart="0" format="219">
      <pivotArea type="data" outline="0" fieldPosition="0">
        <references count="4">
          <reference field="4294967294" count="1" selected="0">
            <x v="0"/>
          </reference>
          <reference field="2" count="1" selected="0">
            <x v="9"/>
          </reference>
          <reference field="3" count="1" selected="0">
            <x v="6"/>
          </reference>
          <reference field="4" count="1" selected="0">
            <x v="22"/>
          </reference>
        </references>
      </pivotArea>
    </chartFormat>
    <chartFormat chart="0" format="220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21">
      <pivotArea type="data" outline="0" fieldPosition="0">
        <references count="4">
          <reference field="4294967294" count="1" selected="0">
            <x v="1"/>
          </reference>
          <reference field="2" count="1" selected="0">
            <x v="8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22">
      <pivotArea type="data" outline="0" fieldPosition="0">
        <references count="4">
          <reference field="4294967294" count="1" selected="0">
            <x v="1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0"/>
          </reference>
        </references>
      </pivotArea>
    </chartFormat>
    <chartFormat chart="0" format="223">
      <pivotArea type="data" outline="0" fieldPosition="0">
        <references count="4">
          <reference field="4294967294" count="1" selected="0">
            <x v="1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1"/>
          </reference>
        </references>
      </pivotArea>
    </chartFormat>
    <chartFormat chart="0" format="224">
      <pivotArea type="data" outline="0" fieldPosition="0">
        <references count="4">
          <reference field="4294967294" count="1" selected="0">
            <x v="1"/>
          </reference>
          <reference field="2" count="1" selected="0">
            <x v="9"/>
          </reference>
          <reference field="3" count="1" selected="0">
            <x v="6"/>
          </reference>
          <reference field="4" count="1" selected="0">
            <x v="22"/>
          </reference>
        </references>
      </pivotArea>
    </chartFormat>
    <chartFormat chart="0" format="225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23"/>
          </reference>
        </references>
      </pivotArea>
    </chartFormat>
    <chartFormat chart="0" format="226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4"/>
          </reference>
        </references>
      </pivotArea>
    </chartFormat>
    <chartFormat chart="0" format="227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23"/>
          </reference>
        </references>
      </pivotArea>
    </chartFormat>
    <chartFormat chart="0" format="228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4"/>
          </reference>
        </references>
      </pivotArea>
    </chartFormat>
    <chartFormat chart="0" format="229">
      <pivotArea type="data" outline="0" fieldPosition="0">
        <references count="4">
          <reference field="4294967294" count="1" selected="0">
            <x v="0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5"/>
          </reference>
        </references>
      </pivotArea>
    </chartFormat>
    <chartFormat chart="0" format="230">
      <pivotArea type="data" outline="0" fieldPosition="0">
        <references count="4">
          <reference field="4294967294" count="1" selected="0">
            <x v="1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5"/>
          </reference>
        </references>
      </pivotArea>
    </chartFormat>
  </chartFormats>
  <pivotTableStyleInfo name="PivotStyleDark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31" applyNumberFormats="0" applyBorderFormats="0" applyFontFormats="0" applyPatternFormats="0" applyAlignmentFormats="0" applyWidthHeightFormats="1" dataCaption="Valeurs" updatedVersion="3" minRefreshableVersion="3" useAutoFormatting="1" rowGrandTotals="0" itemPrintTitles="1" createdVersion="7" indent="0" outline="1" outlineData="1" multipleFieldFilters="0" rowHeaderCaption="Comptes">
  <location ref="O6:P21" firstHeaderRow="1" firstDataRow="1" firstDataCol="1"/>
  <pivotFields count="11">
    <pivotField numFmtId="14" showAll="0"/>
    <pivotField axis="axisRow" showAll="0">
      <items count="5">
        <item x="2"/>
        <item x="1"/>
        <item x="3"/>
        <item h="1" x="0"/>
        <item t="default"/>
      </items>
    </pivotField>
    <pivotField axis="axisRow" dataField="1" showAll="0">
      <items count="12">
        <item x="1"/>
        <item x="2"/>
        <item x="3"/>
        <item x="0"/>
        <item x="4"/>
        <item x="6"/>
        <item x="5"/>
        <item m="1" x="10"/>
        <item x="7"/>
        <item x="8"/>
        <item x="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15">
    <i>
      <x/>
    </i>
    <i r="1">
      <x/>
    </i>
    <i r="1">
      <x v="1"/>
    </i>
    <i r="1">
      <x v="4"/>
    </i>
    <i r="1">
      <x v="5"/>
    </i>
    <i r="1">
      <x v="6"/>
    </i>
    <i r="1">
      <x v="8"/>
    </i>
    <i r="1">
      <x v="9"/>
    </i>
    <i r="1">
      <x v="10"/>
    </i>
    <i>
      <x v="1"/>
    </i>
    <i r="1">
      <x/>
    </i>
    <i r="1">
      <x v="1"/>
    </i>
    <i r="1">
      <x v="2"/>
    </i>
    <i>
      <x v="2"/>
    </i>
    <i r="1">
      <x v="1"/>
    </i>
  </rowItems>
  <colItems count="1">
    <i/>
  </colItems>
  <dataFields count="1">
    <dataField name=" Mode" fld="2" subtotal="count" baseField="3" baseItem="0"/>
  </dataFields>
  <formats count="8">
    <format dxfId="94">
      <pivotArea type="all" dataOnly="0" outline="0" fieldPosition="0"/>
    </format>
    <format dxfId="93">
      <pivotArea outline="0" collapsedLevelsAreSubtotals="1" fieldPosition="0"/>
    </format>
    <format dxfId="92">
      <pivotArea field="1" type="button" dataOnly="0" labelOnly="1" outline="0" axis="axisRow" fieldPosition="0"/>
    </format>
    <format dxfId="91">
      <pivotArea dataOnly="0" labelOnly="1" fieldPosition="0">
        <references count="1">
          <reference field="1" count="0"/>
        </references>
      </pivotArea>
    </format>
    <format dxfId="90">
      <pivotArea dataOnly="0" labelOnly="1" fieldPosition="0">
        <references count="2">
          <reference field="1" count="1" selected="0">
            <x v="0"/>
          </reference>
          <reference field="2" count="7">
            <x v="0"/>
            <x v="1"/>
            <x v="4"/>
            <x v="5"/>
            <x v="6"/>
            <x v="8"/>
            <x v="9"/>
          </reference>
        </references>
      </pivotArea>
    </format>
    <format dxfId="89">
      <pivotArea dataOnly="0" labelOnly="1" fieldPosition="0">
        <references count="2">
          <reference field="1" count="1" selected="0">
            <x v="1"/>
          </reference>
          <reference field="2" count="3">
            <x v="0"/>
            <x v="1"/>
            <x v="2"/>
          </reference>
        </references>
      </pivotArea>
    </format>
    <format dxfId="88">
      <pivotArea dataOnly="0" labelOnly="1" fieldPosition="0">
        <references count="2">
          <reference field="1" count="1" selected="0">
            <x v="2"/>
          </reference>
          <reference field="2" count="1">
            <x v="1"/>
          </reference>
        </references>
      </pivotArea>
    </format>
    <format dxfId="87">
      <pivotArea dataOnly="0" labelOnly="1" outline="0" axis="axisValues" fieldPosition="0"/>
    </format>
  </formats>
  <pivotTableStyleInfo name="PivotStyleDark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_Données" displayName="T_Données" ref="A4:K50" totalsRowShown="0" headerRowDxfId="129" dataDxfId="127" headerRowBorderDxfId="128">
  <sortState ref="A5:K5">
    <sortCondition ref="A4:A5"/>
  </sortState>
  <tableColumns count="11">
    <tableColumn id="1" name="Date" dataDxfId="126"/>
    <tableColumn id="2" name="Compte" dataDxfId="125"/>
    <tableColumn id="3" name="Mode" dataDxfId="124"/>
    <tableColumn id="9" name="Catégorie" dataDxfId="123"/>
    <tableColumn id="8" name="S/Catégorie " dataDxfId="122"/>
    <tableColumn id="4" name="Débit(€)" dataDxfId="121"/>
    <tableColumn id="5" name="Crédit(€)" dataDxfId="120"/>
    <tableColumn id="6" name="Commentaires" dataDxfId="119"/>
    <tableColumn id="7" name="BPostale-CJ" dataDxfId="118"/>
    <tableColumn id="10" name="Bpostale-CP" dataDxfId="117"/>
    <tableColumn id="13" name="Livret A-CP" dataDxfId="116"/>
  </tableColumns>
  <tableStyleInfo name="TableStyleDark5" showFirstColumn="0" showLastColumn="0" showRowStripes="1" showColumnStripes="0"/>
</table>
</file>

<file path=xl/tables/table2.xml><?xml version="1.0" encoding="utf-8"?>
<table xmlns="http://schemas.openxmlformats.org/spreadsheetml/2006/main" id="6" name="T_Recap" displayName="T_Recap" ref="S6:T37" totalsRowShown="0" headerRowDxfId="44" headerRowBorderDxfId="43" tableBorderDxfId="42" totalsRowBorderDxfId="41">
  <tableColumns count="2">
    <tableColumn id="1" name="Date" dataDxfId="40"/>
    <tableColumn id="2" name="Bpostale-CJ" dataDxfId="39"/>
  </tableColumns>
  <tableStyleInfo name="TableStyleMedium26" showFirstColumn="0" showLastColumn="0" showRowStripes="1" showColumnStripes="0"/>
</table>
</file>

<file path=xl/tables/table3.xml><?xml version="1.0" encoding="utf-8"?>
<table xmlns="http://schemas.openxmlformats.org/spreadsheetml/2006/main" id="11" name="T_Mouvement" displayName="T_Mouvement" ref="A1:R11" totalsRowShown="0" headerRowDxfId="29" dataDxfId="28" tableBorderDxfId="27" headerRowCellStyle="Normal 2" dataCellStyle="Normal 2">
  <tableColumns count="18">
    <tableColumn id="18" name="Compte" dataDxfId="26" dataCellStyle="Normal 2"/>
    <tableColumn id="1" name="Catégorie" dataDxfId="25" dataCellStyle="Normal 2"/>
    <tableColumn id="2" name="S/Catégorie " dataDxfId="24" dataCellStyle="Normal 2"/>
    <tableColumn id="16" name="JOUR" dataDxfId="23" dataCellStyle="Normal 2"/>
    <tableColumn id="3" name="janvier" dataDxfId="22" dataCellStyle="Normal 2"/>
    <tableColumn id="4" name="février" dataDxfId="21" dataCellStyle="Normal 2"/>
    <tableColumn id="5" name="mars" dataDxfId="20" dataCellStyle="Normal 2"/>
    <tableColumn id="6" name="avril" dataDxfId="19" dataCellStyle="Normal 2"/>
    <tableColumn id="7" name="mai" dataDxfId="18" dataCellStyle="Normal 2"/>
    <tableColumn id="8" name="juin" dataDxfId="17" dataCellStyle="Normal 2"/>
    <tableColumn id="9" name="juillet" dataDxfId="16" dataCellStyle="Normal 2"/>
    <tableColumn id="10" name="août" dataDxfId="15" dataCellStyle="Normal 2"/>
    <tableColumn id="11" name="septembre" dataDxfId="14" dataCellStyle="Normal 2"/>
    <tableColumn id="12" name="octobre" dataDxfId="13" dataCellStyle="Normal 2"/>
    <tableColumn id="13" name="novembre" dataDxfId="12" dataCellStyle="Normal 2"/>
    <tableColumn id="14" name="décembre" dataDxfId="11" dataCellStyle="Normal 2"/>
    <tableColumn id="15" name="type" dataDxfId="10" dataCellStyle="Normal 2"/>
    <tableColumn id="17" name="Commentaires" dataDxfId="9" dataCellStyle="Normal 2"/>
  </tableColumns>
  <tableStyleInfo name="TableStyleDark5" showFirstColumn="0" showLastColumn="0" showRowStripes="1" showColumnStripes="0"/>
</table>
</file>

<file path=xl/tables/table4.xml><?xml version="1.0" encoding="utf-8"?>
<table xmlns="http://schemas.openxmlformats.org/spreadsheetml/2006/main" id="1" name="T_Années" displayName="T_Années" ref="A1:A2" totalsRowShown="0" tableBorderDxfId="8">
  <autoFilter ref="A1:A2">
    <filterColumn colId="0" hiddenButton="1"/>
  </autoFilter>
  <tableColumns count="1">
    <tableColumn id="1" name="Année"/>
  </tableColumns>
  <tableStyleInfo name="TableStyleDark6" showFirstColumn="0" showLastColumn="0" showRowStripes="1" showColumnStripes="0"/>
</table>
</file>

<file path=xl/tables/table5.xml><?xml version="1.0" encoding="utf-8"?>
<table xmlns="http://schemas.openxmlformats.org/spreadsheetml/2006/main" id="3" name="T_Jours" displayName="T_Jours" ref="E1:E32" totalsRowShown="0" tableBorderDxfId="7">
  <autoFilter ref="E1:E32">
    <filterColumn colId="0" hiddenButton="1"/>
  </autoFilter>
  <tableColumns count="1">
    <tableColumn id="1" name="Jour"/>
  </tableColumns>
  <tableStyleInfo name="TableStyleDark6" showFirstColumn="0" showLastColumn="0" showRowStripes="1" showColumnStripes="0"/>
</table>
</file>

<file path=xl/tables/table6.xml><?xml version="1.0" encoding="utf-8"?>
<table xmlns="http://schemas.openxmlformats.org/spreadsheetml/2006/main" id="4" name="T_Catégories" displayName="T_Catégories" ref="G1:G13" totalsRowShown="0" headerRowDxfId="6" dataDxfId="5" tableBorderDxfId="4">
  <autoFilter ref="G1:G13">
    <filterColumn colId="0" hiddenButton="1"/>
  </autoFilter>
  <tableColumns count="1">
    <tableColumn id="1" name="Catégorie" dataDxfId="3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8" name="T_Mois" displayName="T_Mois" ref="C1:C13" totalsRowShown="0" tableBorderDxfId="2">
  <autoFilter ref="C1:C13"/>
  <tableColumns count="1">
    <tableColumn id="1" name="Mois"/>
  </tableColumns>
  <tableStyleInfo name="TableStyleDark6" showFirstColumn="0" showLastColumn="0" showRowStripes="1" showColumnStripes="0"/>
</table>
</file>

<file path=xl/tables/table8.xml><?xml version="1.0" encoding="utf-8"?>
<table xmlns="http://schemas.openxmlformats.org/spreadsheetml/2006/main" id="2" name="T_Sous_Catégories3" displayName="T_Sous_Catégories3" ref="I1:I9" totalsRowShown="0" tableBorderDxfId="1">
  <autoFilter ref="I1:I9"/>
  <sortState ref="I2:I7">
    <sortCondition ref="I2"/>
  </sortState>
  <tableColumns count="1">
    <tableColumn id="1" name="Modes"/>
  </tableColumns>
  <tableStyleInfo name="TableStyleDark7" showFirstColumn="0" showLastColumn="0" showRowStripes="1" showColumnStripes="0"/>
</table>
</file>

<file path=xl/tables/table9.xml><?xml version="1.0" encoding="utf-8"?>
<table xmlns="http://schemas.openxmlformats.org/spreadsheetml/2006/main" id="7" name="T_Sous_Catégories38" displayName="T_Sous_Catégories38" ref="K1:K4" totalsRowShown="0" tableBorderDxfId="0">
  <autoFilter ref="K1:K4"/>
  <sortState ref="K2:K4">
    <sortCondition ref="K4"/>
  </sortState>
  <tableColumns count="1">
    <tableColumn id="1" name="Comptes"/>
  </tableColumns>
  <tableStyleInfo name="TableStyleDark7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supérieur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3975" dist="41275" dir="14700000" algn="t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xcel-downloads.com/threads/aide-vba.20057578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24"/>
  <sheetViews>
    <sheetView showGridLines="0" showRowColHeaders="0" zoomScale="80" zoomScaleNormal="80" workbookViewId="0">
      <selection activeCell="C14" sqref="C14"/>
    </sheetView>
  </sheetViews>
  <sheetFormatPr baseColWidth="10" defaultColWidth="9.140625" defaultRowHeight="12.75"/>
  <cols>
    <col min="1" max="1" width="5.7109375" style="57" customWidth="1"/>
    <col min="2" max="2" width="16.85546875" style="57" customWidth="1"/>
    <col min="3" max="3" width="32.28515625" style="60" customWidth="1"/>
    <col min="4" max="4" width="19.5703125" style="57" customWidth="1"/>
    <col min="5" max="16384" width="9.140625" style="57"/>
  </cols>
  <sheetData>
    <row r="1" spans="1:9" ht="23.25" customHeight="1" thickBot="1"/>
    <row r="2" spans="1:9" ht="15.75">
      <c r="B2" s="62" t="s">
        <v>15</v>
      </c>
      <c r="C2" s="63"/>
      <c r="D2" s="64"/>
      <c r="E2" s="65"/>
    </row>
    <row r="3" spans="1:9">
      <c r="B3" s="66"/>
      <c r="C3" s="67"/>
      <c r="D3" s="209">
        <f ca="1">TODAY()</f>
        <v>44357</v>
      </c>
      <c r="E3" s="210"/>
    </row>
    <row r="4" spans="1:9" ht="21.95" customHeight="1">
      <c r="B4" s="70" t="s">
        <v>0</v>
      </c>
      <c r="C4" s="87">
        <v>2021</v>
      </c>
      <c r="D4" s="68"/>
      <c r="E4" s="69"/>
    </row>
    <row r="5" spans="1:9" ht="6.4" customHeight="1">
      <c r="B5" s="71"/>
      <c r="C5" s="67"/>
      <c r="D5" s="68"/>
      <c r="E5" s="69"/>
    </row>
    <row r="6" spans="1:9" ht="21.95" customHeight="1">
      <c r="B6" s="70" t="s">
        <v>14</v>
      </c>
      <c r="C6" s="87" t="s">
        <v>6</v>
      </c>
      <c r="D6" s="68"/>
      <c r="E6" s="69"/>
    </row>
    <row r="7" spans="1:9" ht="6.4" customHeight="1">
      <c r="B7" s="71"/>
      <c r="C7" s="67"/>
      <c r="D7" s="68"/>
      <c r="E7" s="69"/>
    </row>
    <row r="8" spans="1:9" ht="21.95" customHeight="1">
      <c r="B8" s="70" t="s">
        <v>16</v>
      </c>
      <c r="C8" s="87">
        <v>4</v>
      </c>
      <c r="D8" s="68"/>
      <c r="E8" s="69"/>
    </row>
    <row r="9" spans="1:9" ht="55.5" customHeight="1">
      <c r="B9" s="71"/>
      <c r="C9" s="67"/>
      <c r="D9" s="68"/>
      <c r="E9" s="69"/>
    </row>
    <row r="10" spans="1:9" ht="21.95" customHeight="1">
      <c r="B10" s="70" t="s">
        <v>30</v>
      </c>
      <c r="C10" s="85" t="s">
        <v>73</v>
      </c>
      <c r="D10" s="68"/>
      <c r="E10" s="69"/>
    </row>
    <row r="11" spans="1:9" ht="6.4" customHeight="1">
      <c r="B11" s="71"/>
      <c r="C11" s="67"/>
      <c r="D11" s="68"/>
      <c r="E11" s="69"/>
    </row>
    <row r="12" spans="1:9" ht="21.95" customHeight="1">
      <c r="A12" s="58"/>
      <c r="B12" s="70" t="s">
        <v>21</v>
      </c>
      <c r="C12" s="82" t="s">
        <v>26</v>
      </c>
      <c r="D12" s="103"/>
      <c r="E12" s="69"/>
    </row>
    <row r="13" spans="1:9" ht="6.4" customHeight="1">
      <c r="B13" s="71"/>
      <c r="C13" s="67"/>
      <c r="D13" s="68"/>
      <c r="E13" s="69"/>
    </row>
    <row r="14" spans="1:9" ht="21.95" customHeight="1">
      <c r="A14" s="59"/>
      <c r="B14" s="70" t="s">
        <v>1</v>
      </c>
      <c r="C14" s="85" t="s">
        <v>57</v>
      </c>
      <c r="D14" s="68"/>
      <c r="E14" s="69"/>
    </row>
    <row r="15" spans="1:9" ht="6" customHeight="1">
      <c r="B15" s="71"/>
      <c r="C15" s="67"/>
      <c r="D15" s="68"/>
      <c r="E15" s="69"/>
    </row>
    <row r="16" spans="1:9" ht="21.95" customHeight="1">
      <c r="B16" s="70" t="s">
        <v>17</v>
      </c>
      <c r="C16" s="85" t="s">
        <v>74</v>
      </c>
      <c r="D16" s="68"/>
      <c r="E16" s="69"/>
      <c r="I16" s="90" t="s">
        <v>122</v>
      </c>
    </row>
    <row r="17" spans="1:10" ht="6" customHeight="1">
      <c r="B17" s="71"/>
      <c r="C17" s="67"/>
      <c r="D17" s="68"/>
      <c r="E17" s="69"/>
    </row>
    <row r="18" spans="1:10" ht="70.5" customHeight="1">
      <c r="A18" s="58"/>
      <c r="B18" s="88" t="s">
        <v>22</v>
      </c>
      <c r="C18" s="86"/>
      <c r="D18" s="89" t="s">
        <v>50</v>
      </c>
      <c r="E18" s="69"/>
    </row>
    <row r="19" spans="1:10" ht="6" customHeight="1">
      <c r="B19" s="66"/>
      <c r="C19" s="67"/>
      <c r="D19" s="68"/>
      <c r="E19" s="69"/>
      <c r="J19" s="61"/>
    </row>
    <row r="20" spans="1:10" ht="21.75" customHeight="1">
      <c r="B20" s="72" t="s">
        <v>18</v>
      </c>
      <c r="C20" s="83"/>
      <c r="D20" s="68"/>
      <c r="E20" s="69"/>
    </row>
    <row r="21" spans="1:10" ht="6" customHeight="1">
      <c r="B21" s="73"/>
      <c r="C21" s="67"/>
      <c r="D21" s="68"/>
      <c r="E21" s="69"/>
    </row>
    <row r="22" spans="1:10" ht="21.75" customHeight="1">
      <c r="B22" s="72" t="s">
        <v>19</v>
      </c>
      <c r="C22" s="84"/>
      <c r="D22" s="68"/>
      <c r="E22" s="69"/>
    </row>
    <row r="23" spans="1:10" ht="6" customHeight="1">
      <c r="B23" s="66"/>
      <c r="C23" s="67"/>
      <c r="D23" s="68"/>
      <c r="E23" s="69"/>
    </row>
    <row r="24" spans="1:10" ht="13.5" thickBot="1">
      <c r="B24" s="74"/>
      <c r="C24" s="75"/>
      <c r="D24" s="76"/>
      <c r="E24" s="77"/>
    </row>
  </sheetData>
  <sheetProtection selectLockedCells="1"/>
  <mergeCells count="1">
    <mergeCell ref="D3:E3"/>
  </mergeCells>
  <dataValidations count="7">
    <dataValidation type="list" allowBlank="1" showInputMessage="1" showErrorMessage="1" sqref="C16">
      <formula1>OFFSET(s_SousCatégories,0,0,COUNTIF(s_SousCatégories,"&lt;&gt;0"))</formula1>
    </dataValidation>
    <dataValidation type="list" allowBlank="1" showInputMessage="1" showErrorMessage="1" sqref="C4">
      <formula1>s_Années</formula1>
    </dataValidation>
    <dataValidation type="list" allowBlank="1" showInputMessage="1" showErrorMessage="1" sqref="C6">
      <formula1>s_Mois</formula1>
    </dataValidation>
    <dataValidation type="list" allowBlank="1" showInputMessage="1" showErrorMessage="1" sqref="C8">
      <formula1>s_Jours</formula1>
    </dataValidation>
    <dataValidation type="list" allowBlank="1" showInputMessage="1" showErrorMessage="1" sqref="C14">
      <formula1>s_Catégories</formula1>
    </dataValidation>
    <dataValidation type="list" allowBlank="1" showInputMessage="1" showErrorMessage="1" sqref="C12">
      <formula1>T_Modes</formula1>
    </dataValidation>
    <dataValidation type="list" allowBlank="1" showInputMessage="1" showErrorMessage="1" sqref="C10">
      <formula1>T_Comptes</formula1>
    </dataValidation>
  </dataValidations>
  <hyperlinks>
    <hyperlink ref="I16" r:id="rId1"/>
  </hyperlinks>
  <pageMargins left="0.7" right="0.7" top="0.75" bottom="0.75" header="0.3" footer="0.3"/>
  <pageSetup paperSize="9" orientation="portrait" verticalDpi="300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P50"/>
  <sheetViews>
    <sheetView workbookViewId="0">
      <pane xSplit="1" ySplit="5" topLeftCell="D21" activePane="bottomRight" state="frozen"/>
      <selection pane="topRight" activeCell="B1" sqref="B1"/>
      <selection pane="bottomLeft" activeCell="A6" sqref="A6"/>
      <selection pane="bottomRight" activeCell="D56" sqref="D56"/>
    </sheetView>
  </sheetViews>
  <sheetFormatPr baseColWidth="10" defaultColWidth="11.42578125" defaultRowHeight="12.75"/>
  <cols>
    <col min="1" max="1" width="28.7109375" style="1" customWidth="1"/>
    <col min="2" max="7" width="28.7109375" style="2" customWidth="1"/>
    <col min="8" max="8" width="66.28515625" style="53" customWidth="1"/>
    <col min="9" max="9" width="21.85546875" style="53" hidden="1" customWidth="1"/>
    <col min="10" max="10" width="21.85546875" style="8" hidden="1" customWidth="1"/>
    <col min="11" max="11" width="21.85546875" hidden="1" customWidth="1"/>
    <col min="12" max="12" width="11" bestFit="1" customWidth="1"/>
    <col min="13" max="14" width="18.28515625" customWidth="1"/>
  </cols>
  <sheetData>
    <row r="1" spans="1:16" ht="22.5" customHeight="1">
      <c r="A1" s="130" t="s">
        <v>102</v>
      </c>
      <c r="B1" s="94" t="s">
        <v>124</v>
      </c>
      <c r="C1" s="147">
        <f>COUNTA(A6:A9929)</f>
        <v>45</v>
      </c>
      <c r="D1" s="136"/>
      <c r="E1" s="137" t="s">
        <v>107</v>
      </c>
      <c r="F1" s="138">
        <f>E3+F3</f>
        <v>4380.8500000000004</v>
      </c>
      <c r="G1" s="51"/>
      <c r="H1" s="52"/>
      <c r="I1" s="52"/>
      <c r="J1" s="91"/>
      <c r="K1" s="146"/>
      <c r="O1" s="4"/>
      <c r="P1" s="4"/>
    </row>
    <row r="2" spans="1:16" ht="12.75" customHeight="1">
      <c r="A2" s="93"/>
      <c r="B2" s="96"/>
      <c r="C2" s="96"/>
      <c r="D2" s="139"/>
      <c r="E2" s="78" t="s">
        <v>111</v>
      </c>
      <c r="F2" s="79" t="s">
        <v>112</v>
      </c>
      <c r="G2" s="80" t="s">
        <v>113</v>
      </c>
      <c r="H2" s="50"/>
      <c r="I2" s="50"/>
      <c r="J2" s="55"/>
      <c r="K2" s="140"/>
      <c r="L2" s="4"/>
      <c r="O2" s="4"/>
      <c r="P2" s="4"/>
    </row>
    <row r="3" spans="1:16" ht="34.5" customHeight="1" thickBot="1">
      <c r="A3" s="131">
        <f ca="1">TODAY()</f>
        <v>44357</v>
      </c>
      <c r="B3" s="95"/>
      <c r="C3" s="95"/>
      <c r="D3" s="141"/>
      <c r="E3" s="142">
        <f>VLOOKUP(9^9,I5:I4297,1)</f>
        <v>4228.09</v>
      </c>
      <c r="F3" s="143">
        <f>VLOOKUP(9^9,J5:J4297,1)</f>
        <v>152.76</v>
      </c>
      <c r="G3" s="143">
        <f>VLOOKUP(9^9,K5:K4297,1)</f>
        <v>11000</v>
      </c>
      <c r="H3" s="144"/>
      <c r="I3" s="144"/>
      <c r="J3" s="56"/>
      <c r="K3" s="145"/>
      <c r="L3" s="4"/>
      <c r="O3" s="4"/>
      <c r="P3" s="4"/>
    </row>
    <row r="4" spans="1:16" ht="22.5" customHeight="1" thickBot="1">
      <c r="A4" s="97" t="s">
        <v>123</v>
      </c>
      <c r="B4" s="98" t="s">
        <v>30</v>
      </c>
      <c r="C4" s="98" t="s">
        <v>21</v>
      </c>
      <c r="D4" s="132" t="s">
        <v>1</v>
      </c>
      <c r="E4" s="132" t="s">
        <v>20</v>
      </c>
      <c r="F4" s="132" t="s">
        <v>19</v>
      </c>
      <c r="G4" s="132" t="s">
        <v>18</v>
      </c>
      <c r="H4" s="132" t="s">
        <v>28</v>
      </c>
      <c r="I4" s="133" t="s">
        <v>103</v>
      </c>
      <c r="J4" s="134" t="s">
        <v>104</v>
      </c>
      <c r="K4" s="135" t="s">
        <v>105</v>
      </c>
      <c r="L4" s="4"/>
      <c r="M4" s="4"/>
      <c r="N4" s="4"/>
      <c r="O4" s="4"/>
      <c r="P4" s="4"/>
    </row>
    <row r="5" spans="1:16" hidden="1">
      <c r="A5" s="105">
        <v>44346</v>
      </c>
      <c r="B5" s="106"/>
      <c r="C5" s="107"/>
      <c r="D5" s="108"/>
      <c r="E5" s="108"/>
      <c r="F5" s="108"/>
      <c r="G5" s="108"/>
      <c r="H5" s="109"/>
      <c r="I5" s="110">
        <v>4269.3</v>
      </c>
      <c r="J5" s="110">
        <v>479.14</v>
      </c>
      <c r="K5" s="110">
        <v>7390</v>
      </c>
    </row>
    <row r="6" spans="1:16">
      <c r="A6" s="111">
        <v>44346</v>
      </c>
      <c r="B6" s="112" t="s">
        <v>106</v>
      </c>
      <c r="C6" s="113" t="s">
        <v>24</v>
      </c>
      <c r="D6" s="102" t="s">
        <v>61</v>
      </c>
      <c r="E6" s="102" t="s">
        <v>47</v>
      </c>
      <c r="F6" s="102">
        <v>-59</v>
      </c>
      <c r="G6" s="102"/>
      <c r="H6" s="164" t="s">
        <v>150</v>
      </c>
      <c r="I6" s="102"/>
      <c r="J6" s="102">
        <v>420.14</v>
      </c>
      <c r="K6" s="102"/>
    </row>
    <row r="7" spans="1:16">
      <c r="A7" s="111">
        <v>44347</v>
      </c>
      <c r="B7" s="112" t="s">
        <v>73</v>
      </c>
      <c r="C7" s="113" t="s">
        <v>27</v>
      </c>
      <c r="D7" s="102" t="s">
        <v>57</v>
      </c>
      <c r="E7" s="102" t="s">
        <v>85</v>
      </c>
      <c r="F7" s="102"/>
      <c r="G7" s="102">
        <v>2000</v>
      </c>
      <c r="H7" s="164" t="s">
        <v>151</v>
      </c>
      <c r="I7" s="102">
        <v>6269.3</v>
      </c>
      <c r="J7" s="102"/>
      <c r="K7" s="102"/>
    </row>
    <row r="8" spans="1:16">
      <c r="A8" s="111">
        <v>44347</v>
      </c>
      <c r="B8" s="112" t="s">
        <v>73</v>
      </c>
      <c r="C8" s="113" t="s">
        <v>24</v>
      </c>
      <c r="D8" s="102" t="s">
        <v>58</v>
      </c>
      <c r="E8" s="102" t="s">
        <v>59</v>
      </c>
      <c r="F8" s="102">
        <v>-8.4499999999999993</v>
      </c>
      <c r="G8" s="102"/>
      <c r="H8" s="164" t="s">
        <v>152</v>
      </c>
      <c r="I8" s="102">
        <v>6260.85</v>
      </c>
      <c r="J8" s="102"/>
      <c r="K8" s="102"/>
    </row>
    <row r="9" spans="1:16">
      <c r="A9" s="114">
        <v>44347</v>
      </c>
      <c r="B9" s="115" t="s">
        <v>73</v>
      </c>
      <c r="C9" s="116" t="s">
        <v>24</v>
      </c>
      <c r="D9" s="104" t="s">
        <v>55</v>
      </c>
      <c r="E9" s="104" t="s">
        <v>63</v>
      </c>
      <c r="F9" s="104">
        <v>-19.52</v>
      </c>
      <c r="G9" s="104"/>
      <c r="H9" s="164" t="s">
        <v>153</v>
      </c>
      <c r="I9" s="104">
        <v>6241.33</v>
      </c>
      <c r="J9" s="104"/>
      <c r="K9" s="104"/>
    </row>
    <row r="10" spans="1:16">
      <c r="A10" s="114">
        <v>44347</v>
      </c>
      <c r="B10" s="115" t="s">
        <v>73</v>
      </c>
      <c r="C10" s="116" t="s">
        <v>24</v>
      </c>
      <c r="D10" s="104" t="s">
        <v>55</v>
      </c>
      <c r="E10" s="104" t="s">
        <v>41</v>
      </c>
      <c r="F10" s="104">
        <v>-29.5</v>
      </c>
      <c r="G10" s="104"/>
      <c r="H10" s="164" t="s">
        <v>154</v>
      </c>
      <c r="I10" s="104">
        <v>6211.83</v>
      </c>
      <c r="J10" s="104"/>
      <c r="K10" s="104"/>
    </row>
    <row r="11" spans="1:16">
      <c r="A11" s="114">
        <v>44347</v>
      </c>
      <c r="B11" s="115" t="s">
        <v>73</v>
      </c>
      <c r="C11" s="116" t="s">
        <v>24</v>
      </c>
      <c r="D11" s="104" t="s">
        <v>55</v>
      </c>
      <c r="E11" s="104" t="s">
        <v>60</v>
      </c>
      <c r="F11" s="104">
        <v>-55.67</v>
      </c>
      <c r="G11" s="104"/>
      <c r="H11" s="164" t="s">
        <v>155</v>
      </c>
      <c r="I11" s="104">
        <v>6156.16</v>
      </c>
      <c r="J11" s="104"/>
      <c r="K11" s="104"/>
    </row>
    <row r="12" spans="1:16">
      <c r="A12" s="114">
        <v>44347</v>
      </c>
      <c r="B12" s="115" t="s">
        <v>106</v>
      </c>
      <c r="C12" s="116" t="s">
        <v>32</v>
      </c>
      <c r="D12" s="104" t="s">
        <v>62</v>
      </c>
      <c r="E12" s="104" t="s">
        <v>98</v>
      </c>
      <c r="F12" s="104">
        <v>-62.43</v>
      </c>
      <c r="G12" s="104"/>
      <c r="H12" s="165" t="s">
        <v>156</v>
      </c>
      <c r="I12" s="104"/>
      <c r="J12" s="104">
        <v>357.71</v>
      </c>
      <c r="K12" s="104"/>
    </row>
    <row r="13" spans="1:16">
      <c r="A13" s="117">
        <v>44348</v>
      </c>
      <c r="B13" s="118" t="s">
        <v>73</v>
      </c>
      <c r="C13" s="119" t="s">
        <v>126</v>
      </c>
      <c r="D13" s="120" t="s">
        <v>57</v>
      </c>
      <c r="E13" s="120" t="s">
        <v>127</v>
      </c>
      <c r="F13" s="120"/>
      <c r="G13" s="120">
        <v>3500.17</v>
      </c>
      <c r="H13" s="166" t="s">
        <v>157</v>
      </c>
      <c r="I13" s="120">
        <v>9656.33</v>
      </c>
      <c r="J13" s="120"/>
      <c r="K13" s="120"/>
    </row>
    <row r="14" spans="1:16">
      <c r="A14" s="117">
        <v>44348</v>
      </c>
      <c r="B14" s="118" t="s">
        <v>73</v>
      </c>
      <c r="C14" s="119" t="s">
        <v>24</v>
      </c>
      <c r="D14" s="120" t="s">
        <v>51</v>
      </c>
      <c r="E14" s="120" t="s">
        <v>91</v>
      </c>
      <c r="F14" s="120">
        <v>-27.59</v>
      </c>
      <c r="G14" s="120"/>
      <c r="H14" s="166" t="s">
        <v>158</v>
      </c>
      <c r="I14" s="120">
        <v>9628.74</v>
      </c>
      <c r="J14" s="120"/>
      <c r="K14" s="120"/>
    </row>
    <row r="15" spans="1:16">
      <c r="A15" s="117">
        <v>44348</v>
      </c>
      <c r="B15" s="118" t="s">
        <v>73</v>
      </c>
      <c r="C15" s="119" t="s">
        <v>24</v>
      </c>
      <c r="D15" s="120" t="s">
        <v>58</v>
      </c>
      <c r="E15" s="120" t="s">
        <v>33</v>
      </c>
      <c r="F15" s="120">
        <v>-58.87</v>
      </c>
      <c r="G15" s="120"/>
      <c r="H15" s="166" t="s">
        <v>159</v>
      </c>
      <c r="I15" s="120">
        <v>9569.8700000000008</v>
      </c>
      <c r="J15" s="120"/>
      <c r="K15" s="120"/>
    </row>
    <row r="16" spans="1:16">
      <c r="A16" s="117">
        <v>44349</v>
      </c>
      <c r="B16" s="118" t="s">
        <v>73</v>
      </c>
      <c r="C16" s="119" t="s">
        <v>27</v>
      </c>
      <c r="D16" s="120" t="s">
        <v>57</v>
      </c>
      <c r="E16" s="120" t="s">
        <v>127</v>
      </c>
      <c r="F16" s="120">
        <v>-3500</v>
      </c>
      <c r="G16" s="120"/>
      <c r="H16" s="166" t="s">
        <v>160</v>
      </c>
      <c r="I16" s="120">
        <v>6069.87</v>
      </c>
      <c r="J16" s="120"/>
      <c r="K16" s="120"/>
    </row>
    <row r="17" spans="1:11">
      <c r="A17" s="117">
        <v>44349</v>
      </c>
      <c r="B17" s="118" t="s">
        <v>79</v>
      </c>
      <c r="C17" s="119" t="s">
        <v>27</v>
      </c>
      <c r="D17" s="120" t="s">
        <v>57</v>
      </c>
      <c r="E17" s="120" t="s">
        <v>127</v>
      </c>
      <c r="F17" s="120"/>
      <c r="G17" s="120">
        <v>3500</v>
      </c>
      <c r="H17" s="166" t="s">
        <v>160</v>
      </c>
      <c r="I17" s="120"/>
      <c r="J17" s="120"/>
      <c r="K17" s="120">
        <v>10890</v>
      </c>
    </row>
    <row r="18" spans="1:11">
      <c r="A18" s="117">
        <v>44349</v>
      </c>
      <c r="B18" s="118" t="s">
        <v>106</v>
      </c>
      <c r="C18" s="119" t="s">
        <v>32</v>
      </c>
      <c r="D18" s="120" t="s">
        <v>62</v>
      </c>
      <c r="E18" s="120" t="s">
        <v>98</v>
      </c>
      <c r="F18" s="120">
        <v>-17</v>
      </c>
      <c r="G18" s="120"/>
      <c r="H18" s="166" t="s">
        <v>161</v>
      </c>
      <c r="I18" s="120"/>
      <c r="J18" s="120">
        <v>340.71</v>
      </c>
      <c r="K18" s="120"/>
    </row>
    <row r="19" spans="1:11">
      <c r="A19" s="117">
        <v>44349</v>
      </c>
      <c r="B19" s="118" t="s">
        <v>73</v>
      </c>
      <c r="C19" s="119" t="s">
        <v>27</v>
      </c>
      <c r="D19" s="120" t="s">
        <v>57</v>
      </c>
      <c r="E19" s="120" t="s">
        <v>74</v>
      </c>
      <c r="F19" s="120"/>
      <c r="G19" s="120">
        <v>16.059999999999999</v>
      </c>
      <c r="H19" s="166" t="s">
        <v>162</v>
      </c>
      <c r="I19" s="120">
        <v>6085.93</v>
      </c>
      <c r="J19" s="120"/>
      <c r="K19" s="120"/>
    </row>
    <row r="20" spans="1:11">
      <c r="A20" s="117">
        <v>44350</v>
      </c>
      <c r="B20" s="118" t="s">
        <v>73</v>
      </c>
      <c r="C20" s="119" t="s">
        <v>27</v>
      </c>
      <c r="D20" s="120" t="s">
        <v>57</v>
      </c>
      <c r="E20" s="120" t="s">
        <v>75</v>
      </c>
      <c r="F20" s="120">
        <v>-10</v>
      </c>
      <c r="G20" s="120"/>
      <c r="H20" s="166" t="s">
        <v>163</v>
      </c>
      <c r="I20" s="120">
        <v>6075.93</v>
      </c>
      <c r="J20" s="120"/>
      <c r="K20" s="120"/>
    </row>
    <row r="21" spans="1:11">
      <c r="A21" s="117">
        <v>44350</v>
      </c>
      <c r="B21" s="118" t="s">
        <v>79</v>
      </c>
      <c r="C21" s="119" t="s">
        <v>27</v>
      </c>
      <c r="D21" s="120" t="s">
        <v>57</v>
      </c>
      <c r="E21" s="120" t="s">
        <v>74</v>
      </c>
      <c r="F21" s="120"/>
      <c r="G21" s="120">
        <v>10</v>
      </c>
      <c r="H21" s="166" t="s">
        <v>163</v>
      </c>
      <c r="I21" s="120"/>
      <c r="J21" s="120"/>
      <c r="K21" s="120">
        <v>10900</v>
      </c>
    </row>
    <row r="22" spans="1:11">
      <c r="A22" s="117">
        <v>44350</v>
      </c>
      <c r="B22" s="118" t="s">
        <v>73</v>
      </c>
      <c r="C22" s="119" t="s">
        <v>24</v>
      </c>
      <c r="D22" s="120" t="s">
        <v>55</v>
      </c>
      <c r="E22" s="120" t="s">
        <v>63</v>
      </c>
      <c r="F22" s="120">
        <v>-238.9</v>
      </c>
      <c r="G22" s="120"/>
      <c r="H22" s="166" t="s">
        <v>164</v>
      </c>
      <c r="I22" s="120">
        <v>5837.03</v>
      </c>
      <c r="J22" s="120"/>
      <c r="K22" s="120"/>
    </row>
    <row r="23" spans="1:11">
      <c r="A23" s="117">
        <v>44350</v>
      </c>
      <c r="B23" s="118" t="s">
        <v>73</v>
      </c>
      <c r="C23" s="119" t="s">
        <v>24</v>
      </c>
      <c r="D23" s="120" t="s">
        <v>51</v>
      </c>
      <c r="E23" s="120" t="s">
        <v>91</v>
      </c>
      <c r="F23" s="120">
        <v>-119.99</v>
      </c>
      <c r="G23" s="120"/>
      <c r="H23" s="166" t="s">
        <v>165</v>
      </c>
      <c r="I23" s="120">
        <v>5717.04</v>
      </c>
      <c r="J23" s="120"/>
      <c r="K23" s="120"/>
    </row>
    <row r="24" spans="1:11">
      <c r="A24" s="117">
        <v>44350</v>
      </c>
      <c r="B24" s="118" t="s">
        <v>73</v>
      </c>
      <c r="C24" s="119" t="s">
        <v>24</v>
      </c>
      <c r="D24" s="120" t="s">
        <v>55</v>
      </c>
      <c r="E24" s="120" t="s">
        <v>41</v>
      </c>
      <c r="F24" s="120">
        <v>-51.5</v>
      </c>
      <c r="G24" s="120"/>
      <c r="H24" s="166" t="s">
        <v>154</v>
      </c>
      <c r="I24" s="120">
        <v>5665.54</v>
      </c>
      <c r="J24" s="120"/>
      <c r="K24" s="120"/>
    </row>
    <row r="25" spans="1:11">
      <c r="A25" s="117">
        <v>44350</v>
      </c>
      <c r="B25" s="118" t="s">
        <v>106</v>
      </c>
      <c r="C25" s="119" t="s">
        <v>32</v>
      </c>
      <c r="D25" s="120" t="s">
        <v>62</v>
      </c>
      <c r="E25" s="120" t="s">
        <v>98</v>
      </c>
      <c r="F25" s="120">
        <v>-19.989999999999998</v>
      </c>
      <c r="G25" s="120"/>
      <c r="H25" s="166" t="s">
        <v>166</v>
      </c>
      <c r="I25" s="120"/>
      <c r="J25" s="120">
        <v>320.72000000000003</v>
      </c>
      <c r="K25" s="120"/>
    </row>
    <row r="26" spans="1:11">
      <c r="A26" s="117">
        <v>44350</v>
      </c>
      <c r="B26" s="118" t="s">
        <v>106</v>
      </c>
      <c r="C26" s="119" t="s">
        <v>32</v>
      </c>
      <c r="D26" s="120" t="s">
        <v>62</v>
      </c>
      <c r="E26" s="120" t="s">
        <v>98</v>
      </c>
      <c r="F26" s="120">
        <v>-9.98</v>
      </c>
      <c r="G26" s="120"/>
      <c r="H26" s="166" t="s">
        <v>167</v>
      </c>
      <c r="I26" s="120"/>
      <c r="J26" s="120">
        <v>310.74</v>
      </c>
      <c r="K26" s="120"/>
    </row>
    <row r="27" spans="1:11">
      <c r="A27" s="117">
        <v>44351</v>
      </c>
      <c r="B27" s="118" t="s">
        <v>106</v>
      </c>
      <c r="C27" s="119" t="s">
        <v>32</v>
      </c>
      <c r="D27" s="120" t="s">
        <v>62</v>
      </c>
      <c r="E27" s="120" t="s">
        <v>98</v>
      </c>
      <c r="F27" s="120">
        <v>-0.99</v>
      </c>
      <c r="G27" s="120"/>
      <c r="H27" s="166" t="s">
        <v>168</v>
      </c>
      <c r="I27" s="120"/>
      <c r="J27" s="120">
        <v>309.75</v>
      </c>
      <c r="K27" s="120"/>
    </row>
    <row r="28" spans="1:11">
      <c r="A28" s="117">
        <v>44351</v>
      </c>
      <c r="B28" s="118" t="s">
        <v>106</v>
      </c>
      <c r="C28" s="119" t="s">
        <v>24</v>
      </c>
      <c r="D28" s="120" t="s">
        <v>61</v>
      </c>
      <c r="E28" s="120" t="s">
        <v>31</v>
      </c>
      <c r="F28" s="120">
        <v>-30</v>
      </c>
      <c r="G28" s="120"/>
      <c r="H28" s="166" t="s">
        <v>169</v>
      </c>
      <c r="I28" s="120"/>
      <c r="J28" s="120">
        <v>279.75</v>
      </c>
      <c r="K28" s="120"/>
    </row>
    <row r="29" spans="1:11">
      <c r="A29" s="117">
        <v>44351</v>
      </c>
      <c r="B29" s="118" t="s">
        <v>73</v>
      </c>
      <c r="C29" s="119" t="s">
        <v>146</v>
      </c>
      <c r="D29" s="120" t="s">
        <v>145</v>
      </c>
      <c r="E29" s="120" t="s">
        <v>145</v>
      </c>
      <c r="F29" s="120">
        <v>-50</v>
      </c>
      <c r="G29" s="120"/>
      <c r="H29" s="166" t="s">
        <v>170</v>
      </c>
      <c r="I29" s="120">
        <v>5615.54</v>
      </c>
      <c r="J29" s="120"/>
      <c r="K29" s="120"/>
    </row>
    <row r="30" spans="1:11">
      <c r="A30" s="117">
        <v>44351</v>
      </c>
      <c r="B30" s="118" t="s">
        <v>79</v>
      </c>
      <c r="C30" s="119" t="s">
        <v>27</v>
      </c>
      <c r="D30" s="120" t="s">
        <v>57</v>
      </c>
      <c r="E30" s="121" t="s">
        <v>74</v>
      </c>
      <c r="F30" s="120"/>
      <c r="G30" s="120">
        <v>100</v>
      </c>
      <c r="H30" s="166" t="s">
        <v>171</v>
      </c>
      <c r="I30" s="120"/>
      <c r="J30" s="120"/>
      <c r="K30" s="120">
        <v>11000</v>
      </c>
    </row>
    <row r="31" spans="1:11">
      <c r="A31" s="117">
        <v>44351</v>
      </c>
      <c r="B31" s="118" t="s">
        <v>106</v>
      </c>
      <c r="C31" s="119" t="s">
        <v>27</v>
      </c>
      <c r="D31" s="120" t="s">
        <v>57</v>
      </c>
      <c r="E31" s="121" t="s">
        <v>75</v>
      </c>
      <c r="F31" s="120">
        <v>-100</v>
      </c>
      <c r="G31" s="120"/>
      <c r="H31" s="166" t="s">
        <v>171</v>
      </c>
      <c r="I31" s="120"/>
      <c r="J31" s="120">
        <v>179.75</v>
      </c>
      <c r="K31" s="120"/>
    </row>
    <row r="32" spans="1:11">
      <c r="A32" s="114">
        <v>44354</v>
      </c>
      <c r="B32" s="115" t="s">
        <v>73</v>
      </c>
      <c r="C32" s="116" t="s">
        <v>142</v>
      </c>
      <c r="D32" s="104" t="s">
        <v>94</v>
      </c>
      <c r="E32" s="104" t="s">
        <v>108</v>
      </c>
      <c r="F32" s="104">
        <v>-11.99</v>
      </c>
      <c r="G32" s="104"/>
      <c r="H32" s="165" t="s">
        <v>172</v>
      </c>
      <c r="I32" s="104">
        <v>5603.55</v>
      </c>
      <c r="J32" s="104"/>
      <c r="K32" s="104"/>
    </row>
    <row r="33" spans="1:11">
      <c r="A33" s="114">
        <v>44354</v>
      </c>
      <c r="B33" s="115" t="s">
        <v>73</v>
      </c>
      <c r="C33" s="116" t="s">
        <v>142</v>
      </c>
      <c r="D33" s="104" t="s">
        <v>94</v>
      </c>
      <c r="E33" s="104" t="s">
        <v>108</v>
      </c>
      <c r="F33" s="104">
        <v>-11.99</v>
      </c>
      <c r="G33" s="104"/>
      <c r="H33" s="165" t="s">
        <v>173</v>
      </c>
      <c r="I33" s="104">
        <v>5591.56</v>
      </c>
      <c r="J33" s="104"/>
      <c r="K33" s="104"/>
    </row>
    <row r="34" spans="1:11">
      <c r="A34" s="114">
        <v>44352</v>
      </c>
      <c r="B34" s="115" t="s">
        <v>73</v>
      </c>
      <c r="C34" s="148" t="s">
        <v>142</v>
      </c>
      <c r="D34" s="104" t="s">
        <v>58</v>
      </c>
      <c r="E34" s="104" t="s">
        <v>70</v>
      </c>
      <c r="F34" s="104">
        <v>-165.27</v>
      </c>
      <c r="G34" s="104"/>
      <c r="H34" s="165" t="s">
        <v>174</v>
      </c>
      <c r="I34" s="104">
        <v>5426.29</v>
      </c>
      <c r="J34" s="104"/>
      <c r="K34" s="104"/>
    </row>
    <row r="35" spans="1:11">
      <c r="A35" s="114">
        <v>44354</v>
      </c>
      <c r="B35" s="115" t="s">
        <v>73</v>
      </c>
      <c r="C35" s="116" t="s">
        <v>142</v>
      </c>
      <c r="D35" s="104" t="s">
        <v>58</v>
      </c>
      <c r="E35" s="104" t="s">
        <v>45</v>
      </c>
      <c r="F35" s="104">
        <v>-321.61</v>
      </c>
      <c r="G35" s="104"/>
      <c r="H35" s="165" t="s">
        <v>175</v>
      </c>
      <c r="I35" s="104">
        <v>5104.68</v>
      </c>
      <c r="J35" s="104"/>
      <c r="K35" s="104"/>
    </row>
    <row r="36" spans="1:11">
      <c r="A36" s="117">
        <v>44354</v>
      </c>
      <c r="B36" s="118" t="s">
        <v>73</v>
      </c>
      <c r="C36" s="119" t="s">
        <v>26</v>
      </c>
      <c r="D36" s="120" t="s">
        <v>51</v>
      </c>
      <c r="E36" s="120" t="s">
        <v>52</v>
      </c>
      <c r="F36" s="120">
        <v>-339.49</v>
      </c>
      <c r="G36" s="120"/>
      <c r="H36" s="166" t="s">
        <v>176</v>
      </c>
      <c r="I36" s="120">
        <v>4765.1899999999996</v>
      </c>
      <c r="J36" s="120"/>
      <c r="K36" s="120"/>
    </row>
    <row r="37" spans="1:11">
      <c r="A37" s="117">
        <v>44354</v>
      </c>
      <c r="B37" s="118" t="s">
        <v>73</v>
      </c>
      <c r="C37" s="119" t="s">
        <v>26</v>
      </c>
      <c r="D37" s="120" t="s">
        <v>94</v>
      </c>
      <c r="E37" s="120" t="s">
        <v>46</v>
      </c>
      <c r="F37" s="120">
        <v>-209.44</v>
      </c>
      <c r="G37" s="120"/>
      <c r="H37" s="166" t="s">
        <v>177</v>
      </c>
      <c r="I37" s="120">
        <v>4555.75</v>
      </c>
      <c r="J37" s="120"/>
      <c r="K37" s="120"/>
    </row>
    <row r="38" spans="1:11">
      <c r="A38" s="117">
        <v>44354</v>
      </c>
      <c r="B38" s="118" t="s">
        <v>73</v>
      </c>
      <c r="C38" s="119" t="s">
        <v>26</v>
      </c>
      <c r="D38" s="120" t="s">
        <v>51</v>
      </c>
      <c r="E38" s="120" t="s">
        <v>80</v>
      </c>
      <c r="F38" s="120">
        <v>-164.16</v>
      </c>
      <c r="G38" s="120"/>
      <c r="H38" s="166" t="s">
        <v>178</v>
      </c>
      <c r="I38" s="120">
        <v>4391.59</v>
      </c>
      <c r="J38" s="120"/>
      <c r="K38" s="120"/>
    </row>
    <row r="39" spans="1:11">
      <c r="A39" s="117">
        <v>44354</v>
      </c>
      <c r="B39" s="118" t="s">
        <v>73</v>
      </c>
      <c r="C39" s="119" t="s">
        <v>147</v>
      </c>
      <c r="D39" s="120" t="s">
        <v>54</v>
      </c>
      <c r="E39" s="120" t="s">
        <v>34</v>
      </c>
      <c r="F39" s="120">
        <v>-50</v>
      </c>
      <c r="G39" s="120"/>
      <c r="H39" s="166" t="s">
        <v>179</v>
      </c>
      <c r="I39" s="120">
        <v>4341.59</v>
      </c>
      <c r="J39" s="120"/>
      <c r="K39" s="120"/>
    </row>
    <row r="40" spans="1:11">
      <c r="A40" s="117">
        <v>44354</v>
      </c>
      <c r="B40" s="118" t="s">
        <v>73</v>
      </c>
      <c r="C40" s="119" t="s">
        <v>24</v>
      </c>
      <c r="D40" s="120" t="s">
        <v>94</v>
      </c>
      <c r="E40" s="120" t="s">
        <v>46</v>
      </c>
      <c r="F40" s="120">
        <v>-146.66</v>
      </c>
      <c r="G40" s="120"/>
      <c r="H40" s="166" t="s">
        <v>180</v>
      </c>
      <c r="I40" s="120">
        <v>4194.93</v>
      </c>
      <c r="J40" s="120"/>
      <c r="K40" s="120"/>
    </row>
    <row r="41" spans="1:11">
      <c r="A41" s="117">
        <v>44354</v>
      </c>
      <c r="B41" s="118" t="s">
        <v>73</v>
      </c>
      <c r="C41" s="119" t="s">
        <v>24</v>
      </c>
      <c r="D41" s="120" t="s">
        <v>51</v>
      </c>
      <c r="E41" s="120" t="s">
        <v>91</v>
      </c>
      <c r="F41" s="120">
        <v>-135.6</v>
      </c>
      <c r="G41" s="120"/>
      <c r="H41" s="166" t="s">
        <v>181</v>
      </c>
      <c r="I41" s="120">
        <v>4059.33</v>
      </c>
      <c r="J41" s="120"/>
      <c r="K41" s="120"/>
    </row>
    <row r="42" spans="1:11">
      <c r="A42" s="117">
        <v>44354</v>
      </c>
      <c r="B42" s="118" t="s">
        <v>73</v>
      </c>
      <c r="C42" s="119" t="s">
        <v>24</v>
      </c>
      <c r="D42" s="120" t="s">
        <v>51</v>
      </c>
      <c r="E42" s="120" t="s">
        <v>91</v>
      </c>
      <c r="F42" s="120"/>
      <c r="G42" s="120">
        <v>86.5</v>
      </c>
      <c r="H42" s="166" t="s">
        <v>182</v>
      </c>
      <c r="I42" s="120">
        <v>4145.83</v>
      </c>
      <c r="J42" s="120"/>
      <c r="K42" s="120"/>
    </row>
    <row r="43" spans="1:11">
      <c r="A43" s="117">
        <v>44354</v>
      </c>
      <c r="B43" s="118" t="s">
        <v>73</v>
      </c>
      <c r="C43" s="119" t="s">
        <v>24</v>
      </c>
      <c r="D43" s="120" t="s">
        <v>55</v>
      </c>
      <c r="E43" s="120" t="s">
        <v>60</v>
      </c>
      <c r="F43" s="120">
        <v>-5</v>
      </c>
      <c r="G43" s="120"/>
      <c r="H43" s="166" t="s">
        <v>183</v>
      </c>
      <c r="I43" s="120">
        <v>4140.83</v>
      </c>
      <c r="J43" s="120"/>
      <c r="K43" s="120"/>
    </row>
    <row r="44" spans="1:11">
      <c r="A44" s="117">
        <v>44354</v>
      </c>
      <c r="B44" s="118" t="s">
        <v>106</v>
      </c>
      <c r="C44" s="119" t="s">
        <v>24</v>
      </c>
      <c r="D44" s="120" t="s">
        <v>94</v>
      </c>
      <c r="E44" s="120" t="s">
        <v>108</v>
      </c>
      <c r="F44" s="120">
        <v>-12</v>
      </c>
      <c r="G44" s="120"/>
      <c r="H44" s="166" t="s">
        <v>184</v>
      </c>
      <c r="I44" s="120"/>
      <c r="J44" s="120">
        <v>167.75</v>
      </c>
      <c r="K44" s="120"/>
    </row>
    <row r="45" spans="1:11">
      <c r="A45" s="117">
        <v>44354</v>
      </c>
      <c r="B45" s="118" t="s">
        <v>106</v>
      </c>
      <c r="C45" s="119" t="s">
        <v>32</v>
      </c>
      <c r="D45" s="120" t="s">
        <v>62</v>
      </c>
      <c r="E45" s="120" t="s">
        <v>98</v>
      </c>
      <c r="F45" s="120">
        <v>-14.99</v>
      </c>
      <c r="G45" s="120"/>
      <c r="H45" s="166" t="s">
        <v>185</v>
      </c>
      <c r="I45" s="120"/>
      <c r="J45" s="120">
        <v>152.76</v>
      </c>
      <c r="K45" s="120"/>
    </row>
    <row r="46" spans="1:11">
      <c r="A46" s="117">
        <v>44355</v>
      </c>
      <c r="B46" s="118" t="s">
        <v>73</v>
      </c>
      <c r="C46" s="119" t="s">
        <v>24</v>
      </c>
      <c r="D46" s="120" t="s">
        <v>55</v>
      </c>
      <c r="E46" s="120" t="s">
        <v>63</v>
      </c>
      <c r="F46" s="120">
        <v>-41.61</v>
      </c>
      <c r="G46" s="120"/>
      <c r="H46" s="188" t="s">
        <v>191</v>
      </c>
      <c r="I46" s="120">
        <v>4099.22</v>
      </c>
      <c r="J46" s="120"/>
      <c r="K46" s="120"/>
    </row>
    <row r="47" spans="1:11">
      <c r="A47" s="117">
        <v>44355</v>
      </c>
      <c r="B47" s="118" t="s">
        <v>73</v>
      </c>
      <c r="C47" s="119" t="s">
        <v>27</v>
      </c>
      <c r="D47" s="120" t="s">
        <v>51</v>
      </c>
      <c r="E47" s="120" t="s">
        <v>192</v>
      </c>
      <c r="F47" s="120"/>
      <c r="G47" s="120">
        <v>157.87</v>
      </c>
      <c r="H47" s="188" t="s">
        <v>193</v>
      </c>
      <c r="I47" s="120">
        <v>4257.09</v>
      </c>
      <c r="J47" s="120"/>
      <c r="K47" s="120"/>
    </row>
    <row r="48" spans="1:11">
      <c r="A48" s="117">
        <v>44355</v>
      </c>
      <c r="B48" s="118" t="s">
        <v>73</v>
      </c>
      <c r="C48" s="119" t="s">
        <v>27</v>
      </c>
      <c r="D48" s="120" t="s">
        <v>54</v>
      </c>
      <c r="E48" s="120" t="s">
        <v>49</v>
      </c>
      <c r="F48" s="120"/>
      <c r="G48" s="120">
        <v>21</v>
      </c>
      <c r="H48" s="188" t="s">
        <v>194</v>
      </c>
      <c r="I48" s="120">
        <v>4278.09</v>
      </c>
      <c r="J48" s="120"/>
      <c r="K48" s="120"/>
    </row>
    <row r="49" spans="1:11">
      <c r="A49" s="203">
        <v>44356</v>
      </c>
      <c r="B49" s="204" t="s">
        <v>73</v>
      </c>
      <c r="C49" s="205" t="s">
        <v>24</v>
      </c>
      <c r="D49" s="206" t="s">
        <v>57</v>
      </c>
      <c r="E49" s="206" t="s">
        <v>44</v>
      </c>
      <c r="F49" s="206">
        <v>-100</v>
      </c>
      <c r="G49" s="206"/>
      <c r="H49" s="207"/>
      <c r="I49" s="206">
        <v>4178.09</v>
      </c>
      <c r="J49" s="206"/>
      <c r="K49" s="206"/>
    </row>
    <row r="50" spans="1:11">
      <c r="A50" s="203">
        <v>44356</v>
      </c>
      <c r="B50" s="204" t="s">
        <v>73</v>
      </c>
      <c r="C50" s="205" t="s">
        <v>76</v>
      </c>
      <c r="D50" s="206" t="s">
        <v>57</v>
      </c>
      <c r="E50" s="206" t="s">
        <v>74</v>
      </c>
      <c r="F50" s="206"/>
      <c r="G50" s="206">
        <v>50</v>
      </c>
      <c r="H50" s="207"/>
      <c r="I50" s="206">
        <v>4228.09</v>
      </c>
      <c r="J50" s="206"/>
      <c r="K50" s="206"/>
    </row>
  </sheetData>
  <phoneticPr fontId="21" type="noConversion"/>
  <conditionalFormatting sqref="F1">
    <cfRule type="cellIs" dxfId="139" priority="28" operator="lessThan">
      <formula>0</formula>
    </cfRule>
    <cfRule type="cellIs" dxfId="138" priority="29" operator="greaterThanOrEqual">
      <formula>0</formula>
    </cfRule>
  </conditionalFormatting>
  <conditionalFormatting sqref="A6:G45 I6:K45 A46:K9740">
    <cfRule type="expression" dxfId="137" priority="25">
      <formula>$D6="LA BANQUE POSTALE - CP"</formula>
    </cfRule>
    <cfRule type="expression" dxfId="136" priority="26">
      <formula>$D6="LA BANQUE POSTALE - CJ"</formula>
    </cfRule>
    <cfRule type="expression" dxfId="135" priority="27">
      <formula>$D6="LIVRET A - CP"</formula>
    </cfRule>
  </conditionalFormatting>
  <conditionalFormatting sqref="F3:G3">
    <cfRule type="cellIs" dxfId="134" priority="22" operator="lessThan">
      <formula>0</formula>
    </cfRule>
    <cfRule type="cellIs" dxfId="133" priority="23" operator="greaterThanOrEqual">
      <formula>0</formula>
    </cfRule>
  </conditionalFormatting>
  <conditionalFormatting sqref="H6:H45">
    <cfRule type="expression" dxfId="132" priority="4">
      <formula>$D6="LA BANQUE POSTALE - CP"</formula>
    </cfRule>
    <cfRule type="expression" dxfId="131" priority="5">
      <formula>$D6="LA BANQUE POSTALE - CJ"</formula>
    </cfRule>
    <cfRule type="expression" dxfId="130" priority="6">
      <formula>$D6="LIVRET A - CP"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control shapeId="3073" r:id="rId4" name="CommandButton1"/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W1000"/>
  <sheetViews>
    <sheetView showGridLines="0" tabSelected="1" topLeftCell="B1" zoomScale="80" zoomScaleNormal="80" workbookViewId="0">
      <pane ySplit="6" topLeftCell="A25" activePane="bottomLeft" state="frozen"/>
      <selection pane="bottomLeft" activeCell="T53" sqref="T53"/>
    </sheetView>
  </sheetViews>
  <sheetFormatPr baseColWidth="10" defaultRowHeight="12.75"/>
  <cols>
    <col min="1" max="1" width="35.28515625" bestFit="1" customWidth="1"/>
    <col min="2" max="2" width="13" customWidth="1"/>
    <col min="3" max="3" width="12" bestFit="1" customWidth="1"/>
    <col min="4" max="4" width="2.42578125" customWidth="1"/>
    <col min="5" max="5" width="27.7109375" bestFit="1" customWidth="1"/>
    <col min="6" max="6" width="6.7109375" bestFit="1" customWidth="1"/>
    <col min="7" max="8" width="16.140625" customWidth="1"/>
    <col min="9" max="9" width="30.5703125" bestFit="1" customWidth="1"/>
    <col min="10" max="10" width="6.5703125" bestFit="1" customWidth="1"/>
    <col min="11" max="14" width="19.140625" customWidth="1"/>
    <col min="15" max="15" width="26.85546875" bestFit="1" customWidth="1"/>
    <col min="16" max="16" width="6.5703125" bestFit="1" customWidth="1"/>
    <col min="17" max="17" width="6.85546875" hidden="1" customWidth="1"/>
    <col min="18" max="18" width="1.5703125" style="3" customWidth="1"/>
    <col min="19" max="19" width="12" style="3" bestFit="1" customWidth="1"/>
    <col min="20" max="20" width="15.85546875" bestFit="1" customWidth="1"/>
    <col min="21" max="21" width="6.7109375" customWidth="1"/>
    <col min="22" max="22" width="15.85546875" style="197" customWidth="1"/>
    <col min="23" max="23" width="12" style="201" customWidth="1"/>
    <col min="24" max="24" width="12" customWidth="1"/>
    <col min="25" max="25" width="6" bestFit="1" customWidth="1"/>
    <col min="26" max="26" width="7" bestFit="1" customWidth="1"/>
    <col min="27" max="28" width="15" bestFit="1" customWidth="1"/>
    <col min="29" max="29" width="6" bestFit="1" customWidth="1"/>
    <col min="30" max="30" width="10" bestFit="1" customWidth="1"/>
    <col min="31" max="31" width="8" bestFit="1" customWidth="1"/>
    <col min="32" max="32" width="10" bestFit="1" customWidth="1"/>
    <col min="33" max="33" width="11" bestFit="1" customWidth="1"/>
    <col min="34" max="34" width="10" bestFit="1" customWidth="1"/>
    <col min="35" max="35" width="16.140625" bestFit="1" customWidth="1"/>
    <col min="36" max="36" width="17.140625" bestFit="1" customWidth="1"/>
    <col min="37" max="37" width="11" bestFit="1" customWidth="1"/>
    <col min="38" max="54" width="8" bestFit="1" customWidth="1"/>
    <col min="55" max="55" width="5" bestFit="1" customWidth="1"/>
    <col min="56" max="58" width="8" bestFit="1" customWidth="1"/>
    <col min="59" max="60" width="7" bestFit="1" customWidth="1"/>
    <col min="61" max="70" width="8" bestFit="1" customWidth="1"/>
    <col min="71" max="71" width="7" bestFit="1" customWidth="1"/>
    <col min="72" max="72" width="8" bestFit="1" customWidth="1"/>
    <col min="73" max="73" width="16.140625" bestFit="1" customWidth="1"/>
    <col min="74" max="74" width="17.140625" bestFit="1" customWidth="1"/>
  </cols>
  <sheetData>
    <row r="1" spans="1:23" ht="18.75">
      <c r="A1" s="92" t="s">
        <v>190</v>
      </c>
      <c r="B1" s="99"/>
      <c r="C1" s="99"/>
      <c r="D1" s="99"/>
      <c r="E1" s="214">
        <f ca="1">TODAY()</f>
        <v>44357</v>
      </c>
      <c r="F1" s="214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62"/>
      <c r="T1" s="162"/>
      <c r="U1" s="162"/>
      <c r="V1" s="194"/>
      <c r="W1" s="198"/>
    </row>
    <row r="2" spans="1:23" ht="56.25" customHeight="1">
      <c r="A2" s="99"/>
      <c r="B2" s="99"/>
      <c r="C2" s="99"/>
      <c r="D2" s="99"/>
      <c r="E2" s="99"/>
      <c r="F2" s="99"/>
      <c r="G2" s="100"/>
      <c r="H2" s="100"/>
      <c r="I2" s="100"/>
      <c r="J2" s="100"/>
      <c r="K2" s="167" t="s">
        <v>119</v>
      </c>
      <c r="L2" s="167" t="s">
        <v>120</v>
      </c>
      <c r="M2" s="167" t="s">
        <v>121</v>
      </c>
      <c r="N2" s="212" t="s">
        <v>128</v>
      </c>
      <c r="O2" s="100"/>
      <c r="P2" s="100"/>
      <c r="Q2" s="100"/>
      <c r="R2" s="100"/>
      <c r="S2" s="100"/>
      <c r="T2" s="100"/>
      <c r="U2" s="100"/>
      <c r="V2" s="149"/>
      <c r="W2" s="198"/>
    </row>
    <row r="3" spans="1:23" ht="15.75" customHeight="1">
      <c r="A3" s="81" t="s">
        <v>123</v>
      </c>
      <c r="B3" t="s">
        <v>144</v>
      </c>
      <c r="C3" s="99"/>
      <c r="D3" s="99"/>
      <c r="E3" s="99"/>
      <c r="F3" s="99"/>
      <c r="G3" s="100"/>
      <c r="H3" s="100"/>
      <c r="I3" s="100"/>
      <c r="J3" s="100"/>
      <c r="K3" s="211">
        <f>Données!E3</f>
        <v>4228.09</v>
      </c>
      <c r="L3" s="211">
        <f>Données!F3</f>
        <v>152.76</v>
      </c>
      <c r="M3" s="211">
        <f>Données!G3</f>
        <v>11000</v>
      </c>
      <c r="N3" s="212"/>
      <c r="O3" s="100"/>
      <c r="P3" s="100"/>
      <c r="Q3" s="100"/>
      <c r="R3" s="100"/>
      <c r="S3" s="100"/>
      <c r="T3" s="100"/>
      <c r="U3" s="100"/>
      <c r="V3" s="150"/>
      <c r="W3" s="198"/>
    </row>
    <row r="4" spans="1:23" ht="15.75" customHeight="1">
      <c r="A4" s="193" t="s">
        <v>30</v>
      </c>
      <c r="B4" t="s">
        <v>144</v>
      </c>
      <c r="C4" s="99"/>
      <c r="D4" s="99"/>
      <c r="E4" s="99"/>
      <c r="F4" s="99"/>
      <c r="G4" s="100"/>
      <c r="H4" s="100"/>
      <c r="I4" s="100"/>
      <c r="J4" s="100"/>
      <c r="K4" s="211"/>
      <c r="L4" s="211"/>
      <c r="M4" s="211"/>
      <c r="N4" s="212"/>
      <c r="O4" s="100"/>
      <c r="P4" s="100"/>
      <c r="Q4" s="100"/>
      <c r="R4" s="100"/>
      <c r="S4" s="100"/>
      <c r="T4" s="100"/>
      <c r="U4" s="100"/>
      <c r="V4" s="150"/>
      <c r="W4" s="198"/>
    </row>
    <row r="5" spans="1:23" ht="24.75" customHeight="1" thickBot="1">
      <c r="A5" s="99"/>
      <c r="B5" s="99"/>
      <c r="C5" s="99"/>
      <c r="D5" s="99"/>
      <c r="E5" s="99"/>
      <c r="F5" s="99"/>
      <c r="G5" s="213" t="s">
        <v>110</v>
      </c>
      <c r="H5" s="213"/>
      <c r="I5" s="179">
        <f>L3+M3</f>
        <v>11152.76</v>
      </c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63"/>
      <c r="V5" s="195"/>
      <c r="W5" s="199"/>
    </row>
    <row r="6" spans="1:23">
      <c r="B6" s="81" t="s">
        <v>195</v>
      </c>
      <c r="O6" s="176" t="s">
        <v>29</v>
      </c>
      <c r="P6" s="177" t="s">
        <v>118</v>
      </c>
      <c r="S6" s="191" t="s">
        <v>123</v>
      </c>
      <c r="T6" s="192" t="s">
        <v>125</v>
      </c>
      <c r="U6" s="202"/>
      <c r="V6" s="196" t="s">
        <v>148</v>
      </c>
      <c r="W6" s="200" t="s">
        <v>149</v>
      </c>
    </row>
    <row r="7" spans="1:23">
      <c r="A7" s="101" t="s">
        <v>117</v>
      </c>
      <c r="B7" t="s">
        <v>115</v>
      </c>
      <c r="C7" t="s">
        <v>116</v>
      </c>
      <c r="O7" s="172" t="s">
        <v>73</v>
      </c>
      <c r="P7" s="178">
        <v>32</v>
      </c>
      <c r="S7" s="180">
        <v>44347</v>
      </c>
      <c r="T7" s="181">
        <v>6269.3</v>
      </c>
      <c r="U7" s="160"/>
      <c r="V7" s="180">
        <v>44347</v>
      </c>
      <c r="W7" s="177">
        <f t="shared" ref="W7:W14" si="0">IFERROR(SUMPRODUCT(($S$7:$S$37=$V7)*($T$7:$T$37))/COUNTIF($S$7:$S$37,V7),"")</f>
        <v>6227.8940000000011</v>
      </c>
    </row>
    <row r="8" spans="1:23">
      <c r="A8" s="172" t="s">
        <v>24</v>
      </c>
      <c r="B8" s="173">
        <v>-1139.8599999999999</v>
      </c>
      <c r="C8" s="173">
        <v>86.5</v>
      </c>
      <c r="O8" s="174" t="s">
        <v>24</v>
      </c>
      <c r="P8" s="178">
        <v>15</v>
      </c>
      <c r="S8" s="180">
        <v>44347</v>
      </c>
      <c r="T8" s="181">
        <v>6260.85</v>
      </c>
      <c r="U8" s="160"/>
      <c r="V8" s="184">
        <v>44348</v>
      </c>
      <c r="W8" s="177">
        <f t="shared" si="0"/>
        <v>9618.3133333333335</v>
      </c>
    </row>
    <row r="9" spans="1:23">
      <c r="A9" s="174" t="s">
        <v>55</v>
      </c>
      <c r="B9" s="173">
        <v>-441.70000000000005</v>
      </c>
      <c r="C9" s="173"/>
      <c r="O9" s="174" t="s">
        <v>27</v>
      </c>
      <c r="P9" s="178">
        <v>6</v>
      </c>
      <c r="S9" s="182">
        <v>44347</v>
      </c>
      <c r="T9" s="183">
        <v>6241.33</v>
      </c>
      <c r="U9" s="108"/>
      <c r="V9" s="184">
        <v>44349</v>
      </c>
      <c r="W9" s="177">
        <f t="shared" si="0"/>
        <v>6077.9</v>
      </c>
    </row>
    <row r="10" spans="1:23">
      <c r="A10" s="175" t="s">
        <v>60</v>
      </c>
      <c r="B10" s="173">
        <v>-60.67</v>
      </c>
      <c r="C10" s="173"/>
      <c r="O10" s="174" t="s">
        <v>126</v>
      </c>
      <c r="P10" s="178">
        <v>1</v>
      </c>
      <c r="S10" s="182">
        <v>44347</v>
      </c>
      <c r="T10" s="183">
        <v>6211.83</v>
      </c>
      <c r="U10" s="108"/>
      <c r="V10" s="184">
        <v>44350</v>
      </c>
      <c r="W10" s="177">
        <f t="shared" si="0"/>
        <v>5823.8850000000002</v>
      </c>
    </row>
    <row r="11" spans="1:23">
      <c r="A11" s="175" t="s">
        <v>63</v>
      </c>
      <c r="B11" s="173">
        <v>-300.03000000000003</v>
      </c>
      <c r="C11" s="173"/>
      <c r="O11" s="174" t="s">
        <v>142</v>
      </c>
      <c r="P11" s="178">
        <v>4</v>
      </c>
      <c r="S11" s="182">
        <v>44347</v>
      </c>
      <c r="T11" s="183">
        <v>6156.16</v>
      </c>
      <c r="U11" s="108"/>
      <c r="V11" s="184">
        <v>44351</v>
      </c>
      <c r="W11" s="177">
        <f t="shared" si="0"/>
        <v>5615.54</v>
      </c>
    </row>
    <row r="12" spans="1:23">
      <c r="A12" s="175" t="s">
        <v>41</v>
      </c>
      <c r="B12" s="173">
        <v>-81</v>
      </c>
      <c r="C12" s="173"/>
      <c r="O12" s="174" t="s">
        <v>146</v>
      </c>
      <c r="P12" s="178">
        <v>1</v>
      </c>
      <c r="S12" s="184">
        <v>44348</v>
      </c>
      <c r="T12" s="185">
        <v>9656.33</v>
      </c>
      <c r="U12" s="161"/>
      <c r="V12" s="182">
        <v>44354</v>
      </c>
      <c r="W12" s="177">
        <f t="shared" si="0"/>
        <v>4626.8027272727277</v>
      </c>
    </row>
    <row r="13" spans="1:23">
      <c r="A13" s="186" t="s">
        <v>57</v>
      </c>
      <c r="B13" s="173">
        <v>-100</v>
      </c>
      <c r="C13" s="173"/>
      <c r="O13" s="174" t="s">
        <v>26</v>
      </c>
      <c r="P13" s="178">
        <v>3</v>
      </c>
      <c r="S13" s="184">
        <v>44348</v>
      </c>
      <c r="T13" s="185">
        <v>9628.74</v>
      </c>
      <c r="U13" s="161"/>
      <c r="V13" s="208">
        <v>44355</v>
      </c>
      <c r="W13" s="177">
        <f t="shared" si="0"/>
        <v>4211.4666666666672</v>
      </c>
    </row>
    <row r="14" spans="1:23">
      <c r="A14" s="187" t="s">
        <v>44</v>
      </c>
      <c r="B14" s="173">
        <v>-100</v>
      </c>
      <c r="C14" s="173"/>
      <c r="O14" s="174" t="s">
        <v>147</v>
      </c>
      <c r="P14" s="178">
        <v>1</v>
      </c>
      <c r="S14" s="184">
        <v>44348</v>
      </c>
      <c r="T14" s="185">
        <v>9569.8700000000008</v>
      </c>
      <c r="U14" s="161"/>
      <c r="V14" s="208">
        <v>44356</v>
      </c>
      <c r="W14" s="177">
        <f t="shared" si="0"/>
        <v>4203.09</v>
      </c>
    </row>
    <row r="15" spans="1:23">
      <c r="A15" s="174" t="s">
        <v>94</v>
      </c>
      <c r="B15" s="173">
        <v>-158.66</v>
      </c>
      <c r="C15" s="173"/>
      <c r="O15" s="174" t="s">
        <v>76</v>
      </c>
      <c r="P15" s="178">
        <v>1</v>
      </c>
      <c r="S15" s="184">
        <v>44349</v>
      </c>
      <c r="T15" s="185">
        <v>6069.87</v>
      </c>
      <c r="U15" s="161"/>
      <c r="V15"/>
      <c r="W15"/>
    </row>
    <row r="16" spans="1:23">
      <c r="A16" s="187" t="s">
        <v>108</v>
      </c>
      <c r="B16" s="173">
        <v>-12</v>
      </c>
      <c r="C16" s="173"/>
      <c r="O16" s="172" t="s">
        <v>106</v>
      </c>
      <c r="P16" s="178">
        <v>10</v>
      </c>
      <c r="S16" s="184">
        <v>44349</v>
      </c>
      <c r="T16" s="185">
        <v>6085.93</v>
      </c>
      <c r="U16" s="161"/>
      <c r="V16"/>
      <c r="W16"/>
    </row>
    <row r="17" spans="1:23">
      <c r="A17" s="175" t="s">
        <v>46</v>
      </c>
      <c r="B17" s="173">
        <v>-146.66</v>
      </c>
      <c r="C17" s="173"/>
      <c r="O17" s="174" t="s">
        <v>24</v>
      </c>
      <c r="P17" s="178">
        <v>3</v>
      </c>
      <c r="S17" s="184">
        <v>44350</v>
      </c>
      <c r="T17" s="185">
        <v>6075.93</v>
      </c>
      <c r="U17" s="161"/>
      <c r="V17"/>
      <c r="W17"/>
    </row>
    <row r="18" spans="1:23">
      <c r="A18" s="174" t="s">
        <v>51</v>
      </c>
      <c r="B18" s="173">
        <v>-283.17999999999995</v>
      </c>
      <c r="C18" s="173">
        <v>86.5</v>
      </c>
      <c r="O18" s="174" t="s">
        <v>27</v>
      </c>
      <c r="P18" s="178">
        <v>1</v>
      </c>
      <c r="S18" s="184">
        <v>44350</v>
      </c>
      <c r="T18" s="185">
        <v>5837.03</v>
      </c>
      <c r="U18" s="161"/>
      <c r="V18"/>
      <c r="W18"/>
    </row>
    <row r="19" spans="1:23">
      <c r="A19" s="175" t="s">
        <v>91</v>
      </c>
      <c r="B19" s="173">
        <v>-283.17999999999995</v>
      </c>
      <c r="C19" s="173">
        <v>86.5</v>
      </c>
      <c r="O19" s="174" t="s">
        <v>32</v>
      </c>
      <c r="P19" s="178">
        <v>6</v>
      </c>
      <c r="S19" s="184">
        <v>44350</v>
      </c>
      <c r="T19" s="185">
        <v>5717.04</v>
      </c>
      <c r="U19" s="161"/>
      <c r="V19"/>
      <c r="W19"/>
    </row>
    <row r="20" spans="1:23">
      <c r="A20" s="174" t="s">
        <v>58</v>
      </c>
      <c r="B20" s="173">
        <v>-67.319999999999993</v>
      </c>
      <c r="C20" s="173"/>
      <c r="O20" s="172" t="s">
        <v>79</v>
      </c>
      <c r="P20" s="178">
        <v>3</v>
      </c>
      <c r="S20" s="184">
        <v>44350</v>
      </c>
      <c r="T20" s="185">
        <v>5665.54</v>
      </c>
      <c r="U20" s="161"/>
      <c r="V20"/>
      <c r="W20"/>
    </row>
    <row r="21" spans="1:23">
      <c r="A21" s="175" t="s">
        <v>33</v>
      </c>
      <c r="B21" s="173">
        <v>-58.87</v>
      </c>
      <c r="C21" s="173"/>
      <c r="O21" s="174" t="s">
        <v>27</v>
      </c>
      <c r="P21" s="178">
        <v>3</v>
      </c>
      <c r="S21" s="184">
        <v>44351</v>
      </c>
      <c r="T21" s="185">
        <v>5615.54</v>
      </c>
      <c r="U21" s="161"/>
      <c r="V21"/>
      <c r="W21"/>
    </row>
    <row r="22" spans="1:23">
      <c r="A22" s="175" t="s">
        <v>59</v>
      </c>
      <c r="B22" s="173">
        <v>-8.4499999999999993</v>
      </c>
      <c r="C22" s="173"/>
      <c r="S22" s="182">
        <v>44354</v>
      </c>
      <c r="T22" s="183">
        <v>5603.55</v>
      </c>
      <c r="U22" s="108"/>
      <c r="V22"/>
      <c r="W22"/>
    </row>
    <row r="23" spans="1:23">
      <c r="A23" s="186" t="s">
        <v>61</v>
      </c>
      <c r="B23" s="173">
        <v>-89</v>
      </c>
      <c r="C23" s="173"/>
      <c r="S23" s="182">
        <v>44354</v>
      </c>
      <c r="T23" s="183">
        <v>5591.56</v>
      </c>
      <c r="U23" s="108"/>
      <c r="V23"/>
      <c r="W23"/>
    </row>
    <row r="24" spans="1:23">
      <c r="A24" s="187" t="s">
        <v>47</v>
      </c>
      <c r="B24" s="173">
        <v>-59</v>
      </c>
      <c r="C24" s="173"/>
      <c r="S24" s="182">
        <v>44354</v>
      </c>
      <c r="T24" s="183">
        <v>5104.68</v>
      </c>
      <c r="U24" s="108"/>
      <c r="V24"/>
      <c r="W24"/>
    </row>
    <row r="25" spans="1:23">
      <c r="A25" s="187" t="s">
        <v>31</v>
      </c>
      <c r="B25" s="173">
        <v>-30</v>
      </c>
      <c r="C25" s="173"/>
      <c r="S25" s="184">
        <v>44354</v>
      </c>
      <c r="T25" s="185">
        <v>4765.1899999999996</v>
      </c>
      <c r="U25" s="108"/>
      <c r="V25"/>
      <c r="W25"/>
    </row>
    <row r="26" spans="1:23">
      <c r="A26" s="172" t="s">
        <v>27</v>
      </c>
      <c r="B26" s="173">
        <v>-3610</v>
      </c>
      <c r="C26" s="173">
        <v>5804.9299999999994</v>
      </c>
      <c r="S26" s="184">
        <v>44354</v>
      </c>
      <c r="T26" s="185">
        <v>4555.75</v>
      </c>
      <c r="U26" s="161"/>
      <c r="V26"/>
      <c r="W26"/>
    </row>
    <row r="27" spans="1:23">
      <c r="A27" s="174" t="s">
        <v>57</v>
      </c>
      <c r="B27" s="173">
        <v>-3610</v>
      </c>
      <c r="C27" s="173">
        <v>5626.0599999999995</v>
      </c>
      <c r="S27" s="184">
        <v>44354</v>
      </c>
      <c r="T27" s="185">
        <v>4391.59</v>
      </c>
      <c r="U27" s="161"/>
      <c r="V27"/>
      <c r="W27"/>
    </row>
    <row r="28" spans="1:23">
      <c r="A28" s="175" t="s">
        <v>74</v>
      </c>
      <c r="B28" s="173"/>
      <c r="C28" s="173">
        <v>126.06</v>
      </c>
      <c r="S28" s="184">
        <v>44354</v>
      </c>
      <c r="T28" s="185">
        <v>4341.59</v>
      </c>
      <c r="U28" s="161"/>
      <c r="V28"/>
      <c r="W28"/>
    </row>
    <row r="29" spans="1:23">
      <c r="A29" s="175" t="s">
        <v>75</v>
      </c>
      <c r="B29" s="173">
        <v>-110</v>
      </c>
      <c r="C29" s="173"/>
      <c r="S29" s="184">
        <v>44354</v>
      </c>
      <c r="T29" s="185">
        <v>4194.93</v>
      </c>
      <c r="U29" s="161"/>
      <c r="V29"/>
      <c r="W29"/>
    </row>
    <row r="30" spans="1:23">
      <c r="A30" s="175" t="s">
        <v>85</v>
      </c>
      <c r="B30" s="173"/>
      <c r="C30" s="173">
        <v>2000</v>
      </c>
      <c r="S30" s="184">
        <v>44354</v>
      </c>
      <c r="T30" s="185">
        <v>4059.33</v>
      </c>
      <c r="U30" s="161"/>
      <c r="V30"/>
      <c r="W30"/>
    </row>
    <row r="31" spans="1:23">
      <c r="A31" s="175" t="s">
        <v>127</v>
      </c>
      <c r="B31" s="173">
        <v>-3500</v>
      </c>
      <c r="C31" s="173">
        <v>3500</v>
      </c>
      <c r="S31" s="184">
        <v>44354</v>
      </c>
      <c r="T31" s="185">
        <v>4145.83</v>
      </c>
      <c r="U31" s="161"/>
      <c r="V31"/>
      <c r="W31"/>
    </row>
    <row r="32" spans="1:23">
      <c r="A32" s="186" t="s">
        <v>51</v>
      </c>
      <c r="B32" s="173"/>
      <c r="C32" s="173">
        <v>157.87</v>
      </c>
      <c r="S32" s="184">
        <v>44354</v>
      </c>
      <c r="T32" s="185">
        <v>4140.83</v>
      </c>
      <c r="U32" s="161"/>
      <c r="V32"/>
      <c r="W32"/>
    </row>
    <row r="33" spans="1:23">
      <c r="A33" s="187" t="s">
        <v>192</v>
      </c>
      <c r="B33" s="173"/>
      <c r="C33" s="173">
        <v>157.87</v>
      </c>
      <c r="S33" s="189">
        <v>44355</v>
      </c>
      <c r="T33" s="190">
        <v>4099.22</v>
      </c>
      <c r="U33" s="161"/>
      <c r="V33"/>
      <c r="W33"/>
    </row>
    <row r="34" spans="1:23">
      <c r="A34" s="186" t="s">
        <v>54</v>
      </c>
      <c r="B34" s="173"/>
      <c r="C34" s="173">
        <v>21</v>
      </c>
      <c r="S34" s="189">
        <v>44355</v>
      </c>
      <c r="T34" s="190">
        <v>4257.09</v>
      </c>
      <c r="U34" s="53"/>
      <c r="V34"/>
      <c r="W34"/>
    </row>
    <row r="35" spans="1:23">
      <c r="A35" s="187" t="s">
        <v>49</v>
      </c>
      <c r="B35" s="173"/>
      <c r="C35" s="173">
        <v>21</v>
      </c>
      <c r="S35" s="189">
        <v>44355</v>
      </c>
      <c r="T35" s="190">
        <v>4278.09</v>
      </c>
      <c r="V35"/>
      <c r="W35"/>
    </row>
    <row r="36" spans="1:23">
      <c r="A36" s="8" t="s">
        <v>32</v>
      </c>
      <c r="B36" s="173">
        <v>-125.38</v>
      </c>
      <c r="C36" s="173"/>
      <c r="S36" s="189">
        <v>44356</v>
      </c>
      <c r="T36" s="190">
        <v>4178.09</v>
      </c>
      <c r="V36"/>
      <c r="W36"/>
    </row>
    <row r="37" spans="1:23">
      <c r="A37" s="186" t="s">
        <v>62</v>
      </c>
      <c r="B37" s="173">
        <v>-125.38</v>
      </c>
      <c r="C37" s="173"/>
      <c r="S37" s="189">
        <v>44356</v>
      </c>
      <c r="T37" s="190">
        <v>4228.09</v>
      </c>
      <c r="V37"/>
      <c r="W37"/>
    </row>
    <row r="38" spans="1:23">
      <c r="A38" s="187" t="s">
        <v>98</v>
      </c>
      <c r="B38" s="173">
        <v>-125.38</v>
      </c>
      <c r="C38" s="173"/>
      <c r="V38"/>
      <c r="W38"/>
    </row>
    <row r="39" spans="1:23">
      <c r="A39" s="8" t="s">
        <v>196</v>
      </c>
      <c r="B39" s="173"/>
      <c r="C39" s="173"/>
      <c r="V39"/>
      <c r="W39"/>
    </row>
    <row r="40" spans="1:23">
      <c r="A40" s="186" t="s">
        <v>196</v>
      </c>
      <c r="B40" s="173"/>
      <c r="C40" s="173"/>
      <c r="V40"/>
      <c r="W40"/>
    </row>
    <row r="41" spans="1:23">
      <c r="A41" s="187" t="s">
        <v>196</v>
      </c>
      <c r="B41" s="173"/>
      <c r="C41" s="173"/>
      <c r="V41"/>
      <c r="W41"/>
    </row>
    <row r="42" spans="1:23">
      <c r="A42" s="172" t="s">
        <v>126</v>
      </c>
      <c r="B42" s="173"/>
      <c r="C42" s="173">
        <v>3500.17</v>
      </c>
      <c r="V42"/>
      <c r="W42"/>
    </row>
    <row r="43" spans="1:23">
      <c r="A43" s="174" t="s">
        <v>57</v>
      </c>
      <c r="B43" s="173"/>
      <c r="C43" s="173">
        <v>3500.17</v>
      </c>
      <c r="V43"/>
      <c r="W43"/>
    </row>
    <row r="44" spans="1:23">
      <c r="A44" s="175" t="s">
        <v>127</v>
      </c>
      <c r="B44" s="173"/>
      <c r="C44" s="173">
        <v>3500.17</v>
      </c>
      <c r="V44"/>
      <c r="W44"/>
    </row>
    <row r="45" spans="1:23">
      <c r="A45" s="172" t="s">
        <v>142</v>
      </c>
      <c r="B45" s="173">
        <v>-510.86</v>
      </c>
      <c r="C45" s="173"/>
      <c r="V45"/>
      <c r="W45"/>
    </row>
    <row r="46" spans="1:23">
      <c r="A46" s="174" t="s">
        <v>94</v>
      </c>
      <c r="B46" s="173">
        <v>-23.98</v>
      </c>
      <c r="C46" s="173"/>
      <c r="V46"/>
      <c r="W46"/>
    </row>
    <row r="47" spans="1:23">
      <c r="A47" s="175" t="s">
        <v>108</v>
      </c>
      <c r="B47" s="173">
        <v>-23.98</v>
      </c>
      <c r="C47" s="173"/>
      <c r="V47"/>
      <c r="W47"/>
    </row>
    <row r="48" spans="1:23">
      <c r="A48" s="174" t="s">
        <v>58</v>
      </c>
      <c r="B48" s="173">
        <v>-486.88</v>
      </c>
      <c r="C48" s="173"/>
      <c r="V48"/>
      <c r="W48"/>
    </row>
    <row r="49" spans="1:23">
      <c r="A49" s="175" t="s">
        <v>70</v>
      </c>
      <c r="B49" s="173">
        <v>-165.27</v>
      </c>
      <c r="C49" s="173"/>
      <c r="V49"/>
      <c r="W49"/>
    </row>
    <row r="50" spans="1:23">
      <c r="A50" s="175" t="s">
        <v>45</v>
      </c>
      <c r="B50" s="173">
        <v>-321.61</v>
      </c>
      <c r="C50" s="173"/>
      <c r="V50"/>
      <c r="W50"/>
    </row>
    <row r="51" spans="1:23">
      <c r="A51" s="172" t="s">
        <v>146</v>
      </c>
      <c r="B51" s="173">
        <v>-50</v>
      </c>
      <c r="C51" s="173"/>
      <c r="V51"/>
      <c r="W51"/>
    </row>
    <row r="52" spans="1:23">
      <c r="A52" s="174" t="s">
        <v>145</v>
      </c>
      <c r="B52" s="173">
        <v>-50</v>
      </c>
      <c r="C52" s="173"/>
      <c r="V52"/>
      <c r="W52"/>
    </row>
    <row r="53" spans="1:23">
      <c r="A53" s="175" t="s">
        <v>145</v>
      </c>
      <c r="B53" s="173">
        <v>-50</v>
      </c>
      <c r="C53" s="173"/>
      <c r="V53"/>
      <c r="W53"/>
    </row>
    <row r="54" spans="1:23">
      <c r="A54" s="172" t="s">
        <v>26</v>
      </c>
      <c r="B54" s="173">
        <v>-713.09</v>
      </c>
      <c r="C54" s="173"/>
      <c r="V54"/>
      <c r="W54"/>
    </row>
    <row r="55" spans="1:23">
      <c r="A55" s="174" t="s">
        <v>94</v>
      </c>
      <c r="B55" s="173">
        <v>-209.44</v>
      </c>
      <c r="C55" s="173"/>
      <c r="V55"/>
      <c r="W55"/>
    </row>
    <row r="56" spans="1:23">
      <c r="A56" s="175" t="s">
        <v>46</v>
      </c>
      <c r="B56" s="173">
        <v>-209.44</v>
      </c>
      <c r="C56" s="173"/>
      <c r="V56"/>
      <c r="W56"/>
    </row>
    <row r="57" spans="1:23">
      <c r="A57" s="174" t="s">
        <v>51</v>
      </c>
      <c r="B57" s="173">
        <v>-503.65</v>
      </c>
      <c r="C57" s="173"/>
      <c r="V57"/>
      <c r="W57"/>
    </row>
    <row r="58" spans="1:23">
      <c r="A58" s="175" t="s">
        <v>52</v>
      </c>
      <c r="B58" s="173">
        <v>-339.49</v>
      </c>
      <c r="C58" s="173"/>
      <c r="V58"/>
      <c r="W58"/>
    </row>
    <row r="59" spans="1:23">
      <c r="A59" s="175" t="s">
        <v>80</v>
      </c>
      <c r="B59" s="173">
        <v>-164.16</v>
      </c>
      <c r="C59" s="173"/>
      <c r="V59"/>
      <c r="W59"/>
    </row>
    <row r="60" spans="1:23">
      <c r="A60" s="172" t="s">
        <v>147</v>
      </c>
      <c r="B60" s="173">
        <v>-50</v>
      </c>
      <c r="C60" s="173"/>
      <c r="V60"/>
      <c r="W60"/>
    </row>
    <row r="61" spans="1:23">
      <c r="A61" s="174" t="s">
        <v>54</v>
      </c>
      <c r="B61" s="173">
        <v>-50</v>
      </c>
      <c r="C61" s="173"/>
      <c r="V61"/>
      <c r="W61"/>
    </row>
    <row r="62" spans="1:23">
      <c r="A62" s="175" t="s">
        <v>34</v>
      </c>
      <c r="B62" s="173">
        <v>-50</v>
      </c>
      <c r="C62" s="173"/>
      <c r="V62"/>
      <c r="W62"/>
    </row>
    <row r="63" spans="1:23">
      <c r="A63" s="8" t="s">
        <v>76</v>
      </c>
      <c r="B63" s="173"/>
      <c r="C63" s="173">
        <v>50</v>
      </c>
      <c r="V63"/>
      <c r="W63"/>
    </row>
    <row r="64" spans="1:23">
      <c r="A64" s="186" t="s">
        <v>57</v>
      </c>
      <c r="B64" s="173"/>
      <c r="C64" s="173">
        <v>50</v>
      </c>
      <c r="V64"/>
      <c r="W64"/>
    </row>
    <row r="65" spans="1:23">
      <c r="A65" s="187" t="s">
        <v>74</v>
      </c>
      <c r="B65" s="173"/>
      <c r="C65" s="173">
        <v>50</v>
      </c>
      <c r="V65"/>
      <c r="W65"/>
    </row>
    <row r="66" spans="1:23">
      <c r="A66" s="172" t="s">
        <v>114</v>
      </c>
      <c r="B66" s="173">
        <v>-6199.1899999999987</v>
      </c>
      <c r="C66" s="173">
        <v>9441.5999999999985</v>
      </c>
      <c r="V66"/>
      <c r="W66"/>
    </row>
    <row r="67" spans="1:23">
      <c r="V67"/>
      <c r="W67"/>
    </row>
    <row r="68" spans="1:23">
      <c r="V68"/>
      <c r="W68"/>
    </row>
    <row r="69" spans="1:23">
      <c r="V69"/>
      <c r="W69"/>
    </row>
    <row r="70" spans="1:23">
      <c r="V70"/>
      <c r="W70"/>
    </row>
    <row r="71" spans="1:23">
      <c r="V71"/>
      <c r="W71"/>
    </row>
    <row r="72" spans="1:23">
      <c r="V72"/>
      <c r="W72"/>
    </row>
    <row r="73" spans="1:23">
      <c r="V73"/>
      <c r="W73"/>
    </row>
    <row r="74" spans="1:23">
      <c r="V74"/>
      <c r="W74"/>
    </row>
    <row r="75" spans="1:23">
      <c r="V75"/>
      <c r="W75"/>
    </row>
    <row r="76" spans="1:23">
      <c r="V76"/>
      <c r="W76"/>
    </row>
    <row r="77" spans="1:23">
      <c r="V77"/>
      <c r="W77"/>
    </row>
    <row r="78" spans="1:23">
      <c r="V78"/>
      <c r="W78"/>
    </row>
    <row r="79" spans="1:23">
      <c r="V79"/>
      <c r="W79"/>
    </row>
    <row r="80" spans="1:23">
      <c r="V80"/>
      <c r="W80"/>
    </row>
    <row r="81" spans="22:23">
      <c r="V81"/>
      <c r="W81"/>
    </row>
    <row r="82" spans="22:23">
      <c r="V82"/>
      <c r="W82"/>
    </row>
    <row r="83" spans="22:23">
      <c r="V83"/>
      <c r="W83"/>
    </row>
    <row r="84" spans="22:23">
      <c r="V84"/>
      <c r="W84"/>
    </row>
    <row r="85" spans="22:23">
      <c r="V85"/>
      <c r="W85"/>
    </row>
    <row r="86" spans="22:23">
      <c r="V86"/>
      <c r="W86"/>
    </row>
    <row r="87" spans="22:23">
      <c r="V87"/>
      <c r="W87"/>
    </row>
    <row r="88" spans="22:23">
      <c r="V88"/>
      <c r="W88"/>
    </row>
    <row r="89" spans="22:23">
      <c r="V89"/>
      <c r="W89"/>
    </row>
    <row r="90" spans="22:23">
      <c r="V90"/>
      <c r="W90"/>
    </row>
    <row r="91" spans="22:23">
      <c r="V91"/>
      <c r="W91"/>
    </row>
    <row r="92" spans="22:23">
      <c r="V92"/>
      <c r="W92"/>
    </row>
    <row r="93" spans="22:23">
      <c r="V93"/>
      <c r="W93"/>
    </row>
    <row r="94" spans="22:23">
      <c r="V94"/>
      <c r="W94"/>
    </row>
    <row r="95" spans="22:23">
      <c r="V95"/>
      <c r="W95"/>
    </row>
    <row r="96" spans="22:23">
      <c r="V96"/>
      <c r="W96"/>
    </row>
    <row r="97" spans="22:23">
      <c r="V97"/>
      <c r="W97"/>
    </row>
    <row r="98" spans="22:23">
      <c r="V98"/>
      <c r="W98"/>
    </row>
    <row r="99" spans="22:23">
      <c r="V99"/>
      <c r="W99"/>
    </row>
    <row r="100" spans="22:23">
      <c r="V100"/>
      <c r="W100"/>
    </row>
    <row r="101" spans="22:23">
      <c r="V101"/>
      <c r="W101"/>
    </row>
    <row r="102" spans="22:23">
      <c r="V102"/>
      <c r="W102"/>
    </row>
    <row r="103" spans="22:23">
      <c r="V103"/>
      <c r="W103"/>
    </row>
    <row r="104" spans="22:23">
      <c r="V104"/>
      <c r="W104"/>
    </row>
    <row r="105" spans="22:23">
      <c r="V105"/>
      <c r="W105"/>
    </row>
    <row r="106" spans="22:23">
      <c r="V106"/>
      <c r="W106"/>
    </row>
    <row r="107" spans="22:23">
      <c r="V107"/>
      <c r="W107"/>
    </row>
    <row r="108" spans="22:23">
      <c r="V108"/>
      <c r="W108"/>
    </row>
    <row r="109" spans="22:23">
      <c r="V109"/>
      <c r="W109"/>
    </row>
    <row r="110" spans="22:23">
      <c r="V110"/>
      <c r="W110"/>
    </row>
    <row r="111" spans="22:23">
      <c r="V111"/>
      <c r="W111"/>
    </row>
    <row r="112" spans="22:23">
      <c r="V112"/>
      <c r="W112"/>
    </row>
    <row r="113" spans="22:23">
      <c r="V113"/>
      <c r="W113"/>
    </row>
    <row r="114" spans="22:23">
      <c r="V114"/>
      <c r="W114"/>
    </row>
    <row r="115" spans="22:23">
      <c r="V115"/>
      <c r="W115"/>
    </row>
    <row r="116" spans="22:23">
      <c r="V116"/>
      <c r="W116"/>
    </row>
    <row r="117" spans="22:23">
      <c r="V117"/>
      <c r="W117"/>
    </row>
    <row r="118" spans="22:23">
      <c r="V118"/>
      <c r="W118"/>
    </row>
    <row r="119" spans="22:23">
      <c r="V119"/>
      <c r="W119"/>
    </row>
    <row r="120" spans="22:23">
      <c r="V120"/>
      <c r="W120"/>
    </row>
    <row r="121" spans="22:23">
      <c r="V121"/>
      <c r="W121"/>
    </row>
    <row r="122" spans="22:23">
      <c r="V122"/>
      <c r="W122"/>
    </row>
    <row r="123" spans="22:23">
      <c r="V123"/>
      <c r="W123"/>
    </row>
    <row r="124" spans="22:23">
      <c r="V124"/>
      <c r="W124"/>
    </row>
    <row r="125" spans="22:23">
      <c r="V125"/>
      <c r="W125"/>
    </row>
    <row r="126" spans="22:23">
      <c r="V126"/>
      <c r="W126"/>
    </row>
    <row r="127" spans="22:23">
      <c r="V127"/>
      <c r="W127"/>
    </row>
    <row r="128" spans="22:23">
      <c r="V128"/>
      <c r="W128"/>
    </row>
    <row r="129" spans="22:23">
      <c r="V129"/>
      <c r="W129"/>
    </row>
    <row r="130" spans="22:23">
      <c r="V130"/>
      <c r="W130"/>
    </row>
    <row r="131" spans="22:23">
      <c r="V131"/>
      <c r="W131"/>
    </row>
    <row r="132" spans="22:23">
      <c r="V132"/>
      <c r="W132"/>
    </row>
    <row r="133" spans="22:23">
      <c r="V133"/>
      <c r="W133"/>
    </row>
    <row r="134" spans="22:23">
      <c r="V134"/>
      <c r="W134"/>
    </row>
    <row r="135" spans="22:23">
      <c r="V135"/>
      <c r="W135"/>
    </row>
    <row r="136" spans="22:23">
      <c r="V136"/>
      <c r="W136"/>
    </row>
    <row r="137" spans="22:23">
      <c r="V137"/>
      <c r="W137"/>
    </row>
    <row r="138" spans="22:23">
      <c r="V138"/>
      <c r="W138"/>
    </row>
    <row r="139" spans="22:23">
      <c r="V139"/>
      <c r="W139"/>
    </row>
    <row r="140" spans="22:23">
      <c r="V140"/>
      <c r="W140"/>
    </row>
    <row r="141" spans="22:23">
      <c r="V141"/>
      <c r="W141"/>
    </row>
    <row r="142" spans="22:23">
      <c r="V142"/>
      <c r="W142"/>
    </row>
    <row r="143" spans="22:23">
      <c r="V143"/>
      <c r="W143"/>
    </row>
    <row r="144" spans="22:23">
      <c r="V144"/>
      <c r="W144"/>
    </row>
    <row r="145" spans="22:23">
      <c r="V145"/>
      <c r="W145"/>
    </row>
    <row r="146" spans="22:23">
      <c r="V146"/>
      <c r="W146"/>
    </row>
    <row r="147" spans="22:23">
      <c r="V147"/>
      <c r="W147"/>
    </row>
    <row r="148" spans="22:23">
      <c r="V148"/>
      <c r="W148"/>
    </row>
    <row r="149" spans="22:23">
      <c r="V149"/>
      <c r="W149"/>
    </row>
    <row r="150" spans="22:23">
      <c r="V150"/>
      <c r="W150"/>
    </row>
    <row r="151" spans="22:23">
      <c r="V151"/>
      <c r="W151"/>
    </row>
    <row r="152" spans="22:23">
      <c r="V152"/>
      <c r="W152"/>
    </row>
    <row r="153" spans="22:23">
      <c r="V153"/>
      <c r="W153"/>
    </row>
    <row r="154" spans="22:23">
      <c r="V154"/>
      <c r="W154"/>
    </row>
    <row r="155" spans="22:23">
      <c r="V155"/>
      <c r="W155"/>
    </row>
    <row r="156" spans="22:23">
      <c r="V156"/>
      <c r="W156"/>
    </row>
    <row r="157" spans="22:23">
      <c r="V157"/>
      <c r="W157"/>
    </row>
    <row r="158" spans="22:23">
      <c r="V158"/>
      <c r="W158"/>
    </row>
    <row r="159" spans="22:23">
      <c r="V159"/>
      <c r="W159"/>
    </row>
    <row r="160" spans="22:23">
      <c r="V160"/>
      <c r="W160"/>
    </row>
    <row r="161" spans="22:23">
      <c r="V161"/>
      <c r="W161"/>
    </row>
    <row r="162" spans="22:23">
      <c r="V162"/>
      <c r="W162"/>
    </row>
    <row r="163" spans="22:23">
      <c r="V163"/>
      <c r="W163"/>
    </row>
    <row r="164" spans="22:23">
      <c r="V164"/>
      <c r="W164"/>
    </row>
    <row r="165" spans="22:23">
      <c r="V165"/>
      <c r="W165"/>
    </row>
    <row r="166" spans="22:23">
      <c r="V166"/>
      <c r="W166"/>
    </row>
    <row r="167" spans="22:23">
      <c r="V167"/>
      <c r="W167"/>
    </row>
    <row r="168" spans="22:23">
      <c r="V168"/>
      <c r="W168"/>
    </row>
    <row r="169" spans="22:23">
      <c r="V169"/>
      <c r="W169"/>
    </row>
    <row r="170" spans="22:23">
      <c r="V170"/>
      <c r="W170"/>
    </row>
    <row r="171" spans="22:23">
      <c r="V171"/>
      <c r="W171"/>
    </row>
    <row r="172" spans="22:23">
      <c r="V172"/>
      <c r="W172"/>
    </row>
    <row r="173" spans="22:23">
      <c r="V173"/>
      <c r="W173"/>
    </row>
    <row r="174" spans="22:23">
      <c r="V174"/>
      <c r="W174"/>
    </row>
    <row r="175" spans="22:23">
      <c r="V175"/>
      <c r="W175"/>
    </row>
    <row r="176" spans="22:23">
      <c r="V176"/>
      <c r="W176"/>
    </row>
    <row r="177" spans="22:23">
      <c r="V177"/>
      <c r="W177"/>
    </row>
    <row r="178" spans="22:23">
      <c r="V178"/>
      <c r="W178"/>
    </row>
    <row r="179" spans="22:23">
      <c r="V179"/>
      <c r="W179"/>
    </row>
    <row r="180" spans="22:23">
      <c r="V180"/>
      <c r="W180"/>
    </row>
    <row r="181" spans="22:23">
      <c r="V181"/>
      <c r="W181"/>
    </row>
    <row r="182" spans="22:23">
      <c r="V182"/>
      <c r="W182"/>
    </row>
    <row r="183" spans="22:23">
      <c r="V183"/>
      <c r="W183"/>
    </row>
    <row r="184" spans="22:23">
      <c r="V184"/>
      <c r="W184"/>
    </row>
    <row r="185" spans="22:23">
      <c r="V185"/>
      <c r="W185"/>
    </row>
    <row r="186" spans="22:23">
      <c r="V186"/>
      <c r="W186"/>
    </row>
    <row r="187" spans="22:23">
      <c r="V187"/>
      <c r="W187"/>
    </row>
    <row r="188" spans="22:23">
      <c r="V188"/>
      <c r="W188"/>
    </row>
    <row r="189" spans="22:23">
      <c r="V189"/>
      <c r="W189"/>
    </row>
    <row r="190" spans="22:23">
      <c r="V190"/>
      <c r="W190"/>
    </row>
    <row r="191" spans="22:23">
      <c r="V191"/>
      <c r="W191"/>
    </row>
    <row r="192" spans="22:23">
      <c r="V192"/>
      <c r="W192"/>
    </row>
    <row r="193" spans="22:23">
      <c r="V193"/>
      <c r="W193"/>
    </row>
    <row r="194" spans="22:23">
      <c r="V194"/>
      <c r="W194"/>
    </row>
    <row r="195" spans="22:23">
      <c r="V195"/>
      <c r="W195"/>
    </row>
    <row r="196" spans="22:23">
      <c r="V196"/>
      <c r="W196"/>
    </row>
    <row r="197" spans="22:23">
      <c r="V197"/>
      <c r="W197"/>
    </row>
    <row r="198" spans="22:23">
      <c r="V198"/>
      <c r="W198"/>
    </row>
    <row r="199" spans="22:23">
      <c r="V199"/>
      <c r="W199"/>
    </row>
    <row r="200" spans="22:23">
      <c r="V200"/>
      <c r="W200"/>
    </row>
    <row r="201" spans="22:23">
      <c r="V201"/>
      <c r="W201"/>
    </row>
    <row r="202" spans="22:23">
      <c r="V202"/>
      <c r="W202"/>
    </row>
    <row r="203" spans="22:23">
      <c r="V203"/>
      <c r="W203"/>
    </row>
    <row r="204" spans="22:23">
      <c r="V204"/>
      <c r="W204"/>
    </row>
    <row r="205" spans="22:23">
      <c r="V205"/>
      <c r="W205"/>
    </row>
    <row r="206" spans="22:23">
      <c r="V206"/>
      <c r="W206"/>
    </row>
    <row r="207" spans="22:23">
      <c r="V207"/>
      <c r="W207"/>
    </row>
    <row r="208" spans="22:23">
      <c r="V208"/>
      <c r="W208"/>
    </row>
    <row r="209" spans="22:23">
      <c r="V209"/>
      <c r="W209"/>
    </row>
    <row r="210" spans="22:23">
      <c r="V210"/>
      <c r="W210"/>
    </row>
    <row r="211" spans="22:23">
      <c r="V211"/>
      <c r="W211"/>
    </row>
    <row r="212" spans="22:23">
      <c r="V212"/>
      <c r="W212"/>
    </row>
    <row r="213" spans="22:23">
      <c r="V213"/>
      <c r="W213"/>
    </row>
    <row r="214" spans="22:23">
      <c r="V214"/>
      <c r="W214"/>
    </row>
    <row r="215" spans="22:23">
      <c r="V215"/>
      <c r="W215"/>
    </row>
    <row r="216" spans="22:23">
      <c r="V216"/>
      <c r="W216"/>
    </row>
    <row r="217" spans="22:23">
      <c r="V217"/>
      <c r="W217"/>
    </row>
    <row r="218" spans="22:23">
      <c r="V218"/>
      <c r="W218"/>
    </row>
    <row r="219" spans="22:23">
      <c r="V219"/>
      <c r="W219"/>
    </row>
    <row r="220" spans="22:23">
      <c r="V220"/>
      <c r="W220"/>
    </row>
    <row r="221" spans="22:23">
      <c r="V221"/>
      <c r="W221"/>
    </row>
    <row r="222" spans="22:23">
      <c r="V222"/>
      <c r="W222"/>
    </row>
    <row r="223" spans="22:23">
      <c r="V223"/>
      <c r="W223"/>
    </row>
    <row r="224" spans="22:23">
      <c r="V224"/>
      <c r="W224"/>
    </row>
    <row r="225" spans="22:23">
      <c r="V225"/>
      <c r="W225"/>
    </row>
    <row r="226" spans="22:23">
      <c r="V226"/>
      <c r="W226"/>
    </row>
    <row r="227" spans="22:23">
      <c r="V227"/>
      <c r="W227"/>
    </row>
    <row r="228" spans="22:23">
      <c r="V228"/>
      <c r="W228"/>
    </row>
    <row r="229" spans="22:23">
      <c r="V229"/>
      <c r="W229"/>
    </row>
    <row r="230" spans="22:23">
      <c r="V230"/>
      <c r="W230"/>
    </row>
    <row r="231" spans="22:23">
      <c r="V231"/>
      <c r="W231"/>
    </row>
    <row r="232" spans="22:23">
      <c r="V232"/>
      <c r="W232"/>
    </row>
    <row r="233" spans="22:23">
      <c r="V233"/>
      <c r="W233"/>
    </row>
    <row r="234" spans="22:23">
      <c r="V234"/>
      <c r="W234"/>
    </row>
    <row r="235" spans="22:23">
      <c r="V235"/>
      <c r="W235"/>
    </row>
    <row r="236" spans="22:23">
      <c r="V236"/>
      <c r="W236"/>
    </row>
    <row r="237" spans="22:23">
      <c r="V237"/>
      <c r="W237"/>
    </row>
    <row r="238" spans="22:23">
      <c r="V238"/>
      <c r="W238"/>
    </row>
    <row r="239" spans="22:23">
      <c r="V239"/>
      <c r="W239"/>
    </row>
    <row r="240" spans="22:23">
      <c r="V240"/>
      <c r="W240"/>
    </row>
    <row r="241" spans="22:23">
      <c r="V241"/>
      <c r="W241"/>
    </row>
    <row r="242" spans="22:23">
      <c r="V242"/>
      <c r="W242"/>
    </row>
    <row r="243" spans="22:23">
      <c r="V243"/>
      <c r="W243"/>
    </row>
    <row r="244" spans="22:23">
      <c r="V244"/>
      <c r="W244"/>
    </row>
    <row r="245" spans="22:23">
      <c r="V245"/>
      <c r="W245"/>
    </row>
    <row r="246" spans="22:23">
      <c r="V246"/>
      <c r="W246"/>
    </row>
    <row r="247" spans="22:23">
      <c r="V247"/>
      <c r="W247"/>
    </row>
    <row r="248" spans="22:23">
      <c r="V248"/>
      <c r="W248"/>
    </row>
    <row r="249" spans="22:23">
      <c r="V249"/>
      <c r="W249"/>
    </row>
    <row r="250" spans="22:23">
      <c r="V250"/>
      <c r="W250"/>
    </row>
    <row r="251" spans="22:23">
      <c r="V251"/>
      <c r="W251"/>
    </row>
    <row r="252" spans="22:23">
      <c r="V252"/>
      <c r="W252"/>
    </row>
    <row r="253" spans="22:23">
      <c r="V253"/>
      <c r="W253"/>
    </row>
    <row r="254" spans="22:23">
      <c r="V254"/>
      <c r="W254"/>
    </row>
    <row r="255" spans="22:23">
      <c r="V255"/>
      <c r="W255"/>
    </row>
    <row r="256" spans="22:23">
      <c r="V256"/>
      <c r="W256"/>
    </row>
    <row r="257" spans="22:23">
      <c r="V257"/>
      <c r="W257"/>
    </row>
    <row r="258" spans="22:23">
      <c r="V258"/>
      <c r="W258"/>
    </row>
    <row r="259" spans="22:23">
      <c r="V259"/>
      <c r="W259"/>
    </row>
    <row r="260" spans="22:23">
      <c r="V260"/>
      <c r="W260"/>
    </row>
    <row r="261" spans="22:23">
      <c r="V261"/>
      <c r="W261"/>
    </row>
    <row r="262" spans="22:23">
      <c r="V262"/>
      <c r="W262"/>
    </row>
    <row r="263" spans="22:23">
      <c r="V263"/>
      <c r="W263"/>
    </row>
    <row r="264" spans="22:23">
      <c r="V264"/>
      <c r="W264"/>
    </row>
    <row r="265" spans="22:23">
      <c r="V265"/>
      <c r="W265"/>
    </row>
    <row r="266" spans="22:23">
      <c r="V266"/>
      <c r="W266"/>
    </row>
    <row r="267" spans="22:23">
      <c r="V267"/>
      <c r="W267"/>
    </row>
    <row r="268" spans="22:23">
      <c r="V268"/>
      <c r="W268"/>
    </row>
    <row r="269" spans="22:23">
      <c r="V269"/>
      <c r="W269"/>
    </row>
    <row r="270" spans="22:23">
      <c r="V270"/>
      <c r="W270"/>
    </row>
    <row r="271" spans="22:23">
      <c r="V271"/>
      <c r="W271"/>
    </row>
    <row r="272" spans="22:23">
      <c r="V272"/>
      <c r="W272"/>
    </row>
    <row r="273" spans="22:23">
      <c r="V273"/>
      <c r="W273"/>
    </row>
    <row r="274" spans="22:23">
      <c r="V274"/>
      <c r="W274"/>
    </row>
    <row r="275" spans="22:23">
      <c r="V275"/>
      <c r="W275"/>
    </row>
    <row r="276" spans="22:23">
      <c r="V276"/>
      <c r="W276"/>
    </row>
    <row r="277" spans="22:23">
      <c r="V277"/>
      <c r="W277"/>
    </row>
    <row r="278" spans="22:23">
      <c r="V278"/>
      <c r="W278"/>
    </row>
    <row r="279" spans="22:23">
      <c r="V279"/>
      <c r="W279"/>
    </row>
    <row r="280" spans="22:23">
      <c r="V280"/>
      <c r="W280"/>
    </row>
    <row r="281" spans="22:23">
      <c r="V281"/>
      <c r="W281"/>
    </row>
    <row r="282" spans="22:23">
      <c r="V282"/>
      <c r="W282"/>
    </row>
    <row r="283" spans="22:23">
      <c r="V283"/>
      <c r="W283"/>
    </row>
    <row r="284" spans="22:23">
      <c r="V284"/>
      <c r="W284"/>
    </row>
    <row r="285" spans="22:23">
      <c r="V285"/>
      <c r="W285"/>
    </row>
    <row r="286" spans="22:23">
      <c r="V286"/>
      <c r="W286"/>
    </row>
    <row r="287" spans="22:23">
      <c r="V287"/>
      <c r="W287"/>
    </row>
    <row r="288" spans="22:23">
      <c r="V288"/>
      <c r="W288"/>
    </row>
    <row r="289" spans="22:23">
      <c r="V289"/>
      <c r="W289"/>
    </row>
    <row r="290" spans="22:23">
      <c r="V290"/>
      <c r="W290"/>
    </row>
    <row r="291" spans="22:23">
      <c r="V291"/>
      <c r="W291"/>
    </row>
    <row r="292" spans="22:23">
      <c r="V292"/>
      <c r="W292"/>
    </row>
    <row r="293" spans="22:23">
      <c r="V293"/>
      <c r="W293"/>
    </row>
    <row r="294" spans="22:23">
      <c r="V294"/>
      <c r="W294"/>
    </row>
    <row r="295" spans="22:23">
      <c r="V295"/>
      <c r="W295"/>
    </row>
    <row r="296" spans="22:23">
      <c r="V296"/>
      <c r="W296"/>
    </row>
    <row r="297" spans="22:23">
      <c r="V297"/>
      <c r="W297"/>
    </row>
    <row r="298" spans="22:23">
      <c r="V298"/>
      <c r="W298"/>
    </row>
    <row r="299" spans="22:23">
      <c r="V299"/>
      <c r="W299"/>
    </row>
    <row r="300" spans="22:23">
      <c r="V300"/>
      <c r="W300"/>
    </row>
    <row r="301" spans="22:23">
      <c r="V301"/>
      <c r="W301"/>
    </row>
    <row r="302" spans="22:23">
      <c r="V302"/>
      <c r="W302"/>
    </row>
    <row r="303" spans="22:23">
      <c r="V303"/>
      <c r="W303"/>
    </row>
    <row r="304" spans="22:23">
      <c r="V304"/>
      <c r="W304"/>
    </row>
    <row r="305" spans="22:23">
      <c r="V305"/>
      <c r="W305"/>
    </row>
    <row r="306" spans="22:23">
      <c r="V306"/>
      <c r="W306"/>
    </row>
    <row r="307" spans="22:23">
      <c r="V307"/>
      <c r="W307"/>
    </row>
    <row r="308" spans="22:23">
      <c r="V308"/>
      <c r="W308"/>
    </row>
    <row r="309" spans="22:23">
      <c r="V309"/>
      <c r="W309"/>
    </row>
    <row r="310" spans="22:23">
      <c r="V310"/>
      <c r="W310"/>
    </row>
    <row r="311" spans="22:23">
      <c r="V311"/>
      <c r="W311"/>
    </row>
    <row r="312" spans="22:23">
      <c r="V312"/>
      <c r="W312"/>
    </row>
    <row r="313" spans="22:23">
      <c r="V313"/>
      <c r="W313"/>
    </row>
    <row r="314" spans="22:23">
      <c r="V314"/>
      <c r="W314"/>
    </row>
    <row r="315" spans="22:23">
      <c r="V315"/>
      <c r="W315"/>
    </row>
    <row r="316" spans="22:23">
      <c r="V316"/>
      <c r="W316"/>
    </row>
    <row r="317" spans="22:23">
      <c r="V317"/>
      <c r="W317"/>
    </row>
    <row r="318" spans="22:23">
      <c r="V318"/>
      <c r="W318"/>
    </row>
    <row r="319" spans="22:23">
      <c r="V319"/>
      <c r="W319"/>
    </row>
    <row r="320" spans="22:23">
      <c r="V320"/>
      <c r="W320"/>
    </row>
    <row r="321" spans="22:23">
      <c r="V321"/>
      <c r="W321"/>
    </row>
    <row r="322" spans="22:23">
      <c r="V322"/>
      <c r="W322"/>
    </row>
    <row r="323" spans="22:23">
      <c r="V323"/>
      <c r="W323"/>
    </row>
    <row r="324" spans="22:23">
      <c r="V324"/>
      <c r="W324"/>
    </row>
    <row r="325" spans="22:23">
      <c r="V325"/>
      <c r="W325"/>
    </row>
    <row r="326" spans="22:23">
      <c r="V326"/>
      <c r="W326"/>
    </row>
    <row r="327" spans="22:23">
      <c r="V327"/>
      <c r="W327"/>
    </row>
    <row r="328" spans="22:23">
      <c r="V328"/>
      <c r="W328"/>
    </row>
    <row r="329" spans="22:23">
      <c r="V329"/>
      <c r="W329"/>
    </row>
    <row r="330" spans="22:23">
      <c r="V330"/>
      <c r="W330"/>
    </row>
    <row r="331" spans="22:23">
      <c r="V331"/>
      <c r="W331"/>
    </row>
    <row r="332" spans="22:23">
      <c r="V332"/>
      <c r="W332"/>
    </row>
    <row r="333" spans="22:23">
      <c r="V333"/>
      <c r="W333"/>
    </row>
    <row r="334" spans="22:23">
      <c r="V334"/>
      <c r="W334"/>
    </row>
    <row r="335" spans="22:23">
      <c r="V335"/>
      <c r="W335"/>
    </row>
    <row r="336" spans="22:23">
      <c r="V336"/>
      <c r="W336"/>
    </row>
    <row r="337" spans="22:23">
      <c r="V337"/>
      <c r="W337"/>
    </row>
    <row r="338" spans="22:23">
      <c r="V338"/>
      <c r="W338"/>
    </row>
    <row r="339" spans="22:23">
      <c r="V339"/>
      <c r="W339"/>
    </row>
    <row r="340" spans="22:23">
      <c r="V340"/>
      <c r="W340"/>
    </row>
    <row r="341" spans="22:23">
      <c r="V341"/>
      <c r="W341"/>
    </row>
    <row r="342" spans="22:23">
      <c r="V342"/>
      <c r="W342"/>
    </row>
    <row r="343" spans="22:23">
      <c r="V343"/>
      <c r="W343"/>
    </row>
    <row r="344" spans="22:23">
      <c r="V344"/>
      <c r="W344"/>
    </row>
    <row r="345" spans="22:23">
      <c r="V345"/>
      <c r="W345"/>
    </row>
    <row r="346" spans="22:23">
      <c r="V346"/>
      <c r="W346"/>
    </row>
    <row r="347" spans="22:23">
      <c r="V347"/>
      <c r="W347"/>
    </row>
    <row r="348" spans="22:23">
      <c r="V348"/>
      <c r="W348"/>
    </row>
    <row r="349" spans="22:23">
      <c r="V349"/>
      <c r="W349"/>
    </row>
    <row r="350" spans="22:23">
      <c r="V350"/>
      <c r="W350"/>
    </row>
    <row r="351" spans="22:23">
      <c r="V351"/>
      <c r="W351"/>
    </row>
    <row r="352" spans="22:23">
      <c r="V352"/>
      <c r="W352"/>
    </row>
    <row r="353" spans="22:23">
      <c r="V353"/>
      <c r="W353"/>
    </row>
    <row r="354" spans="22:23">
      <c r="V354"/>
      <c r="W354"/>
    </row>
    <row r="355" spans="22:23">
      <c r="V355"/>
      <c r="W355"/>
    </row>
    <row r="356" spans="22:23">
      <c r="V356"/>
      <c r="W356"/>
    </row>
    <row r="357" spans="22:23">
      <c r="V357"/>
      <c r="W357"/>
    </row>
    <row r="358" spans="22:23">
      <c r="V358"/>
      <c r="W358"/>
    </row>
    <row r="359" spans="22:23">
      <c r="V359"/>
      <c r="W359"/>
    </row>
    <row r="360" spans="22:23">
      <c r="V360"/>
      <c r="W360"/>
    </row>
    <row r="361" spans="22:23">
      <c r="V361"/>
      <c r="W361"/>
    </row>
    <row r="362" spans="22:23">
      <c r="V362"/>
      <c r="W362"/>
    </row>
    <row r="363" spans="22:23">
      <c r="V363"/>
      <c r="W363"/>
    </row>
    <row r="364" spans="22:23">
      <c r="V364"/>
      <c r="W364"/>
    </row>
    <row r="365" spans="22:23">
      <c r="V365"/>
      <c r="W365"/>
    </row>
    <row r="366" spans="22:23">
      <c r="V366"/>
      <c r="W366"/>
    </row>
    <row r="367" spans="22:23">
      <c r="V367"/>
      <c r="W367"/>
    </row>
    <row r="368" spans="22:23">
      <c r="V368"/>
      <c r="W368"/>
    </row>
    <row r="369" spans="22:23">
      <c r="V369"/>
      <c r="W369"/>
    </row>
    <row r="370" spans="22:23">
      <c r="V370"/>
      <c r="W370"/>
    </row>
    <row r="371" spans="22:23">
      <c r="V371"/>
      <c r="W371"/>
    </row>
    <row r="372" spans="22:23">
      <c r="V372"/>
      <c r="W372"/>
    </row>
    <row r="373" spans="22:23">
      <c r="V373"/>
      <c r="W373"/>
    </row>
    <row r="374" spans="22:23">
      <c r="V374"/>
      <c r="W374"/>
    </row>
    <row r="375" spans="22:23">
      <c r="V375"/>
      <c r="W375"/>
    </row>
    <row r="376" spans="22:23">
      <c r="V376"/>
      <c r="W376"/>
    </row>
    <row r="377" spans="22:23">
      <c r="V377"/>
      <c r="W377"/>
    </row>
    <row r="378" spans="22:23">
      <c r="V378"/>
      <c r="W378"/>
    </row>
    <row r="379" spans="22:23">
      <c r="V379"/>
      <c r="W379"/>
    </row>
    <row r="380" spans="22:23">
      <c r="V380"/>
      <c r="W380"/>
    </row>
    <row r="381" spans="22:23">
      <c r="V381"/>
      <c r="W381"/>
    </row>
    <row r="382" spans="22:23">
      <c r="V382"/>
      <c r="W382"/>
    </row>
    <row r="383" spans="22:23">
      <c r="V383"/>
      <c r="W383"/>
    </row>
    <row r="384" spans="22:23">
      <c r="V384"/>
      <c r="W384"/>
    </row>
    <row r="385" spans="22:23">
      <c r="V385"/>
      <c r="W385"/>
    </row>
    <row r="386" spans="22:23">
      <c r="V386"/>
      <c r="W386"/>
    </row>
    <row r="387" spans="22:23">
      <c r="V387"/>
      <c r="W387"/>
    </row>
    <row r="388" spans="22:23">
      <c r="V388"/>
      <c r="W388"/>
    </row>
    <row r="389" spans="22:23">
      <c r="V389"/>
      <c r="W389"/>
    </row>
    <row r="390" spans="22:23">
      <c r="V390"/>
      <c r="W390"/>
    </row>
    <row r="391" spans="22:23">
      <c r="V391"/>
      <c r="W391"/>
    </row>
    <row r="392" spans="22:23">
      <c r="V392"/>
      <c r="W392"/>
    </row>
    <row r="393" spans="22:23">
      <c r="V393"/>
      <c r="W393"/>
    </row>
    <row r="394" spans="22:23">
      <c r="V394"/>
      <c r="W394"/>
    </row>
    <row r="395" spans="22:23">
      <c r="V395"/>
      <c r="W395"/>
    </row>
    <row r="396" spans="22:23">
      <c r="V396"/>
      <c r="W396"/>
    </row>
    <row r="397" spans="22:23">
      <c r="V397"/>
      <c r="W397"/>
    </row>
    <row r="398" spans="22:23">
      <c r="V398"/>
      <c r="W398"/>
    </row>
    <row r="399" spans="22:23">
      <c r="V399"/>
      <c r="W399"/>
    </row>
    <row r="400" spans="22:23">
      <c r="V400"/>
      <c r="W400"/>
    </row>
    <row r="401" spans="22:23">
      <c r="V401"/>
      <c r="W401"/>
    </row>
    <row r="402" spans="22:23">
      <c r="V402"/>
      <c r="W402"/>
    </row>
    <row r="403" spans="22:23">
      <c r="V403"/>
      <c r="W403"/>
    </row>
    <row r="404" spans="22:23">
      <c r="V404"/>
      <c r="W404"/>
    </row>
    <row r="405" spans="22:23">
      <c r="V405"/>
      <c r="W405"/>
    </row>
    <row r="406" spans="22:23">
      <c r="V406"/>
      <c r="W406"/>
    </row>
    <row r="407" spans="22:23">
      <c r="V407"/>
      <c r="W407"/>
    </row>
    <row r="408" spans="22:23">
      <c r="V408"/>
      <c r="W408"/>
    </row>
    <row r="409" spans="22:23">
      <c r="V409"/>
      <c r="W409"/>
    </row>
    <row r="410" spans="22:23">
      <c r="V410"/>
      <c r="W410"/>
    </row>
    <row r="411" spans="22:23">
      <c r="V411"/>
      <c r="W411"/>
    </row>
    <row r="412" spans="22:23">
      <c r="V412"/>
      <c r="W412"/>
    </row>
    <row r="413" spans="22:23">
      <c r="V413"/>
      <c r="W413"/>
    </row>
    <row r="414" spans="22:23">
      <c r="V414"/>
      <c r="W414"/>
    </row>
    <row r="415" spans="22:23">
      <c r="V415"/>
      <c r="W415"/>
    </row>
    <row r="416" spans="22:23">
      <c r="V416"/>
      <c r="W416"/>
    </row>
    <row r="417" spans="22:23">
      <c r="V417"/>
      <c r="W417"/>
    </row>
    <row r="418" spans="22:23">
      <c r="V418"/>
      <c r="W418"/>
    </row>
    <row r="419" spans="22:23">
      <c r="V419"/>
      <c r="W419"/>
    </row>
    <row r="420" spans="22:23">
      <c r="V420"/>
      <c r="W420"/>
    </row>
    <row r="421" spans="22:23">
      <c r="V421"/>
      <c r="W421"/>
    </row>
    <row r="422" spans="22:23">
      <c r="V422"/>
      <c r="W422"/>
    </row>
    <row r="423" spans="22:23">
      <c r="V423"/>
      <c r="W423"/>
    </row>
    <row r="424" spans="22:23">
      <c r="V424"/>
      <c r="W424"/>
    </row>
    <row r="425" spans="22:23">
      <c r="V425"/>
      <c r="W425"/>
    </row>
    <row r="426" spans="22:23">
      <c r="V426"/>
      <c r="W426"/>
    </row>
    <row r="427" spans="22:23">
      <c r="V427"/>
      <c r="W427"/>
    </row>
    <row r="428" spans="22:23">
      <c r="V428"/>
      <c r="W428"/>
    </row>
    <row r="429" spans="22:23">
      <c r="V429"/>
      <c r="W429"/>
    </row>
    <row r="430" spans="22:23">
      <c r="V430"/>
      <c r="W430"/>
    </row>
    <row r="431" spans="22:23">
      <c r="V431"/>
      <c r="W431"/>
    </row>
    <row r="432" spans="22:23">
      <c r="V432"/>
      <c r="W432"/>
    </row>
    <row r="433" spans="22:23">
      <c r="V433"/>
      <c r="W433"/>
    </row>
    <row r="434" spans="22:23">
      <c r="V434"/>
      <c r="W434"/>
    </row>
    <row r="435" spans="22:23">
      <c r="V435"/>
      <c r="W435"/>
    </row>
    <row r="436" spans="22:23">
      <c r="V436"/>
      <c r="W436"/>
    </row>
    <row r="437" spans="22:23">
      <c r="V437"/>
      <c r="W437"/>
    </row>
    <row r="438" spans="22:23">
      <c r="V438"/>
      <c r="W438"/>
    </row>
    <row r="439" spans="22:23">
      <c r="V439"/>
      <c r="W439"/>
    </row>
    <row r="440" spans="22:23">
      <c r="V440"/>
      <c r="W440"/>
    </row>
    <row r="441" spans="22:23">
      <c r="V441"/>
      <c r="W441"/>
    </row>
    <row r="442" spans="22:23">
      <c r="V442"/>
      <c r="W442"/>
    </row>
    <row r="443" spans="22:23">
      <c r="V443"/>
      <c r="W443"/>
    </row>
    <row r="444" spans="22:23">
      <c r="V444"/>
      <c r="W444"/>
    </row>
    <row r="445" spans="22:23">
      <c r="V445"/>
      <c r="W445"/>
    </row>
    <row r="446" spans="22:23">
      <c r="V446"/>
      <c r="W446"/>
    </row>
    <row r="447" spans="22:23">
      <c r="V447"/>
      <c r="W447"/>
    </row>
    <row r="448" spans="22:23">
      <c r="V448"/>
      <c r="W448"/>
    </row>
    <row r="449" spans="22:23">
      <c r="V449"/>
      <c r="W449"/>
    </row>
    <row r="450" spans="22:23">
      <c r="V450"/>
      <c r="W450"/>
    </row>
    <row r="451" spans="22:23">
      <c r="V451"/>
      <c r="W451"/>
    </row>
    <row r="452" spans="22:23">
      <c r="V452"/>
      <c r="W452"/>
    </row>
    <row r="453" spans="22:23">
      <c r="V453"/>
      <c r="W453"/>
    </row>
    <row r="454" spans="22:23">
      <c r="V454"/>
      <c r="W454"/>
    </row>
    <row r="455" spans="22:23">
      <c r="V455"/>
      <c r="W455"/>
    </row>
    <row r="456" spans="22:23">
      <c r="V456"/>
      <c r="W456"/>
    </row>
    <row r="457" spans="22:23">
      <c r="V457"/>
      <c r="W457"/>
    </row>
    <row r="458" spans="22:23">
      <c r="V458"/>
      <c r="W458"/>
    </row>
    <row r="459" spans="22:23">
      <c r="V459"/>
      <c r="W459"/>
    </row>
    <row r="460" spans="22:23">
      <c r="V460"/>
      <c r="W460"/>
    </row>
    <row r="461" spans="22:23">
      <c r="V461"/>
      <c r="W461"/>
    </row>
    <row r="462" spans="22:23">
      <c r="V462"/>
      <c r="W462"/>
    </row>
    <row r="463" spans="22:23">
      <c r="V463"/>
      <c r="W463"/>
    </row>
    <row r="464" spans="22:23">
      <c r="V464"/>
      <c r="W464"/>
    </row>
    <row r="465" spans="22:23">
      <c r="V465"/>
      <c r="W465"/>
    </row>
    <row r="466" spans="22:23">
      <c r="V466"/>
      <c r="W466"/>
    </row>
    <row r="467" spans="22:23">
      <c r="V467"/>
      <c r="W467"/>
    </row>
    <row r="468" spans="22:23">
      <c r="V468"/>
      <c r="W468"/>
    </row>
    <row r="469" spans="22:23">
      <c r="V469"/>
      <c r="W469"/>
    </row>
    <row r="470" spans="22:23">
      <c r="V470"/>
      <c r="W470"/>
    </row>
    <row r="471" spans="22:23">
      <c r="V471"/>
      <c r="W471"/>
    </row>
    <row r="472" spans="22:23">
      <c r="V472"/>
      <c r="W472"/>
    </row>
    <row r="473" spans="22:23">
      <c r="V473"/>
      <c r="W473"/>
    </row>
    <row r="474" spans="22:23">
      <c r="V474"/>
      <c r="W474"/>
    </row>
    <row r="475" spans="22:23">
      <c r="V475"/>
      <c r="W475"/>
    </row>
    <row r="476" spans="22:23">
      <c r="V476"/>
      <c r="W476"/>
    </row>
    <row r="477" spans="22:23">
      <c r="V477"/>
      <c r="W477"/>
    </row>
    <row r="478" spans="22:23">
      <c r="V478"/>
      <c r="W478"/>
    </row>
    <row r="479" spans="22:23">
      <c r="V479"/>
      <c r="W479"/>
    </row>
    <row r="480" spans="22:23">
      <c r="V480"/>
      <c r="W480"/>
    </row>
    <row r="481" spans="22:23">
      <c r="V481"/>
      <c r="W481"/>
    </row>
    <row r="482" spans="22:23">
      <c r="V482"/>
      <c r="W482"/>
    </row>
    <row r="483" spans="22:23">
      <c r="V483"/>
      <c r="W483"/>
    </row>
    <row r="484" spans="22:23">
      <c r="V484"/>
      <c r="W484"/>
    </row>
    <row r="485" spans="22:23">
      <c r="V485"/>
      <c r="W485"/>
    </row>
    <row r="486" spans="22:23">
      <c r="V486"/>
      <c r="W486"/>
    </row>
    <row r="487" spans="22:23">
      <c r="V487"/>
      <c r="W487"/>
    </row>
    <row r="488" spans="22:23">
      <c r="V488"/>
      <c r="W488"/>
    </row>
    <row r="489" spans="22:23">
      <c r="V489"/>
      <c r="W489"/>
    </row>
    <row r="490" spans="22:23">
      <c r="V490"/>
      <c r="W490"/>
    </row>
    <row r="491" spans="22:23">
      <c r="V491"/>
      <c r="W491"/>
    </row>
    <row r="492" spans="22:23">
      <c r="V492"/>
      <c r="W492"/>
    </row>
    <row r="493" spans="22:23">
      <c r="V493"/>
      <c r="W493"/>
    </row>
    <row r="494" spans="22:23">
      <c r="V494"/>
      <c r="W494"/>
    </row>
    <row r="495" spans="22:23">
      <c r="V495"/>
      <c r="W495"/>
    </row>
    <row r="496" spans="22:23">
      <c r="V496"/>
      <c r="W496"/>
    </row>
    <row r="497" spans="22:23">
      <c r="V497"/>
      <c r="W497"/>
    </row>
    <row r="498" spans="22:23">
      <c r="V498"/>
      <c r="W498"/>
    </row>
    <row r="499" spans="22:23">
      <c r="V499"/>
      <c r="W499"/>
    </row>
    <row r="500" spans="22:23">
      <c r="V500"/>
      <c r="W500"/>
    </row>
    <row r="501" spans="22:23">
      <c r="V501"/>
      <c r="W501"/>
    </row>
    <row r="502" spans="22:23">
      <c r="V502"/>
      <c r="W502"/>
    </row>
    <row r="503" spans="22:23">
      <c r="V503"/>
      <c r="W503"/>
    </row>
    <row r="504" spans="22:23">
      <c r="V504"/>
      <c r="W504"/>
    </row>
    <row r="505" spans="22:23">
      <c r="V505"/>
      <c r="W505"/>
    </row>
    <row r="506" spans="22:23">
      <c r="V506"/>
      <c r="W506"/>
    </row>
    <row r="507" spans="22:23">
      <c r="V507"/>
      <c r="W507"/>
    </row>
    <row r="508" spans="22:23">
      <c r="V508"/>
      <c r="W508"/>
    </row>
    <row r="509" spans="22:23">
      <c r="V509"/>
      <c r="W509"/>
    </row>
    <row r="510" spans="22:23">
      <c r="V510"/>
      <c r="W510"/>
    </row>
    <row r="511" spans="22:23">
      <c r="V511"/>
      <c r="W511"/>
    </row>
    <row r="512" spans="22:23">
      <c r="V512"/>
      <c r="W512"/>
    </row>
    <row r="513" spans="22:23">
      <c r="V513"/>
      <c r="W513"/>
    </row>
    <row r="514" spans="22:23">
      <c r="V514"/>
      <c r="W514"/>
    </row>
    <row r="515" spans="22:23">
      <c r="V515"/>
      <c r="W515"/>
    </row>
    <row r="516" spans="22:23">
      <c r="V516"/>
      <c r="W516"/>
    </row>
    <row r="517" spans="22:23">
      <c r="V517"/>
      <c r="W517"/>
    </row>
    <row r="518" spans="22:23">
      <c r="V518"/>
      <c r="W518"/>
    </row>
    <row r="519" spans="22:23">
      <c r="V519"/>
      <c r="W519"/>
    </row>
    <row r="520" spans="22:23">
      <c r="V520"/>
      <c r="W520"/>
    </row>
    <row r="521" spans="22:23">
      <c r="V521"/>
      <c r="W521"/>
    </row>
    <row r="522" spans="22:23">
      <c r="V522"/>
      <c r="W522"/>
    </row>
    <row r="523" spans="22:23">
      <c r="V523"/>
      <c r="W523"/>
    </row>
    <row r="524" spans="22:23">
      <c r="V524"/>
      <c r="W524"/>
    </row>
    <row r="525" spans="22:23">
      <c r="V525"/>
      <c r="W525"/>
    </row>
    <row r="526" spans="22:23">
      <c r="V526"/>
      <c r="W526"/>
    </row>
    <row r="527" spans="22:23">
      <c r="V527"/>
      <c r="W527"/>
    </row>
    <row r="528" spans="22:23">
      <c r="V528"/>
      <c r="W528"/>
    </row>
    <row r="529" spans="22:23">
      <c r="V529"/>
      <c r="W529"/>
    </row>
    <row r="530" spans="22:23">
      <c r="V530"/>
      <c r="W530"/>
    </row>
    <row r="531" spans="22:23">
      <c r="V531"/>
      <c r="W531"/>
    </row>
    <row r="532" spans="22:23">
      <c r="V532"/>
      <c r="W532"/>
    </row>
    <row r="533" spans="22:23">
      <c r="V533"/>
      <c r="W533"/>
    </row>
    <row r="534" spans="22:23">
      <c r="V534"/>
      <c r="W534"/>
    </row>
    <row r="535" spans="22:23">
      <c r="V535"/>
      <c r="W535"/>
    </row>
    <row r="536" spans="22:23">
      <c r="V536"/>
      <c r="W536"/>
    </row>
    <row r="537" spans="22:23">
      <c r="V537"/>
      <c r="W537"/>
    </row>
    <row r="538" spans="22:23">
      <c r="V538"/>
      <c r="W538"/>
    </row>
    <row r="539" spans="22:23">
      <c r="V539"/>
      <c r="W539"/>
    </row>
    <row r="540" spans="22:23">
      <c r="V540"/>
      <c r="W540"/>
    </row>
    <row r="541" spans="22:23">
      <c r="V541"/>
      <c r="W541"/>
    </row>
    <row r="542" spans="22:23">
      <c r="V542"/>
      <c r="W542"/>
    </row>
    <row r="543" spans="22:23">
      <c r="V543"/>
      <c r="W543"/>
    </row>
    <row r="544" spans="22:23">
      <c r="V544"/>
      <c r="W544"/>
    </row>
    <row r="545" spans="22:23">
      <c r="V545"/>
      <c r="W545"/>
    </row>
    <row r="546" spans="22:23">
      <c r="V546"/>
      <c r="W546"/>
    </row>
    <row r="547" spans="22:23">
      <c r="V547"/>
      <c r="W547"/>
    </row>
    <row r="548" spans="22:23">
      <c r="V548"/>
      <c r="W548"/>
    </row>
    <row r="549" spans="22:23">
      <c r="V549"/>
      <c r="W549"/>
    </row>
    <row r="550" spans="22:23">
      <c r="V550"/>
      <c r="W550"/>
    </row>
    <row r="551" spans="22:23">
      <c r="V551"/>
      <c r="W551"/>
    </row>
    <row r="552" spans="22:23">
      <c r="V552"/>
      <c r="W552"/>
    </row>
    <row r="553" spans="22:23">
      <c r="V553"/>
      <c r="W553"/>
    </row>
    <row r="554" spans="22:23">
      <c r="V554"/>
      <c r="W554"/>
    </row>
    <row r="555" spans="22:23">
      <c r="V555"/>
      <c r="W555"/>
    </row>
    <row r="556" spans="22:23">
      <c r="V556"/>
      <c r="W556"/>
    </row>
    <row r="557" spans="22:23">
      <c r="V557"/>
      <c r="W557"/>
    </row>
    <row r="558" spans="22:23">
      <c r="V558"/>
      <c r="W558"/>
    </row>
    <row r="559" spans="22:23">
      <c r="V559"/>
      <c r="W559"/>
    </row>
    <row r="560" spans="22:23">
      <c r="V560"/>
      <c r="W560"/>
    </row>
    <row r="561" spans="22:23">
      <c r="V561"/>
      <c r="W561"/>
    </row>
    <row r="562" spans="22:23">
      <c r="V562"/>
      <c r="W562"/>
    </row>
    <row r="563" spans="22:23">
      <c r="V563"/>
      <c r="W563"/>
    </row>
    <row r="564" spans="22:23">
      <c r="V564"/>
      <c r="W564"/>
    </row>
    <row r="565" spans="22:23">
      <c r="V565"/>
      <c r="W565"/>
    </row>
    <row r="566" spans="22:23">
      <c r="V566"/>
      <c r="W566"/>
    </row>
    <row r="567" spans="22:23">
      <c r="V567"/>
      <c r="W567"/>
    </row>
    <row r="568" spans="22:23">
      <c r="V568"/>
      <c r="W568"/>
    </row>
    <row r="569" spans="22:23">
      <c r="V569"/>
      <c r="W569"/>
    </row>
    <row r="570" spans="22:23">
      <c r="V570"/>
      <c r="W570"/>
    </row>
    <row r="571" spans="22:23">
      <c r="V571"/>
      <c r="W571"/>
    </row>
    <row r="572" spans="22:23">
      <c r="V572"/>
      <c r="W572"/>
    </row>
    <row r="573" spans="22:23">
      <c r="V573"/>
      <c r="W573"/>
    </row>
    <row r="574" spans="22:23">
      <c r="V574"/>
      <c r="W574"/>
    </row>
    <row r="575" spans="22:23">
      <c r="V575"/>
      <c r="W575"/>
    </row>
    <row r="576" spans="22:23">
      <c r="V576"/>
      <c r="W576"/>
    </row>
    <row r="577" spans="22:23">
      <c r="V577"/>
      <c r="W577"/>
    </row>
    <row r="578" spans="22:23">
      <c r="V578"/>
      <c r="W578"/>
    </row>
    <row r="579" spans="22:23">
      <c r="V579"/>
      <c r="W579"/>
    </row>
    <row r="580" spans="22:23">
      <c r="V580"/>
      <c r="W580"/>
    </row>
    <row r="581" spans="22:23">
      <c r="V581"/>
      <c r="W581"/>
    </row>
    <row r="582" spans="22:23">
      <c r="V582"/>
      <c r="W582"/>
    </row>
    <row r="583" spans="22:23">
      <c r="V583"/>
      <c r="W583"/>
    </row>
    <row r="584" spans="22:23">
      <c r="V584"/>
      <c r="W584"/>
    </row>
    <row r="585" spans="22:23">
      <c r="V585"/>
      <c r="W585"/>
    </row>
    <row r="586" spans="22:23">
      <c r="V586"/>
      <c r="W586"/>
    </row>
    <row r="587" spans="22:23">
      <c r="V587"/>
      <c r="W587"/>
    </row>
    <row r="588" spans="22:23">
      <c r="V588"/>
      <c r="W588"/>
    </row>
    <row r="589" spans="22:23">
      <c r="V589"/>
      <c r="W589"/>
    </row>
    <row r="590" spans="22:23">
      <c r="V590"/>
      <c r="W590"/>
    </row>
    <row r="591" spans="22:23">
      <c r="V591"/>
      <c r="W591"/>
    </row>
    <row r="592" spans="22:23">
      <c r="V592"/>
      <c r="W592"/>
    </row>
    <row r="593" spans="22:23">
      <c r="V593"/>
      <c r="W593"/>
    </row>
    <row r="594" spans="22:23">
      <c r="V594"/>
      <c r="W594"/>
    </row>
    <row r="595" spans="22:23">
      <c r="V595"/>
      <c r="W595"/>
    </row>
    <row r="596" spans="22:23">
      <c r="V596"/>
      <c r="W596"/>
    </row>
    <row r="597" spans="22:23">
      <c r="V597"/>
      <c r="W597"/>
    </row>
    <row r="598" spans="22:23">
      <c r="V598"/>
      <c r="W598"/>
    </row>
    <row r="599" spans="22:23">
      <c r="V599"/>
      <c r="W599"/>
    </row>
    <row r="600" spans="22:23">
      <c r="V600"/>
      <c r="W600"/>
    </row>
    <row r="601" spans="22:23">
      <c r="V601"/>
      <c r="W601"/>
    </row>
    <row r="602" spans="22:23">
      <c r="V602"/>
      <c r="W602"/>
    </row>
    <row r="603" spans="22:23">
      <c r="V603"/>
      <c r="W603"/>
    </row>
    <row r="604" spans="22:23">
      <c r="V604"/>
      <c r="W604"/>
    </row>
    <row r="605" spans="22:23">
      <c r="V605"/>
      <c r="W605"/>
    </row>
    <row r="606" spans="22:23">
      <c r="V606"/>
      <c r="W606"/>
    </row>
    <row r="607" spans="22:23">
      <c r="V607"/>
      <c r="W607"/>
    </row>
    <row r="608" spans="22:23">
      <c r="V608"/>
      <c r="W608"/>
    </row>
    <row r="609" spans="22:23">
      <c r="V609"/>
      <c r="W609"/>
    </row>
    <row r="610" spans="22:23">
      <c r="V610"/>
      <c r="W610"/>
    </row>
    <row r="611" spans="22:23">
      <c r="V611"/>
      <c r="W611"/>
    </row>
    <row r="612" spans="22:23">
      <c r="V612"/>
      <c r="W612"/>
    </row>
    <row r="613" spans="22:23">
      <c r="V613"/>
      <c r="W613"/>
    </row>
    <row r="614" spans="22:23">
      <c r="V614"/>
      <c r="W614"/>
    </row>
    <row r="615" spans="22:23">
      <c r="V615"/>
      <c r="W615"/>
    </row>
    <row r="616" spans="22:23">
      <c r="V616"/>
      <c r="W616"/>
    </row>
    <row r="617" spans="22:23">
      <c r="V617"/>
      <c r="W617"/>
    </row>
    <row r="618" spans="22:23">
      <c r="V618"/>
      <c r="W618"/>
    </row>
    <row r="619" spans="22:23">
      <c r="V619"/>
      <c r="W619"/>
    </row>
    <row r="620" spans="22:23">
      <c r="V620"/>
      <c r="W620"/>
    </row>
    <row r="621" spans="22:23">
      <c r="V621"/>
      <c r="W621"/>
    </row>
    <row r="622" spans="22:23">
      <c r="V622"/>
      <c r="W622"/>
    </row>
    <row r="623" spans="22:23">
      <c r="V623"/>
      <c r="W623"/>
    </row>
    <row r="624" spans="22:23">
      <c r="V624"/>
      <c r="W624"/>
    </row>
    <row r="625" spans="22:23">
      <c r="V625"/>
      <c r="W625"/>
    </row>
    <row r="626" spans="22:23">
      <c r="V626"/>
      <c r="W626"/>
    </row>
    <row r="627" spans="22:23">
      <c r="V627"/>
      <c r="W627"/>
    </row>
    <row r="628" spans="22:23">
      <c r="V628"/>
      <c r="W628"/>
    </row>
    <row r="629" spans="22:23">
      <c r="V629"/>
      <c r="W629"/>
    </row>
    <row r="630" spans="22:23">
      <c r="V630"/>
      <c r="W630"/>
    </row>
    <row r="631" spans="22:23">
      <c r="V631"/>
      <c r="W631"/>
    </row>
    <row r="632" spans="22:23">
      <c r="V632"/>
      <c r="W632"/>
    </row>
    <row r="633" spans="22:23">
      <c r="V633"/>
      <c r="W633"/>
    </row>
    <row r="634" spans="22:23">
      <c r="V634"/>
      <c r="W634"/>
    </row>
    <row r="635" spans="22:23">
      <c r="V635"/>
      <c r="W635"/>
    </row>
    <row r="636" spans="22:23">
      <c r="V636"/>
      <c r="W636"/>
    </row>
    <row r="637" spans="22:23">
      <c r="V637"/>
      <c r="W637"/>
    </row>
    <row r="638" spans="22:23">
      <c r="V638"/>
      <c r="W638"/>
    </row>
    <row r="639" spans="22:23">
      <c r="V639"/>
      <c r="W639"/>
    </row>
    <row r="640" spans="22:23">
      <c r="V640"/>
      <c r="W640"/>
    </row>
    <row r="641" spans="22:23">
      <c r="V641"/>
      <c r="W641"/>
    </row>
    <row r="642" spans="22:23">
      <c r="V642"/>
      <c r="W642"/>
    </row>
    <row r="643" spans="22:23">
      <c r="V643"/>
      <c r="W643"/>
    </row>
    <row r="644" spans="22:23">
      <c r="V644"/>
      <c r="W644"/>
    </row>
    <row r="645" spans="22:23">
      <c r="V645"/>
      <c r="W645"/>
    </row>
    <row r="646" spans="22:23">
      <c r="V646"/>
      <c r="W646"/>
    </row>
    <row r="647" spans="22:23">
      <c r="V647"/>
      <c r="W647"/>
    </row>
    <row r="648" spans="22:23">
      <c r="V648"/>
      <c r="W648"/>
    </row>
    <row r="649" spans="22:23">
      <c r="V649"/>
      <c r="W649"/>
    </row>
    <row r="650" spans="22:23">
      <c r="V650"/>
      <c r="W650"/>
    </row>
    <row r="651" spans="22:23">
      <c r="V651"/>
      <c r="W651"/>
    </row>
    <row r="652" spans="22:23">
      <c r="V652"/>
      <c r="W652"/>
    </row>
    <row r="653" spans="22:23">
      <c r="V653"/>
      <c r="W653"/>
    </row>
    <row r="654" spans="22:23">
      <c r="V654"/>
      <c r="W654"/>
    </row>
    <row r="655" spans="22:23">
      <c r="V655"/>
      <c r="W655"/>
    </row>
    <row r="656" spans="22:23">
      <c r="V656"/>
      <c r="W656"/>
    </row>
    <row r="657" spans="22:23">
      <c r="V657"/>
      <c r="W657"/>
    </row>
    <row r="658" spans="22:23">
      <c r="V658"/>
      <c r="W658"/>
    </row>
    <row r="659" spans="22:23">
      <c r="V659"/>
      <c r="W659"/>
    </row>
    <row r="660" spans="22:23">
      <c r="V660"/>
      <c r="W660"/>
    </row>
    <row r="661" spans="22:23">
      <c r="V661"/>
      <c r="W661"/>
    </row>
    <row r="662" spans="22:23">
      <c r="V662"/>
      <c r="W662"/>
    </row>
    <row r="663" spans="22:23">
      <c r="V663"/>
      <c r="W663"/>
    </row>
    <row r="664" spans="22:23">
      <c r="V664"/>
      <c r="W664"/>
    </row>
    <row r="665" spans="22:23">
      <c r="V665"/>
      <c r="W665"/>
    </row>
    <row r="666" spans="22:23">
      <c r="V666"/>
      <c r="W666"/>
    </row>
    <row r="667" spans="22:23">
      <c r="V667"/>
      <c r="W667"/>
    </row>
    <row r="668" spans="22:23">
      <c r="V668"/>
      <c r="W668"/>
    </row>
    <row r="669" spans="22:23">
      <c r="V669"/>
      <c r="W669"/>
    </row>
    <row r="670" spans="22:23">
      <c r="V670"/>
      <c r="W670"/>
    </row>
    <row r="671" spans="22:23">
      <c r="V671"/>
      <c r="W671"/>
    </row>
    <row r="672" spans="22:23">
      <c r="V672"/>
      <c r="W672"/>
    </row>
    <row r="673" spans="22:23">
      <c r="V673"/>
      <c r="W673"/>
    </row>
    <row r="674" spans="22:23">
      <c r="V674"/>
      <c r="W674"/>
    </row>
    <row r="675" spans="22:23">
      <c r="V675"/>
      <c r="W675"/>
    </row>
    <row r="676" spans="22:23">
      <c r="V676"/>
      <c r="W676"/>
    </row>
    <row r="677" spans="22:23">
      <c r="V677"/>
      <c r="W677"/>
    </row>
    <row r="678" spans="22:23">
      <c r="V678"/>
      <c r="W678"/>
    </row>
    <row r="679" spans="22:23">
      <c r="V679"/>
      <c r="W679"/>
    </row>
    <row r="680" spans="22:23">
      <c r="V680"/>
      <c r="W680"/>
    </row>
    <row r="681" spans="22:23">
      <c r="V681"/>
      <c r="W681"/>
    </row>
    <row r="682" spans="22:23">
      <c r="V682"/>
      <c r="W682"/>
    </row>
    <row r="683" spans="22:23">
      <c r="V683"/>
      <c r="W683"/>
    </row>
    <row r="684" spans="22:23">
      <c r="V684"/>
      <c r="W684"/>
    </row>
    <row r="685" spans="22:23">
      <c r="V685"/>
      <c r="W685"/>
    </row>
    <row r="686" spans="22:23">
      <c r="V686"/>
      <c r="W686"/>
    </row>
    <row r="687" spans="22:23">
      <c r="V687"/>
      <c r="W687"/>
    </row>
    <row r="688" spans="22:23">
      <c r="V688"/>
      <c r="W688"/>
    </row>
    <row r="689" spans="22:23">
      <c r="V689"/>
      <c r="W689"/>
    </row>
    <row r="690" spans="22:23">
      <c r="V690"/>
      <c r="W690"/>
    </row>
    <row r="691" spans="22:23">
      <c r="V691"/>
      <c r="W691"/>
    </row>
    <row r="692" spans="22:23">
      <c r="V692"/>
      <c r="W692"/>
    </row>
    <row r="693" spans="22:23">
      <c r="V693"/>
      <c r="W693"/>
    </row>
    <row r="694" spans="22:23">
      <c r="V694"/>
      <c r="W694"/>
    </row>
    <row r="695" spans="22:23">
      <c r="V695"/>
      <c r="W695"/>
    </row>
    <row r="696" spans="22:23">
      <c r="V696"/>
      <c r="W696"/>
    </row>
    <row r="697" spans="22:23">
      <c r="V697"/>
      <c r="W697"/>
    </row>
    <row r="698" spans="22:23">
      <c r="V698"/>
      <c r="W698"/>
    </row>
    <row r="699" spans="22:23">
      <c r="V699"/>
      <c r="W699"/>
    </row>
    <row r="700" spans="22:23">
      <c r="V700"/>
      <c r="W700"/>
    </row>
    <row r="701" spans="22:23">
      <c r="V701"/>
      <c r="W701"/>
    </row>
    <row r="702" spans="22:23">
      <c r="V702"/>
      <c r="W702"/>
    </row>
    <row r="703" spans="22:23">
      <c r="V703"/>
      <c r="W703"/>
    </row>
    <row r="704" spans="22:23">
      <c r="V704"/>
      <c r="W704"/>
    </row>
    <row r="705" spans="22:23">
      <c r="V705"/>
      <c r="W705"/>
    </row>
    <row r="706" spans="22:23">
      <c r="V706"/>
      <c r="W706"/>
    </row>
    <row r="707" spans="22:23">
      <c r="V707"/>
      <c r="W707"/>
    </row>
    <row r="708" spans="22:23">
      <c r="V708"/>
      <c r="W708"/>
    </row>
    <row r="709" spans="22:23">
      <c r="V709"/>
      <c r="W709"/>
    </row>
    <row r="710" spans="22:23">
      <c r="V710"/>
      <c r="W710"/>
    </row>
    <row r="711" spans="22:23">
      <c r="V711"/>
      <c r="W711"/>
    </row>
    <row r="712" spans="22:23">
      <c r="V712"/>
      <c r="W712"/>
    </row>
    <row r="713" spans="22:23">
      <c r="V713"/>
      <c r="W713"/>
    </row>
    <row r="714" spans="22:23">
      <c r="V714"/>
      <c r="W714"/>
    </row>
    <row r="715" spans="22:23">
      <c r="V715"/>
      <c r="W715"/>
    </row>
    <row r="716" spans="22:23">
      <c r="V716"/>
      <c r="W716"/>
    </row>
    <row r="717" spans="22:23">
      <c r="V717"/>
      <c r="W717"/>
    </row>
    <row r="718" spans="22:23">
      <c r="V718"/>
      <c r="W718"/>
    </row>
    <row r="719" spans="22:23">
      <c r="V719"/>
      <c r="W719"/>
    </row>
    <row r="720" spans="22:23">
      <c r="V720"/>
      <c r="W720"/>
    </row>
    <row r="721" spans="22:23">
      <c r="V721"/>
      <c r="W721"/>
    </row>
    <row r="722" spans="22:23">
      <c r="V722"/>
      <c r="W722"/>
    </row>
    <row r="723" spans="22:23">
      <c r="V723"/>
      <c r="W723"/>
    </row>
    <row r="724" spans="22:23">
      <c r="V724"/>
      <c r="W724"/>
    </row>
    <row r="725" spans="22:23">
      <c r="V725"/>
      <c r="W725"/>
    </row>
    <row r="726" spans="22:23">
      <c r="V726"/>
      <c r="W726"/>
    </row>
    <row r="727" spans="22:23">
      <c r="V727"/>
      <c r="W727"/>
    </row>
    <row r="728" spans="22:23">
      <c r="V728"/>
      <c r="W728"/>
    </row>
    <row r="729" spans="22:23">
      <c r="V729"/>
      <c r="W729"/>
    </row>
    <row r="730" spans="22:23">
      <c r="V730"/>
      <c r="W730"/>
    </row>
    <row r="731" spans="22:23">
      <c r="V731"/>
      <c r="W731"/>
    </row>
    <row r="732" spans="22:23">
      <c r="V732"/>
      <c r="W732"/>
    </row>
    <row r="733" spans="22:23">
      <c r="V733"/>
      <c r="W733"/>
    </row>
    <row r="734" spans="22:23">
      <c r="V734"/>
      <c r="W734"/>
    </row>
    <row r="735" spans="22:23">
      <c r="V735"/>
      <c r="W735"/>
    </row>
    <row r="736" spans="22:23">
      <c r="V736"/>
      <c r="W736"/>
    </row>
    <row r="737" spans="22:23">
      <c r="V737"/>
      <c r="W737"/>
    </row>
    <row r="738" spans="22:23">
      <c r="V738"/>
      <c r="W738"/>
    </row>
    <row r="739" spans="22:23">
      <c r="V739"/>
      <c r="W739"/>
    </row>
    <row r="740" spans="22:23">
      <c r="V740"/>
      <c r="W740"/>
    </row>
    <row r="741" spans="22:23">
      <c r="V741"/>
      <c r="W741"/>
    </row>
    <row r="742" spans="22:23">
      <c r="V742"/>
      <c r="W742"/>
    </row>
    <row r="743" spans="22:23">
      <c r="V743"/>
      <c r="W743"/>
    </row>
    <row r="744" spans="22:23">
      <c r="V744"/>
      <c r="W744"/>
    </row>
    <row r="745" spans="22:23">
      <c r="V745"/>
      <c r="W745"/>
    </row>
    <row r="746" spans="22:23">
      <c r="V746"/>
      <c r="W746"/>
    </row>
    <row r="747" spans="22:23">
      <c r="V747"/>
      <c r="W747"/>
    </row>
    <row r="748" spans="22:23">
      <c r="V748"/>
      <c r="W748"/>
    </row>
    <row r="749" spans="22:23">
      <c r="V749"/>
      <c r="W749"/>
    </row>
    <row r="750" spans="22:23">
      <c r="V750"/>
      <c r="W750"/>
    </row>
    <row r="751" spans="22:23">
      <c r="V751"/>
      <c r="W751"/>
    </row>
    <row r="752" spans="22:23">
      <c r="V752"/>
      <c r="W752"/>
    </row>
    <row r="753" spans="22:23">
      <c r="V753"/>
      <c r="W753"/>
    </row>
    <row r="754" spans="22:23">
      <c r="V754"/>
      <c r="W754"/>
    </row>
    <row r="755" spans="22:23">
      <c r="V755"/>
      <c r="W755"/>
    </row>
    <row r="756" spans="22:23">
      <c r="V756"/>
      <c r="W756"/>
    </row>
    <row r="757" spans="22:23">
      <c r="V757"/>
      <c r="W757"/>
    </row>
    <row r="758" spans="22:23">
      <c r="V758"/>
      <c r="W758"/>
    </row>
    <row r="759" spans="22:23">
      <c r="V759"/>
      <c r="W759"/>
    </row>
    <row r="760" spans="22:23">
      <c r="V760"/>
      <c r="W760"/>
    </row>
    <row r="761" spans="22:23">
      <c r="V761"/>
      <c r="W761"/>
    </row>
    <row r="762" spans="22:23">
      <c r="V762"/>
      <c r="W762"/>
    </row>
    <row r="763" spans="22:23">
      <c r="V763"/>
      <c r="W763"/>
    </row>
    <row r="764" spans="22:23">
      <c r="V764"/>
      <c r="W764"/>
    </row>
    <row r="765" spans="22:23">
      <c r="V765"/>
      <c r="W765"/>
    </row>
    <row r="766" spans="22:23">
      <c r="V766"/>
      <c r="W766"/>
    </row>
    <row r="767" spans="22:23">
      <c r="V767"/>
      <c r="W767"/>
    </row>
    <row r="768" spans="22:23">
      <c r="V768"/>
      <c r="W768"/>
    </row>
    <row r="769" spans="22:23">
      <c r="V769"/>
      <c r="W769"/>
    </row>
    <row r="770" spans="22:23">
      <c r="V770"/>
      <c r="W770"/>
    </row>
    <row r="771" spans="22:23">
      <c r="V771"/>
      <c r="W771"/>
    </row>
    <row r="772" spans="22:23">
      <c r="V772"/>
      <c r="W772"/>
    </row>
    <row r="773" spans="22:23">
      <c r="V773"/>
      <c r="W773"/>
    </row>
    <row r="774" spans="22:23">
      <c r="V774"/>
      <c r="W774"/>
    </row>
    <row r="775" spans="22:23">
      <c r="V775"/>
      <c r="W775"/>
    </row>
    <row r="776" spans="22:23">
      <c r="V776"/>
      <c r="W776"/>
    </row>
    <row r="777" spans="22:23">
      <c r="V777"/>
      <c r="W777"/>
    </row>
    <row r="778" spans="22:23">
      <c r="V778"/>
      <c r="W778"/>
    </row>
    <row r="779" spans="22:23">
      <c r="V779"/>
      <c r="W779"/>
    </row>
    <row r="780" spans="22:23">
      <c r="V780"/>
      <c r="W780"/>
    </row>
    <row r="781" spans="22:23">
      <c r="V781"/>
      <c r="W781"/>
    </row>
    <row r="782" spans="22:23">
      <c r="V782"/>
      <c r="W782"/>
    </row>
    <row r="783" spans="22:23">
      <c r="V783"/>
      <c r="W783"/>
    </row>
    <row r="784" spans="22:23">
      <c r="V784"/>
      <c r="W784"/>
    </row>
    <row r="785" spans="22:23">
      <c r="V785"/>
      <c r="W785"/>
    </row>
    <row r="786" spans="22:23">
      <c r="V786"/>
      <c r="W786"/>
    </row>
    <row r="787" spans="22:23">
      <c r="V787"/>
      <c r="W787"/>
    </row>
    <row r="788" spans="22:23">
      <c r="V788"/>
      <c r="W788"/>
    </row>
    <row r="789" spans="22:23">
      <c r="V789"/>
      <c r="W789"/>
    </row>
    <row r="790" spans="22:23">
      <c r="V790"/>
      <c r="W790"/>
    </row>
    <row r="791" spans="22:23">
      <c r="V791"/>
      <c r="W791"/>
    </row>
    <row r="792" spans="22:23">
      <c r="V792"/>
      <c r="W792"/>
    </row>
    <row r="793" spans="22:23">
      <c r="V793"/>
      <c r="W793"/>
    </row>
    <row r="794" spans="22:23">
      <c r="V794"/>
      <c r="W794"/>
    </row>
    <row r="795" spans="22:23">
      <c r="V795"/>
      <c r="W795"/>
    </row>
    <row r="796" spans="22:23">
      <c r="V796"/>
      <c r="W796"/>
    </row>
    <row r="797" spans="22:23">
      <c r="V797"/>
      <c r="W797"/>
    </row>
    <row r="798" spans="22:23">
      <c r="V798"/>
      <c r="W798"/>
    </row>
    <row r="799" spans="22:23">
      <c r="V799"/>
      <c r="W799"/>
    </row>
    <row r="800" spans="22:23">
      <c r="V800"/>
      <c r="W800"/>
    </row>
    <row r="801" spans="22:23">
      <c r="V801"/>
      <c r="W801"/>
    </row>
    <row r="802" spans="22:23">
      <c r="V802"/>
      <c r="W802"/>
    </row>
    <row r="803" spans="22:23">
      <c r="V803"/>
      <c r="W803"/>
    </row>
    <row r="804" spans="22:23">
      <c r="V804"/>
      <c r="W804"/>
    </row>
    <row r="805" spans="22:23">
      <c r="V805"/>
      <c r="W805"/>
    </row>
    <row r="806" spans="22:23">
      <c r="V806"/>
      <c r="W806"/>
    </row>
    <row r="807" spans="22:23">
      <c r="V807"/>
      <c r="W807"/>
    </row>
    <row r="808" spans="22:23">
      <c r="V808"/>
      <c r="W808"/>
    </row>
    <row r="809" spans="22:23">
      <c r="V809"/>
      <c r="W809"/>
    </row>
    <row r="810" spans="22:23">
      <c r="V810"/>
      <c r="W810"/>
    </row>
    <row r="811" spans="22:23">
      <c r="V811"/>
      <c r="W811"/>
    </row>
    <row r="812" spans="22:23">
      <c r="V812"/>
      <c r="W812"/>
    </row>
    <row r="813" spans="22:23">
      <c r="V813"/>
      <c r="W813"/>
    </row>
    <row r="814" spans="22:23">
      <c r="V814"/>
      <c r="W814"/>
    </row>
    <row r="815" spans="22:23">
      <c r="V815"/>
      <c r="W815"/>
    </row>
    <row r="816" spans="22:23">
      <c r="V816"/>
      <c r="W816"/>
    </row>
    <row r="817" spans="22:23">
      <c r="V817"/>
      <c r="W817"/>
    </row>
    <row r="818" spans="22:23">
      <c r="V818"/>
      <c r="W818"/>
    </row>
    <row r="819" spans="22:23">
      <c r="V819"/>
      <c r="W819"/>
    </row>
    <row r="820" spans="22:23">
      <c r="V820"/>
      <c r="W820"/>
    </row>
    <row r="821" spans="22:23">
      <c r="V821"/>
      <c r="W821"/>
    </row>
    <row r="822" spans="22:23">
      <c r="V822"/>
      <c r="W822"/>
    </row>
    <row r="823" spans="22:23">
      <c r="V823"/>
      <c r="W823"/>
    </row>
    <row r="824" spans="22:23">
      <c r="V824"/>
      <c r="W824"/>
    </row>
    <row r="825" spans="22:23">
      <c r="V825"/>
      <c r="W825"/>
    </row>
    <row r="826" spans="22:23">
      <c r="V826"/>
      <c r="W826"/>
    </row>
    <row r="827" spans="22:23">
      <c r="V827"/>
      <c r="W827"/>
    </row>
    <row r="828" spans="22:23">
      <c r="V828"/>
      <c r="W828"/>
    </row>
    <row r="829" spans="22:23">
      <c r="V829"/>
      <c r="W829"/>
    </row>
    <row r="830" spans="22:23">
      <c r="V830"/>
      <c r="W830"/>
    </row>
    <row r="831" spans="22:23">
      <c r="V831"/>
      <c r="W831"/>
    </row>
    <row r="832" spans="22:23">
      <c r="V832"/>
      <c r="W832"/>
    </row>
    <row r="833" spans="22:23">
      <c r="V833"/>
      <c r="W833"/>
    </row>
    <row r="834" spans="22:23">
      <c r="V834"/>
      <c r="W834"/>
    </row>
    <row r="835" spans="22:23">
      <c r="V835"/>
      <c r="W835"/>
    </row>
    <row r="836" spans="22:23">
      <c r="V836"/>
      <c r="W836"/>
    </row>
    <row r="837" spans="22:23">
      <c r="V837"/>
      <c r="W837"/>
    </row>
    <row r="838" spans="22:23">
      <c r="V838"/>
      <c r="W838"/>
    </row>
    <row r="839" spans="22:23">
      <c r="V839"/>
      <c r="W839"/>
    </row>
    <row r="840" spans="22:23">
      <c r="V840"/>
      <c r="W840"/>
    </row>
    <row r="841" spans="22:23">
      <c r="V841"/>
      <c r="W841"/>
    </row>
    <row r="842" spans="22:23">
      <c r="V842"/>
      <c r="W842"/>
    </row>
    <row r="843" spans="22:23">
      <c r="V843"/>
      <c r="W843"/>
    </row>
    <row r="844" spans="22:23">
      <c r="V844"/>
      <c r="W844"/>
    </row>
    <row r="845" spans="22:23">
      <c r="V845"/>
      <c r="W845"/>
    </row>
    <row r="846" spans="22:23">
      <c r="V846"/>
      <c r="W846"/>
    </row>
    <row r="847" spans="22:23">
      <c r="V847"/>
      <c r="W847"/>
    </row>
    <row r="848" spans="22:23">
      <c r="V848"/>
      <c r="W848"/>
    </row>
    <row r="849" spans="22:23">
      <c r="V849"/>
      <c r="W849"/>
    </row>
    <row r="850" spans="22:23">
      <c r="V850"/>
      <c r="W850"/>
    </row>
    <row r="851" spans="22:23">
      <c r="V851"/>
      <c r="W851"/>
    </row>
    <row r="852" spans="22:23">
      <c r="V852"/>
      <c r="W852"/>
    </row>
    <row r="853" spans="22:23">
      <c r="V853"/>
      <c r="W853"/>
    </row>
    <row r="854" spans="22:23">
      <c r="V854"/>
      <c r="W854"/>
    </row>
    <row r="855" spans="22:23">
      <c r="V855"/>
      <c r="W855"/>
    </row>
    <row r="856" spans="22:23">
      <c r="V856"/>
      <c r="W856"/>
    </row>
    <row r="857" spans="22:23">
      <c r="V857"/>
      <c r="W857"/>
    </row>
    <row r="858" spans="22:23">
      <c r="V858"/>
      <c r="W858"/>
    </row>
    <row r="859" spans="22:23">
      <c r="V859"/>
      <c r="W859"/>
    </row>
    <row r="860" spans="22:23">
      <c r="V860"/>
      <c r="W860"/>
    </row>
    <row r="861" spans="22:23">
      <c r="V861"/>
      <c r="W861"/>
    </row>
    <row r="862" spans="22:23">
      <c r="V862"/>
      <c r="W862"/>
    </row>
    <row r="863" spans="22:23">
      <c r="V863"/>
      <c r="W863"/>
    </row>
    <row r="864" spans="22:23">
      <c r="V864"/>
      <c r="W864"/>
    </row>
    <row r="865" spans="22:23">
      <c r="V865"/>
      <c r="W865"/>
    </row>
    <row r="866" spans="22:23">
      <c r="V866"/>
      <c r="W866"/>
    </row>
    <row r="867" spans="22:23">
      <c r="V867"/>
      <c r="W867"/>
    </row>
    <row r="868" spans="22:23">
      <c r="V868"/>
      <c r="W868"/>
    </row>
    <row r="869" spans="22:23">
      <c r="V869"/>
      <c r="W869"/>
    </row>
    <row r="870" spans="22:23">
      <c r="V870"/>
      <c r="W870"/>
    </row>
    <row r="871" spans="22:23">
      <c r="V871"/>
      <c r="W871"/>
    </row>
    <row r="872" spans="22:23">
      <c r="V872"/>
      <c r="W872"/>
    </row>
    <row r="873" spans="22:23">
      <c r="V873"/>
      <c r="W873"/>
    </row>
    <row r="874" spans="22:23">
      <c r="V874"/>
      <c r="W874"/>
    </row>
    <row r="875" spans="22:23">
      <c r="V875"/>
      <c r="W875"/>
    </row>
    <row r="876" spans="22:23">
      <c r="V876"/>
      <c r="W876"/>
    </row>
    <row r="877" spans="22:23">
      <c r="V877"/>
      <c r="W877"/>
    </row>
    <row r="878" spans="22:23">
      <c r="V878"/>
      <c r="W878"/>
    </row>
    <row r="879" spans="22:23">
      <c r="V879"/>
      <c r="W879"/>
    </row>
    <row r="880" spans="22:23">
      <c r="V880"/>
      <c r="W880"/>
    </row>
    <row r="881" spans="22:23">
      <c r="V881"/>
      <c r="W881"/>
    </row>
    <row r="882" spans="22:23">
      <c r="V882"/>
      <c r="W882"/>
    </row>
    <row r="883" spans="22:23">
      <c r="V883"/>
      <c r="W883"/>
    </row>
    <row r="884" spans="22:23">
      <c r="V884"/>
      <c r="W884"/>
    </row>
    <row r="885" spans="22:23">
      <c r="V885"/>
      <c r="W885"/>
    </row>
    <row r="886" spans="22:23">
      <c r="V886"/>
      <c r="W886"/>
    </row>
    <row r="887" spans="22:23">
      <c r="V887"/>
      <c r="W887"/>
    </row>
    <row r="888" spans="22:23">
      <c r="V888"/>
      <c r="W888"/>
    </row>
    <row r="889" spans="22:23">
      <c r="V889"/>
      <c r="W889"/>
    </row>
    <row r="890" spans="22:23">
      <c r="V890"/>
      <c r="W890"/>
    </row>
    <row r="891" spans="22:23">
      <c r="V891"/>
      <c r="W891"/>
    </row>
    <row r="892" spans="22:23">
      <c r="V892"/>
      <c r="W892"/>
    </row>
    <row r="893" spans="22:23">
      <c r="V893"/>
      <c r="W893"/>
    </row>
    <row r="894" spans="22:23">
      <c r="V894"/>
      <c r="W894"/>
    </row>
    <row r="895" spans="22:23">
      <c r="V895"/>
      <c r="W895"/>
    </row>
    <row r="896" spans="22:23">
      <c r="V896"/>
      <c r="W896"/>
    </row>
    <row r="897" spans="22:23">
      <c r="V897"/>
      <c r="W897"/>
    </row>
    <row r="898" spans="22:23">
      <c r="V898"/>
      <c r="W898"/>
    </row>
    <row r="899" spans="22:23">
      <c r="V899"/>
      <c r="W899"/>
    </row>
    <row r="900" spans="22:23">
      <c r="V900"/>
      <c r="W900"/>
    </row>
    <row r="901" spans="22:23">
      <c r="V901"/>
      <c r="W901"/>
    </row>
    <row r="902" spans="22:23">
      <c r="V902"/>
      <c r="W902"/>
    </row>
    <row r="903" spans="22:23">
      <c r="V903"/>
      <c r="W903"/>
    </row>
    <row r="904" spans="22:23">
      <c r="V904"/>
      <c r="W904"/>
    </row>
    <row r="905" spans="22:23">
      <c r="V905"/>
      <c r="W905"/>
    </row>
    <row r="906" spans="22:23">
      <c r="V906"/>
      <c r="W906"/>
    </row>
    <row r="907" spans="22:23">
      <c r="V907"/>
      <c r="W907"/>
    </row>
    <row r="908" spans="22:23">
      <c r="V908"/>
      <c r="W908"/>
    </row>
    <row r="909" spans="22:23">
      <c r="V909"/>
      <c r="W909"/>
    </row>
    <row r="910" spans="22:23">
      <c r="V910"/>
      <c r="W910"/>
    </row>
    <row r="911" spans="22:23">
      <c r="V911"/>
      <c r="W911"/>
    </row>
    <row r="912" spans="22:23">
      <c r="V912"/>
      <c r="W912"/>
    </row>
    <row r="913" spans="22:23">
      <c r="V913"/>
      <c r="W913"/>
    </row>
    <row r="914" spans="22:23">
      <c r="V914"/>
      <c r="W914"/>
    </row>
    <row r="915" spans="22:23">
      <c r="V915"/>
      <c r="W915"/>
    </row>
    <row r="916" spans="22:23">
      <c r="V916"/>
      <c r="W916"/>
    </row>
    <row r="917" spans="22:23">
      <c r="V917"/>
      <c r="W917"/>
    </row>
    <row r="918" spans="22:23">
      <c r="V918"/>
      <c r="W918"/>
    </row>
    <row r="919" spans="22:23">
      <c r="V919"/>
      <c r="W919"/>
    </row>
    <row r="920" spans="22:23">
      <c r="V920"/>
      <c r="W920"/>
    </row>
    <row r="921" spans="22:23">
      <c r="V921"/>
      <c r="W921"/>
    </row>
    <row r="922" spans="22:23">
      <c r="V922"/>
      <c r="W922"/>
    </row>
    <row r="923" spans="22:23">
      <c r="V923"/>
      <c r="W923"/>
    </row>
    <row r="924" spans="22:23">
      <c r="V924"/>
      <c r="W924"/>
    </row>
    <row r="925" spans="22:23">
      <c r="V925"/>
      <c r="W925"/>
    </row>
    <row r="926" spans="22:23">
      <c r="V926"/>
      <c r="W926"/>
    </row>
    <row r="927" spans="22:23">
      <c r="V927"/>
      <c r="W927"/>
    </row>
    <row r="928" spans="22:23">
      <c r="V928"/>
      <c r="W928"/>
    </row>
    <row r="929" spans="22:23">
      <c r="V929"/>
      <c r="W929"/>
    </row>
    <row r="930" spans="22:23">
      <c r="V930"/>
      <c r="W930"/>
    </row>
    <row r="931" spans="22:23">
      <c r="V931"/>
      <c r="W931"/>
    </row>
    <row r="932" spans="22:23">
      <c r="V932"/>
      <c r="W932"/>
    </row>
    <row r="933" spans="22:23">
      <c r="V933"/>
      <c r="W933"/>
    </row>
    <row r="934" spans="22:23">
      <c r="V934"/>
      <c r="W934"/>
    </row>
    <row r="935" spans="22:23">
      <c r="V935"/>
      <c r="W935"/>
    </row>
    <row r="936" spans="22:23">
      <c r="V936"/>
      <c r="W936"/>
    </row>
    <row r="937" spans="22:23">
      <c r="V937"/>
      <c r="W937"/>
    </row>
    <row r="938" spans="22:23">
      <c r="V938"/>
      <c r="W938"/>
    </row>
    <row r="939" spans="22:23">
      <c r="V939"/>
      <c r="W939"/>
    </row>
    <row r="940" spans="22:23">
      <c r="V940"/>
      <c r="W940"/>
    </row>
    <row r="941" spans="22:23">
      <c r="V941"/>
      <c r="W941"/>
    </row>
    <row r="942" spans="22:23">
      <c r="V942"/>
      <c r="W942"/>
    </row>
    <row r="943" spans="22:23">
      <c r="V943"/>
      <c r="W943"/>
    </row>
    <row r="944" spans="22:23">
      <c r="V944"/>
      <c r="W944"/>
    </row>
    <row r="945" spans="22:23">
      <c r="V945"/>
      <c r="W945"/>
    </row>
    <row r="946" spans="22:23">
      <c r="V946"/>
      <c r="W946"/>
    </row>
    <row r="947" spans="22:23">
      <c r="V947"/>
      <c r="W947"/>
    </row>
    <row r="948" spans="22:23">
      <c r="V948"/>
      <c r="W948"/>
    </row>
    <row r="949" spans="22:23">
      <c r="V949"/>
      <c r="W949"/>
    </row>
    <row r="950" spans="22:23">
      <c r="V950"/>
      <c r="W950"/>
    </row>
    <row r="951" spans="22:23">
      <c r="V951"/>
      <c r="W951"/>
    </row>
    <row r="952" spans="22:23">
      <c r="V952"/>
      <c r="W952"/>
    </row>
    <row r="953" spans="22:23">
      <c r="V953"/>
      <c r="W953"/>
    </row>
    <row r="954" spans="22:23">
      <c r="V954"/>
      <c r="W954"/>
    </row>
    <row r="955" spans="22:23">
      <c r="V955"/>
      <c r="W955"/>
    </row>
    <row r="956" spans="22:23">
      <c r="V956"/>
      <c r="W956"/>
    </row>
    <row r="957" spans="22:23">
      <c r="V957"/>
      <c r="W957"/>
    </row>
    <row r="958" spans="22:23">
      <c r="V958"/>
      <c r="W958"/>
    </row>
    <row r="959" spans="22:23">
      <c r="V959"/>
      <c r="W959"/>
    </row>
    <row r="960" spans="22:23">
      <c r="V960"/>
      <c r="W960"/>
    </row>
    <row r="961" spans="22:23">
      <c r="V961"/>
      <c r="W961"/>
    </row>
    <row r="962" spans="22:23">
      <c r="V962"/>
      <c r="W962"/>
    </row>
    <row r="963" spans="22:23">
      <c r="V963"/>
      <c r="W963"/>
    </row>
    <row r="964" spans="22:23">
      <c r="V964"/>
      <c r="W964"/>
    </row>
    <row r="965" spans="22:23">
      <c r="V965"/>
      <c r="W965"/>
    </row>
    <row r="966" spans="22:23">
      <c r="V966"/>
      <c r="W966"/>
    </row>
    <row r="967" spans="22:23">
      <c r="V967"/>
      <c r="W967"/>
    </row>
    <row r="968" spans="22:23">
      <c r="V968"/>
      <c r="W968"/>
    </row>
    <row r="969" spans="22:23">
      <c r="V969"/>
      <c r="W969"/>
    </row>
    <row r="970" spans="22:23">
      <c r="V970"/>
      <c r="W970"/>
    </row>
    <row r="971" spans="22:23">
      <c r="V971"/>
      <c r="W971"/>
    </row>
    <row r="972" spans="22:23">
      <c r="V972"/>
      <c r="W972"/>
    </row>
    <row r="973" spans="22:23">
      <c r="V973"/>
      <c r="W973"/>
    </row>
    <row r="974" spans="22:23">
      <c r="V974"/>
      <c r="W974"/>
    </row>
    <row r="975" spans="22:23">
      <c r="V975"/>
      <c r="W975"/>
    </row>
    <row r="976" spans="22:23">
      <c r="V976"/>
      <c r="W976"/>
    </row>
    <row r="977" spans="22:23">
      <c r="V977"/>
      <c r="W977"/>
    </row>
    <row r="978" spans="22:23">
      <c r="V978"/>
      <c r="W978"/>
    </row>
    <row r="979" spans="22:23">
      <c r="V979"/>
      <c r="W979"/>
    </row>
    <row r="980" spans="22:23">
      <c r="V980"/>
      <c r="W980"/>
    </row>
    <row r="981" spans="22:23">
      <c r="V981"/>
      <c r="W981"/>
    </row>
    <row r="982" spans="22:23">
      <c r="V982"/>
      <c r="W982"/>
    </row>
    <row r="983" spans="22:23">
      <c r="V983"/>
      <c r="W983"/>
    </row>
    <row r="984" spans="22:23">
      <c r="V984"/>
      <c r="W984"/>
    </row>
    <row r="985" spans="22:23">
      <c r="V985"/>
      <c r="W985"/>
    </row>
    <row r="986" spans="22:23">
      <c r="V986"/>
      <c r="W986"/>
    </row>
    <row r="987" spans="22:23">
      <c r="V987"/>
      <c r="W987"/>
    </row>
    <row r="988" spans="22:23">
      <c r="V988"/>
      <c r="W988"/>
    </row>
    <row r="989" spans="22:23">
      <c r="V989"/>
      <c r="W989"/>
    </row>
    <row r="990" spans="22:23">
      <c r="V990"/>
      <c r="W990"/>
    </row>
    <row r="991" spans="22:23">
      <c r="V991"/>
      <c r="W991"/>
    </row>
    <row r="992" spans="22:23">
      <c r="V992"/>
      <c r="W992"/>
    </row>
    <row r="993" spans="22:23">
      <c r="V993"/>
      <c r="W993"/>
    </row>
    <row r="994" spans="22:23">
      <c r="V994"/>
      <c r="W994"/>
    </row>
    <row r="995" spans="22:23">
      <c r="V995"/>
      <c r="W995"/>
    </row>
    <row r="996" spans="22:23">
      <c r="V996"/>
      <c r="W996"/>
    </row>
    <row r="997" spans="22:23">
      <c r="V997"/>
      <c r="W997"/>
    </row>
    <row r="998" spans="22:23">
      <c r="V998"/>
      <c r="W998"/>
    </row>
    <row r="999" spans="22:23">
      <c r="V999"/>
      <c r="W999"/>
    </row>
    <row r="1000" spans="22:23">
      <c r="V1000"/>
      <c r="W1000"/>
    </row>
  </sheetData>
  <mergeCells count="6">
    <mergeCell ref="K3:K4"/>
    <mergeCell ref="N2:N4"/>
    <mergeCell ref="G5:H5"/>
    <mergeCell ref="E1:F1"/>
    <mergeCell ref="M3:M4"/>
    <mergeCell ref="L3:L4"/>
  </mergeCells>
  <conditionalFormatting sqref="U22:U33 S22:T23">
    <cfRule type="expression" dxfId="115" priority="19">
      <formula>$D22="LA BANQUE POSTALE - CP"</formula>
    </cfRule>
    <cfRule type="expression" dxfId="114" priority="20">
      <formula>$D22="LA BANQUE POSTALE - CJ"</formula>
    </cfRule>
    <cfRule type="expression" dxfId="113" priority="21">
      <formula>$D22="LIVRET A - CP"</formula>
    </cfRule>
  </conditionalFormatting>
  <conditionalFormatting sqref="U7">
    <cfRule type="expression" dxfId="112" priority="16">
      <formula>$D7="LA BANQUE POSTALE - CP"</formula>
    </cfRule>
    <cfRule type="expression" dxfId="111" priority="17">
      <formula>$D7="LA BANQUE POSTALE - CJ"</formula>
    </cfRule>
    <cfRule type="expression" dxfId="110" priority="18">
      <formula>$D7="LIVRET A - CP"</formula>
    </cfRule>
  </conditionalFormatting>
  <conditionalFormatting sqref="S7:T21">
    <cfRule type="expression" dxfId="109" priority="7">
      <formula>$D7="LA BANQUE POSTALE - CP"</formula>
    </cfRule>
    <cfRule type="expression" dxfId="108" priority="8">
      <formula>$D7="LA BANQUE POSTALE - CJ"</formula>
    </cfRule>
    <cfRule type="expression" dxfId="107" priority="9">
      <formula>$D7="LIVRET A - CP"</formula>
    </cfRule>
  </conditionalFormatting>
  <conditionalFormatting sqref="U8:U21">
    <cfRule type="expression" dxfId="106" priority="10">
      <formula>$D8="LA BANQUE POSTALE - CP"</formula>
    </cfRule>
    <cfRule type="expression" dxfId="105" priority="11">
      <formula>$D8="LA BANQUE POSTALE - CJ"</formula>
    </cfRule>
    <cfRule type="expression" dxfId="104" priority="12">
      <formula>$D8="LIVRET A - CP"</formula>
    </cfRule>
  </conditionalFormatting>
  <conditionalFormatting sqref="T33:T35">
    <cfRule type="expression" dxfId="103" priority="45">
      <formula>$D24="LA BANQUE POSTALE - CP"</formula>
    </cfRule>
    <cfRule type="expression" dxfId="102" priority="46">
      <formula>$D24="LA BANQUE POSTALE - CJ"</formula>
    </cfRule>
    <cfRule type="expression" dxfId="101" priority="47">
      <formula>$D24="LIVRET A - CP"</formula>
    </cfRule>
  </conditionalFormatting>
  <conditionalFormatting sqref="S24:T32">
    <cfRule type="expression" dxfId="100" priority="51">
      <formula>$D25="LA BANQUE POSTALE - CP"</formula>
    </cfRule>
    <cfRule type="expression" dxfId="99" priority="52">
      <formula>$D25="LA BANQUE POSTALE - CJ"</formula>
    </cfRule>
    <cfRule type="expression" dxfId="98" priority="53">
      <formula>$D25="LIVRET A - CP"</formula>
    </cfRule>
  </conditionalFormatting>
  <conditionalFormatting sqref="T36:T41">
    <cfRule type="expression" dxfId="97" priority="57">
      <formula>$D28="LA BANQUE POSTALE - CP"</formula>
    </cfRule>
    <cfRule type="expression" dxfId="96" priority="58">
      <formula>$D28="LA BANQUE POSTALE - CJ"</formula>
    </cfRule>
    <cfRule type="expression" dxfId="95" priority="59">
      <formula>$D28="LIVRET A - CP"</formula>
    </cfRule>
  </conditionalFormatting>
  <pageMargins left="0.7" right="0.7" top="0.75" bottom="0.75" header="0.3" footer="0.3"/>
  <pageSetup paperSize="9" orientation="portrait" r:id="rId3"/>
  <drawing r:id="rId4"/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R11"/>
  <sheetViews>
    <sheetView workbookViewId="0">
      <selection activeCell="F16" sqref="F16"/>
    </sheetView>
  </sheetViews>
  <sheetFormatPr baseColWidth="10" defaultRowHeight="12.75"/>
  <cols>
    <col min="1" max="1" width="23.28515625" style="129" bestFit="1" customWidth="1"/>
    <col min="2" max="2" width="14" style="129" bestFit="1" customWidth="1"/>
    <col min="3" max="3" width="23.28515625" style="129" bestFit="1" customWidth="1"/>
    <col min="4" max="4" width="5" style="171" bestFit="1" customWidth="1"/>
    <col min="5" max="16" width="12.5703125" style="129" customWidth="1"/>
    <col min="17" max="17" width="12" style="129" bestFit="1" customWidth="1"/>
    <col min="18" max="18" width="41.5703125" style="129" customWidth="1"/>
    <col min="19" max="16384" width="11.42578125" style="129"/>
  </cols>
  <sheetData>
    <row r="1" spans="1:18" s="125" customFormat="1" ht="13.5" thickBot="1">
      <c r="A1" s="122" t="s">
        <v>30</v>
      </c>
      <c r="B1" s="123" t="s">
        <v>1</v>
      </c>
      <c r="C1" s="123" t="s">
        <v>20</v>
      </c>
      <c r="D1" s="124" t="s">
        <v>143</v>
      </c>
      <c r="E1" s="122" t="s">
        <v>129</v>
      </c>
      <c r="F1" s="122" t="s">
        <v>130</v>
      </c>
      <c r="G1" s="122" t="s">
        <v>131</v>
      </c>
      <c r="H1" s="122" t="s">
        <v>132</v>
      </c>
      <c r="I1" s="122" t="s">
        <v>133</v>
      </c>
      <c r="J1" s="122" t="s">
        <v>134</v>
      </c>
      <c r="K1" s="122" t="s">
        <v>135</v>
      </c>
      <c r="L1" s="122" t="s">
        <v>136</v>
      </c>
      <c r="M1" s="122" t="s">
        <v>137</v>
      </c>
      <c r="N1" s="122" t="s">
        <v>138</v>
      </c>
      <c r="O1" s="122" t="s">
        <v>139</v>
      </c>
      <c r="P1" s="122" t="s">
        <v>140</v>
      </c>
      <c r="Q1" s="122" t="s">
        <v>141</v>
      </c>
      <c r="R1" s="122" t="s">
        <v>28</v>
      </c>
    </row>
    <row r="2" spans="1:18">
      <c r="A2" s="126" t="s">
        <v>106</v>
      </c>
      <c r="B2" s="127" t="s">
        <v>57</v>
      </c>
      <c r="C2" s="127" t="s">
        <v>75</v>
      </c>
      <c r="D2" s="168">
        <v>28</v>
      </c>
      <c r="E2" s="155">
        <v>-50</v>
      </c>
      <c r="F2" s="155">
        <v>-50</v>
      </c>
      <c r="G2" s="155">
        <v>-50</v>
      </c>
      <c r="H2" s="155">
        <v>-50</v>
      </c>
      <c r="I2" s="155">
        <v>-50</v>
      </c>
      <c r="J2" s="155">
        <v>-50</v>
      </c>
      <c r="K2" s="155">
        <v>-50</v>
      </c>
      <c r="L2" s="155">
        <v>-50</v>
      </c>
      <c r="M2" s="155">
        <v>-50</v>
      </c>
      <c r="N2" s="155">
        <v>-50</v>
      </c>
      <c r="O2" s="155">
        <v>-50</v>
      </c>
      <c r="P2" s="155">
        <v>-50</v>
      </c>
      <c r="Q2" s="127" t="s">
        <v>142</v>
      </c>
      <c r="R2" s="151" t="s">
        <v>171</v>
      </c>
    </row>
    <row r="3" spans="1:18">
      <c r="A3" s="128" t="s">
        <v>79</v>
      </c>
      <c r="B3" s="127" t="s">
        <v>57</v>
      </c>
      <c r="C3" s="127" t="s">
        <v>74</v>
      </c>
      <c r="D3" s="169">
        <v>28</v>
      </c>
      <c r="E3" s="156">
        <v>50</v>
      </c>
      <c r="F3" s="156">
        <v>50</v>
      </c>
      <c r="G3" s="156">
        <v>50</v>
      </c>
      <c r="H3" s="156">
        <v>50</v>
      </c>
      <c r="I3" s="156">
        <v>50</v>
      </c>
      <c r="J3" s="156">
        <v>50</v>
      </c>
      <c r="K3" s="156">
        <v>50</v>
      </c>
      <c r="L3" s="156">
        <v>50</v>
      </c>
      <c r="M3" s="156">
        <v>50</v>
      </c>
      <c r="N3" s="156">
        <v>50</v>
      </c>
      <c r="O3" s="156">
        <v>50</v>
      </c>
      <c r="P3" s="156">
        <v>50</v>
      </c>
      <c r="Q3" s="127" t="s">
        <v>27</v>
      </c>
      <c r="R3" s="152" t="s">
        <v>186</v>
      </c>
    </row>
    <row r="4" spans="1:18">
      <c r="A4" s="128" t="s">
        <v>106</v>
      </c>
      <c r="B4" s="127" t="s">
        <v>57</v>
      </c>
      <c r="C4" s="127" t="s">
        <v>85</v>
      </c>
      <c r="D4" s="168">
        <v>31</v>
      </c>
      <c r="E4" s="155">
        <v>2000</v>
      </c>
      <c r="F4" s="155">
        <v>2000</v>
      </c>
      <c r="G4" s="155">
        <v>2000</v>
      </c>
      <c r="H4" s="155">
        <v>2000</v>
      </c>
      <c r="I4" s="155">
        <v>2000</v>
      </c>
      <c r="J4" s="155">
        <v>2000</v>
      </c>
      <c r="K4" s="155">
        <v>2000</v>
      </c>
      <c r="L4" s="155">
        <v>2000</v>
      </c>
      <c r="M4" s="155">
        <v>2000</v>
      </c>
      <c r="N4" s="155">
        <v>2000</v>
      </c>
      <c r="O4" s="155">
        <v>2000</v>
      </c>
      <c r="P4" s="155">
        <v>2000</v>
      </c>
      <c r="Q4" s="127" t="s">
        <v>27</v>
      </c>
      <c r="R4" s="153" t="s">
        <v>151</v>
      </c>
    </row>
    <row r="5" spans="1:18">
      <c r="A5" s="128" t="s">
        <v>73</v>
      </c>
      <c r="B5" s="127" t="s">
        <v>94</v>
      </c>
      <c r="C5" s="127" t="s">
        <v>108</v>
      </c>
      <c r="D5" s="169">
        <v>7</v>
      </c>
      <c r="E5" s="156">
        <v>-11.99</v>
      </c>
      <c r="F5" s="156">
        <v>-11.99</v>
      </c>
      <c r="G5" s="156">
        <v>-11.99</v>
      </c>
      <c r="H5" s="156">
        <v>-11.99</v>
      </c>
      <c r="I5" s="157">
        <v>-11.99</v>
      </c>
      <c r="J5" s="156">
        <v>-11.99</v>
      </c>
      <c r="K5" s="156">
        <v>-11.99</v>
      </c>
      <c r="L5" s="156">
        <v>-11.99</v>
      </c>
      <c r="M5" s="156">
        <v>-11.99</v>
      </c>
      <c r="N5" s="156">
        <v>-11.99</v>
      </c>
      <c r="O5" s="156">
        <v>-11.99</v>
      </c>
      <c r="P5" s="156">
        <v>-11.99</v>
      </c>
      <c r="Q5" s="127" t="s">
        <v>142</v>
      </c>
      <c r="R5" s="152" t="s">
        <v>172</v>
      </c>
    </row>
    <row r="6" spans="1:18">
      <c r="A6" s="128" t="s">
        <v>73</v>
      </c>
      <c r="B6" s="127" t="s">
        <v>94</v>
      </c>
      <c r="C6" s="127" t="s">
        <v>108</v>
      </c>
      <c r="D6" s="168">
        <v>7</v>
      </c>
      <c r="E6" s="155">
        <v>-11.99</v>
      </c>
      <c r="F6" s="155">
        <v>-11.99</v>
      </c>
      <c r="G6" s="155">
        <v>-11.99</v>
      </c>
      <c r="H6" s="155">
        <v>-11.99</v>
      </c>
      <c r="I6" s="157">
        <v>-11.99</v>
      </c>
      <c r="J6" s="155">
        <v>-11.99</v>
      </c>
      <c r="K6" s="155">
        <v>-11.99</v>
      </c>
      <c r="L6" s="155">
        <v>-11.99</v>
      </c>
      <c r="M6" s="155">
        <v>-11.99</v>
      </c>
      <c r="N6" s="155">
        <v>-11.99</v>
      </c>
      <c r="O6" s="155">
        <v>-11.99</v>
      </c>
      <c r="P6" s="155">
        <v>-11.99</v>
      </c>
      <c r="Q6" s="127" t="s">
        <v>142</v>
      </c>
      <c r="R6" s="153" t="s">
        <v>173</v>
      </c>
    </row>
    <row r="7" spans="1:18">
      <c r="A7" s="128" t="s">
        <v>106</v>
      </c>
      <c r="B7" s="127" t="s">
        <v>94</v>
      </c>
      <c r="C7" s="127" t="s">
        <v>108</v>
      </c>
      <c r="D7" s="169">
        <v>17</v>
      </c>
      <c r="E7" s="156">
        <v>-12.99</v>
      </c>
      <c r="F7" s="156">
        <v>-12.99</v>
      </c>
      <c r="G7" s="156">
        <v>-12.99</v>
      </c>
      <c r="H7" s="156">
        <v>-12.99</v>
      </c>
      <c r="I7" s="156">
        <v>-12.99</v>
      </c>
      <c r="J7" s="156">
        <v>-12.99</v>
      </c>
      <c r="K7" s="156">
        <v>-12.99</v>
      </c>
      <c r="L7" s="156">
        <v>-12.99</v>
      </c>
      <c r="M7" s="156">
        <v>-12.99</v>
      </c>
      <c r="N7" s="156">
        <v>-12.99</v>
      </c>
      <c r="O7" s="156">
        <v>-12.99</v>
      </c>
      <c r="P7" s="156">
        <v>-12.99</v>
      </c>
      <c r="Q7" s="127" t="s">
        <v>142</v>
      </c>
      <c r="R7" s="152" t="s">
        <v>187</v>
      </c>
    </row>
    <row r="8" spans="1:18">
      <c r="A8" s="128" t="s">
        <v>73</v>
      </c>
      <c r="B8" s="127" t="s">
        <v>57</v>
      </c>
      <c r="C8" s="127" t="s">
        <v>48</v>
      </c>
      <c r="D8" s="168">
        <v>15</v>
      </c>
      <c r="E8" s="155">
        <v>-13</v>
      </c>
      <c r="F8" s="155">
        <v>-13</v>
      </c>
      <c r="G8" s="155">
        <v>-13</v>
      </c>
      <c r="H8" s="155">
        <v>-13</v>
      </c>
      <c r="I8" s="155">
        <v>-13</v>
      </c>
      <c r="J8" s="155">
        <v>-13</v>
      </c>
      <c r="K8" s="155">
        <v>-13</v>
      </c>
      <c r="L8" s="155">
        <v>-13</v>
      </c>
      <c r="M8" s="155">
        <v>-13</v>
      </c>
      <c r="N8" s="155">
        <v>-13</v>
      </c>
      <c r="O8" s="155">
        <v>-13</v>
      </c>
      <c r="P8" s="155">
        <v>-13</v>
      </c>
      <c r="Q8" s="127" t="s">
        <v>142</v>
      </c>
      <c r="R8" s="153" t="s">
        <v>188</v>
      </c>
    </row>
    <row r="9" spans="1:18">
      <c r="A9" s="128" t="s">
        <v>73</v>
      </c>
      <c r="B9" s="127" t="s">
        <v>57</v>
      </c>
      <c r="C9" s="127" t="s">
        <v>48</v>
      </c>
      <c r="D9" s="169">
        <v>15</v>
      </c>
      <c r="E9" s="156">
        <v>-180</v>
      </c>
      <c r="F9" s="156">
        <v>-180</v>
      </c>
      <c r="G9" s="156">
        <v>-180</v>
      </c>
      <c r="H9" s="156">
        <v>-180</v>
      </c>
      <c r="I9" s="156">
        <v>-180</v>
      </c>
      <c r="J9" s="156">
        <v>-180</v>
      </c>
      <c r="K9" s="156">
        <v>-180</v>
      </c>
      <c r="L9" s="156">
        <v>-180</v>
      </c>
      <c r="M9" s="156">
        <v>-180</v>
      </c>
      <c r="N9" s="156">
        <v>-180</v>
      </c>
      <c r="O9" s="156">
        <v>-180</v>
      </c>
      <c r="P9" s="156">
        <v>-180</v>
      </c>
      <c r="Q9" s="127" t="s">
        <v>142</v>
      </c>
      <c r="R9" s="152" t="s">
        <v>189</v>
      </c>
    </row>
    <row r="10" spans="1:18">
      <c r="A10" s="128" t="s">
        <v>73</v>
      </c>
      <c r="B10" s="127" t="s">
        <v>58</v>
      </c>
      <c r="C10" s="127" t="s">
        <v>70</v>
      </c>
      <c r="D10" s="168">
        <v>5</v>
      </c>
      <c r="E10" s="155">
        <v>-165.27</v>
      </c>
      <c r="F10" s="155">
        <v>-165.27</v>
      </c>
      <c r="G10" s="155">
        <v>-165.27</v>
      </c>
      <c r="H10" s="155">
        <v>-165.27</v>
      </c>
      <c r="I10" s="157">
        <v>-165.27</v>
      </c>
      <c r="J10" s="155">
        <v>-165.27</v>
      </c>
      <c r="K10" s="155">
        <v>-165.27</v>
      </c>
      <c r="L10" s="155">
        <v>-165.27</v>
      </c>
      <c r="M10" s="155">
        <v>-165.27</v>
      </c>
      <c r="N10" s="155">
        <v>-165.27</v>
      </c>
      <c r="O10" s="155">
        <v>-165.27</v>
      </c>
      <c r="P10" s="155">
        <v>-165.27</v>
      </c>
      <c r="Q10" s="128" t="s">
        <v>142</v>
      </c>
      <c r="R10" s="153" t="s">
        <v>174</v>
      </c>
    </row>
    <row r="11" spans="1:18">
      <c r="A11" s="128" t="s">
        <v>73</v>
      </c>
      <c r="B11" s="127" t="s">
        <v>58</v>
      </c>
      <c r="C11" s="127" t="s">
        <v>45</v>
      </c>
      <c r="D11" s="170">
        <v>7</v>
      </c>
      <c r="E11" s="158">
        <v>-321.61</v>
      </c>
      <c r="F11" s="158">
        <v>-321.61</v>
      </c>
      <c r="G11" s="158">
        <v>-321.61</v>
      </c>
      <c r="H11" s="158">
        <v>-321.61</v>
      </c>
      <c r="I11" s="159">
        <v>-321.61</v>
      </c>
      <c r="J11" s="158">
        <v>-321.61</v>
      </c>
      <c r="K11" s="158">
        <v>-321.61</v>
      </c>
      <c r="L11" s="158">
        <v>-321.61</v>
      </c>
      <c r="M11" s="158">
        <v>-321.61</v>
      </c>
      <c r="N11" s="158">
        <v>-321.61</v>
      </c>
      <c r="O11" s="158">
        <v>-321.61</v>
      </c>
      <c r="P11" s="158">
        <v>-321.61</v>
      </c>
      <c r="Q11" s="128" t="s">
        <v>142</v>
      </c>
      <c r="R11" s="154" t="s">
        <v>175</v>
      </c>
    </row>
  </sheetData>
  <conditionalFormatting sqref="B2:C11">
    <cfRule type="expression" dxfId="38" priority="13">
      <formula>$G2="LA BANQUE POSTALE - CP"</formula>
    </cfRule>
    <cfRule type="expression" dxfId="37" priority="14">
      <formula>$G2="LA BANQUE POSTALE - CJ"</formula>
    </cfRule>
    <cfRule type="expression" dxfId="36" priority="15">
      <formula>$G2="LIVRET A - CP"</formula>
    </cfRule>
  </conditionalFormatting>
  <conditionalFormatting sqref="A2">
    <cfRule type="expression" dxfId="35" priority="7">
      <formula>$C2="LA BANQUE POSTALE - CP"</formula>
    </cfRule>
    <cfRule type="expression" dxfId="34" priority="8">
      <formula>$C2="LA BANQUE POSTALE - CJ"</formula>
    </cfRule>
    <cfRule type="expression" dxfId="33" priority="9">
      <formula>$C2="LIVRET A - CP"</formula>
    </cfRule>
  </conditionalFormatting>
  <conditionalFormatting sqref="D2:D11">
    <cfRule type="expression" dxfId="32" priority="4">
      <formula>$G2="LA BANQUE POSTALE - CP"</formula>
    </cfRule>
    <cfRule type="expression" dxfId="31" priority="5">
      <formula>$G2="LA BANQUE POSTALE - CJ"</formula>
    </cfRule>
    <cfRule type="expression" dxfId="30" priority="6">
      <formula>$G2="LIVRET A - CP"</formula>
    </cfRule>
  </conditionalFormatting>
  <dataValidations count="2">
    <dataValidation type="list" allowBlank="1" showInputMessage="1" showErrorMessage="1" sqref="A1:A1048576">
      <formula1>T_Comptes</formula1>
    </dataValidation>
    <dataValidation type="list" allowBlank="1" showInputMessage="1" showErrorMessage="1" sqref="B1:B1048576">
      <formula1>s_Catégories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BC15E01-6358-4A57-8CAB-27FA1A765251}">
          <x14:formula1>
            <xm:f>Listes!$B$1:$B$2</xm:f>
          </x14:formula1>
          <xm:sqref>C1:C1048576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>
    <tabColor rgb="FFFF0000"/>
  </sheetPr>
  <dimension ref="A1:Z32"/>
  <sheetViews>
    <sheetView showGridLines="0" topLeftCell="T1" zoomScale="80" zoomScaleNormal="80" workbookViewId="0">
      <selection activeCell="X2" sqref="X2:X5"/>
    </sheetView>
  </sheetViews>
  <sheetFormatPr baseColWidth="10" defaultColWidth="9.140625" defaultRowHeight="12.75"/>
  <cols>
    <col min="1" max="1" width="8.28515625" bestFit="1" customWidth="1"/>
    <col min="2" max="2" width="1.7109375" customWidth="1"/>
    <col min="3" max="3" width="10" bestFit="1" customWidth="1"/>
    <col min="4" max="4" width="1.7109375" customWidth="1"/>
    <col min="5" max="5" width="7.28515625" bestFit="1" customWidth="1"/>
    <col min="6" max="6" width="1.7109375" customWidth="1"/>
    <col min="7" max="7" width="23" style="35" bestFit="1" customWidth="1"/>
    <col min="8" max="8" width="1.7109375" customWidth="1"/>
    <col min="9" max="9" width="15.140625" bestFit="1" customWidth="1"/>
    <col min="10" max="10" width="2.42578125" customWidth="1"/>
    <col min="11" max="11" width="25.140625" bestFit="1" customWidth="1"/>
    <col min="12" max="12" width="2.28515625" customWidth="1"/>
    <col min="13" max="13" width="14.28515625" customWidth="1"/>
    <col min="14" max="14" width="2.5703125" customWidth="1"/>
    <col min="15" max="23" width="25.85546875" customWidth="1"/>
    <col min="24" max="24" width="23" bestFit="1" customWidth="1"/>
    <col min="25" max="26" width="2" bestFit="1" customWidth="1"/>
  </cols>
  <sheetData>
    <row r="1" spans="1:26">
      <c r="A1" s="3" t="s">
        <v>0</v>
      </c>
      <c r="C1" s="3" t="s">
        <v>14</v>
      </c>
      <c r="E1" s="3" t="s">
        <v>16</v>
      </c>
      <c r="G1" s="46" t="s">
        <v>1</v>
      </c>
      <c r="I1" s="3" t="s">
        <v>23</v>
      </c>
      <c r="K1" s="3" t="s">
        <v>29</v>
      </c>
      <c r="M1" s="5" t="s">
        <v>17</v>
      </c>
      <c r="O1" s="26" t="str">
        <f>G2</f>
        <v>FINANCE</v>
      </c>
      <c r="P1" s="27" t="str">
        <f>G3</f>
        <v>FRAIS ANNEXES</v>
      </c>
      <c r="Q1" s="27" t="str">
        <f>G4</f>
        <v>HABITATION</v>
      </c>
      <c r="R1" s="27" t="str">
        <f>G5</f>
        <v>TRANSPORT</v>
      </c>
      <c r="S1" s="27" t="str">
        <f>G6</f>
        <v>SANTE</v>
      </c>
      <c r="T1" s="27" t="str">
        <f>G7</f>
        <v>ALIMENTATION</v>
      </c>
      <c r="U1" s="27" t="str">
        <f>G8</f>
        <v>BEAUTE-MODE</v>
      </c>
      <c r="V1" s="27" t="str">
        <f>G9</f>
        <v>HABILLEMENT</v>
      </c>
      <c r="W1" s="27" t="str">
        <f>G10</f>
        <v>LOISIRS</v>
      </c>
      <c r="X1" s="27" t="str">
        <f>G11</f>
        <v>ANIMALERIE-JARDINAGE</v>
      </c>
      <c r="Y1" s="27" t="str">
        <f>G12</f>
        <v>x</v>
      </c>
      <c r="Z1" s="28">
        <f>G13</f>
        <v>0</v>
      </c>
    </row>
    <row r="2" spans="1:26">
      <c r="A2" s="3">
        <v>2021</v>
      </c>
      <c r="C2" s="3" t="s">
        <v>2</v>
      </c>
      <c r="E2" s="3">
        <v>1</v>
      </c>
      <c r="G2" s="37" t="s">
        <v>57</v>
      </c>
      <c r="I2" s="3" t="s">
        <v>24</v>
      </c>
      <c r="K2" t="s">
        <v>73</v>
      </c>
      <c r="M2" s="7" t="str">
        <f t="shared" ref="M2:M23" si="0">INDEX($O$2:$Z$23,ROW()-1,MATCH(c_c,$O$1:$Z$1,0))</f>
        <v>Cotisation</v>
      </c>
      <c r="O2" s="19" t="s">
        <v>44</v>
      </c>
      <c r="P2" s="11" t="s">
        <v>82</v>
      </c>
      <c r="Q2" s="12" t="s">
        <v>80</v>
      </c>
      <c r="R2" s="10" t="s">
        <v>70</v>
      </c>
      <c r="S2" s="29" t="s">
        <v>34</v>
      </c>
      <c r="T2" s="31" t="s">
        <v>60</v>
      </c>
      <c r="U2" s="30" t="s">
        <v>47</v>
      </c>
      <c r="V2" s="17" t="s">
        <v>65</v>
      </c>
      <c r="W2" s="14" t="s">
        <v>66</v>
      </c>
      <c r="X2" s="49" t="s">
        <v>87</v>
      </c>
      <c r="Y2" s="16" t="s">
        <v>145</v>
      </c>
      <c r="Z2" s="20"/>
    </row>
    <row r="3" spans="1:26">
      <c r="C3" s="3" t="s">
        <v>3</v>
      </c>
      <c r="E3" s="3">
        <v>2</v>
      </c>
      <c r="G3" s="38" t="s">
        <v>94</v>
      </c>
      <c r="I3" s="3" t="s">
        <v>25</v>
      </c>
      <c r="K3" s="3" t="s">
        <v>79</v>
      </c>
      <c r="M3" s="7" t="str">
        <f t="shared" si="0"/>
        <v>Dépôt</v>
      </c>
      <c r="O3" s="19" t="s">
        <v>74</v>
      </c>
      <c r="P3" s="11" t="s">
        <v>81</v>
      </c>
      <c r="Q3" s="34" t="s">
        <v>71</v>
      </c>
      <c r="R3" s="15" t="s">
        <v>33</v>
      </c>
      <c r="S3" s="29" t="s">
        <v>49</v>
      </c>
      <c r="T3" s="33" t="s">
        <v>63</v>
      </c>
      <c r="U3" s="30" t="s">
        <v>31</v>
      </c>
      <c r="V3" s="17" t="s">
        <v>64</v>
      </c>
      <c r="W3" s="14" t="s">
        <v>37</v>
      </c>
      <c r="X3" s="49" t="s">
        <v>86</v>
      </c>
      <c r="Y3" s="16"/>
      <c r="Z3" s="21"/>
    </row>
    <row r="4" spans="1:26">
      <c r="C4" s="3" t="s">
        <v>4</v>
      </c>
      <c r="E4" s="3">
        <v>3</v>
      </c>
      <c r="G4" s="39" t="s">
        <v>51</v>
      </c>
      <c r="I4" t="s">
        <v>76</v>
      </c>
      <c r="K4" s="54" t="s">
        <v>106</v>
      </c>
      <c r="M4" s="7" t="str">
        <f t="shared" si="0"/>
        <v>Impôt</v>
      </c>
      <c r="O4" s="19" t="s">
        <v>48</v>
      </c>
      <c r="P4" s="47" t="s">
        <v>108</v>
      </c>
      <c r="Q4" s="12" t="s">
        <v>192</v>
      </c>
      <c r="R4" s="15" t="s">
        <v>45</v>
      </c>
      <c r="S4" s="13" t="s">
        <v>40</v>
      </c>
      <c r="T4" s="32" t="s">
        <v>41</v>
      </c>
      <c r="U4" s="30" t="s">
        <v>77</v>
      </c>
      <c r="V4" s="16"/>
      <c r="W4" s="14" t="s">
        <v>98</v>
      </c>
      <c r="X4" s="49" t="s">
        <v>88</v>
      </c>
      <c r="Y4" s="16"/>
      <c r="Z4" s="21"/>
    </row>
    <row r="5" spans="1:26">
      <c r="C5" s="3" t="s">
        <v>5</v>
      </c>
      <c r="E5" s="3">
        <v>4</v>
      </c>
      <c r="G5" s="40" t="s">
        <v>58</v>
      </c>
      <c r="I5" s="3" t="s">
        <v>32</v>
      </c>
      <c r="M5" s="7" t="str">
        <f t="shared" si="0"/>
        <v>Intérêt</v>
      </c>
      <c r="O5" s="19" t="s">
        <v>95</v>
      </c>
      <c r="P5" s="11" t="s">
        <v>46</v>
      </c>
      <c r="Q5" s="12" t="s">
        <v>91</v>
      </c>
      <c r="R5" s="10" t="s">
        <v>72</v>
      </c>
      <c r="S5" s="13" t="s">
        <v>99</v>
      </c>
      <c r="T5" s="18"/>
      <c r="U5" s="30" t="s">
        <v>83</v>
      </c>
      <c r="V5" s="16"/>
      <c r="W5" s="14" t="s">
        <v>89</v>
      </c>
      <c r="X5" s="49" t="s">
        <v>92</v>
      </c>
      <c r="Y5" s="16"/>
      <c r="Z5" s="21"/>
    </row>
    <row r="6" spans="1:26">
      <c r="C6" s="3" t="s">
        <v>6</v>
      </c>
      <c r="E6" s="3">
        <v>5</v>
      </c>
      <c r="G6" s="41" t="s">
        <v>54</v>
      </c>
      <c r="I6" s="3" t="s">
        <v>26</v>
      </c>
      <c r="M6" s="7" t="str">
        <f t="shared" si="0"/>
        <v>Retrait</v>
      </c>
      <c r="O6" s="19" t="s">
        <v>75</v>
      </c>
      <c r="P6" s="16"/>
      <c r="Q6" s="34" t="s">
        <v>69</v>
      </c>
      <c r="R6" s="10" t="s">
        <v>59</v>
      </c>
      <c r="S6" s="13" t="s">
        <v>35</v>
      </c>
      <c r="T6" s="18"/>
      <c r="U6" s="30" t="s">
        <v>101</v>
      </c>
      <c r="V6" s="16"/>
      <c r="W6" s="14" t="s">
        <v>93</v>
      </c>
      <c r="X6" s="16"/>
      <c r="Y6" s="16"/>
      <c r="Z6" s="21"/>
    </row>
    <row r="7" spans="1:26">
      <c r="C7" s="3" t="s">
        <v>7</v>
      </c>
      <c r="E7" s="3">
        <v>6</v>
      </c>
      <c r="G7" s="42" t="s">
        <v>55</v>
      </c>
      <c r="I7" s="3" t="s">
        <v>27</v>
      </c>
      <c r="M7" s="7" t="str">
        <f t="shared" si="0"/>
        <v>Salaire</v>
      </c>
      <c r="O7" s="19" t="s">
        <v>85</v>
      </c>
      <c r="P7" s="16"/>
      <c r="Q7" s="12" t="s">
        <v>84</v>
      </c>
      <c r="R7" s="10" t="s">
        <v>96</v>
      </c>
      <c r="S7" s="13" t="s">
        <v>97</v>
      </c>
      <c r="T7" s="16"/>
      <c r="U7" s="16"/>
      <c r="V7" s="16"/>
      <c r="W7" s="14" t="s">
        <v>67</v>
      </c>
      <c r="X7" s="18"/>
      <c r="Y7" s="16"/>
      <c r="Z7" s="20"/>
    </row>
    <row r="8" spans="1:26">
      <c r="C8" s="3" t="s">
        <v>8</v>
      </c>
      <c r="E8" s="3">
        <v>7</v>
      </c>
      <c r="G8" s="43" t="s">
        <v>61</v>
      </c>
      <c r="I8" t="s">
        <v>100</v>
      </c>
      <c r="M8" s="7" t="str">
        <f t="shared" si="0"/>
        <v>Taxe</v>
      </c>
      <c r="O8" s="19" t="s">
        <v>78</v>
      </c>
      <c r="P8" s="16"/>
      <c r="Q8" s="12" t="s">
        <v>53</v>
      </c>
      <c r="R8" s="16"/>
      <c r="S8" s="16"/>
      <c r="T8" s="16"/>
      <c r="U8" s="16"/>
      <c r="V8" s="16"/>
      <c r="W8" s="14" t="s">
        <v>68</v>
      </c>
      <c r="X8" s="18"/>
      <c r="Y8" s="16"/>
      <c r="Z8" s="20"/>
    </row>
    <row r="9" spans="1:26">
      <c r="C9" s="3" t="s">
        <v>9</v>
      </c>
      <c r="E9" s="3">
        <v>8</v>
      </c>
      <c r="G9" s="44" t="s">
        <v>56</v>
      </c>
      <c r="I9" t="s">
        <v>126</v>
      </c>
      <c r="M9" s="7" t="str">
        <f t="shared" si="0"/>
        <v>Transfert</v>
      </c>
      <c r="O9" s="19" t="s">
        <v>127</v>
      </c>
      <c r="P9" s="16"/>
      <c r="Q9" s="12" t="s">
        <v>52</v>
      </c>
      <c r="R9" s="16"/>
      <c r="S9" s="16"/>
      <c r="T9" s="16"/>
      <c r="U9" s="16"/>
      <c r="V9" s="16"/>
      <c r="W9" s="14" t="s">
        <v>38</v>
      </c>
      <c r="X9" s="16"/>
      <c r="Y9" s="16"/>
      <c r="Z9" s="20"/>
    </row>
    <row r="10" spans="1:26">
      <c r="C10" s="3" t="s">
        <v>10</v>
      </c>
      <c r="E10" s="3">
        <v>9</v>
      </c>
      <c r="G10" s="45" t="s">
        <v>62</v>
      </c>
      <c r="M10" s="7">
        <f t="shared" si="0"/>
        <v>0</v>
      </c>
      <c r="O10" s="22"/>
      <c r="P10" s="16"/>
      <c r="Q10" s="12" t="s">
        <v>109</v>
      </c>
      <c r="R10" s="16"/>
      <c r="S10" s="16"/>
      <c r="T10" s="16"/>
      <c r="U10" s="16"/>
      <c r="V10" s="16"/>
      <c r="W10" s="14" t="s">
        <v>36</v>
      </c>
      <c r="X10" s="16"/>
      <c r="Y10" s="16"/>
      <c r="Z10" s="20"/>
    </row>
    <row r="11" spans="1:26">
      <c r="C11" s="3" t="s">
        <v>11</v>
      </c>
      <c r="E11" s="3">
        <v>10</v>
      </c>
      <c r="G11" s="48" t="s">
        <v>90</v>
      </c>
      <c r="M11" s="7">
        <f t="shared" si="0"/>
        <v>0</v>
      </c>
      <c r="O11" s="22"/>
      <c r="P11" s="16"/>
      <c r="Q11" s="16"/>
      <c r="R11" s="16"/>
      <c r="S11" s="16"/>
      <c r="T11" s="16"/>
      <c r="U11" s="16"/>
      <c r="V11" s="16"/>
      <c r="W11" s="14" t="s">
        <v>39</v>
      </c>
      <c r="X11" s="16"/>
      <c r="Y11" s="16"/>
      <c r="Z11" s="20"/>
    </row>
    <row r="12" spans="1:26">
      <c r="C12" s="3" t="s">
        <v>12</v>
      </c>
      <c r="E12" s="3">
        <v>11</v>
      </c>
      <c r="G12" s="36" t="s">
        <v>145</v>
      </c>
      <c r="M12" s="7">
        <f t="shared" si="0"/>
        <v>0</v>
      </c>
      <c r="O12" s="22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20"/>
    </row>
    <row r="13" spans="1:26">
      <c r="C13" s="3" t="s">
        <v>13</v>
      </c>
      <c r="E13" s="3">
        <v>12</v>
      </c>
      <c r="G13" s="36"/>
      <c r="M13" s="7">
        <f t="shared" si="0"/>
        <v>0</v>
      </c>
      <c r="O13" s="22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20"/>
    </row>
    <row r="14" spans="1:26">
      <c r="E14" s="3">
        <v>13</v>
      </c>
      <c r="M14" s="7">
        <f t="shared" si="0"/>
        <v>0</v>
      </c>
      <c r="O14" s="22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20"/>
    </row>
    <row r="15" spans="1:26">
      <c r="E15" s="3">
        <v>14</v>
      </c>
      <c r="M15" s="7">
        <f t="shared" si="0"/>
        <v>0</v>
      </c>
      <c r="O15" s="22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20"/>
    </row>
    <row r="16" spans="1:26">
      <c r="E16" s="3">
        <v>15</v>
      </c>
      <c r="K16" s="9"/>
      <c r="M16" s="7">
        <f t="shared" si="0"/>
        <v>0</v>
      </c>
      <c r="O16" s="22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20"/>
    </row>
    <row r="17" spans="5:26">
      <c r="E17" s="3">
        <v>16</v>
      </c>
      <c r="M17" s="7">
        <f t="shared" si="0"/>
        <v>0</v>
      </c>
      <c r="O17" s="22"/>
      <c r="P17" s="16"/>
      <c r="Q17" s="16"/>
      <c r="R17" s="16"/>
      <c r="S17" s="18"/>
      <c r="T17" s="18"/>
      <c r="U17" s="18"/>
      <c r="V17" s="16"/>
      <c r="W17" s="16"/>
      <c r="X17" s="16"/>
      <c r="Y17" s="16"/>
      <c r="Z17" s="20"/>
    </row>
    <row r="18" spans="5:26">
      <c r="E18" s="3">
        <v>17</v>
      </c>
      <c r="M18" s="7">
        <f t="shared" si="0"/>
        <v>0</v>
      </c>
      <c r="O18" s="22"/>
      <c r="P18" s="16"/>
      <c r="Q18" s="16"/>
      <c r="R18" s="16"/>
      <c r="S18" s="18"/>
      <c r="T18" s="16"/>
      <c r="U18" s="18"/>
      <c r="V18" s="16"/>
      <c r="W18" s="16"/>
      <c r="X18" s="16"/>
      <c r="Y18" s="16"/>
      <c r="Z18" s="20"/>
    </row>
    <row r="19" spans="5:26">
      <c r="E19" s="3">
        <v>18</v>
      </c>
      <c r="M19" s="7">
        <f t="shared" si="0"/>
        <v>0</v>
      </c>
      <c r="O19" s="22"/>
      <c r="P19" s="16"/>
      <c r="Q19" s="16"/>
      <c r="R19" s="16"/>
      <c r="S19" s="18"/>
      <c r="T19" s="16"/>
      <c r="U19" s="16"/>
      <c r="V19" s="16"/>
      <c r="W19" s="16"/>
      <c r="X19" s="16"/>
      <c r="Y19" s="16"/>
      <c r="Z19" s="20"/>
    </row>
    <row r="20" spans="5:26">
      <c r="E20" s="3">
        <v>19</v>
      </c>
      <c r="M20" s="7">
        <f t="shared" si="0"/>
        <v>0</v>
      </c>
      <c r="O20" s="22"/>
      <c r="P20" s="16"/>
      <c r="Q20" s="16"/>
      <c r="R20" s="16"/>
      <c r="S20" s="18"/>
      <c r="T20" s="16"/>
      <c r="U20" s="16"/>
      <c r="V20" s="16"/>
      <c r="W20" s="16"/>
      <c r="X20" s="16"/>
      <c r="Y20" s="16"/>
      <c r="Z20" s="20"/>
    </row>
    <row r="21" spans="5:26">
      <c r="E21" s="3">
        <v>20</v>
      </c>
      <c r="M21" s="7">
        <f t="shared" si="0"/>
        <v>0</v>
      </c>
      <c r="O21" s="22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20"/>
    </row>
    <row r="22" spans="5:26">
      <c r="E22" s="3">
        <v>21</v>
      </c>
      <c r="M22" s="7">
        <f t="shared" si="0"/>
        <v>0</v>
      </c>
      <c r="O22" s="22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20"/>
    </row>
    <row r="23" spans="5:26" ht="13.5" thickBot="1">
      <c r="E23" s="3">
        <v>22</v>
      </c>
      <c r="M23" s="7">
        <f t="shared" si="0"/>
        <v>0</v>
      </c>
      <c r="O23" s="23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5"/>
    </row>
    <row r="24" spans="5:26">
      <c r="E24" s="3">
        <v>23</v>
      </c>
      <c r="M24" s="6" t="s">
        <v>42</v>
      </c>
      <c r="O24" t="s">
        <v>43</v>
      </c>
    </row>
    <row r="25" spans="5:26">
      <c r="E25" s="3">
        <v>24</v>
      </c>
    </row>
    <row r="26" spans="5:26">
      <c r="E26" s="3">
        <v>25</v>
      </c>
    </row>
    <row r="27" spans="5:26">
      <c r="E27" s="3">
        <v>26</v>
      </c>
    </row>
    <row r="28" spans="5:26">
      <c r="E28" s="3">
        <v>27</v>
      </c>
    </row>
    <row r="29" spans="5:26">
      <c r="E29" s="3">
        <v>28</v>
      </c>
    </row>
    <row r="30" spans="5:26">
      <c r="E30" s="3">
        <v>29</v>
      </c>
    </row>
    <row r="31" spans="5:26">
      <c r="E31" s="3">
        <v>30</v>
      </c>
    </row>
    <row r="32" spans="5:26">
      <c r="E32" s="3">
        <v>31</v>
      </c>
    </row>
  </sheetData>
  <sortState ref="X2:X5">
    <sortCondition ref="X2:X5"/>
  </sortState>
  <dataValidations count="1">
    <dataValidation type="list" allowBlank="1" showInputMessage="1" showErrorMessage="1" sqref="O12">
      <formula1>$O$2:$O$10</formula1>
    </dataValidation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5ED478-B2BF-490B-88FB-7D84A9B8B4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20</vt:i4>
      </vt:variant>
    </vt:vector>
  </HeadingPairs>
  <TitlesOfParts>
    <vt:vector size="25" baseType="lpstr">
      <vt:lpstr>Formulaire</vt:lpstr>
      <vt:lpstr>Données</vt:lpstr>
      <vt:lpstr>TcD</vt:lpstr>
      <vt:lpstr>Périodique</vt:lpstr>
      <vt:lpstr>Listes</vt:lpstr>
      <vt:lpstr>c_année</vt:lpstr>
      <vt:lpstr>c_c</vt:lpstr>
      <vt:lpstr>c_compte</vt:lpstr>
      <vt:lpstr>c_crédit</vt:lpstr>
      <vt:lpstr>c_débit</vt:lpstr>
      <vt:lpstr>c_jour</vt:lpstr>
      <vt:lpstr>c_modes</vt:lpstr>
      <vt:lpstr>c_mois</vt:lpstr>
      <vt:lpstr>c_montant</vt:lpstr>
      <vt:lpstr>c_sc</vt:lpstr>
      <vt:lpstr>Détails</vt:lpstr>
      <vt:lpstr>TcD!Extraire</vt:lpstr>
      <vt:lpstr>Formulaire</vt:lpstr>
      <vt:lpstr>s_Années</vt:lpstr>
      <vt:lpstr>s_Catégories</vt:lpstr>
      <vt:lpstr>s_Jours</vt:lpstr>
      <vt:lpstr>s_Mois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FRANCIS</cp:lastModifiedBy>
  <dcterms:created xsi:type="dcterms:W3CDTF">2021-01-11T21:12:12Z</dcterms:created>
  <dcterms:modified xsi:type="dcterms:W3CDTF">2021-06-10T10:14:21Z</dcterms:modified>
</cp:coreProperties>
</file>