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8800" windowHeight="11805"/>
  </bookViews>
  <sheets>
    <sheet name="Valeurs" sheetId="2" r:id="rId1"/>
    <sheet name="Tx" sheetId="1" r:id="rId2"/>
  </sheets>
  <externalReferences>
    <externalReference r:id="rId3"/>
  </externalReferences>
  <definedNames>
    <definedName name="Frequence">OFFSET('[1]Tx Curves'!$C$8,0,0,COUNTA('[1]Tx Curves'!$C$8:$C$26)-1)</definedName>
    <definedName name="Mask1">OFFSET('[1]Tx Curves'!$F$8,0,0,COUNTA('[1]Tx Curves'!$F$8:$F$26)-1)</definedName>
    <definedName name="Mask2">OFFSET('[1]Tx Curves'!$D$8,0,0,COUNTA('[1]Tx Curves'!$D$8:$D$26)-1)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/>
  <c r="E12"/>
  <c r="E14" l="1"/>
  <c r="F15"/>
  <c r="F11" l="1"/>
  <c r="E11"/>
  <c r="F10"/>
  <c r="E15"/>
  <c r="E10"/>
  <c r="F9"/>
  <c r="E9"/>
  <c r="F13"/>
  <c r="E13"/>
  <c r="F14"/>
</calcChain>
</file>

<file path=xl/sharedStrings.xml><?xml version="1.0" encoding="utf-8"?>
<sst xmlns="http://schemas.openxmlformats.org/spreadsheetml/2006/main" count="7" uniqueCount="5">
  <si>
    <t>CL</t>
  </si>
  <si>
    <t>Fc</t>
  </si>
  <si>
    <t>Fréquence</t>
  </si>
  <si>
    <t>Gabarit</t>
  </si>
  <si>
    <t>Mesures</t>
  </si>
</sst>
</file>

<file path=xl/styles.xml><?xml version="1.0" encoding="utf-8"?>
<styleSheet xmlns="http://schemas.openxmlformats.org/spreadsheetml/2006/main">
  <numFmts count="3">
    <numFmt numFmtId="164" formatCode="#,##0&quot; kHz&quot;"/>
    <numFmt numFmtId="165" formatCode="0.00&quot; dB&quot;"/>
    <numFmt numFmtId="166" formatCode="0.00&quot; dBm&quot;"/>
  </numFmts>
  <fonts count="8"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00589A"/>
      <name val="Arial"/>
      <family val="2"/>
    </font>
    <font>
      <sz val="12"/>
      <color rgb="FFFF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4" fillId="0" borderId="0" xfId="0" applyFont="1"/>
    <xf numFmtId="165" fontId="0" fillId="0" borderId="0" xfId="0" applyNumberForma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Fill="1" applyBorder="1"/>
    <xf numFmtId="166" fontId="1" fillId="0" borderId="1" xfId="0" applyNumberFormat="1" applyFont="1" applyBorder="1" applyAlignment="1" applyProtection="1">
      <alignment horizontal="center"/>
      <protection locked="0"/>
    </xf>
    <xf numFmtId="164" fontId="0" fillId="0" borderId="0" xfId="0" applyNumberFormat="1"/>
    <xf numFmtId="165" fontId="1" fillId="3" borderId="1" xfId="0" applyNumberFormat="1" applyFont="1" applyFill="1" applyBorder="1" applyAlignment="1" applyProtection="1">
      <alignment horizontal="center"/>
      <protection locked="0"/>
    </xf>
    <xf numFmtId="164" fontId="1" fillId="3" borderId="1" xfId="0" applyNumberFormat="1" applyFont="1" applyFill="1" applyBorder="1" applyAlignment="1">
      <alignment horizontal="center"/>
    </xf>
    <xf numFmtId="165" fontId="1" fillId="4" borderId="1" xfId="0" applyNumberFormat="1" applyFont="1" applyFill="1" applyBorder="1" applyAlignment="1" applyProtection="1">
      <alignment horizontal="center"/>
      <protection locked="0"/>
    </xf>
    <xf numFmtId="165" fontId="1" fillId="4" borderId="1" xfId="0" applyNumberFormat="1" applyFont="1" applyFill="1" applyBorder="1"/>
    <xf numFmtId="166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3"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Réponse</a:t>
            </a:r>
          </a:p>
        </c:rich>
      </c:tx>
      <c:layout/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2430358705161861"/>
          <c:y val="0.30311388159813357"/>
          <c:w val="0.78819641294838183"/>
          <c:h val="0.67145778652668442"/>
        </c:manualLayout>
      </c:layout>
      <c:scatterChart>
        <c:scatterStyle val="smoothMarker"/>
        <c:ser>
          <c:idx val="0"/>
          <c:order val="0"/>
          <c:tx>
            <c:v>Gabarit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Tx!$E$9:$E$15</c:f>
              <c:numCache>
                <c:formatCode>#,##0" kHz"</c:formatCode>
                <c:ptCount val="7"/>
                <c:pt idx="0">
                  <c:v>480</c:v>
                </c:pt>
                <c:pt idx="1">
                  <c:v>490</c:v>
                </c:pt>
                <c:pt idx="2">
                  <c:v>512</c:v>
                </c:pt>
                <c:pt idx="3">
                  <c:v>520</c:v>
                </c:pt>
                <c:pt idx="4">
                  <c:v>528</c:v>
                </c:pt>
                <c:pt idx="5">
                  <c:v>550</c:v>
                </c:pt>
                <c:pt idx="6">
                  <c:v>560</c:v>
                </c:pt>
              </c:numCache>
            </c:numRef>
          </c:xVal>
          <c:yVal>
            <c:numRef>
              <c:f>Tx!$F$9:$F$15</c:f>
              <c:numCache>
                <c:formatCode>0.00" dB"</c:formatCode>
                <c:ptCount val="7"/>
                <c:pt idx="0">
                  <c:v>-30</c:v>
                </c:pt>
                <c:pt idx="1">
                  <c:v>-26</c:v>
                </c:pt>
                <c:pt idx="2">
                  <c:v>-20.3</c:v>
                </c:pt>
                <c:pt idx="3">
                  <c:v>-20</c:v>
                </c:pt>
                <c:pt idx="4">
                  <c:v>-20.3</c:v>
                </c:pt>
                <c:pt idx="5">
                  <c:v>-26</c:v>
                </c:pt>
                <c:pt idx="6">
                  <c:v>-30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57DF-4C05-8259-B773C97B9095}"/>
            </c:ext>
          </c:extLst>
        </c:ser>
        <c:ser>
          <c:idx val="1"/>
          <c:order val="1"/>
          <c:tx>
            <c:v>Mesures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Tx!$E$9:$E$15</c:f>
              <c:numCache>
                <c:formatCode>#,##0" kHz"</c:formatCode>
                <c:ptCount val="7"/>
                <c:pt idx="0">
                  <c:v>480</c:v>
                </c:pt>
                <c:pt idx="1">
                  <c:v>490</c:v>
                </c:pt>
                <c:pt idx="2">
                  <c:v>512</c:v>
                </c:pt>
                <c:pt idx="3">
                  <c:v>520</c:v>
                </c:pt>
                <c:pt idx="4">
                  <c:v>528</c:v>
                </c:pt>
                <c:pt idx="5">
                  <c:v>550</c:v>
                </c:pt>
                <c:pt idx="6">
                  <c:v>560</c:v>
                </c:pt>
              </c:numCache>
            </c:numRef>
          </c:xVal>
          <c:yVal>
            <c:numRef>
              <c:f>Tx!$G$9:$G$15</c:f>
              <c:numCache>
                <c:formatCode>0.00" dBm"</c:formatCode>
                <c:ptCount val="7"/>
                <c:pt idx="0">
                  <c:v>-12</c:v>
                </c:pt>
                <c:pt idx="1">
                  <c:v>-8.5</c:v>
                </c:pt>
                <c:pt idx="2">
                  <c:v>-2</c:v>
                </c:pt>
                <c:pt idx="3">
                  <c:v>-1.9</c:v>
                </c:pt>
                <c:pt idx="4">
                  <c:v>-2.1</c:v>
                </c:pt>
                <c:pt idx="5">
                  <c:v>-8.4</c:v>
                </c:pt>
                <c:pt idx="6">
                  <c:v>-13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57DF-4C05-8259-B773C97B9095}"/>
            </c:ext>
          </c:extLst>
        </c:ser>
        <c:dLbls/>
        <c:axId val="104340096"/>
        <c:axId val="140550528"/>
      </c:scatterChart>
      <c:valAx>
        <c:axId val="104340096"/>
        <c:scaling>
          <c:orientation val="minMax"/>
          <c:max val="560"/>
          <c:min val="480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&quot; kHz&quot;" sourceLinked="1"/>
        <c:maj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550528"/>
        <c:crosses val="autoZero"/>
        <c:crossBetween val="midCat"/>
      </c:valAx>
      <c:valAx>
        <c:axId val="14055052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&quot; dB&quot;" sourceLinked="0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340096"/>
        <c:crossesAt val="0"/>
        <c:crossBetween val="midCat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Détail Réponse</a:t>
            </a:r>
          </a:p>
        </c:rich>
      </c:tx>
      <c:layout/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0.12430358705161861"/>
          <c:y val="0.30311388159813357"/>
          <c:w val="0.78819641294838183"/>
          <c:h val="0.67145778652668442"/>
        </c:manualLayout>
      </c:layout>
      <c:scatterChart>
        <c:scatterStyle val="smoothMarker"/>
        <c:ser>
          <c:idx val="0"/>
          <c:order val="0"/>
          <c:tx>
            <c:v>Gabarit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Tx!$E$11:$E$13</c:f>
              <c:numCache>
                <c:formatCode>#,##0" kHz"</c:formatCode>
                <c:ptCount val="3"/>
                <c:pt idx="0">
                  <c:v>512</c:v>
                </c:pt>
                <c:pt idx="1">
                  <c:v>520</c:v>
                </c:pt>
                <c:pt idx="2">
                  <c:v>528</c:v>
                </c:pt>
              </c:numCache>
            </c:numRef>
          </c:xVal>
          <c:yVal>
            <c:numRef>
              <c:f>Tx!$F$11:$F$13</c:f>
              <c:numCache>
                <c:formatCode>0.00" dB"</c:formatCode>
                <c:ptCount val="3"/>
                <c:pt idx="0">
                  <c:v>-20.3</c:v>
                </c:pt>
                <c:pt idx="1">
                  <c:v>-20</c:v>
                </c:pt>
                <c:pt idx="2">
                  <c:v>-20.3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D0B9-47EA-A724-84B2D3AE12F4}"/>
            </c:ext>
          </c:extLst>
        </c:ser>
        <c:ser>
          <c:idx val="1"/>
          <c:order val="1"/>
          <c:tx>
            <c:v>Mesures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Tx!$E$11:$E$13</c:f>
              <c:numCache>
                <c:formatCode>#,##0" kHz"</c:formatCode>
                <c:ptCount val="3"/>
                <c:pt idx="0">
                  <c:v>512</c:v>
                </c:pt>
                <c:pt idx="1">
                  <c:v>520</c:v>
                </c:pt>
                <c:pt idx="2">
                  <c:v>528</c:v>
                </c:pt>
              </c:numCache>
            </c:numRef>
          </c:xVal>
          <c:yVal>
            <c:numRef>
              <c:f>Tx!$G$11:$G$13</c:f>
              <c:numCache>
                <c:formatCode>0.00" dBm"</c:formatCode>
                <c:ptCount val="3"/>
                <c:pt idx="0">
                  <c:v>-2</c:v>
                </c:pt>
                <c:pt idx="1">
                  <c:v>-1.9</c:v>
                </c:pt>
                <c:pt idx="2">
                  <c:v>-2.1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1-D0B9-47EA-A724-84B2D3AE12F4}"/>
            </c:ext>
          </c:extLst>
        </c:ser>
        <c:dLbls/>
        <c:axId val="140572160"/>
        <c:axId val="140573696"/>
      </c:scatterChart>
      <c:valAx>
        <c:axId val="140572160"/>
        <c:scaling>
          <c:orientation val="minMax"/>
          <c:max val="528"/>
          <c:min val="512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&quot; kHz&quot;" sourceLinked="1"/>
        <c:majorTickMark val="none"/>
        <c:tickLblPos val="high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573696"/>
        <c:crosses val="autoZero"/>
        <c:crossBetween val="midCat"/>
      </c:valAx>
      <c:valAx>
        <c:axId val="14057369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&quot; dB&quot;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572160"/>
        <c:crossesAt val="0"/>
        <c:crossBetween val="midCat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33337</xdr:rowOff>
    </xdr:from>
    <xdr:to>
      <xdr:col>8</xdr:col>
      <xdr:colOff>161925</xdr:colOff>
      <xdr:row>43</xdr:row>
      <xdr:rowOff>28575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16</xdr:row>
      <xdr:rowOff>0</xdr:rowOff>
    </xdr:from>
    <xdr:to>
      <xdr:col>17</xdr:col>
      <xdr:colOff>733425</xdr:colOff>
      <xdr:row>42</xdr:row>
      <xdr:rowOff>157163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IS/AppData/Local/Temp/V&#233;rification%20filtre-%20en%20cours%20-V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ameters"/>
      <sheetName val="Tx"/>
      <sheetName val="Tx Curves"/>
      <sheetName val="Rx"/>
      <sheetName val="Reference user manual Doc"/>
    </sheetNames>
    <sheetDataSet>
      <sheetData sheetId="0"/>
      <sheetData sheetId="1">
        <row r="22">
          <cell r="D22">
            <v>360</v>
          </cell>
        </row>
      </sheetData>
      <sheetData sheetId="2">
        <row r="8">
          <cell r="C8">
            <v>350</v>
          </cell>
          <cell r="D8">
            <v>-11.45</v>
          </cell>
        </row>
        <row r="9">
          <cell r="C9">
            <v>360</v>
          </cell>
          <cell r="D9">
            <v>-11.45</v>
          </cell>
        </row>
        <row r="10">
          <cell r="C10">
            <v>360</v>
          </cell>
          <cell r="D10">
            <v>-7.45</v>
          </cell>
        </row>
        <row r="11">
          <cell r="C11">
            <v>370</v>
          </cell>
          <cell r="D11">
            <v>-7.45</v>
          </cell>
        </row>
        <row r="12">
          <cell r="C12">
            <v>370</v>
          </cell>
          <cell r="D12">
            <v>-7.45</v>
          </cell>
        </row>
        <row r="13">
          <cell r="C13">
            <v>370</v>
          </cell>
          <cell r="D13">
            <v>-6.45</v>
          </cell>
        </row>
        <row r="14">
          <cell r="C14">
            <v>392</v>
          </cell>
          <cell r="F14">
            <v>-14</v>
          </cell>
        </row>
        <row r="15">
          <cell r="C15">
            <v>392</v>
          </cell>
          <cell r="F15">
            <v>-2.25</v>
          </cell>
        </row>
        <row r="16">
          <cell r="C16">
            <v>392</v>
          </cell>
          <cell r="F16">
            <v>-1.75</v>
          </cell>
        </row>
        <row r="17">
          <cell r="C17">
            <v>400</v>
          </cell>
          <cell r="F17">
            <v>-1.75</v>
          </cell>
        </row>
        <row r="18">
          <cell r="C18">
            <v>408</v>
          </cell>
          <cell r="F18">
            <v>-1.75</v>
          </cell>
        </row>
        <row r="19">
          <cell r="C19">
            <v>408</v>
          </cell>
          <cell r="F19">
            <v>-2.25</v>
          </cell>
        </row>
        <row r="20">
          <cell r="C20">
            <v>408</v>
          </cell>
          <cell r="F20">
            <v>-14</v>
          </cell>
        </row>
        <row r="21">
          <cell r="C21">
            <v>430</v>
          </cell>
          <cell r="D21">
            <v>-6.45</v>
          </cell>
        </row>
        <row r="22">
          <cell r="C22">
            <v>430</v>
          </cell>
          <cell r="D22">
            <v>-7.45</v>
          </cell>
        </row>
        <row r="23">
          <cell r="C23">
            <v>430</v>
          </cell>
          <cell r="D23">
            <v>-7.45</v>
          </cell>
        </row>
        <row r="24">
          <cell r="C24">
            <v>440</v>
          </cell>
          <cell r="D24">
            <v>-7.45</v>
          </cell>
        </row>
        <row r="25">
          <cell r="C25">
            <v>440</v>
          </cell>
          <cell r="D25">
            <v>-11.45</v>
          </cell>
        </row>
        <row r="26">
          <cell r="C26">
            <v>450</v>
          </cell>
          <cell r="D26">
            <v>-11.45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H3"/>
  <sheetViews>
    <sheetView tabSelected="1" workbookViewId="0">
      <selection activeCell="J13" sqref="J13"/>
    </sheetView>
  </sheetViews>
  <sheetFormatPr baseColWidth="10" defaultRowHeight="12.75"/>
  <cols>
    <col min="8" max="8" width="11.7109375" bestFit="1" customWidth="1"/>
  </cols>
  <sheetData>
    <row r="3" spans="4:8" ht="15">
      <c r="D3" s="15" t="s">
        <v>1</v>
      </c>
      <c r="E3" s="16">
        <v>520</v>
      </c>
      <c r="G3" s="17" t="s">
        <v>0</v>
      </c>
      <c r="H3" s="17">
        <v>20</v>
      </c>
    </row>
  </sheetData>
  <conditionalFormatting sqref="H3">
    <cfRule type="expression" dxfId="12" priority="4">
      <formula>$H$2="WARNING, CL is higher than expected check filter tuning"</formula>
    </cfRule>
  </conditionalFormatting>
  <conditionalFormatting sqref="G3">
    <cfRule type="expression" dxfId="11" priority="3">
      <formula>$H$2="WARNING, CL is higher than expected check filter tuning"</formula>
    </cfRule>
  </conditionalFormatting>
  <conditionalFormatting sqref="D3">
    <cfRule type="expression" dxfId="10" priority="2">
      <formula>$H$2="WARNING, CL is higher than expected check filter tuning"</formula>
    </cfRule>
  </conditionalFormatting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Q64"/>
  <sheetViews>
    <sheetView workbookViewId="0">
      <selection activeCell="C10" sqref="C10"/>
    </sheetView>
  </sheetViews>
  <sheetFormatPr baseColWidth="10" defaultRowHeight="12.75"/>
  <cols>
    <col min="1" max="1" width="5.140625" customWidth="1"/>
    <col min="2" max="2" width="20.7109375" customWidth="1"/>
    <col min="3" max="3" width="15.42578125" bestFit="1" customWidth="1"/>
    <col min="4" max="4" width="12.85546875" customWidth="1"/>
    <col min="6" max="6" width="14.140625" customWidth="1"/>
    <col min="7" max="7" width="14.28515625" bestFit="1" customWidth="1"/>
  </cols>
  <sheetData>
    <row r="1" spans="2:8" ht="15">
      <c r="B1" s="4"/>
      <c r="C1" s="4"/>
      <c r="D1" s="1"/>
    </row>
    <row r="3" spans="2:8" ht="15">
      <c r="D3" s="15" t="s">
        <v>1</v>
      </c>
      <c r="E3" s="16">
        <v>520</v>
      </c>
      <c r="G3" s="17" t="s">
        <v>0</v>
      </c>
      <c r="H3" s="17">
        <v>20</v>
      </c>
    </row>
    <row r="4" spans="2:8">
      <c r="D4" s="6"/>
    </row>
    <row r="5" spans="2:8" ht="15.75">
      <c r="D5" s="2"/>
      <c r="F5" s="7"/>
    </row>
    <row r="6" spans="2:8">
      <c r="D6" s="5"/>
      <c r="F6" s="7"/>
    </row>
    <row r="7" spans="2:8">
      <c r="F7" s="7"/>
    </row>
    <row r="8" spans="2:8" ht="15">
      <c r="E8" s="8" t="s">
        <v>2</v>
      </c>
      <c r="F8" s="9" t="s">
        <v>3</v>
      </c>
      <c r="G8" s="10" t="s">
        <v>4</v>
      </c>
    </row>
    <row r="9" spans="2:8" ht="15">
      <c r="E9" s="11">
        <f>E12-40</f>
        <v>480</v>
      </c>
      <c r="F9" s="12">
        <f>F12-10</f>
        <v>-30</v>
      </c>
      <c r="G9" s="13">
        <v>-12</v>
      </c>
    </row>
    <row r="10" spans="2:8" ht="15">
      <c r="E10" s="11">
        <f>E12-30</f>
        <v>490</v>
      </c>
      <c r="F10" s="12">
        <f>F12-6</f>
        <v>-26</v>
      </c>
      <c r="G10" s="13">
        <v>-8.5</v>
      </c>
    </row>
    <row r="11" spans="2:8" ht="15">
      <c r="E11" s="11">
        <f>E12-8</f>
        <v>512</v>
      </c>
      <c r="F11" s="12">
        <f>F12-0.3</f>
        <v>-20.3</v>
      </c>
      <c r="G11" s="13">
        <v>-2</v>
      </c>
    </row>
    <row r="12" spans="2:8" ht="15">
      <c r="E12" s="16">
        <f>E3</f>
        <v>520</v>
      </c>
      <c r="F12" s="18">
        <f>-H3</f>
        <v>-20</v>
      </c>
      <c r="G12" s="19">
        <v>-1.9</v>
      </c>
    </row>
    <row r="13" spans="2:8" ht="15">
      <c r="E13" s="11">
        <f>E12+8</f>
        <v>528</v>
      </c>
      <c r="F13" s="12">
        <f>F12-0.3</f>
        <v>-20.3</v>
      </c>
      <c r="G13" s="13">
        <v>-2.1</v>
      </c>
    </row>
    <row r="14" spans="2:8" ht="15">
      <c r="E14" s="11">
        <f>E12+30</f>
        <v>550</v>
      </c>
      <c r="F14" s="12">
        <f>F12-6</f>
        <v>-26</v>
      </c>
      <c r="G14" s="13">
        <v>-8.4</v>
      </c>
    </row>
    <row r="15" spans="2:8" ht="15">
      <c r="E15" s="11">
        <f>E12+40</f>
        <v>560</v>
      </c>
      <c r="F15" s="12">
        <f>F12-10</f>
        <v>-30</v>
      </c>
      <c r="G15" s="13">
        <v>-13</v>
      </c>
    </row>
    <row r="20" spans="5:17">
      <c r="E20" s="7"/>
      <c r="F20" s="14"/>
    </row>
    <row r="21" spans="5:17">
      <c r="F21" s="14"/>
    </row>
    <row r="22" spans="5:17">
      <c r="F22" s="14"/>
    </row>
    <row r="23" spans="5:17">
      <c r="F23" s="14"/>
      <c r="L23" s="3"/>
      <c r="M23" s="3"/>
    </row>
    <row r="24" spans="5:17">
      <c r="F24" s="14"/>
      <c r="L24" s="3"/>
      <c r="M24" s="3"/>
      <c r="N24" s="3"/>
      <c r="O24" s="3"/>
      <c r="P24" s="3"/>
      <c r="Q24" s="3"/>
    </row>
    <row r="25" spans="5:17">
      <c r="L25" s="3"/>
      <c r="M25" s="3"/>
      <c r="N25" s="3"/>
      <c r="O25" s="3"/>
      <c r="P25" s="3"/>
      <c r="Q25" s="3"/>
    </row>
    <row r="26" spans="5:17">
      <c r="L26" s="3"/>
      <c r="M26" s="3"/>
      <c r="N26" s="3"/>
      <c r="O26" s="3"/>
      <c r="P26" s="3"/>
      <c r="Q26" s="3"/>
    </row>
    <row r="27" spans="5:17">
      <c r="L27" s="3"/>
      <c r="M27" s="3"/>
      <c r="N27" s="3"/>
      <c r="O27" s="3"/>
      <c r="P27" s="3"/>
      <c r="Q27" s="3"/>
    </row>
    <row r="28" spans="5:17">
      <c r="L28" s="3"/>
      <c r="M28" s="3"/>
      <c r="N28" s="3"/>
      <c r="O28" s="3"/>
      <c r="P28" s="3"/>
      <c r="Q28" s="3"/>
    </row>
    <row r="29" spans="5:17">
      <c r="L29" s="3"/>
      <c r="M29" s="3"/>
      <c r="N29" s="3"/>
      <c r="O29" s="3"/>
      <c r="P29" s="3"/>
      <c r="Q29" s="3"/>
    </row>
    <row r="30" spans="5:17">
      <c r="L30" s="3"/>
      <c r="M30" s="3"/>
      <c r="N30" s="3"/>
      <c r="O30" s="3"/>
      <c r="P30" s="3"/>
      <c r="Q30" s="3"/>
    </row>
    <row r="31" spans="5:17">
      <c r="L31" s="3"/>
      <c r="M31" s="3"/>
      <c r="N31" s="3"/>
      <c r="O31" s="3"/>
      <c r="P31" s="3"/>
      <c r="Q31" s="3"/>
    </row>
    <row r="32" spans="5:17">
      <c r="L32" s="3"/>
      <c r="M32" s="3"/>
      <c r="N32" s="3"/>
      <c r="O32" s="3"/>
      <c r="P32" s="3"/>
      <c r="Q32" s="3"/>
    </row>
    <row r="33" spans="12:17">
      <c r="L33" s="3"/>
      <c r="M33" s="3"/>
      <c r="N33" s="3"/>
      <c r="O33" s="3"/>
      <c r="P33" s="3"/>
      <c r="Q33" s="3"/>
    </row>
    <row r="34" spans="12:17">
      <c r="L34" s="3"/>
      <c r="M34" s="3"/>
      <c r="N34" s="3"/>
      <c r="O34" s="3"/>
      <c r="P34" s="3"/>
      <c r="Q34" s="3"/>
    </row>
    <row r="35" spans="12:17">
      <c r="L35" s="3"/>
      <c r="M35" s="3"/>
      <c r="N35" s="3"/>
      <c r="O35" s="3"/>
      <c r="P35" s="3"/>
      <c r="Q35" s="3"/>
    </row>
    <row r="36" spans="12:17">
      <c r="L36" s="3"/>
      <c r="M36" s="3"/>
      <c r="N36" s="3"/>
      <c r="O36" s="3"/>
      <c r="P36" s="3"/>
      <c r="Q36" s="3"/>
    </row>
    <row r="37" spans="12:17">
      <c r="L37" s="3"/>
      <c r="M37" s="3"/>
      <c r="N37" s="3"/>
      <c r="O37" s="3"/>
      <c r="P37" s="3"/>
      <c r="Q37" s="3"/>
    </row>
    <row r="38" spans="12:17">
      <c r="L38" s="3"/>
      <c r="M38" s="3"/>
      <c r="N38" s="3"/>
      <c r="O38" s="3"/>
      <c r="P38" s="3"/>
      <c r="Q38" s="3"/>
    </row>
    <row r="39" spans="12:17">
      <c r="L39" s="3"/>
      <c r="M39" s="3"/>
      <c r="N39" s="3"/>
      <c r="O39" s="3"/>
      <c r="P39" s="3"/>
      <c r="Q39" s="3"/>
    </row>
    <row r="40" spans="12:17">
      <c r="L40" s="3"/>
      <c r="M40" s="3"/>
      <c r="N40" s="3"/>
      <c r="O40" s="3"/>
      <c r="P40" s="3"/>
      <c r="Q40" s="3"/>
    </row>
    <row r="41" spans="12:17">
      <c r="L41" s="3"/>
      <c r="M41" s="3"/>
      <c r="N41" s="3"/>
      <c r="O41" s="3"/>
      <c r="P41" s="3"/>
      <c r="Q41" s="3"/>
    </row>
    <row r="42" spans="12:17">
      <c r="L42" s="3"/>
      <c r="M42" s="3"/>
      <c r="N42" s="3"/>
      <c r="O42" s="3"/>
      <c r="P42" s="3"/>
      <c r="Q42" s="3"/>
    </row>
    <row r="43" spans="12:17">
      <c r="L43" s="3"/>
      <c r="M43" s="3"/>
      <c r="N43" s="3"/>
      <c r="O43" s="3"/>
      <c r="P43" s="3"/>
      <c r="Q43" s="3"/>
    </row>
    <row r="44" spans="12:17">
      <c r="L44" s="3"/>
      <c r="M44" s="3"/>
      <c r="N44" s="3"/>
      <c r="O44" s="3"/>
      <c r="P44" s="3"/>
      <c r="Q44" s="3"/>
    </row>
    <row r="45" spans="12:17">
      <c r="L45" s="3"/>
      <c r="M45" s="3"/>
      <c r="N45" s="3"/>
      <c r="O45" s="3"/>
      <c r="P45" s="3"/>
      <c r="Q45" s="3"/>
    </row>
    <row r="46" spans="12:17">
      <c r="L46" s="3"/>
      <c r="M46" s="3"/>
      <c r="N46" s="3"/>
      <c r="O46" s="3"/>
      <c r="P46" s="3"/>
      <c r="Q46" s="3"/>
    </row>
    <row r="47" spans="12:17">
      <c r="L47" s="3"/>
      <c r="M47" s="3"/>
      <c r="N47" s="3"/>
      <c r="O47" s="3"/>
      <c r="P47" s="3"/>
      <c r="Q47" s="3"/>
    </row>
    <row r="48" spans="12:17">
      <c r="L48" s="3"/>
      <c r="M48" s="3"/>
      <c r="N48" s="3"/>
      <c r="O48" s="3"/>
      <c r="P48" s="3"/>
      <c r="Q48" s="3"/>
    </row>
    <row r="49" spans="12:17">
      <c r="L49" s="3"/>
      <c r="M49" s="3"/>
      <c r="N49" s="3"/>
      <c r="O49" s="3"/>
      <c r="P49" s="3"/>
      <c r="Q49" s="3"/>
    </row>
    <row r="50" spans="12:17">
      <c r="L50" s="3"/>
      <c r="M50" s="3"/>
      <c r="N50" s="3"/>
      <c r="O50" s="3"/>
      <c r="P50" s="3"/>
      <c r="Q50" s="3"/>
    </row>
    <row r="51" spans="12:17">
      <c r="L51" s="3"/>
      <c r="M51" s="3"/>
      <c r="N51" s="3"/>
      <c r="O51" s="3"/>
      <c r="P51" s="3"/>
      <c r="Q51" s="3"/>
    </row>
    <row r="52" spans="12:17">
      <c r="L52" s="3"/>
      <c r="M52" s="3"/>
      <c r="N52" s="3"/>
      <c r="O52" s="3"/>
      <c r="P52" s="3"/>
      <c r="Q52" s="3"/>
    </row>
    <row r="53" spans="12:17">
      <c r="L53" s="3"/>
      <c r="M53" s="3"/>
      <c r="N53" s="3"/>
      <c r="O53" s="3"/>
      <c r="P53" s="3"/>
      <c r="Q53" s="3"/>
    </row>
    <row r="54" spans="12:17">
      <c r="L54" s="3"/>
      <c r="M54" s="3"/>
      <c r="N54" s="3"/>
      <c r="O54" s="3"/>
      <c r="P54" s="3"/>
      <c r="Q54" s="3"/>
    </row>
    <row r="55" spans="12:17">
      <c r="L55" s="3"/>
      <c r="M55" s="3"/>
      <c r="N55" s="3"/>
      <c r="O55" s="3"/>
      <c r="P55" s="3"/>
      <c r="Q55" s="3"/>
    </row>
    <row r="56" spans="12:17">
      <c r="L56" s="3"/>
      <c r="M56" s="3"/>
      <c r="N56" s="3"/>
      <c r="O56" s="3"/>
      <c r="P56" s="3"/>
      <c r="Q56" s="3"/>
    </row>
    <row r="57" spans="12:17">
      <c r="L57" s="3"/>
      <c r="M57" s="3"/>
      <c r="N57" s="3"/>
      <c r="O57" s="3"/>
      <c r="P57" s="3"/>
      <c r="Q57" s="3"/>
    </row>
    <row r="58" spans="12:17">
      <c r="L58" s="3"/>
      <c r="M58" s="3"/>
      <c r="N58" s="3"/>
      <c r="O58" s="3"/>
      <c r="P58" s="3"/>
      <c r="Q58" s="3"/>
    </row>
    <row r="59" spans="12:17">
      <c r="L59" s="3"/>
      <c r="M59" s="3"/>
      <c r="N59" s="3"/>
      <c r="O59" s="3"/>
      <c r="P59" s="3"/>
      <c r="Q59" s="3"/>
    </row>
    <row r="60" spans="12:17">
      <c r="L60" s="3"/>
      <c r="M60" s="3"/>
    </row>
    <row r="61" spans="12:17">
      <c r="L61" s="3"/>
      <c r="M61" s="3"/>
    </row>
    <row r="62" spans="12:17">
      <c r="L62" s="3"/>
      <c r="M62" s="3"/>
    </row>
    <row r="63" spans="12:17">
      <c r="L63" s="3"/>
      <c r="M63" s="3"/>
    </row>
    <row r="64" spans="12:17">
      <c r="L64" s="3"/>
      <c r="M64" s="3"/>
    </row>
  </sheetData>
  <conditionalFormatting sqref="G9">
    <cfRule type="cellIs" dxfId="9" priority="31" operator="greaterThan">
      <formula>$D$17</formula>
    </cfRule>
  </conditionalFormatting>
  <conditionalFormatting sqref="G12">
    <cfRule type="expression" dxfId="8" priority="30">
      <formula>$H$2="WARNING, CL is higher than expected check filter tuning"</formula>
    </cfRule>
  </conditionalFormatting>
  <conditionalFormatting sqref="G10">
    <cfRule type="cellIs" dxfId="7" priority="29" operator="greaterThan">
      <formula>$D$17</formula>
    </cfRule>
  </conditionalFormatting>
  <conditionalFormatting sqref="G11">
    <cfRule type="cellIs" dxfId="6" priority="28" operator="greaterThan">
      <formula>$D$17</formula>
    </cfRule>
  </conditionalFormatting>
  <conditionalFormatting sqref="G13">
    <cfRule type="cellIs" dxfId="5" priority="27" operator="greaterThan">
      <formula>$D$17</formula>
    </cfRule>
  </conditionalFormatting>
  <conditionalFormatting sqref="G14">
    <cfRule type="cellIs" dxfId="4" priority="26" operator="greaterThan">
      <formula>$D$17</formula>
    </cfRule>
  </conditionalFormatting>
  <conditionalFormatting sqref="G15">
    <cfRule type="cellIs" dxfId="3" priority="25" operator="greaterThan">
      <formula>$D$17</formula>
    </cfRule>
  </conditionalFormatting>
  <conditionalFormatting sqref="G3">
    <cfRule type="expression" dxfId="2" priority="24">
      <formula>$H$2="WARNING, CL is higher than expected check filter tuning"</formula>
    </cfRule>
  </conditionalFormatting>
  <conditionalFormatting sqref="D3">
    <cfRule type="expression" dxfId="1" priority="22">
      <formula>$H$2="WARNING, CL is higher than expected check filter tuning"</formula>
    </cfRule>
  </conditionalFormatting>
  <conditionalFormatting sqref="H3">
    <cfRule type="expression" dxfId="0" priority="1">
      <formula>$H$2="WARNING, CL is higher than expected check filter tuning"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Valeurs</vt:lpstr>
      <vt:lpstr>Tx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JLT</dc:creator>
  <cp:lastModifiedBy>FRANCIS</cp:lastModifiedBy>
  <dcterms:created xsi:type="dcterms:W3CDTF">2021-03-18T20:34:29Z</dcterms:created>
  <dcterms:modified xsi:type="dcterms:W3CDTF">2021-03-24T05:51:02Z</dcterms:modified>
</cp:coreProperties>
</file>