
<file path=[Content_Types].xml><?xml version="1.0" encoding="utf-8"?>
<Types xmlns="http://schemas.openxmlformats.org/package/2006/content-types"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activeX/activeX19.xml" ContentType="application/vnd.ms-office.activeX+xml"/>
  <Override PartName="/xl/activeX/activeX29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5.xml" ContentType="application/vnd.ms-office.activeX+xml"/>
  <Override PartName="/xl/activeX/activeX6.xml" ContentType="application/vnd.ms-office.activeX+xml"/>
  <Override PartName="/xl/activeX/activeX17.xml" ContentType="application/vnd.ms-office.activeX+xml"/>
  <Override PartName="/xl/activeX/activeX18.xml" ContentType="application/vnd.ms-office.activeX+xml"/>
  <Override PartName="/xl/activeX/activeX27.xml" ContentType="application/vnd.ms-office.activeX+xml"/>
  <Override PartName="/xl/activeX/activeX28.xml" ContentType="application/vnd.ms-office.activeX+xml"/>
  <Override PartName="/xl/activeX/activeX3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activeX/activeX24.xml" ContentType="application/vnd.ms-office.activeX+xml"/>
  <Override PartName="/xl/activeX/activeX25.xml" ContentType="application/vnd.ms-office.activeX+xml"/>
  <Override PartName="/xl/activeX/activeX26.xml" ContentType="application/vnd.ms-office.activeX+xml"/>
  <Override PartName="/xl/activeX/activeX34.xml" ContentType="application/vnd.ms-office.activeX+xml"/>
  <Override PartName="/xl/activeX/activeX35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22.xml" ContentType="application/vnd.ms-office.activeX+xml"/>
  <Override PartName="/xl/activeX/activeX23.xml" ContentType="application/vnd.ms-office.activeX+xml"/>
  <Override PartName="/xl/activeX/activeX32.xml" ContentType="application/vnd.ms-office.activeX+xml"/>
  <Override PartName="/xl/activeX/activeX3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activeX/activeX31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/>
  </bookViews>
  <sheets>
    <sheet name="Feuil1" sheetId="5" r:id="rId1"/>
  </sheets>
  <functionGroups/>
  <definedNames>
    <definedName name="FONCTIONS">Feuil1!$S$2:$S$3</definedName>
    <definedName name="LIBELLES">Tableau1[LIBELLE]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SEMAINES">Feuil1!$T$2:$T$11</definedName>
    <definedName name="SEXES">Feuil1!$S$6:$S$7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5"/>
  <c r="C8"/>
  <c r="C9"/>
  <c r="C10"/>
  <c r="C11"/>
  <c r="C12"/>
  <c r="C13"/>
  <c r="C14"/>
  <c r="C15"/>
  <c r="C16"/>
  <c r="C6"/>
  <c r="D104"/>
  <c r="D71"/>
  <c r="D38"/>
  <c r="D5"/>
  <c r="Q10"/>
  <c r="A4" l="1"/>
  <c r="A6"/>
  <c r="A72" s="1"/>
  <c r="A105" l="1"/>
  <c r="A70"/>
  <c r="A39"/>
  <c r="A103"/>
  <c r="A37"/>
  <c r="A106" l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73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40"/>
  <c r="A7"/>
  <c r="A8" l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</calcChain>
</file>

<file path=xl/sharedStrings.xml><?xml version="1.0" encoding="utf-8"?>
<sst xmlns="http://schemas.openxmlformats.org/spreadsheetml/2006/main" count="47" uniqueCount="35">
  <si>
    <t>HORAIRE</t>
  </si>
  <si>
    <t>STAGE</t>
  </si>
  <si>
    <t>PERIODE DU</t>
  </si>
  <si>
    <t>NOM :</t>
  </si>
  <si>
    <t>FONCTION :</t>
  </si>
  <si>
    <t xml:space="preserve"> 7h-19h</t>
  </si>
  <si>
    <t>19h-7h</t>
  </si>
  <si>
    <t>LIBELLE</t>
  </si>
  <si>
    <t>PLAGE</t>
  </si>
  <si>
    <t>TEMPS</t>
  </si>
  <si>
    <t>NB HEURES</t>
  </si>
  <si>
    <t>EAS</t>
  </si>
  <si>
    <t>SEMAINE</t>
  </si>
  <si>
    <t>ESI</t>
  </si>
  <si>
    <t>N1</t>
  </si>
  <si>
    <t>J</t>
  </si>
  <si>
    <t>FONCTION</t>
  </si>
  <si>
    <t>BO</t>
  </si>
  <si>
    <t>DATE</t>
  </si>
  <si>
    <t>REFERENTS</t>
  </si>
  <si>
    <t>SEXE</t>
  </si>
  <si>
    <t>M.</t>
  </si>
  <si>
    <t>Mme.</t>
  </si>
  <si>
    <t>TEST TEST</t>
  </si>
  <si>
    <t>M</t>
  </si>
  <si>
    <t>AM</t>
  </si>
  <si>
    <t>03/03/2021</t>
  </si>
  <si>
    <t>13h45 - 21h15</t>
  </si>
  <si>
    <t>6h45 - 14h15</t>
  </si>
  <si>
    <t>9h - 16h30</t>
  </si>
  <si>
    <t>TEST1</t>
  </si>
  <si>
    <t>TEST2</t>
  </si>
  <si>
    <t>TEST5</t>
  </si>
  <si>
    <t>TEST7</t>
  </si>
  <si>
    <t>TEST8</t>
  </si>
</sst>
</file>

<file path=xl/styles.xml><?xml version="1.0" encoding="utf-8"?>
<styleSheet xmlns="http://schemas.openxmlformats.org/spreadsheetml/2006/main">
  <numFmts count="5">
    <numFmt numFmtId="164" formatCode="mmmm"/>
    <numFmt numFmtId="165" formatCode="0&quot; semaines&quot;"/>
    <numFmt numFmtId="166" formatCode="0&quot;h&quot;"/>
    <numFmt numFmtId="167" formatCode="0.0&quot;h&quot;"/>
    <numFmt numFmtId="168" formatCode="hh&quot;h&quot;mm"/>
  </numFmts>
  <fonts count="9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6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0" tint="-0.499984740745262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theme="0" tint="-0.499984740745262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0" tint="-0.499984740745262"/>
      </left>
      <right style="thin">
        <color theme="0" tint="-0.249977111117893"/>
      </right>
      <top style="thin">
        <color theme="0" tint="-0.249977111117893"/>
      </top>
      <bottom style="medium">
        <color theme="0" tint="-0.499984740745262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medium">
        <color theme="0" tint="-0.499984740745262"/>
      </bottom>
      <diagonal/>
    </border>
    <border>
      <left style="thin">
        <color theme="0" tint="-0.249977111117893"/>
      </left>
      <right style="medium">
        <color theme="0" tint="-0.499984740745262"/>
      </right>
      <top style="thin">
        <color theme="0" tint="-0.249977111117893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medium">
        <color theme="0" tint="-0.499984740745262"/>
      </right>
      <top style="thin">
        <color theme="0" tint="-0.249977111117893"/>
      </top>
      <bottom/>
      <diagonal/>
    </border>
    <border>
      <left style="medium">
        <color theme="0" tint="-0.499984740745262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theme="0" tint="-0.499984740745262"/>
      </right>
      <top/>
      <bottom style="thin">
        <color theme="0" tint="-0.249977111117893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249977111117893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249977111117893"/>
      </left>
      <right style="thin">
        <color theme="0" tint="-0.249977111117893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249977111117893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249977111117893"/>
      </right>
      <top style="thin">
        <color theme="0" tint="-0.249977111117893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5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165" fontId="0" fillId="2" borderId="2" xfId="0" applyNumberFormat="1" applyFill="1" applyBorder="1"/>
    <xf numFmtId="0" fontId="0" fillId="0" borderId="1" xfId="0" applyBorder="1" applyAlignment="1">
      <alignment horizontal="center"/>
    </xf>
    <xf numFmtId="0" fontId="0" fillId="0" borderId="0" xfId="0" applyBorder="1"/>
    <xf numFmtId="165" fontId="0" fillId="0" borderId="0" xfId="0" applyNumberFormat="1" applyBorder="1"/>
    <xf numFmtId="14" fontId="0" fillId="0" borderId="0" xfId="0" applyNumberFormat="1" applyBorder="1"/>
    <xf numFmtId="14" fontId="0" fillId="2" borderId="3" xfId="0" applyNumberFormat="1" applyFill="1" applyBorder="1" applyAlignment="1">
      <alignment horizont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4" fillId="0" borderId="0" xfId="0" applyFont="1" applyFill="1" applyAlignment="1"/>
    <xf numFmtId="0" fontId="0" fillId="3" borderId="0" xfId="0" applyFill="1" applyAlignment="1">
      <alignment horizontal="center"/>
    </xf>
    <xf numFmtId="0" fontId="5" fillId="4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Fill="1" applyBorder="1"/>
    <xf numFmtId="0" fontId="0" fillId="0" borderId="4" xfId="0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4" xfId="0" applyBorder="1"/>
    <xf numFmtId="14" fontId="0" fillId="0" borderId="5" xfId="0" applyNumberFormat="1" applyBorder="1" applyAlignment="1">
      <alignment horizontal="center"/>
    </xf>
    <xf numFmtId="0" fontId="0" fillId="0" borderId="6" xfId="0" applyBorder="1"/>
    <xf numFmtId="14" fontId="0" fillId="0" borderId="7" xfId="0" applyNumberForma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3" xfId="0" applyBorder="1"/>
    <xf numFmtId="0" fontId="0" fillId="0" borderId="14" xfId="0" applyBorder="1"/>
    <xf numFmtId="14" fontId="0" fillId="0" borderId="15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/>
    <xf numFmtId="0" fontId="3" fillId="7" borderId="22" xfId="1" applyFont="1" applyFill="1" applyBorder="1" applyAlignment="1">
      <alignment horizontal="center" vertical="center" wrapText="1"/>
    </xf>
    <xf numFmtId="0" fontId="3" fillId="7" borderId="23" xfId="1" applyFont="1" applyFill="1" applyBorder="1" applyAlignment="1">
      <alignment horizontal="center" vertical="center" wrapText="1"/>
    </xf>
    <xf numFmtId="0" fontId="0" fillId="0" borderId="16" xfId="0" applyBorder="1"/>
    <xf numFmtId="164" fontId="3" fillId="7" borderId="21" xfId="1" applyNumberFormat="1" applyFont="1" applyFill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/>
    </xf>
    <xf numFmtId="14" fontId="0" fillId="0" borderId="5" xfId="0" applyNumberFormat="1" applyFont="1" applyBorder="1" applyAlignment="1">
      <alignment horizontal="center"/>
    </xf>
    <xf numFmtId="0" fontId="0" fillId="0" borderId="11" xfId="0" applyBorder="1"/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24" xfId="0" applyNumberFormat="1" applyBorder="1" applyAlignment="1">
      <alignment horizontal="center"/>
    </xf>
    <xf numFmtId="166" fontId="0" fillId="0" borderId="0" xfId="0" applyNumberFormat="1"/>
    <xf numFmtId="167" fontId="0" fillId="0" borderId="0" xfId="0" applyNumberFormat="1" applyAlignment="1">
      <alignment horizontal="center"/>
    </xf>
    <xf numFmtId="167" fontId="0" fillId="0" borderId="16" xfId="0" applyNumberFormat="1" applyBorder="1" applyAlignment="1">
      <alignment horizontal="center"/>
    </xf>
    <xf numFmtId="168" fontId="0" fillId="0" borderId="0" xfId="0" applyNumberFormat="1"/>
    <xf numFmtId="0" fontId="7" fillId="6" borderId="21" xfId="0" applyFont="1" applyFill="1" applyBorder="1" applyAlignment="1">
      <alignment horizontal="center"/>
    </xf>
    <xf numFmtId="0" fontId="7" fillId="6" borderId="22" xfId="0" applyFont="1" applyFill="1" applyBorder="1" applyAlignment="1">
      <alignment horizontal="center"/>
    </xf>
    <xf numFmtId="0" fontId="7" fillId="6" borderId="23" xfId="0" applyFont="1" applyFill="1" applyBorder="1" applyAlignment="1">
      <alignment horizontal="center"/>
    </xf>
    <xf numFmtId="14" fontId="7" fillId="6" borderId="18" xfId="0" applyNumberFormat="1" applyFont="1" applyFill="1" applyBorder="1" applyAlignment="1">
      <alignment horizontal="center"/>
    </xf>
    <xf numFmtId="0" fontId="7" fillId="6" borderId="19" xfId="0" applyFont="1" applyFill="1" applyBorder="1" applyAlignment="1">
      <alignment horizontal="center"/>
    </xf>
    <xf numFmtId="0" fontId="7" fillId="6" borderId="20" xfId="0" applyFont="1" applyFill="1" applyBorder="1" applyAlignment="1">
      <alignment horizontal="center"/>
    </xf>
    <xf numFmtId="14" fontId="7" fillId="6" borderId="10" xfId="0" applyNumberFormat="1" applyFont="1" applyFill="1" applyBorder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7" fillId="6" borderId="12" xfId="0" applyFont="1" applyFill="1" applyBorder="1" applyAlignment="1">
      <alignment horizontal="center"/>
    </xf>
  </cellXfs>
  <cellStyles count="3">
    <cellStyle name="Normal" xfId="0" builtinId="0"/>
    <cellStyle name="Normal 2" xfId="1"/>
    <cellStyle name="Normal 5" xfId="2"/>
  </cellStyles>
  <dxfs count="4">
    <dxf>
      <fill>
        <patternFill>
          <bgColor theme="0" tint="-0.14996795556505021"/>
        </patternFill>
      </fill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BDD7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Mme. TEST TEST"/>
  <ax:ocxPr ax:name="Size" ax:value="17780;82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BorderStyle" ax:value="1"/>
  <ax:ocxPr ax:name="DisplayStyle" ax:value="7"/>
  <ax:ocxPr ax:name="Size" ax:value="2355;794"/>
  <ax:ocxPr ax:name="MatchEntry" ax:value="1"/>
  <ax:ocxPr ax:name="Value" ax:value="Mme."/>
  <ax:ocxPr ax:name="SpecialEffect" ax:value="0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AU"/>
  <ax:ocxPr ax:name="Size" ax:value="1244;741"/>
  <ax:ocxPr ax:name="BorderColor" ax:value="12632319"/>
  <ax:ocxPr ax:name="FontName" ax:value="Calibri"/>
  <ax:ocxPr ax:name="FontHeight" ax:value="240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275;741"/>
  <ax:ocxPr ax:name="SpecialEffect" ax:value="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SERVICE D'"/>
  <ax:ocxPr ax:name="Size" ax:value="17780;820"/>
  <ax:ocxPr ax:name="FontName" ax:value="Calibri"/>
  <ax:ocxPr ax:name="FontEffects" ax:value="1073741825"/>
  <ax:ocxPr ax:name="FontHeight" ax:value="360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7170;767"/>
  <ax:ocxPr ax:name="SpecialEffect" ax:value="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5927;741"/>
  <ax:ocxPr ax:name="SpecialEffect" ax:value="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XXXXXXXXX- SITE "/>
  <ax:ocxPr ax:name="Size" ax:value="17833;820"/>
  <ax:ocxPr ax:name="FontName" ax:value="Calibri"/>
  <ax:ocxPr ax:name="FontEffects" ax:value="1073741825"/>
  <ax:ocxPr ax:name="FontHeight" ax:value="360"/>
  <ax:ocxPr ax:name="FontCharSet" ax:value="0"/>
  <ax:ocxPr ax:name="FontPitchAndFamily" ax:value="2"/>
  <ax:ocxPr ax:name="ParagraphAlign" ax:value="3"/>
  <ax:ocxPr ax:name="FontWeight" ax:value="700"/>
</ax:ocx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741"/>
  <ax:ocxPr ax:name="Value" ax:value="07/04/2021"/>
  <ax:ocxPr ax:name="SpecialEffect" ax:value="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FontWeight" ax:value="700"/>
</ax:ocx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ROULEMENT ETUDIANT(E) EN SOINS INFIRMIER - DU 03/03/2021 AU 07/04/2021"/>
  <ax:ocxPr ax:name="Size" ax:value="17780;82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BorderStyle" ax:value="1"/>
  <ax:ocxPr ax:name="DisplayStyle" ax:value="7"/>
  <ax:ocxPr ax:name="Size" ax:value="2355;794"/>
  <ax:ocxPr ax:name="MatchEntry" ax:value="1"/>
  <ax:ocxPr ax:name="Value" ax:value="ESI"/>
  <ax:ocxPr ax:name="SpecialEffect" ax:value="0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905;635"/>
  <ax:ocxPr ax:name="Value" ax:value="7.5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905;635"/>
  <ax:ocxPr ax:name="Value" ax:value="7.5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905;635"/>
  <ax:ocxPr ax:name="Value" ax:value="7.5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905;635"/>
  <ax:ocxPr ax:name="Value" ax:value="12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905;635"/>
  <ax:ocxPr ax:name="Value" ax:value="12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7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635"/>
  <ax:ocxPr ax:name="Value" ax:value="13h45 - 21h15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8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635"/>
  <ax:ocxPr ax:name="Value" ax:value="6h45 - 14h15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9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635"/>
  <ax:ocxPr ax:name="Value" ax:value="9h - 16h30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0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635"/>
  <ax:ocxPr ax:name="Value" ax:value="19h-7h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635"/>
  <ax:ocxPr ax:name="Value" ax:value=" 7h-19h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826;635"/>
  <ax:ocxPr ax:name="Value" ax:value="AM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826;635"/>
  <ax:ocxPr ax:name="Value" ax:value="M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5653565"/>
  <ax:ocxPr ax:name="BorderStyle" ax:value="1"/>
  <ax:ocxPr ax:name="Size" ax:value="1826;635"/>
  <ax:ocxPr ax:name="Value" ax:value="J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9851952"/>
  <ax:ocxPr ax:name="ForeColor" ax:value="16777215"/>
  <ax:ocxPr ax:name="BorderStyle" ax:value="1"/>
  <ax:ocxPr ax:name="Size" ax:value="1826;635"/>
  <ax:ocxPr ax:name="Value" ax:value="N1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9359529"/>
  <ax:ocxPr ax:name="BorderStyle" ax:value="1"/>
  <ax:ocxPr ax:name="Size" ax:value="1826;635"/>
  <ax:ocxPr ax:name="Value" ax:value="BO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7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BorderStyle" ax:value="1"/>
  <ax:ocxPr ax:name="DisplayStyle" ax:value="7"/>
  <ax:ocxPr ax:name="Size" ax:value="1429;688"/>
  <ax:ocxPr ax:name="MatchEntry" ax:value="1"/>
  <ax:ocxPr ax:name="DropButtonStyle" ax:value="0"/>
  <ax:ocxPr ax:name="Value" ax:value="5"/>
  <ax:ocxPr ax:name="SpecialEffect" ax:value="0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28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BorderStyle" ax:value="1"/>
  <ax:ocxPr ax:name="DisplayStyle" ax:value="3"/>
  <ax:ocxPr ax:name="Size" ax:value="7011;794"/>
  <ax:ocxPr ax:name="MatchEntry" ax:value="1"/>
  <ax:ocxPr ax:name="Value" ax:value="TEST TEST"/>
  <ax:ocxPr ax:name="SpecialEffect" ax:value="0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29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741"/>
  <ax:ocxPr ax:name="Value" ax:value="03/03/2021"/>
  <ax:ocxPr ax:name="SpecialEffect" ax:value="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FontWeight" ax:value="700"/>
</ax:ocx>
</file>

<file path=xl/activeX/activeX30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STAGE DE"/>
  <ax:ocxPr ax:name="Size" ax:value="2672;741"/>
  <ax:ocxPr ax:name="BorderColor" ax:value="12632319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31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SEMAINES"/>
  <ax:ocxPr ax:name="Size" ax:value="2672;741"/>
  <ax:ocxPr ax:name="BorderColor" ax:value="16777215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3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6456;794"/>
  <ax:ocxPr ax:name="Value" ax:value="TEST1"/>
  <ax:ocxPr ax:name="SpecialEffect" ax:value="0"/>
  <ax:ocxPr ax:name="FontName" ax:value="Calibri"/>
  <ax:ocxPr ax:name="FontHeight" ax:value="240"/>
  <ax:ocxPr ax:name="FontCharSet" ax:value="0"/>
  <ax:ocxPr ax:name="FontPitchAndFamily" ax:value="2"/>
</ax:ocx>
</file>

<file path=xl/activeX/activeX3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6456;794"/>
  <ax:ocxPr ax:name="Value" ax:value="TEST2"/>
  <ax:ocxPr ax:name="SpecialEffect" ax:value="0"/>
  <ax:ocxPr ax:name="FontName" ax:value="Calibri"/>
  <ax:ocxPr ax:name="FontHeight" ax:value="225"/>
  <ax:ocxPr ax:name="FontCharSet" ax:value="0"/>
  <ax:ocxPr ax:name="FontPitchAndFamily" ax:value="2"/>
</ax:ocx>
</file>

<file path=xl/activeX/activeX3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6456;794"/>
  <ax:ocxPr ax:name="Value" ax:value="TEST8"/>
  <ax:ocxPr ax:name="SpecialEffect" ax:value="0"/>
  <ax:ocxPr ax:name="FontName" ax:value="Calibri"/>
  <ax:ocxPr ax:name="FontHeight" ax:value="225"/>
  <ax:ocxPr ax:name="FontCharSet" ax:value="0"/>
  <ax:ocxPr ax:name="FontPitchAndFamily" ax:value="2"/>
</ax:ocx>
</file>

<file path=xl/activeX/activeX3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6456;794"/>
  <ax:ocxPr ax:name="Value" ax:value="TEST7"/>
  <ax:ocxPr ax:name="SpecialEffect" ax:value="0"/>
  <ax:ocxPr ax:name="FontName" ax:value="Calibri"/>
  <ax:ocxPr ax:name="FontHeight" ax:value="225"/>
  <ax:ocxPr ax:name="FontCharSet" ax:value="0"/>
  <ax:ocxPr ax:name="FontPitchAndFamily" ax:value="2"/>
</ax:ocx>
</file>

<file path=xl/activeX/activeX3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6456;794"/>
  <ax:ocxPr ax:name="Value" ax:value="TEST5"/>
  <ax:ocxPr ax:name="SpecialEffect" ax:value="0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</xdr:colOff>
      <xdr:row>0</xdr:row>
      <xdr:rowOff>28574</xdr:rowOff>
    </xdr:from>
    <xdr:to>
      <xdr:col>7</xdr:col>
      <xdr:colOff>381000</xdr:colOff>
      <xdr:row>2</xdr:row>
      <xdr:rowOff>314324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9050" y="28574"/>
          <a:ext cx="7581900" cy="885825"/>
        </a:xfrm>
        <a:prstGeom prst="rect">
          <a:avLst/>
        </a:prstGeom>
        <a:ln w="19050">
          <a:solidFill>
            <a:schemeClr val="bg1">
              <a:lumMod val="50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447673</xdr:colOff>
      <xdr:row>9</xdr:row>
      <xdr:rowOff>190498</xdr:rowOff>
    </xdr:from>
    <xdr:to>
      <xdr:col>10</xdr:col>
      <xdr:colOff>581024</xdr:colOff>
      <xdr:row>24</xdr:row>
      <xdr:rowOff>57150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pSpPr/>
      </xdr:nvGrpSpPr>
      <xdr:grpSpPr>
        <a:xfrm>
          <a:off x="7667623" y="2438398"/>
          <a:ext cx="2676526" cy="2752727"/>
          <a:chOff x="4733924" y="895348"/>
          <a:chExt cx="2676526" cy="2752727"/>
        </a:xfrm>
        <a:effectLst>
          <a:outerShdw blurRad="50800" dist="38100" dir="5400000" algn="t" rotWithShape="0">
            <a:prstClr val="black">
              <a:alpha val="40000"/>
            </a:prstClr>
          </a:outerShdw>
        </a:effectLst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xmlns="" id="{00000000-0008-0000-0000-000003000000}"/>
              </a:ext>
            </a:extLst>
          </xdr:cNvPr>
          <xdr:cNvSpPr/>
        </xdr:nvSpPr>
        <xdr:spPr>
          <a:xfrm>
            <a:off x="4733924" y="895348"/>
            <a:ext cx="2676526" cy="2752727"/>
          </a:xfrm>
          <a:prstGeom prst="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000-000004000000}"/>
              </a:ext>
            </a:extLst>
          </xdr:cNvPr>
          <xdr:cNvSpPr/>
        </xdr:nvSpPr>
        <xdr:spPr>
          <a:xfrm>
            <a:off x="4783010" y="952500"/>
            <a:ext cx="2569073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NOM</a:t>
            </a:r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xmlns="" id="{00000000-0008-0000-0000-00000F000000}"/>
              </a:ext>
            </a:extLst>
          </xdr:cNvPr>
          <xdr:cNvSpPr/>
        </xdr:nvSpPr>
        <xdr:spPr>
          <a:xfrm>
            <a:off x="4783011" y="1666875"/>
            <a:ext cx="1246315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FONCTION</a:t>
            </a: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xmlns="" id="{00000000-0008-0000-0000-000014000000}"/>
              </a:ext>
            </a:extLst>
          </xdr:cNvPr>
          <xdr:cNvSpPr/>
        </xdr:nvSpPr>
        <xdr:spPr>
          <a:xfrm>
            <a:off x="4783010" y="2419350"/>
            <a:ext cx="2569073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PERIODE</a:t>
            </a:r>
          </a:p>
        </xdr:txBody>
      </xdr:sp>
      <xdr:sp macro="" textlink="">
        <xdr:nvSpPr>
          <xdr:cNvPr id="60" name="Rectangle 59">
            <a:extLst>
              <a:ext uri="{FF2B5EF4-FFF2-40B4-BE49-F238E27FC236}">
                <a16:creationId xmlns:a16="http://schemas.microsoft.com/office/drawing/2014/main" xmlns="" id="{00000000-0008-0000-0000-00003C000000}"/>
              </a:ext>
            </a:extLst>
          </xdr:cNvPr>
          <xdr:cNvSpPr/>
        </xdr:nvSpPr>
        <xdr:spPr>
          <a:xfrm>
            <a:off x="6096001" y="1666875"/>
            <a:ext cx="1247775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M/MME</a:t>
            </a:r>
          </a:p>
        </xdr:txBody>
      </xdr:sp>
    </xdr:grpSp>
    <xdr:clientData fPrintsWithSheet="0"/>
  </xdr:twoCellAnchor>
  <xdr:twoCellAnchor editAs="absolute">
    <xdr:from>
      <xdr:col>7</xdr:col>
      <xdr:colOff>447675</xdr:colOff>
      <xdr:row>0</xdr:row>
      <xdr:rowOff>38100</xdr:rowOff>
    </xdr:from>
    <xdr:to>
      <xdr:col>10</xdr:col>
      <xdr:colOff>581026</xdr:colOff>
      <xdr:row>9</xdr:row>
      <xdr:rowOff>104775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GrpSpPr/>
      </xdr:nvGrpSpPr>
      <xdr:grpSpPr>
        <a:xfrm>
          <a:off x="7667625" y="38100"/>
          <a:ext cx="2676526" cy="2314575"/>
          <a:chOff x="7715250" y="4600575"/>
          <a:chExt cx="2676526" cy="2314575"/>
        </a:xfrm>
      </xdr:grpSpPr>
      <xdr:sp macro="" textlink="">
        <xdr:nvSpPr>
          <xdr:cNvPr id="46" name="Rectangle 45">
            <a:extLst>
              <a:ext uri="{FF2B5EF4-FFF2-40B4-BE49-F238E27FC236}">
                <a16:creationId xmlns:a16="http://schemas.microsoft.com/office/drawing/2014/main" xmlns="" id="{00000000-0008-0000-0000-00002E000000}"/>
              </a:ext>
            </a:extLst>
          </xdr:cNvPr>
          <xdr:cNvSpPr/>
        </xdr:nvSpPr>
        <xdr:spPr>
          <a:xfrm>
            <a:off x="7715250" y="4600575"/>
            <a:ext cx="2676526" cy="2314575"/>
          </a:xfrm>
          <a:prstGeom prst="rect">
            <a:avLst/>
          </a:prstGeom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7" name="Rectangle 46">
            <a:extLst>
              <a:ext uri="{FF2B5EF4-FFF2-40B4-BE49-F238E27FC236}">
                <a16:creationId xmlns:a16="http://schemas.microsoft.com/office/drawing/2014/main" xmlns="" id="{00000000-0008-0000-0000-00002F000000}"/>
              </a:ext>
            </a:extLst>
          </xdr:cNvPr>
          <xdr:cNvSpPr/>
        </xdr:nvSpPr>
        <xdr:spPr>
          <a:xfrm>
            <a:off x="7764336" y="4657727"/>
            <a:ext cx="2569073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SITE</a:t>
            </a:r>
          </a:p>
        </xdr:txBody>
      </xdr:sp>
      <xdr:sp macro="" textlink="">
        <xdr:nvSpPr>
          <xdr:cNvPr id="54" name="Rectangle 53">
            <a:extLst>
              <a:ext uri="{FF2B5EF4-FFF2-40B4-BE49-F238E27FC236}">
                <a16:creationId xmlns:a16="http://schemas.microsoft.com/office/drawing/2014/main" xmlns="" id="{00000000-0008-0000-0000-000036000000}"/>
              </a:ext>
            </a:extLst>
          </xdr:cNvPr>
          <xdr:cNvSpPr/>
        </xdr:nvSpPr>
        <xdr:spPr>
          <a:xfrm>
            <a:off x="7764336" y="5381627"/>
            <a:ext cx="2569073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SERVICE</a:t>
            </a:r>
          </a:p>
        </xdr:txBody>
      </xdr:sp>
      <xdr:sp macro="" textlink="">
        <xdr:nvSpPr>
          <xdr:cNvPr id="57" name="Rectangle 56">
            <a:extLst>
              <a:ext uri="{FF2B5EF4-FFF2-40B4-BE49-F238E27FC236}">
                <a16:creationId xmlns:a16="http://schemas.microsoft.com/office/drawing/2014/main" xmlns="" id="{00000000-0008-0000-0000-000039000000}"/>
              </a:ext>
            </a:extLst>
          </xdr:cNvPr>
          <xdr:cNvSpPr/>
        </xdr:nvSpPr>
        <xdr:spPr>
          <a:xfrm>
            <a:off x="7764336" y="6153152"/>
            <a:ext cx="2569073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AILE</a:t>
            </a:r>
          </a:p>
        </xdr:txBody>
      </xdr:sp>
    </xdr:grpSp>
    <xdr:clientData fPrintsWithSheet="0"/>
  </xdr:twoCellAnchor>
  <xdr:twoCellAnchor>
    <xdr:from>
      <xdr:col>1</xdr:col>
      <xdr:colOff>119063</xdr:colOff>
      <xdr:row>0</xdr:row>
      <xdr:rowOff>23813</xdr:rowOff>
    </xdr:from>
    <xdr:to>
      <xdr:col>1</xdr:col>
      <xdr:colOff>119063</xdr:colOff>
      <xdr:row>2</xdr:row>
      <xdr:rowOff>306161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CxnSpPr/>
      </xdr:nvCxnSpPr>
      <xdr:spPr>
        <a:xfrm>
          <a:off x="1166813" y="23813"/>
          <a:ext cx="0" cy="881062"/>
        </a:xfrm>
        <a:prstGeom prst="line">
          <a:avLst/>
        </a:prstGeom>
        <a:ln w="19050">
          <a:solidFill>
            <a:schemeClr val="bg1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4</xdr:col>
      <xdr:colOff>66672</xdr:colOff>
      <xdr:row>2</xdr:row>
      <xdr:rowOff>380999</xdr:rowOff>
    </xdr:from>
    <xdr:to>
      <xdr:col>7</xdr:col>
      <xdr:colOff>380999</xdr:colOff>
      <xdr:row>25</xdr:row>
      <xdr:rowOff>19050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xmlns="" id="{1AC5ADA3-E5E8-4488-8543-6BC3AA6E8191}"/>
            </a:ext>
          </a:extLst>
        </xdr:cNvPr>
        <xdr:cNvGrpSpPr/>
      </xdr:nvGrpSpPr>
      <xdr:grpSpPr>
        <a:xfrm>
          <a:off x="5086347" y="981074"/>
          <a:ext cx="2514602" cy="4362451"/>
          <a:chOff x="5086347" y="981074"/>
          <a:chExt cx="2514602" cy="4362451"/>
        </a:xfrm>
      </xdr:grpSpPr>
      <xdr:grpSp>
        <xdr:nvGrpSpPr>
          <xdr:cNvPr id="5" name="Groupe 4">
            <a:extLst>
              <a:ext uri="{FF2B5EF4-FFF2-40B4-BE49-F238E27FC236}">
                <a16:creationId xmlns:a16="http://schemas.microsoft.com/office/drawing/2014/main" xmlns="" id="{00000000-0008-0000-0000-000005000000}"/>
              </a:ext>
            </a:extLst>
          </xdr:cNvPr>
          <xdr:cNvGrpSpPr/>
        </xdr:nvGrpSpPr>
        <xdr:grpSpPr>
          <a:xfrm>
            <a:off x="5086347" y="981074"/>
            <a:ext cx="2514602" cy="4362451"/>
            <a:chOff x="4724399" y="3790949"/>
            <a:chExt cx="2514550" cy="4362451"/>
          </a:xfrm>
        </xdr:grpSpPr>
        <xdr:sp macro="" textlink="">
          <xdr:nvSpPr>
            <xdr:cNvPr id="35" name="Rectangle 34">
              <a:extLst>
                <a:ext uri="{FF2B5EF4-FFF2-40B4-BE49-F238E27FC236}">
                  <a16:creationId xmlns:a16="http://schemas.microsoft.com/office/drawing/2014/main" xmlns="" id="{00000000-0008-0000-0000-000023000000}"/>
                </a:ext>
              </a:extLst>
            </xdr:cNvPr>
            <xdr:cNvSpPr/>
          </xdr:nvSpPr>
          <xdr:spPr>
            <a:xfrm>
              <a:off x="4724399" y="3790949"/>
              <a:ext cx="2514550" cy="1990726"/>
            </a:xfrm>
            <a:prstGeom prst="rect">
              <a:avLst/>
            </a:prstGeom>
            <a:ln w="19050">
              <a:solidFill>
                <a:schemeClr val="bg1">
                  <a:lumMod val="50000"/>
                </a:schemeClr>
              </a:solidFill>
            </a:ln>
          </xdr:spPr>
          <xdr:style>
            <a:lnRef idx="2">
              <a:schemeClr val="dk1"/>
            </a:lnRef>
            <a:fillRef idx="1">
              <a:schemeClr val="lt1"/>
            </a:fillRef>
            <a:effectRef idx="0">
              <a:schemeClr val="dk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5" name="Rectangle 24">
              <a:extLst>
                <a:ext uri="{FF2B5EF4-FFF2-40B4-BE49-F238E27FC236}">
                  <a16:creationId xmlns:a16="http://schemas.microsoft.com/office/drawing/2014/main" xmlns="" id="{00000000-0008-0000-0000-000019000000}"/>
                </a:ext>
              </a:extLst>
            </xdr:cNvPr>
            <xdr:cNvSpPr/>
          </xdr:nvSpPr>
          <xdr:spPr>
            <a:xfrm>
              <a:off x="4773485" y="3838574"/>
              <a:ext cx="2396168" cy="276225"/>
            </a:xfrm>
            <a:prstGeom prst="rect">
              <a:avLst/>
            </a:prstGeom>
            <a:ln/>
          </xdr:spPr>
          <xdr:style>
            <a:lnRef idx="0">
              <a:schemeClr val="accent3"/>
            </a:lnRef>
            <a:fillRef idx="3">
              <a:schemeClr val="accent3"/>
            </a:fillRef>
            <a:effectRef idx="3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2000" b="0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</a:rPr>
                <a:t>LEGENDE</a:t>
              </a:r>
            </a:p>
          </xdr:txBody>
        </xdr:sp>
        <xdr:sp macro="" textlink="">
          <xdr:nvSpPr>
            <xdr:cNvPr id="27" name="Rectangle 26">
              <a:extLst>
                <a:ext uri="{FF2B5EF4-FFF2-40B4-BE49-F238E27FC236}">
                  <a16:creationId xmlns:a16="http://schemas.microsoft.com/office/drawing/2014/main" xmlns="" id="{00000000-0008-0000-0000-00001B000000}"/>
                </a:ext>
              </a:extLst>
            </xdr:cNvPr>
            <xdr:cNvSpPr/>
          </xdr:nvSpPr>
          <xdr:spPr>
            <a:xfrm>
              <a:off x="4773486" y="4181475"/>
              <a:ext cx="651038" cy="190500"/>
            </a:xfrm>
            <a:prstGeom prst="rect">
              <a:avLst/>
            </a:prstGeom>
            <a:ln w="12700">
              <a:solidFill>
                <a:schemeClr val="bg1">
                  <a:lumMod val="50000"/>
                </a:schemeClr>
              </a:solidFill>
            </a:ln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200" b="1"/>
                <a:t>LIBELLE</a:t>
              </a:r>
            </a:p>
          </xdr:txBody>
        </xdr:sp>
        <xdr:sp macro="" textlink="">
          <xdr:nvSpPr>
            <xdr:cNvPr id="29" name="Rectangle 28">
              <a:extLst>
                <a:ext uri="{FF2B5EF4-FFF2-40B4-BE49-F238E27FC236}">
                  <a16:creationId xmlns:a16="http://schemas.microsoft.com/office/drawing/2014/main" xmlns="" id="{00000000-0008-0000-0000-00001D000000}"/>
                </a:ext>
              </a:extLst>
            </xdr:cNvPr>
            <xdr:cNvSpPr/>
          </xdr:nvSpPr>
          <xdr:spPr>
            <a:xfrm>
              <a:off x="5471417" y="4181475"/>
              <a:ext cx="977007" cy="190500"/>
            </a:xfrm>
            <a:prstGeom prst="rect">
              <a:avLst/>
            </a:prstGeom>
            <a:ln w="12700">
              <a:solidFill>
                <a:schemeClr val="bg1">
                  <a:lumMod val="50000"/>
                </a:schemeClr>
              </a:solidFill>
            </a:ln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200" b="1"/>
                <a:t>PLAGE</a:t>
              </a:r>
            </a:p>
          </xdr:txBody>
        </xdr:sp>
        <xdr:sp macro="" textlink="">
          <xdr:nvSpPr>
            <xdr:cNvPr id="30" name="Rectangle 29">
              <a:extLst>
                <a:ext uri="{FF2B5EF4-FFF2-40B4-BE49-F238E27FC236}">
                  <a16:creationId xmlns:a16="http://schemas.microsoft.com/office/drawing/2014/main" xmlns="" id="{00000000-0008-0000-0000-00001E000000}"/>
                </a:ext>
              </a:extLst>
            </xdr:cNvPr>
            <xdr:cNvSpPr/>
          </xdr:nvSpPr>
          <xdr:spPr>
            <a:xfrm>
              <a:off x="6498357" y="4181475"/>
              <a:ext cx="662634" cy="190500"/>
            </a:xfrm>
            <a:prstGeom prst="rect">
              <a:avLst/>
            </a:prstGeom>
            <a:ln w="12700">
              <a:solidFill>
                <a:schemeClr val="bg1">
                  <a:lumMod val="50000"/>
                </a:schemeClr>
              </a:solidFill>
            </a:ln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200" b="1"/>
                <a:t>TEMPS</a:t>
              </a:r>
            </a:p>
          </xdr:txBody>
        </xdr:sp>
        <xdr:sp macro="" textlink="">
          <xdr:nvSpPr>
            <xdr:cNvPr id="62" name="Rectangle 61">
              <a:extLst>
                <a:ext uri="{FF2B5EF4-FFF2-40B4-BE49-F238E27FC236}">
                  <a16:creationId xmlns:a16="http://schemas.microsoft.com/office/drawing/2014/main" xmlns="" id="{00000000-0008-0000-0000-00003E000000}"/>
                </a:ext>
              </a:extLst>
            </xdr:cNvPr>
            <xdr:cNvSpPr/>
          </xdr:nvSpPr>
          <xdr:spPr>
            <a:xfrm>
              <a:off x="4724399" y="5848349"/>
              <a:ext cx="2514550" cy="2305051"/>
            </a:xfrm>
            <a:prstGeom prst="rect">
              <a:avLst/>
            </a:prstGeom>
            <a:ln w="19050">
              <a:solidFill>
                <a:schemeClr val="bg1">
                  <a:lumMod val="50000"/>
                </a:schemeClr>
              </a:solidFill>
            </a:ln>
          </xdr:spPr>
          <xdr:style>
            <a:lnRef idx="2">
              <a:schemeClr val="dk1"/>
            </a:lnRef>
            <a:fillRef idx="1">
              <a:schemeClr val="lt1"/>
            </a:fillRef>
            <a:effectRef idx="0">
              <a:schemeClr val="dk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3" name="Rectangle 62">
              <a:extLst>
                <a:ext uri="{FF2B5EF4-FFF2-40B4-BE49-F238E27FC236}">
                  <a16:creationId xmlns:a16="http://schemas.microsoft.com/office/drawing/2014/main" xmlns="" id="{00000000-0008-0000-0000-00003F000000}"/>
                </a:ext>
              </a:extLst>
            </xdr:cNvPr>
            <xdr:cNvSpPr/>
          </xdr:nvSpPr>
          <xdr:spPr>
            <a:xfrm>
              <a:off x="4773485" y="5895974"/>
              <a:ext cx="2409161" cy="276225"/>
            </a:xfrm>
            <a:prstGeom prst="rect">
              <a:avLst/>
            </a:prstGeom>
            <a:ln/>
          </xdr:spPr>
          <xdr:style>
            <a:lnRef idx="0">
              <a:schemeClr val="accent3"/>
            </a:lnRef>
            <a:fillRef idx="3">
              <a:schemeClr val="accent3"/>
            </a:fillRef>
            <a:effectRef idx="3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2000" b="0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</a:rPr>
                <a:t>REFERENTS</a:t>
              </a:r>
            </a:p>
          </xdr:txBody>
        </xdr:sp>
      </xdr:grp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O1:Q6" totalsRowShown="0">
  <autoFilter ref="O1:Q6"/>
  <tableColumns count="3">
    <tableColumn id="1" name="LIBELLE" dataDxfId="3"/>
    <tableColumn id="2" name="PLAGE" dataDxfId="2"/>
    <tableColumn id="3" name="TEMPS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V1:V6" totalsRowShown="0">
  <autoFilter ref="V1:V6"/>
  <tableColumns count="1">
    <tableColumn id="2" name="REFERENT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ntrol" Target="../activeX/activeX10.xml"/><Relationship Id="rId18" Type="http://schemas.openxmlformats.org/officeDocument/2006/relationships/control" Target="../activeX/activeX15.xml"/><Relationship Id="rId26" Type="http://schemas.openxmlformats.org/officeDocument/2006/relationships/control" Target="../activeX/activeX23.xml"/><Relationship Id="rId39" Type="http://schemas.openxmlformats.org/officeDocument/2006/relationships/control" Target="../activeX/activeX36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8.xml"/><Relationship Id="rId34" Type="http://schemas.openxmlformats.org/officeDocument/2006/relationships/control" Target="../activeX/activeX31.x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17" Type="http://schemas.openxmlformats.org/officeDocument/2006/relationships/control" Target="../activeX/activeX14.xml"/><Relationship Id="rId25" Type="http://schemas.openxmlformats.org/officeDocument/2006/relationships/control" Target="../activeX/activeX22.xml"/><Relationship Id="rId33" Type="http://schemas.openxmlformats.org/officeDocument/2006/relationships/control" Target="../activeX/activeX30.xml"/><Relationship Id="rId38" Type="http://schemas.openxmlformats.org/officeDocument/2006/relationships/control" Target="../activeX/activeX35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3.xml"/><Relationship Id="rId20" Type="http://schemas.openxmlformats.org/officeDocument/2006/relationships/control" Target="../activeX/activeX17.xml"/><Relationship Id="rId29" Type="http://schemas.openxmlformats.org/officeDocument/2006/relationships/control" Target="../activeX/activeX26.xml"/><Relationship Id="rId41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24" Type="http://schemas.openxmlformats.org/officeDocument/2006/relationships/control" Target="../activeX/activeX21.xml"/><Relationship Id="rId32" Type="http://schemas.openxmlformats.org/officeDocument/2006/relationships/control" Target="../activeX/activeX29.xml"/><Relationship Id="rId37" Type="http://schemas.openxmlformats.org/officeDocument/2006/relationships/control" Target="../activeX/activeX34.xml"/><Relationship Id="rId40" Type="http://schemas.openxmlformats.org/officeDocument/2006/relationships/table" Target="../tables/table1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12.xml"/><Relationship Id="rId23" Type="http://schemas.openxmlformats.org/officeDocument/2006/relationships/control" Target="../activeX/activeX20.xml"/><Relationship Id="rId28" Type="http://schemas.openxmlformats.org/officeDocument/2006/relationships/control" Target="../activeX/activeX25.xml"/><Relationship Id="rId36" Type="http://schemas.openxmlformats.org/officeDocument/2006/relationships/control" Target="../activeX/activeX33.xml"/><Relationship Id="rId10" Type="http://schemas.openxmlformats.org/officeDocument/2006/relationships/control" Target="../activeX/activeX7.xml"/><Relationship Id="rId19" Type="http://schemas.openxmlformats.org/officeDocument/2006/relationships/control" Target="../activeX/activeX16.xml"/><Relationship Id="rId31" Type="http://schemas.openxmlformats.org/officeDocument/2006/relationships/control" Target="../activeX/activeX28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Relationship Id="rId14" Type="http://schemas.openxmlformats.org/officeDocument/2006/relationships/control" Target="../activeX/activeX11.xml"/><Relationship Id="rId22" Type="http://schemas.openxmlformats.org/officeDocument/2006/relationships/control" Target="../activeX/activeX19.xml"/><Relationship Id="rId27" Type="http://schemas.openxmlformats.org/officeDocument/2006/relationships/control" Target="../activeX/activeX24.xml"/><Relationship Id="rId30" Type="http://schemas.openxmlformats.org/officeDocument/2006/relationships/control" Target="../activeX/activeX27.xml"/><Relationship Id="rId35" Type="http://schemas.openxmlformats.org/officeDocument/2006/relationships/control" Target="../activeX/activeX3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V137"/>
  <sheetViews>
    <sheetView showGridLines="0" tabSelected="1" workbookViewId="0">
      <selection activeCell="D7" sqref="D7:D34"/>
    </sheetView>
  </sheetViews>
  <sheetFormatPr baseColWidth="10" defaultRowHeight="15"/>
  <cols>
    <col min="1" max="1" width="15.7109375" style="2" customWidth="1"/>
    <col min="2" max="2" width="13.28515625" customWidth="1"/>
    <col min="3" max="3" width="14.85546875" customWidth="1"/>
    <col min="4" max="4" width="31.42578125" customWidth="1"/>
    <col min="5" max="5" width="4" customWidth="1"/>
    <col min="6" max="6" width="12.42578125" customWidth="1"/>
    <col min="7" max="7" width="16.5703125" customWidth="1"/>
    <col min="8" max="8" width="13.85546875" customWidth="1"/>
    <col min="10" max="10" width="12.85546875" customWidth="1"/>
    <col min="15" max="15" width="12.140625" customWidth="1"/>
    <col min="16" max="16" width="12.5703125" customWidth="1"/>
    <col min="17" max="17" width="13.28515625" customWidth="1"/>
    <col min="20" max="20" width="9" bestFit="1" customWidth="1"/>
    <col min="21" max="21" width="5.85546875" customWidth="1"/>
    <col min="22" max="22" width="20.42578125" customWidth="1"/>
  </cols>
  <sheetData>
    <row r="1" spans="1:22" ht="32.25" customHeight="1">
      <c r="O1" s="2" t="s">
        <v>7</v>
      </c>
      <c r="P1" s="2" t="s">
        <v>8</v>
      </c>
      <c r="Q1" t="s">
        <v>9</v>
      </c>
      <c r="S1" t="s">
        <v>16</v>
      </c>
      <c r="T1" t="s">
        <v>12</v>
      </c>
      <c r="V1" t="s">
        <v>19</v>
      </c>
    </row>
    <row r="2" spans="1:22">
      <c r="I2" s="5"/>
      <c r="J2" s="6"/>
      <c r="O2" s="15" t="s">
        <v>17</v>
      </c>
      <c r="P2" s="2" t="s">
        <v>5</v>
      </c>
      <c r="Q2" s="43">
        <v>12</v>
      </c>
      <c r="S2" t="s">
        <v>13</v>
      </c>
      <c r="T2">
        <v>10</v>
      </c>
      <c r="V2" t="s">
        <v>30</v>
      </c>
    </row>
    <row r="3" spans="1:22" ht="30" customHeight="1" thickBot="1">
      <c r="H3" s="5"/>
      <c r="I3" s="5"/>
      <c r="J3" s="5"/>
      <c r="O3" s="16" t="s">
        <v>14</v>
      </c>
      <c r="P3" s="2" t="s">
        <v>6</v>
      </c>
      <c r="Q3" s="43">
        <v>12</v>
      </c>
      <c r="S3" t="s">
        <v>11</v>
      </c>
      <c r="T3">
        <v>5</v>
      </c>
      <c r="V3" t="s">
        <v>31</v>
      </c>
    </row>
    <row r="4" spans="1:22" ht="21.75" thickBot="1">
      <c r="A4" s="46" t="str">
        <f>UPPER(TEXT(P10,"mmmm"))</f>
        <v>MARS</v>
      </c>
      <c r="B4" s="47"/>
      <c r="C4" s="47"/>
      <c r="D4" s="48"/>
      <c r="H4" s="7"/>
      <c r="I4" s="5"/>
      <c r="J4" s="5"/>
      <c r="M4" s="42"/>
      <c r="O4" s="17" t="s">
        <v>15</v>
      </c>
      <c r="P4" s="2" t="s">
        <v>29</v>
      </c>
      <c r="Q4" s="43">
        <v>7.5</v>
      </c>
      <c r="T4">
        <v>1</v>
      </c>
      <c r="V4" t="s">
        <v>34</v>
      </c>
    </row>
    <row r="5" spans="1:22" ht="15.75" thickBot="1">
      <c r="A5" s="35" t="s">
        <v>18</v>
      </c>
      <c r="B5" s="32" t="s">
        <v>0</v>
      </c>
      <c r="C5" s="32" t="s">
        <v>10</v>
      </c>
      <c r="D5" s="33" t="str">
        <f>IF(P9="ESI","REFERENT IDE","REFERENT AS")</f>
        <v>REFERENT IDE</v>
      </c>
      <c r="H5" s="7"/>
      <c r="I5" s="5"/>
      <c r="J5" s="5"/>
      <c r="O5" s="2" t="s">
        <v>24</v>
      </c>
      <c r="P5" s="2" t="s">
        <v>28</v>
      </c>
      <c r="Q5" s="43">
        <v>7.5</v>
      </c>
      <c r="S5" t="s">
        <v>20</v>
      </c>
      <c r="T5">
        <v>2</v>
      </c>
      <c r="V5" t="s">
        <v>33</v>
      </c>
    </row>
    <row r="6" spans="1:22">
      <c r="A6" s="36" t="str">
        <f>P10</f>
        <v>03/03/2021</v>
      </c>
      <c r="B6" s="30" t="s">
        <v>17</v>
      </c>
      <c r="C6" s="44">
        <f>IFERROR(VLOOKUP(B6,Tableau1[],3,FALSE),"")</f>
        <v>12</v>
      </c>
      <c r="D6" s="31" t="s">
        <v>30</v>
      </c>
      <c r="O6" s="2" t="s">
        <v>25</v>
      </c>
      <c r="P6" s="2" t="s">
        <v>27</v>
      </c>
      <c r="Q6" s="43">
        <v>7.5</v>
      </c>
      <c r="S6" t="s">
        <v>21</v>
      </c>
      <c r="T6">
        <v>3</v>
      </c>
      <c r="V6" t="s">
        <v>32</v>
      </c>
    </row>
    <row r="7" spans="1:22" ht="15.75" thickBot="1">
      <c r="A7" s="37">
        <f>IFERROR(IF(MONTH(A6+1)&lt;&gt;MONTH($A6),"",A6+1),"")</f>
        <v>44259</v>
      </c>
      <c r="B7" s="19"/>
      <c r="C7" s="20" t="str">
        <f>IFERROR(VLOOKUP(B7,Tableau1[],3,FALSE),"")</f>
        <v/>
      </c>
      <c r="D7" s="31"/>
      <c r="S7" t="s">
        <v>22</v>
      </c>
      <c r="T7">
        <v>4</v>
      </c>
    </row>
    <row r="8" spans="1:22" ht="15.75" thickBot="1">
      <c r="A8" s="37">
        <f t="shared" ref="A8:A35" si="0">IFERROR(IF(MONTH(A7+1)&lt;&gt;MONTH($A7),"",A7+1),"")</f>
        <v>44260</v>
      </c>
      <c r="B8" s="21"/>
      <c r="C8" s="20" t="str">
        <f>IFERROR(VLOOKUP(B8,Tableau1[],3,FALSE),"")</f>
        <v/>
      </c>
      <c r="D8" s="31"/>
      <c r="O8" s="4" t="s">
        <v>3</v>
      </c>
      <c r="P8" s="9" t="s">
        <v>23</v>
      </c>
      <c r="T8">
        <v>6</v>
      </c>
    </row>
    <row r="9" spans="1:22" ht="15.75" thickBot="1">
      <c r="A9" s="37">
        <f t="shared" si="0"/>
        <v>44261</v>
      </c>
      <c r="B9" s="21"/>
      <c r="C9" s="20" t="str">
        <f>IFERROR(VLOOKUP(B9,Tableau1[],3,FALSE),"")</f>
        <v/>
      </c>
      <c r="D9" s="31"/>
      <c r="O9" s="1" t="s">
        <v>4</v>
      </c>
      <c r="P9" s="10" t="s">
        <v>13</v>
      </c>
      <c r="T9">
        <v>7</v>
      </c>
    </row>
    <row r="10" spans="1:22" ht="15.75" thickBot="1">
      <c r="A10" s="37">
        <f t="shared" si="0"/>
        <v>44262</v>
      </c>
      <c r="B10" s="21"/>
      <c r="C10" s="20" t="str">
        <f>IFERROR(VLOOKUP(B10,Tableau1[],3,FALSE),"")</f>
        <v/>
      </c>
      <c r="D10" s="31"/>
      <c r="O10" s="1" t="s">
        <v>2</v>
      </c>
      <c r="P10" s="8" t="s">
        <v>26</v>
      </c>
      <c r="Q10" s="12">
        <f>IF(P10&lt;&gt;"",P10+P11*7,"")</f>
        <v>44293</v>
      </c>
      <c r="T10">
        <v>8</v>
      </c>
    </row>
    <row r="11" spans="1:22" ht="15.75" thickBot="1">
      <c r="A11" s="37">
        <f t="shared" si="0"/>
        <v>44263</v>
      </c>
      <c r="B11" s="21"/>
      <c r="C11" s="20" t="str">
        <f>IFERROR(VLOOKUP(B11,Tableau1[],3,FALSE),"")</f>
        <v/>
      </c>
      <c r="D11" s="31"/>
      <c r="O11" s="1" t="s">
        <v>1</v>
      </c>
      <c r="P11" s="3">
        <v>5</v>
      </c>
      <c r="T11">
        <v>9</v>
      </c>
    </row>
    <row r="12" spans="1:22" ht="15.75">
      <c r="A12" s="37">
        <f t="shared" si="0"/>
        <v>44264</v>
      </c>
      <c r="B12" s="21"/>
      <c r="C12" s="20" t="str">
        <f>IFERROR(VLOOKUP(B12,Tableau1[],3,FALSE),"")</f>
        <v/>
      </c>
      <c r="D12" s="31"/>
      <c r="F12" s="14"/>
      <c r="G12" s="14"/>
      <c r="H12" s="14"/>
      <c r="O12" s="18"/>
    </row>
    <row r="13" spans="1:22">
      <c r="A13" s="37">
        <f t="shared" si="0"/>
        <v>44265</v>
      </c>
      <c r="B13" s="21"/>
      <c r="C13" s="20" t="str">
        <f>IFERROR(VLOOKUP(B13,Tableau1[],3,FALSE),"")</f>
        <v/>
      </c>
      <c r="D13" s="31"/>
      <c r="F13" s="2"/>
      <c r="G13" s="2"/>
    </row>
    <row r="14" spans="1:22">
      <c r="A14" s="37">
        <f t="shared" si="0"/>
        <v>44266</v>
      </c>
      <c r="B14" s="21"/>
      <c r="C14" s="20" t="str">
        <f>IFERROR(VLOOKUP(B14,Tableau1[],3,FALSE),"")</f>
        <v/>
      </c>
      <c r="D14" s="23"/>
      <c r="F14" s="2"/>
      <c r="G14" s="2"/>
      <c r="H14" s="13"/>
    </row>
    <row r="15" spans="1:22">
      <c r="A15" s="37">
        <f t="shared" si="0"/>
        <v>44267</v>
      </c>
      <c r="B15" s="21"/>
      <c r="C15" s="20" t="str">
        <f>IFERROR(VLOOKUP(B15,Tableau1[],3,FALSE),"")</f>
        <v/>
      </c>
      <c r="D15" s="23"/>
      <c r="F15" s="2"/>
      <c r="G15" s="2"/>
      <c r="H15" s="13"/>
    </row>
    <row r="16" spans="1:22">
      <c r="A16" s="37">
        <f t="shared" si="0"/>
        <v>44268</v>
      </c>
      <c r="B16" s="21"/>
      <c r="C16" s="20" t="str">
        <f>IFERROR(VLOOKUP(B16,Tableau1[],3,FALSE),"")</f>
        <v/>
      </c>
      <c r="D16" s="23"/>
      <c r="F16" s="2"/>
      <c r="G16" s="2"/>
      <c r="H16" s="13"/>
      <c r="O16" s="45"/>
      <c r="P16" s="45"/>
    </row>
    <row r="17" spans="1:8">
      <c r="A17" s="37">
        <f t="shared" si="0"/>
        <v>44269</v>
      </c>
      <c r="B17" s="21"/>
      <c r="C17" s="21"/>
      <c r="D17" s="23"/>
      <c r="F17" s="2"/>
      <c r="G17" s="2"/>
      <c r="H17" s="13"/>
    </row>
    <row r="18" spans="1:8">
      <c r="A18" s="37">
        <f t="shared" si="0"/>
        <v>44270</v>
      </c>
      <c r="B18" s="21"/>
      <c r="C18" s="21"/>
      <c r="D18" s="23"/>
      <c r="F18" s="2"/>
      <c r="G18" s="2"/>
      <c r="H18" s="13"/>
    </row>
    <row r="19" spans="1:8">
      <c r="A19" s="37">
        <f t="shared" si="0"/>
        <v>44271</v>
      </c>
      <c r="B19" s="21"/>
      <c r="C19" s="21"/>
      <c r="D19" s="23"/>
    </row>
    <row r="20" spans="1:8">
      <c r="A20" s="22">
        <f t="shared" si="0"/>
        <v>44272</v>
      </c>
      <c r="B20" s="21"/>
      <c r="C20" s="21"/>
      <c r="D20" s="23"/>
    </row>
    <row r="21" spans="1:8">
      <c r="A21" s="22">
        <f t="shared" si="0"/>
        <v>44273</v>
      </c>
      <c r="B21" s="21"/>
      <c r="C21" s="21"/>
      <c r="D21" s="23"/>
    </row>
    <row r="22" spans="1:8">
      <c r="A22" s="22">
        <f t="shared" si="0"/>
        <v>44274</v>
      </c>
      <c r="B22" s="21"/>
      <c r="C22" s="21"/>
      <c r="D22" s="23"/>
    </row>
    <row r="23" spans="1:8">
      <c r="A23" s="22">
        <f t="shared" si="0"/>
        <v>44275</v>
      </c>
      <c r="B23" s="21"/>
      <c r="C23" s="21"/>
      <c r="D23" s="23"/>
      <c r="H23" s="11"/>
    </row>
    <row r="24" spans="1:8">
      <c r="A24" s="22">
        <f t="shared" si="0"/>
        <v>44276</v>
      </c>
      <c r="B24" s="21"/>
      <c r="C24" s="21"/>
      <c r="D24" s="23"/>
      <c r="H24" s="11"/>
    </row>
    <row r="25" spans="1:8">
      <c r="A25" s="22">
        <f t="shared" si="0"/>
        <v>44277</v>
      </c>
      <c r="B25" s="21"/>
      <c r="C25" s="21"/>
      <c r="D25" s="23"/>
      <c r="H25" s="11"/>
    </row>
    <row r="26" spans="1:8">
      <c r="A26" s="22">
        <f t="shared" si="0"/>
        <v>44278</v>
      </c>
      <c r="B26" s="21"/>
      <c r="C26" s="21"/>
      <c r="D26" s="23"/>
      <c r="H26" s="11"/>
    </row>
    <row r="27" spans="1:8">
      <c r="A27" s="22">
        <f t="shared" si="0"/>
        <v>44279</v>
      </c>
      <c r="B27" s="21"/>
      <c r="C27" s="21"/>
      <c r="D27" s="23"/>
      <c r="H27" s="11"/>
    </row>
    <row r="28" spans="1:8">
      <c r="A28" s="22">
        <f t="shared" si="0"/>
        <v>44280</v>
      </c>
      <c r="B28" s="21"/>
      <c r="C28" s="21"/>
      <c r="D28" s="23"/>
      <c r="H28" s="11"/>
    </row>
    <row r="29" spans="1:8">
      <c r="A29" s="22">
        <f t="shared" si="0"/>
        <v>44281</v>
      </c>
      <c r="B29" s="21"/>
      <c r="C29" s="21"/>
      <c r="D29" s="23"/>
      <c r="H29" s="11"/>
    </row>
    <row r="30" spans="1:8">
      <c r="A30" s="22">
        <f t="shared" si="0"/>
        <v>44282</v>
      </c>
      <c r="B30" s="21"/>
      <c r="C30" s="21"/>
      <c r="D30" s="23"/>
      <c r="H30" s="11"/>
    </row>
    <row r="31" spans="1:8">
      <c r="A31" s="22">
        <f t="shared" si="0"/>
        <v>44283</v>
      </c>
      <c r="B31" s="21"/>
      <c r="C31" s="21"/>
      <c r="D31" s="23"/>
      <c r="H31" s="11"/>
    </row>
    <row r="32" spans="1:8">
      <c r="A32" s="22">
        <f t="shared" si="0"/>
        <v>44284</v>
      </c>
      <c r="B32" s="21"/>
      <c r="C32" s="21"/>
      <c r="D32" s="23"/>
      <c r="H32" s="11"/>
    </row>
    <row r="33" spans="1:8">
      <c r="A33" s="22">
        <f t="shared" si="0"/>
        <v>44285</v>
      </c>
      <c r="B33" s="21"/>
      <c r="C33" s="21"/>
      <c r="D33" s="23"/>
      <c r="H33" s="11"/>
    </row>
    <row r="34" spans="1:8" ht="15.75" thickBot="1">
      <c r="A34" s="22">
        <f t="shared" si="0"/>
        <v>44286</v>
      </c>
      <c r="B34" s="21"/>
      <c r="C34" s="21"/>
      <c r="D34" s="23"/>
      <c r="H34" s="11"/>
    </row>
    <row r="35" spans="1:8" ht="15.75" hidden="1" thickBot="1">
      <c r="A35" s="22" t="str">
        <f t="shared" si="0"/>
        <v/>
      </c>
      <c r="B35" s="21"/>
      <c r="C35" s="21"/>
      <c r="D35" s="23"/>
      <c r="F35" s="2"/>
      <c r="H35" s="11"/>
    </row>
    <row r="36" spans="1:8" ht="15.75" hidden="1" thickBot="1">
      <c r="A36" s="24" t="str">
        <f>IFERROR(IF(MONTH(A35+1)&lt;&gt;MONTH($A35),"",A35+1),"")</f>
        <v/>
      </c>
      <c r="B36" s="25"/>
      <c r="C36" s="25"/>
      <c r="D36" s="26"/>
    </row>
    <row r="37" spans="1:8" ht="21.75" thickBot="1">
      <c r="A37" s="49" t="str">
        <f>UPPER(TEXT(DATE(YEAR(A6),MONTH(A6)+1,1),"mmmm"))</f>
        <v>AVRIL</v>
      </c>
      <c r="B37" s="50"/>
      <c r="C37" s="50"/>
      <c r="D37" s="51"/>
    </row>
    <row r="38" spans="1:8" ht="15.75" thickBot="1">
      <c r="A38" s="35" t="s">
        <v>18</v>
      </c>
      <c r="B38" s="32" t="s">
        <v>0</v>
      </c>
      <c r="C38" s="32" t="s">
        <v>10</v>
      </c>
      <c r="D38" s="33" t="str">
        <f>IF(P9="ESI", "REFERENT IDE", "REFERENT AS")</f>
        <v>REFERENT IDE</v>
      </c>
    </row>
    <row r="39" spans="1:8">
      <c r="A39" s="29">
        <f>DATE(YEAR(A6),MONTH(A6)+1,1)</f>
        <v>44287</v>
      </c>
      <c r="B39" s="34"/>
      <c r="C39" s="34"/>
      <c r="D39" s="31"/>
    </row>
    <row r="40" spans="1:8">
      <c r="A40" s="22">
        <f>IFERROR(IF(MONTH(A39+1)&lt;&gt;MONTH($A39),"",A39+1),"")</f>
        <v>44288</v>
      </c>
      <c r="B40" s="21"/>
      <c r="C40" s="21"/>
      <c r="D40" s="23"/>
    </row>
    <row r="41" spans="1:8">
      <c r="A41" s="22">
        <f t="shared" ref="A41:A69" si="1">IFERROR(IF(MONTH(A40+1)&lt;&gt;MONTH($A40),"",A40+1),"")</f>
        <v>44289</v>
      </c>
      <c r="B41" s="21"/>
      <c r="C41" s="21"/>
      <c r="D41" s="23"/>
    </row>
    <row r="42" spans="1:8">
      <c r="A42" s="22">
        <f t="shared" si="1"/>
        <v>44290</v>
      </c>
      <c r="B42" s="21"/>
      <c r="C42" s="21"/>
      <c r="D42" s="23"/>
    </row>
    <row r="43" spans="1:8">
      <c r="A43" s="22">
        <f t="shared" si="1"/>
        <v>44291</v>
      </c>
      <c r="B43" s="21"/>
      <c r="C43" s="21"/>
      <c r="D43" s="23"/>
    </row>
    <row r="44" spans="1:8">
      <c r="A44" s="22">
        <f t="shared" si="1"/>
        <v>44292</v>
      </c>
      <c r="B44" s="21"/>
      <c r="C44" s="21"/>
      <c r="D44" s="23"/>
    </row>
    <row r="45" spans="1:8" ht="15.75" thickBot="1">
      <c r="A45" s="22">
        <f t="shared" si="1"/>
        <v>44293</v>
      </c>
      <c r="B45" s="21"/>
      <c r="C45" s="21"/>
      <c r="D45" s="23"/>
    </row>
    <row r="46" spans="1:8" ht="15.75" hidden="1" thickBot="1">
      <c r="A46" s="22">
        <f t="shared" si="1"/>
        <v>44294</v>
      </c>
      <c r="B46" s="21"/>
      <c r="C46" s="21"/>
      <c r="D46" s="23"/>
    </row>
    <row r="47" spans="1:8" ht="15.75" hidden="1" thickBot="1">
      <c r="A47" s="22">
        <f t="shared" si="1"/>
        <v>44295</v>
      </c>
      <c r="B47" s="21"/>
      <c r="C47" s="21"/>
      <c r="D47" s="23"/>
    </row>
    <row r="48" spans="1:8" ht="15.75" hidden="1" thickBot="1">
      <c r="A48" s="22">
        <f t="shared" si="1"/>
        <v>44296</v>
      </c>
      <c r="B48" s="21"/>
      <c r="C48" s="21"/>
      <c r="D48" s="23"/>
    </row>
    <row r="49" spans="1:4" ht="15.75" hidden="1" thickBot="1">
      <c r="A49" s="22">
        <f t="shared" si="1"/>
        <v>44297</v>
      </c>
      <c r="B49" s="21"/>
      <c r="C49" s="21"/>
      <c r="D49" s="23"/>
    </row>
    <row r="50" spans="1:4" ht="15.75" hidden="1" thickBot="1">
      <c r="A50" s="22">
        <f t="shared" si="1"/>
        <v>44298</v>
      </c>
      <c r="B50" s="21"/>
      <c r="C50" s="21"/>
      <c r="D50" s="23"/>
    </row>
    <row r="51" spans="1:4" ht="15.75" hidden="1" thickBot="1">
      <c r="A51" s="22">
        <f t="shared" si="1"/>
        <v>44299</v>
      </c>
      <c r="B51" s="21"/>
      <c r="C51" s="21"/>
      <c r="D51" s="23"/>
    </row>
    <row r="52" spans="1:4" ht="15.75" hidden="1" thickBot="1">
      <c r="A52" s="22">
        <f t="shared" si="1"/>
        <v>44300</v>
      </c>
      <c r="B52" s="21"/>
      <c r="C52" s="21"/>
      <c r="D52" s="23"/>
    </row>
    <row r="53" spans="1:4" ht="15.75" hidden="1" thickBot="1">
      <c r="A53" s="22">
        <f t="shared" si="1"/>
        <v>44301</v>
      </c>
      <c r="B53" s="21"/>
      <c r="C53" s="21"/>
      <c r="D53" s="23"/>
    </row>
    <row r="54" spans="1:4" ht="15.75" hidden="1" thickBot="1">
      <c r="A54" s="22">
        <f t="shared" si="1"/>
        <v>44302</v>
      </c>
      <c r="B54" s="21"/>
      <c r="C54" s="21"/>
      <c r="D54" s="23"/>
    </row>
    <row r="55" spans="1:4" ht="15.75" hidden="1" thickBot="1">
      <c r="A55" s="22">
        <f t="shared" si="1"/>
        <v>44303</v>
      </c>
      <c r="B55" s="21"/>
      <c r="C55" s="21"/>
      <c r="D55" s="23"/>
    </row>
    <row r="56" spans="1:4" ht="15.75" hidden="1" thickBot="1">
      <c r="A56" s="22">
        <f t="shared" si="1"/>
        <v>44304</v>
      </c>
      <c r="B56" s="21"/>
      <c r="C56" s="21"/>
      <c r="D56" s="23"/>
    </row>
    <row r="57" spans="1:4" ht="15.75" hidden="1" thickBot="1">
      <c r="A57" s="22">
        <f t="shared" si="1"/>
        <v>44305</v>
      </c>
      <c r="B57" s="21"/>
      <c r="C57" s="21"/>
      <c r="D57" s="23"/>
    </row>
    <row r="58" spans="1:4" ht="15.75" hidden="1" thickBot="1">
      <c r="A58" s="22">
        <f>IFERROR(IF(MONTH(A57+1)&lt;&gt;MONTH($A57),"",A57+1),"")</f>
        <v>44306</v>
      </c>
      <c r="B58" s="21"/>
      <c r="C58" s="21"/>
      <c r="D58" s="23"/>
    </row>
    <row r="59" spans="1:4" ht="15.75" hidden="1" thickBot="1">
      <c r="A59" s="22">
        <f t="shared" si="1"/>
        <v>44307</v>
      </c>
      <c r="B59" s="21"/>
      <c r="C59" s="21"/>
      <c r="D59" s="23"/>
    </row>
    <row r="60" spans="1:4" ht="15.75" hidden="1" thickBot="1">
      <c r="A60" s="22">
        <f t="shared" si="1"/>
        <v>44308</v>
      </c>
      <c r="B60" s="21"/>
      <c r="C60" s="21"/>
      <c r="D60" s="23"/>
    </row>
    <row r="61" spans="1:4" ht="15.75" hidden="1" thickBot="1">
      <c r="A61" s="22">
        <f t="shared" si="1"/>
        <v>44309</v>
      </c>
      <c r="B61" s="21"/>
      <c r="C61" s="21"/>
      <c r="D61" s="23"/>
    </row>
    <row r="62" spans="1:4" ht="15.75" hidden="1" thickBot="1">
      <c r="A62" s="22">
        <f t="shared" si="1"/>
        <v>44310</v>
      </c>
      <c r="B62" s="21"/>
      <c r="C62" s="21"/>
      <c r="D62" s="23"/>
    </row>
    <row r="63" spans="1:4" ht="15.75" hidden="1" thickBot="1">
      <c r="A63" s="22">
        <f t="shared" si="1"/>
        <v>44311</v>
      </c>
      <c r="B63" s="21"/>
      <c r="C63" s="21"/>
      <c r="D63" s="23"/>
    </row>
    <row r="64" spans="1:4" ht="15.75" hidden="1" thickBot="1">
      <c r="A64" s="22">
        <f t="shared" si="1"/>
        <v>44312</v>
      </c>
      <c r="B64" s="21"/>
      <c r="C64" s="21"/>
      <c r="D64" s="23"/>
    </row>
    <row r="65" spans="1:4" ht="15.75" hidden="1" thickBot="1">
      <c r="A65" s="22">
        <f>IFERROR(IF(MONTH(A64+1)&lt;&gt;MONTH($A64),"",A64+1),"")</f>
        <v>44313</v>
      </c>
      <c r="B65" s="21"/>
      <c r="C65" s="21"/>
      <c r="D65" s="23"/>
    </row>
    <row r="66" spans="1:4" ht="15.75" hidden="1" thickBot="1">
      <c r="A66" s="22">
        <f t="shared" si="1"/>
        <v>44314</v>
      </c>
      <c r="B66" s="21"/>
      <c r="C66" s="21"/>
      <c r="D66" s="23"/>
    </row>
    <row r="67" spans="1:4" ht="15.75" hidden="1" thickBot="1">
      <c r="A67" s="22">
        <f t="shared" si="1"/>
        <v>44315</v>
      </c>
      <c r="B67" s="21"/>
      <c r="C67" s="21"/>
      <c r="D67" s="23"/>
    </row>
    <row r="68" spans="1:4" ht="15.75" hidden="1" thickBot="1">
      <c r="A68" s="22">
        <f t="shared" si="1"/>
        <v>44316</v>
      </c>
      <c r="B68" s="21"/>
      <c r="C68" s="21"/>
      <c r="D68" s="23"/>
    </row>
    <row r="69" spans="1:4" ht="15.75" hidden="1" thickBot="1">
      <c r="A69" s="41" t="str">
        <f t="shared" si="1"/>
        <v/>
      </c>
      <c r="B69" s="27"/>
      <c r="C69" s="27"/>
      <c r="D69" s="28"/>
    </row>
    <row r="70" spans="1:4" ht="21.75" hidden="1" thickBot="1">
      <c r="A70" s="52" t="str">
        <f>UPPER(TEXT(DATE(YEAR(A6),MONTH(A6)+2,1),"mmmm"))</f>
        <v>MAI</v>
      </c>
      <c r="B70" s="53"/>
      <c r="C70" s="53"/>
      <c r="D70" s="54"/>
    </row>
    <row r="71" spans="1:4" ht="15.75" hidden="1" thickBot="1">
      <c r="A71" s="35" t="s">
        <v>18</v>
      </c>
      <c r="B71" s="32" t="s">
        <v>0</v>
      </c>
      <c r="C71" s="32" t="s">
        <v>10</v>
      </c>
      <c r="D71" s="33" t="str">
        <f>IF(P9="ESI","REFERENT IDE","REFERENT AS")</f>
        <v>REFERENT IDE</v>
      </c>
    </row>
    <row r="72" spans="1:4" ht="15.75" hidden="1" thickBot="1">
      <c r="A72" s="29">
        <f>DATE(YEAR(A6),MONTH(A6)+2,1)</f>
        <v>44317</v>
      </c>
      <c r="B72" s="34"/>
      <c r="C72" s="34"/>
      <c r="D72" s="31"/>
    </row>
    <row r="73" spans="1:4" ht="15.75" hidden="1" thickBot="1">
      <c r="A73" s="22">
        <f>IFERROR(IF(MONTH(A72+1)&lt;&gt;MONTH($A72),"",A72+1),"")</f>
        <v>44318</v>
      </c>
      <c r="B73" s="21"/>
      <c r="C73" s="21"/>
      <c r="D73" s="23"/>
    </row>
    <row r="74" spans="1:4" ht="15.75" hidden="1" thickBot="1">
      <c r="A74" s="22">
        <f t="shared" ref="A74:A102" si="2">IFERROR(IF(MONTH(A73+1)&lt;&gt;MONTH($A73),"",A73+1),"")</f>
        <v>44319</v>
      </c>
      <c r="B74" s="21"/>
      <c r="C74" s="21"/>
      <c r="D74" s="23"/>
    </row>
    <row r="75" spans="1:4" ht="15.75" hidden="1" thickBot="1">
      <c r="A75" s="22">
        <f t="shared" si="2"/>
        <v>44320</v>
      </c>
      <c r="B75" s="21"/>
      <c r="C75" s="21"/>
      <c r="D75" s="23"/>
    </row>
    <row r="76" spans="1:4" ht="15.75" hidden="1" thickBot="1">
      <c r="A76" s="22">
        <f t="shared" si="2"/>
        <v>44321</v>
      </c>
      <c r="B76" s="21"/>
      <c r="C76" s="21"/>
      <c r="D76" s="23"/>
    </row>
    <row r="77" spans="1:4" ht="15.75" hidden="1" thickBot="1">
      <c r="A77" s="22">
        <f t="shared" si="2"/>
        <v>44322</v>
      </c>
      <c r="B77" s="21"/>
      <c r="C77" s="21"/>
      <c r="D77" s="23"/>
    </row>
    <row r="78" spans="1:4" ht="15.75" hidden="1" thickBot="1">
      <c r="A78" s="22">
        <f t="shared" si="2"/>
        <v>44323</v>
      </c>
      <c r="B78" s="21"/>
      <c r="C78" s="21"/>
      <c r="D78" s="23"/>
    </row>
    <row r="79" spans="1:4" ht="15.75" hidden="1" thickBot="1">
      <c r="A79" s="22">
        <f t="shared" si="2"/>
        <v>44324</v>
      </c>
      <c r="B79" s="21"/>
      <c r="C79" s="21"/>
      <c r="D79" s="23"/>
    </row>
    <row r="80" spans="1:4" ht="15.75" hidden="1" thickBot="1">
      <c r="A80" s="22">
        <f t="shared" si="2"/>
        <v>44325</v>
      </c>
      <c r="B80" s="21"/>
      <c r="C80" s="21"/>
      <c r="D80" s="23"/>
    </row>
    <row r="81" spans="1:4" ht="15.75" hidden="1" thickBot="1">
      <c r="A81" s="22">
        <f t="shared" si="2"/>
        <v>44326</v>
      </c>
      <c r="B81" s="21"/>
      <c r="C81" s="21"/>
      <c r="D81" s="23"/>
    </row>
    <row r="82" spans="1:4" ht="15.75" hidden="1" thickBot="1">
      <c r="A82" s="22">
        <f t="shared" si="2"/>
        <v>44327</v>
      </c>
      <c r="B82" s="21"/>
      <c r="C82" s="21"/>
      <c r="D82" s="23"/>
    </row>
    <row r="83" spans="1:4" ht="15.75" hidden="1" thickBot="1">
      <c r="A83" s="22">
        <f t="shared" si="2"/>
        <v>44328</v>
      </c>
      <c r="B83" s="21"/>
      <c r="C83" s="21"/>
      <c r="D83" s="23"/>
    </row>
    <row r="84" spans="1:4" ht="15.75" hidden="1" thickBot="1">
      <c r="A84" s="22">
        <f t="shared" si="2"/>
        <v>44329</v>
      </c>
      <c r="B84" s="21"/>
      <c r="C84" s="21"/>
      <c r="D84" s="23"/>
    </row>
    <row r="85" spans="1:4" ht="15.75" hidden="1" thickBot="1">
      <c r="A85" s="22">
        <f t="shared" si="2"/>
        <v>44330</v>
      </c>
      <c r="B85" s="21"/>
      <c r="C85" s="21"/>
      <c r="D85" s="23"/>
    </row>
    <row r="86" spans="1:4" ht="15.75" hidden="1" thickBot="1">
      <c r="A86" s="22">
        <f t="shared" si="2"/>
        <v>44331</v>
      </c>
      <c r="B86" s="21"/>
      <c r="C86" s="21"/>
      <c r="D86" s="23"/>
    </row>
    <row r="87" spans="1:4" ht="15.75" hidden="1" thickBot="1">
      <c r="A87" s="22">
        <f t="shared" si="2"/>
        <v>44332</v>
      </c>
      <c r="B87" s="21"/>
      <c r="C87" s="21"/>
      <c r="D87" s="23"/>
    </row>
    <row r="88" spans="1:4" ht="15.75" hidden="1" thickBot="1">
      <c r="A88" s="22">
        <f t="shared" si="2"/>
        <v>44333</v>
      </c>
      <c r="B88" s="21"/>
      <c r="C88" s="21"/>
      <c r="D88" s="23"/>
    </row>
    <row r="89" spans="1:4" ht="15.75" hidden="1" thickBot="1">
      <c r="A89" s="22">
        <f t="shared" si="2"/>
        <v>44334</v>
      </c>
      <c r="B89" s="21"/>
      <c r="C89" s="21"/>
      <c r="D89" s="23"/>
    </row>
    <row r="90" spans="1:4" ht="15.75" hidden="1" thickBot="1">
      <c r="A90" s="22">
        <f t="shared" si="2"/>
        <v>44335</v>
      </c>
      <c r="B90" s="21"/>
      <c r="C90" s="21"/>
      <c r="D90" s="23"/>
    </row>
    <row r="91" spans="1:4" ht="15.75" hidden="1" thickBot="1">
      <c r="A91" s="22">
        <f t="shared" si="2"/>
        <v>44336</v>
      </c>
      <c r="B91" s="21"/>
      <c r="C91" s="21"/>
      <c r="D91" s="23"/>
    </row>
    <row r="92" spans="1:4" ht="15.75" hidden="1" thickBot="1">
      <c r="A92" s="22">
        <f t="shared" si="2"/>
        <v>44337</v>
      </c>
      <c r="B92" s="21"/>
      <c r="C92" s="21"/>
      <c r="D92" s="23"/>
    </row>
    <row r="93" spans="1:4" ht="15.75" hidden="1" thickBot="1">
      <c r="A93" s="22">
        <f t="shared" si="2"/>
        <v>44338</v>
      </c>
      <c r="B93" s="21"/>
      <c r="C93" s="21"/>
      <c r="D93" s="23"/>
    </row>
    <row r="94" spans="1:4" ht="15.75" hidden="1" thickBot="1">
      <c r="A94" s="22">
        <f t="shared" si="2"/>
        <v>44339</v>
      </c>
      <c r="B94" s="21"/>
      <c r="C94" s="21"/>
      <c r="D94" s="23"/>
    </row>
    <row r="95" spans="1:4" ht="15.75" hidden="1" thickBot="1">
      <c r="A95" s="22">
        <f t="shared" si="2"/>
        <v>44340</v>
      </c>
      <c r="B95" s="21"/>
      <c r="C95" s="21"/>
      <c r="D95" s="23"/>
    </row>
    <row r="96" spans="1:4" ht="15.75" hidden="1" thickBot="1">
      <c r="A96" s="22">
        <f t="shared" si="2"/>
        <v>44341</v>
      </c>
      <c r="B96" s="21"/>
      <c r="C96" s="21"/>
      <c r="D96" s="23"/>
    </row>
    <row r="97" spans="1:4" ht="15.75" hidden="1" thickBot="1">
      <c r="A97" s="22">
        <f t="shared" si="2"/>
        <v>44342</v>
      </c>
      <c r="B97" s="21"/>
      <c r="C97" s="21"/>
      <c r="D97" s="23"/>
    </row>
    <row r="98" spans="1:4" ht="15.75" hidden="1" thickBot="1">
      <c r="A98" s="22">
        <f t="shared" si="2"/>
        <v>44343</v>
      </c>
      <c r="B98" s="21"/>
      <c r="C98" s="21"/>
      <c r="D98" s="23"/>
    </row>
    <row r="99" spans="1:4" ht="15.75" hidden="1" thickBot="1">
      <c r="A99" s="22">
        <f t="shared" si="2"/>
        <v>44344</v>
      </c>
      <c r="B99" s="21"/>
      <c r="C99" s="21"/>
      <c r="D99" s="23"/>
    </row>
    <row r="100" spans="1:4" ht="15.75" hidden="1" thickBot="1">
      <c r="A100" s="22">
        <f t="shared" si="2"/>
        <v>44345</v>
      </c>
      <c r="B100" s="21"/>
      <c r="C100" s="21"/>
      <c r="D100" s="23"/>
    </row>
    <row r="101" spans="1:4" ht="15.75" hidden="1" thickBot="1">
      <c r="A101" s="22">
        <f t="shared" si="2"/>
        <v>44346</v>
      </c>
      <c r="B101" s="21"/>
      <c r="C101" s="21"/>
      <c r="D101" s="23"/>
    </row>
    <row r="102" spans="1:4" ht="15.75" hidden="1" thickBot="1">
      <c r="A102" s="24">
        <f t="shared" si="2"/>
        <v>44347</v>
      </c>
      <c r="B102" s="25"/>
      <c r="C102" s="25"/>
      <c r="D102" s="26"/>
    </row>
    <row r="103" spans="1:4" ht="21.75" hidden="1" thickBot="1">
      <c r="A103" s="52" t="str">
        <f>UPPER(TEXT(DATE(YEAR(A6),MONTH(A6)+3,1),"mmmm"))</f>
        <v>JUIN</v>
      </c>
      <c r="B103" s="53"/>
      <c r="C103" s="53"/>
      <c r="D103" s="54"/>
    </row>
    <row r="104" spans="1:4" ht="15.75" hidden="1" thickBot="1">
      <c r="A104" s="35" t="s">
        <v>18</v>
      </c>
      <c r="B104" s="32" t="s">
        <v>0</v>
      </c>
      <c r="C104" s="32" t="s">
        <v>10</v>
      </c>
      <c r="D104" s="33" t="str">
        <f>IF(P9="ESI","REFERENT IDE","REFERENT AS")</f>
        <v>REFERENT IDE</v>
      </c>
    </row>
    <row r="105" spans="1:4" ht="15.75" hidden="1" thickBot="1">
      <c r="A105" s="29">
        <f>DATE(YEAR(A6),MONTH(A6)+3,1)</f>
        <v>44348</v>
      </c>
      <c r="B105" s="34"/>
      <c r="C105" s="34"/>
      <c r="D105" s="31"/>
    </row>
    <row r="106" spans="1:4" ht="15.75" hidden="1" thickBot="1">
      <c r="A106" s="22">
        <f>IFERROR(IF(MONTH(A105+1)&lt;&gt;MONTH($A105),"",A105+1),"")</f>
        <v>44349</v>
      </c>
      <c r="B106" s="21"/>
      <c r="C106" s="21"/>
      <c r="D106" s="23"/>
    </row>
    <row r="107" spans="1:4" ht="15.75" hidden="1" thickBot="1">
      <c r="A107" s="22">
        <f t="shared" ref="A107:A135" si="3">IFERROR(IF(MONTH(A106+1)&lt;&gt;MONTH($A106),"",A106+1),"")</f>
        <v>44350</v>
      </c>
      <c r="B107" s="21"/>
      <c r="C107" s="21"/>
      <c r="D107" s="23"/>
    </row>
    <row r="108" spans="1:4" ht="15.75" hidden="1" thickBot="1">
      <c r="A108" s="22">
        <f t="shared" si="3"/>
        <v>44351</v>
      </c>
      <c r="B108" s="21"/>
      <c r="C108" s="21"/>
      <c r="D108" s="23"/>
    </row>
    <row r="109" spans="1:4" ht="15.75" hidden="1" thickBot="1">
      <c r="A109" s="22">
        <f t="shared" si="3"/>
        <v>44352</v>
      </c>
      <c r="B109" s="21"/>
      <c r="C109" s="21"/>
      <c r="D109" s="23"/>
    </row>
    <row r="110" spans="1:4" ht="15.75" hidden="1" thickBot="1">
      <c r="A110" s="22">
        <f t="shared" si="3"/>
        <v>44353</v>
      </c>
      <c r="B110" s="21"/>
      <c r="C110" s="21"/>
      <c r="D110" s="23"/>
    </row>
    <row r="111" spans="1:4" ht="15.75" hidden="1" thickBot="1">
      <c r="A111" s="22">
        <f t="shared" si="3"/>
        <v>44354</v>
      </c>
      <c r="B111" s="21"/>
      <c r="C111" s="21"/>
      <c r="D111" s="23"/>
    </row>
    <row r="112" spans="1:4" ht="15.75" hidden="1" thickBot="1">
      <c r="A112" s="22">
        <f t="shared" si="3"/>
        <v>44355</v>
      </c>
      <c r="B112" s="21"/>
      <c r="C112" s="21"/>
      <c r="D112" s="23"/>
    </row>
    <row r="113" spans="1:4" ht="15.75" hidden="1" thickBot="1">
      <c r="A113" s="22">
        <f t="shared" si="3"/>
        <v>44356</v>
      </c>
      <c r="B113" s="21"/>
      <c r="C113" s="21"/>
      <c r="D113" s="23"/>
    </row>
    <row r="114" spans="1:4" ht="15.75" hidden="1" thickBot="1">
      <c r="A114" s="22">
        <f t="shared" si="3"/>
        <v>44357</v>
      </c>
      <c r="B114" s="21"/>
      <c r="C114" s="21"/>
      <c r="D114" s="23"/>
    </row>
    <row r="115" spans="1:4" ht="15.75" hidden="1" thickBot="1">
      <c r="A115" s="22">
        <f t="shared" si="3"/>
        <v>44358</v>
      </c>
      <c r="B115" s="21"/>
      <c r="C115" s="21"/>
      <c r="D115" s="23"/>
    </row>
    <row r="116" spans="1:4" ht="15.75" hidden="1" thickBot="1">
      <c r="A116" s="22">
        <f t="shared" si="3"/>
        <v>44359</v>
      </c>
      <c r="B116" s="21"/>
      <c r="C116" s="21"/>
      <c r="D116" s="23"/>
    </row>
    <row r="117" spans="1:4" ht="15.75" hidden="1" thickBot="1">
      <c r="A117" s="22">
        <f t="shared" si="3"/>
        <v>44360</v>
      </c>
      <c r="B117" s="21"/>
      <c r="C117" s="21"/>
      <c r="D117" s="23"/>
    </row>
    <row r="118" spans="1:4" ht="15.75" hidden="1" thickBot="1">
      <c r="A118" s="22">
        <f t="shared" si="3"/>
        <v>44361</v>
      </c>
      <c r="B118" s="21"/>
      <c r="C118" s="21"/>
      <c r="D118" s="23"/>
    </row>
    <row r="119" spans="1:4" ht="15.75" hidden="1" thickBot="1">
      <c r="A119" s="22">
        <f t="shared" si="3"/>
        <v>44362</v>
      </c>
      <c r="B119" s="21"/>
      <c r="C119" s="21"/>
      <c r="D119" s="23"/>
    </row>
    <row r="120" spans="1:4" ht="15.75" hidden="1" thickBot="1">
      <c r="A120" s="22">
        <f t="shared" si="3"/>
        <v>44363</v>
      </c>
      <c r="B120" s="21"/>
      <c r="C120" s="21"/>
      <c r="D120" s="23"/>
    </row>
    <row r="121" spans="1:4" ht="15.75" hidden="1" thickBot="1">
      <c r="A121" s="22">
        <f t="shared" si="3"/>
        <v>44364</v>
      </c>
      <c r="B121" s="21"/>
      <c r="C121" s="21"/>
      <c r="D121" s="23"/>
    </row>
    <row r="122" spans="1:4" ht="15.75" hidden="1" thickBot="1">
      <c r="A122" s="22">
        <f t="shared" si="3"/>
        <v>44365</v>
      </c>
      <c r="B122" s="21"/>
      <c r="C122" s="21"/>
      <c r="D122" s="23"/>
    </row>
    <row r="123" spans="1:4" ht="15.75" hidden="1" thickBot="1">
      <c r="A123" s="22">
        <f t="shared" si="3"/>
        <v>44366</v>
      </c>
      <c r="B123" s="21"/>
      <c r="C123" s="21"/>
      <c r="D123" s="23"/>
    </row>
    <row r="124" spans="1:4" ht="15.75" hidden="1" thickBot="1">
      <c r="A124" s="22">
        <f t="shared" si="3"/>
        <v>44367</v>
      </c>
      <c r="B124" s="21"/>
      <c r="C124" s="21"/>
      <c r="D124" s="23"/>
    </row>
    <row r="125" spans="1:4" ht="15.75" hidden="1" thickBot="1">
      <c r="A125" s="22">
        <f t="shared" si="3"/>
        <v>44368</v>
      </c>
      <c r="B125" s="21"/>
      <c r="C125" s="21"/>
      <c r="D125" s="23"/>
    </row>
    <row r="126" spans="1:4" ht="15.75" hidden="1" thickBot="1">
      <c r="A126" s="22">
        <f t="shared" si="3"/>
        <v>44369</v>
      </c>
      <c r="B126" s="21"/>
      <c r="C126" s="21"/>
      <c r="D126" s="23"/>
    </row>
    <row r="127" spans="1:4" ht="15.75" hidden="1" thickBot="1">
      <c r="A127" s="22">
        <f t="shared" si="3"/>
        <v>44370</v>
      </c>
      <c r="B127" s="21"/>
      <c r="C127" s="21"/>
      <c r="D127" s="23"/>
    </row>
    <row r="128" spans="1:4" ht="15.75" hidden="1" thickBot="1">
      <c r="A128" s="22">
        <f t="shared" si="3"/>
        <v>44371</v>
      </c>
      <c r="B128" s="21"/>
      <c r="C128" s="21"/>
      <c r="D128" s="23"/>
    </row>
    <row r="129" spans="1:5" ht="15.75" hidden="1" thickBot="1">
      <c r="A129" s="22">
        <f t="shared" si="3"/>
        <v>44372</v>
      </c>
      <c r="B129" s="21"/>
      <c r="C129" s="21"/>
      <c r="D129" s="23"/>
    </row>
    <row r="130" spans="1:5" ht="15.75" hidden="1" thickBot="1">
      <c r="A130" s="22">
        <f t="shared" si="3"/>
        <v>44373</v>
      </c>
      <c r="B130" s="21"/>
      <c r="C130" s="21"/>
      <c r="D130" s="23"/>
    </row>
    <row r="131" spans="1:5" ht="15.75" hidden="1" thickBot="1">
      <c r="A131" s="22">
        <f t="shared" si="3"/>
        <v>44374</v>
      </c>
      <c r="B131" s="21"/>
      <c r="C131" s="21"/>
      <c r="D131" s="23"/>
    </row>
    <row r="132" spans="1:5" ht="15.75" hidden="1" thickBot="1">
      <c r="A132" s="22">
        <f t="shared" si="3"/>
        <v>44375</v>
      </c>
      <c r="B132" s="21"/>
      <c r="C132" s="21"/>
      <c r="D132" s="23"/>
    </row>
    <row r="133" spans="1:5" ht="15.75" hidden="1" thickBot="1">
      <c r="A133" s="22">
        <f t="shared" si="3"/>
        <v>44376</v>
      </c>
      <c r="B133" s="21"/>
      <c r="C133" s="21"/>
      <c r="D133" s="23"/>
    </row>
    <row r="134" spans="1:5" ht="15.75" hidden="1" thickBot="1">
      <c r="A134" s="22">
        <f t="shared" si="3"/>
        <v>44377</v>
      </c>
      <c r="B134" s="21"/>
      <c r="C134" s="21"/>
      <c r="D134" s="23"/>
    </row>
    <row r="135" spans="1:5" ht="15.75" hidden="1" thickBot="1">
      <c r="A135" s="24" t="str">
        <f t="shared" si="3"/>
        <v/>
      </c>
      <c r="B135" s="25"/>
      <c r="C135" s="25"/>
      <c r="D135" s="26"/>
    </row>
    <row r="136" spans="1:5">
      <c r="A136" s="40"/>
      <c r="B136" s="38"/>
      <c r="C136" s="38"/>
      <c r="D136" s="38"/>
      <c r="E136" s="5"/>
    </row>
    <row r="137" spans="1:5">
      <c r="A137" s="39"/>
      <c r="B137" s="5"/>
      <c r="C137" s="5"/>
      <c r="D137" s="5"/>
    </row>
  </sheetData>
  <mergeCells count="4">
    <mergeCell ref="A4:D4"/>
    <mergeCell ref="A37:D37"/>
    <mergeCell ref="A70:D70"/>
    <mergeCell ref="A103:D103"/>
  </mergeCells>
  <phoneticPr fontId="6" type="noConversion"/>
  <conditionalFormatting sqref="A39:D69 A72:D102 A105:D135 A6:D36">
    <cfRule type="expression" dxfId="0" priority="2">
      <formula>WEEKDAY($A6,2)&gt;5</formula>
    </cfRule>
  </conditionalFormatting>
  <dataValidations count="4">
    <dataValidation type="list" allowBlank="1" showInputMessage="1" showErrorMessage="1" sqref="P11">
      <formula1>"5,10,1,2,3,4,6,7,8,9"</formula1>
    </dataValidation>
    <dataValidation type="list" allowBlank="1" showInputMessage="1" showErrorMessage="1" sqref="P9">
      <formula1>"ESI,EAS"</formula1>
    </dataValidation>
    <dataValidation type="list" allowBlank="1" showInputMessage="1" showErrorMessage="1" sqref="D6:D34">
      <formula1>$V$2:$V$6</formula1>
    </dataValidation>
    <dataValidation type="list" allowBlank="1" showInputMessage="1" showErrorMessage="1" sqref="B6:B34">
      <formula1>LIBELLES</formula1>
    </dataValidation>
  </dataValidations>
  <pageMargins left="0.31496062992125984" right="0.31496062992125984" top="0.55118110236220474" bottom="0.74803149606299213" header="0.31496062992125984" footer="0.31496062992125984"/>
  <pageSetup paperSize="9" scale="34" fitToHeight="0" orientation="portrait" horizontalDpi="4294967293" verticalDpi="0" r:id="rId1"/>
  <drawing r:id="rId2"/>
  <legacyDrawing r:id="rId3"/>
  <controls>
    <control shapeId="1115" r:id="rId4" name="NometudiantTxt"/>
    <control shapeId="1114" r:id="rId5" name="Sexebox"/>
    <control shapeId="1107" r:id="rId6" name="Label2"/>
    <control shapeId="1106" r:id="rId7" name="ChoixAileTxt"/>
    <control shapeId="1105" r:id="rId8" name="ServiceTitre"/>
    <control shapeId="1104" r:id="rId9" name="ServiceTxt"/>
    <control shapeId="1102" r:id="rId10" name="SiteTxt"/>
    <control shapeId="1098" r:id="rId11" name="SiteTitre"/>
    <control shapeId="1097" r:id="rId12" name="Datefin"/>
    <control shapeId="1093" r:id="rId13" name="RoulementTxt"/>
    <control shapeId="1090" r:id="rId14" name="FonctionBox"/>
    <control shapeId="1081" r:id="rId15" name="Temps5"/>
    <control shapeId="1080" r:id="rId16" name="Temps4"/>
    <control shapeId="1079" r:id="rId17" name="Temps3"/>
    <control shapeId="1078" r:id="rId18" name="Temps2"/>
    <control shapeId="1077" r:id="rId19" name="Temps1"/>
    <control shapeId="1072" r:id="rId20" name="TextBox12"/>
    <control shapeId="1071" r:id="rId21" name="TextBox11"/>
    <control shapeId="1070" r:id="rId22" name="TextBox10"/>
    <control shapeId="1069" r:id="rId23" name="TextBox9"/>
    <control shapeId="1068" r:id="rId24" name="TextBox8"/>
    <control shapeId="1055" r:id="rId25" name="Libel5"/>
    <control shapeId="1054" r:id="rId26" name="Libel4"/>
    <control shapeId="1053" r:id="rId27" name="Libel3"/>
    <control shapeId="1052" r:id="rId28" name="Libel2"/>
    <control shapeId="1051" r:id="rId29" name="Libel1"/>
    <control shapeId="1050" r:id="rId30" name="SemaineBox"/>
    <control shapeId="1042" r:id="rId31" name="Researchbox2"/>
    <control shapeId="1086" r:id="rId32" name="DateDeb"/>
    <control shapeId="1088" r:id="rId33" name="Label1"/>
    <control shapeId="1089" r:id="rId34" name="semainelabel"/>
    <control shapeId="1117" r:id="rId35" name="Referent1"/>
    <control shapeId="1118" r:id="rId36" name="Referent2"/>
    <control shapeId="1119" r:id="rId37" name="Referent3"/>
    <control shapeId="1120" r:id="rId38" name="Referent4"/>
    <control shapeId="1121" r:id="rId39" name="Referent5"/>
  </controls>
  <tableParts count="2">
    <tablePart r:id="rId40"/>
    <tablePart r:id="rId4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FONCTIONS</vt:lpstr>
      <vt:lpstr>LIBELLES</vt:lpstr>
      <vt:lpstr>SEMAINES</vt:lpstr>
      <vt:lpstr>SEXES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FRANCIS</cp:lastModifiedBy>
  <cp:lastPrinted>2021-03-22T06:32:07Z</cp:lastPrinted>
  <dcterms:created xsi:type="dcterms:W3CDTF">2021-03-17T20:55:47Z</dcterms:created>
  <dcterms:modified xsi:type="dcterms:W3CDTF">2021-03-23T05:15:34Z</dcterms:modified>
</cp:coreProperties>
</file>