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5440" windowHeight="15390" tabRatio="688"/>
  </bookViews>
  <sheets>
    <sheet name="budget v1" sheetId="4" r:id="rId1"/>
    <sheet name="Soumission rapide" sheetId="18" r:id="rId2"/>
  </sheets>
  <calcPr calcId="124519"/>
  <fileRecoveryPr repairLoad="1"/>
</workbook>
</file>

<file path=xl/calcChain.xml><?xml version="1.0" encoding="utf-8"?>
<calcChain xmlns="http://schemas.openxmlformats.org/spreadsheetml/2006/main">
  <c r="H23" i="4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Y126" i="18"/>
  <c r="Y141" l="1"/>
  <c r="Y142"/>
  <c r="H447"/>
  <c r="I447"/>
  <c r="J447"/>
  <c r="K447"/>
  <c r="L447"/>
  <c r="M447"/>
  <c r="N447"/>
  <c r="O447"/>
  <c r="P447"/>
  <c r="Q447"/>
  <c r="R447"/>
  <c r="S447"/>
  <c r="T447"/>
  <c r="U447"/>
  <c r="V447"/>
  <c r="W447"/>
  <c r="X447"/>
  <c r="G282"/>
  <c r="E283"/>
  <c r="D163" l="1"/>
  <c r="D162"/>
  <c r="Y166"/>
  <c r="Z166"/>
  <c r="AA166"/>
  <c r="S38"/>
  <c r="AB166" l="1"/>
  <c r="H73"/>
  <c r="I80"/>
  <c r="Y39"/>
  <c r="Z39"/>
  <c r="AA39"/>
  <c r="Y295"/>
  <c r="Y296"/>
  <c r="Z295"/>
  <c r="Z296"/>
  <c r="AA295"/>
  <c r="AA296"/>
  <c r="Y294"/>
  <c r="Z294"/>
  <c r="AA294"/>
  <c r="Y281"/>
  <c r="Y282"/>
  <c r="Y283"/>
  <c r="Y284"/>
  <c r="Z281"/>
  <c r="Z282"/>
  <c r="Z283"/>
  <c r="Z284"/>
  <c r="AA281"/>
  <c r="AA282"/>
  <c r="AA283"/>
  <c r="AA284"/>
  <c r="Y164"/>
  <c r="Z164"/>
  <c r="AA164"/>
  <c r="H93"/>
  <c r="Y178"/>
  <c r="Z178"/>
  <c r="AA178"/>
  <c r="Y179"/>
  <c r="Z179"/>
  <c r="AA179"/>
  <c r="Y180"/>
  <c r="Z180"/>
  <c r="AA180"/>
  <c r="H8"/>
  <c r="AB39" l="1"/>
  <c r="AB295"/>
  <c r="AB294"/>
  <c r="AB296"/>
  <c r="AB284"/>
  <c r="AB282"/>
  <c r="G4" i="4" s="1"/>
  <c r="H4" s="1"/>
  <c r="I4" s="1"/>
  <c r="AB283" i="18"/>
  <c r="AB281"/>
  <c r="AB164"/>
  <c r="AB180"/>
  <c r="AB178"/>
  <c r="AB179"/>
  <c r="Y27" l="1"/>
  <c r="Z27"/>
  <c r="AA27"/>
  <c r="D33"/>
  <c r="Y33" s="1"/>
  <c r="Y32"/>
  <c r="D31"/>
  <c r="Y31" s="1"/>
  <c r="D30"/>
  <c r="Y30" s="1"/>
  <c r="Z32"/>
  <c r="Z33"/>
  <c r="AA32"/>
  <c r="AA33"/>
  <c r="Y36"/>
  <c r="Y37"/>
  <c r="Y38"/>
  <c r="Z36"/>
  <c r="Z37"/>
  <c r="Z38"/>
  <c r="AA36"/>
  <c r="AA37"/>
  <c r="AA38"/>
  <c r="Y20"/>
  <c r="Z20"/>
  <c r="AA20"/>
  <c r="Y16"/>
  <c r="Z16"/>
  <c r="AA16"/>
  <c r="Y17"/>
  <c r="Z17"/>
  <c r="AA17"/>
  <c r="Y34"/>
  <c r="Y35"/>
  <c r="Z30"/>
  <c r="Z31"/>
  <c r="Z34"/>
  <c r="Z35"/>
  <c r="AA30"/>
  <c r="AA31"/>
  <c r="AA34"/>
  <c r="AA35"/>
  <c r="Y170"/>
  <c r="Z170"/>
  <c r="AA170"/>
  <c r="Y172"/>
  <c r="Z172"/>
  <c r="AA172"/>
  <c r="Y123"/>
  <c r="Z123"/>
  <c r="AA123"/>
  <c r="AB33" l="1"/>
  <c r="AB27"/>
  <c r="AB36"/>
  <c r="AB38"/>
  <c r="AB32"/>
  <c r="AB16"/>
  <c r="AB37"/>
  <c r="AB20"/>
  <c r="AB17"/>
  <c r="AB35"/>
  <c r="AB30"/>
  <c r="AB34"/>
  <c r="AB31"/>
  <c r="AB170"/>
  <c r="AB172"/>
  <c r="AB123"/>
  <c r="Y40" l="1"/>
  <c r="Z40"/>
  <c r="AA40"/>
  <c r="AB40" l="1"/>
  <c r="Y2"/>
  <c r="Z2"/>
  <c r="AA2"/>
  <c r="Y3"/>
  <c r="Z3"/>
  <c r="AA3"/>
  <c r="Y4"/>
  <c r="Z4"/>
  <c r="AA4"/>
  <c r="Y5"/>
  <c r="Z5"/>
  <c r="AA5"/>
  <c r="Y6"/>
  <c r="Z6"/>
  <c r="AA6"/>
  <c r="Y7"/>
  <c r="Z7"/>
  <c r="AA7"/>
  <c r="Y8"/>
  <c r="Z8"/>
  <c r="AA8"/>
  <c r="Y9"/>
  <c r="Z9"/>
  <c r="AA9"/>
  <c r="Y10"/>
  <c r="Z10"/>
  <c r="AA10"/>
  <c r="Y11"/>
  <c r="Z11"/>
  <c r="AA11"/>
  <c r="Y12"/>
  <c r="Z12"/>
  <c r="AA12"/>
  <c r="Y13"/>
  <c r="Z13"/>
  <c r="AA13"/>
  <c r="Y14"/>
  <c r="Z14"/>
  <c r="AA14"/>
  <c r="Y15"/>
  <c r="Z15"/>
  <c r="AA15"/>
  <c r="Y18"/>
  <c r="Z18"/>
  <c r="AA18"/>
  <c r="Y19"/>
  <c r="Z19"/>
  <c r="AA19"/>
  <c r="Y21"/>
  <c r="Z21"/>
  <c r="AA21"/>
  <c r="Y22"/>
  <c r="Z22"/>
  <c r="AA22"/>
  <c r="Y23"/>
  <c r="Z23"/>
  <c r="AA23"/>
  <c r="Y24"/>
  <c r="Z24"/>
  <c r="AA24"/>
  <c r="Y25"/>
  <c r="Z25"/>
  <c r="AA25"/>
  <c r="Y26"/>
  <c r="Z26"/>
  <c r="AA26"/>
  <c r="Y28"/>
  <c r="Z28"/>
  <c r="AA28"/>
  <c r="Y29"/>
  <c r="Z29"/>
  <c r="AA29"/>
  <c r="Y41"/>
  <c r="Z41"/>
  <c r="AA41"/>
  <c r="Y42"/>
  <c r="Z42"/>
  <c r="AA42"/>
  <c r="Y43"/>
  <c r="Z43"/>
  <c r="AA43"/>
  <c r="Y44"/>
  <c r="Z44"/>
  <c r="AA44"/>
  <c r="Y45"/>
  <c r="Z45"/>
  <c r="AA45"/>
  <c r="Y46"/>
  <c r="Z46"/>
  <c r="AA46"/>
  <c r="Y47"/>
  <c r="Z47"/>
  <c r="AA47"/>
  <c r="Y48"/>
  <c r="Z48"/>
  <c r="AA48"/>
  <c r="Y49"/>
  <c r="Z49"/>
  <c r="AA49"/>
  <c r="Y50"/>
  <c r="Z50"/>
  <c r="AA50"/>
  <c r="Y51"/>
  <c r="Z51"/>
  <c r="AA51"/>
  <c r="Y52"/>
  <c r="Z52"/>
  <c r="AA52"/>
  <c r="Y53"/>
  <c r="Z53"/>
  <c r="AA53"/>
  <c r="Y54"/>
  <c r="Z54"/>
  <c r="AA54"/>
  <c r="Y55"/>
  <c r="Z55"/>
  <c r="AA55"/>
  <c r="Y56"/>
  <c r="Z56"/>
  <c r="AA56"/>
  <c r="Y57"/>
  <c r="Z57"/>
  <c r="AA57"/>
  <c r="Y58"/>
  <c r="Z58"/>
  <c r="AA58"/>
  <c r="Y59"/>
  <c r="Z59"/>
  <c r="AA59"/>
  <c r="Y60"/>
  <c r="Z60"/>
  <c r="AA60"/>
  <c r="Y61"/>
  <c r="Z61"/>
  <c r="AA61"/>
  <c r="Y62"/>
  <c r="Z62"/>
  <c r="AA62"/>
  <c r="Y63"/>
  <c r="Z63"/>
  <c r="AA63"/>
  <c r="Y64"/>
  <c r="Z64"/>
  <c r="AA64"/>
  <c r="Y65"/>
  <c r="Z65"/>
  <c r="AA65"/>
  <c r="Y66"/>
  <c r="Z66"/>
  <c r="AA66"/>
  <c r="Y67"/>
  <c r="Z67"/>
  <c r="AA67"/>
  <c r="Y68"/>
  <c r="Z68"/>
  <c r="AA68"/>
  <c r="Y69"/>
  <c r="Z69"/>
  <c r="AA69"/>
  <c r="Y70"/>
  <c r="Z70"/>
  <c r="AA70"/>
  <c r="Y71"/>
  <c r="Z71"/>
  <c r="AA71"/>
  <c r="Y72"/>
  <c r="Z72"/>
  <c r="AA72"/>
  <c r="Y73"/>
  <c r="Z73"/>
  <c r="AA73"/>
  <c r="Y74"/>
  <c r="Z74"/>
  <c r="AA74"/>
  <c r="Y75"/>
  <c r="Z75"/>
  <c r="AA75"/>
  <c r="Y76"/>
  <c r="Z76"/>
  <c r="AA76"/>
  <c r="Y77"/>
  <c r="Z77"/>
  <c r="AA77"/>
  <c r="Y78"/>
  <c r="Z78"/>
  <c r="AA78"/>
  <c r="Y79"/>
  <c r="Z79"/>
  <c r="AA79"/>
  <c r="Y80"/>
  <c r="Z80"/>
  <c r="AA80"/>
  <c r="Y81"/>
  <c r="Z81"/>
  <c r="AA81"/>
  <c r="Y82"/>
  <c r="Z82"/>
  <c r="AA82"/>
  <c r="Y83"/>
  <c r="Z83"/>
  <c r="AA83"/>
  <c r="Y84"/>
  <c r="Z84"/>
  <c r="AA84"/>
  <c r="Y85"/>
  <c r="Z85"/>
  <c r="AA85"/>
  <c r="Y86"/>
  <c r="Z86"/>
  <c r="AA86"/>
  <c r="Y87"/>
  <c r="Z87"/>
  <c r="AA87"/>
  <c r="Y88"/>
  <c r="Z88"/>
  <c r="AA88"/>
  <c r="Y89"/>
  <c r="Z89"/>
  <c r="AA89"/>
  <c r="Y90"/>
  <c r="Z90"/>
  <c r="AA90"/>
  <c r="Y91"/>
  <c r="Z91"/>
  <c r="AA91"/>
  <c r="Y92"/>
  <c r="AA92"/>
  <c r="Y93"/>
  <c r="Z93"/>
  <c r="AA93"/>
  <c r="Y94"/>
  <c r="Z94"/>
  <c r="AA94"/>
  <c r="Y95"/>
  <c r="Z95"/>
  <c r="AA95"/>
  <c r="Y96"/>
  <c r="Z96"/>
  <c r="AA96"/>
  <c r="Y97"/>
  <c r="Z97"/>
  <c r="AA97"/>
  <c r="Y98"/>
  <c r="Z98"/>
  <c r="AA98"/>
  <c r="Y99"/>
  <c r="Z99"/>
  <c r="AA99"/>
  <c r="Y100"/>
  <c r="Z100"/>
  <c r="AA100"/>
  <c r="Y101"/>
  <c r="Z101"/>
  <c r="AA101"/>
  <c r="Y102"/>
  <c r="Z102"/>
  <c r="AA102"/>
  <c r="Y103"/>
  <c r="Z103"/>
  <c r="AA103"/>
  <c r="Y104"/>
  <c r="Z104"/>
  <c r="AA104"/>
  <c r="Y105"/>
  <c r="Z105"/>
  <c r="AA105"/>
  <c r="Y106"/>
  <c r="Z106"/>
  <c r="AA106"/>
  <c r="Y107"/>
  <c r="Z107"/>
  <c r="AA107"/>
  <c r="Y108"/>
  <c r="Z108"/>
  <c r="AA108"/>
  <c r="Y109"/>
  <c r="Z109"/>
  <c r="AA109"/>
  <c r="Y110"/>
  <c r="Z110"/>
  <c r="AA110"/>
  <c r="Y111"/>
  <c r="Z111"/>
  <c r="AA111"/>
  <c r="Y112"/>
  <c r="Z112"/>
  <c r="AA112"/>
  <c r="Y113"/>
  <c r="Z113"/>
  <c r="AA113"/>
  <c r="Y114"/>
  <c r="Z114"/>
  <c r="AA114"/>
  <c r="Y115"/>
  <c r="Z115"/>
  <c r="AA115"/>
  <c r="Y116"/>
  <c r="Z116"/>
  <c r="AA116"/>
  <c r="Y117"/>
  <c r="Z117"/>
  <c r="AA117"/>
  <c r="Y118"/>
  <c r="Z118"/>
  <c r="AA118"/>
  <c r="Y119"/>
  <c r="Z119"/>
  <c r="AA119"/>
  <c r="Y120"/>
  <c r="Z120"/>
  <c r="AA120"/>
  <c r="Y121"/>
  <c r="Z121"/>
  <c r="AA121"/>
  <c r="Y122"/>
  <c r="Z122"/>
  <c r="AA122"/>
  <c r="Y124"/>
  <c r="Z124"/>
  <c r="AA124"/>
  <c r="Y125"/>
  <c r="Z125"/>
  <c r="AA125"/>
  <c r="Z126"/>
  <c r="AA126"/>
  <c r="Y127"/>
  <c r="Z127"/>
  <c r="AA127"/>
  <c r="Y128"/>
  <c r="Z128"/>
  <c r="AA128"/>
  <c r="Y129"/>
  <c r="Z129"/>
  <c r="AA129"/>
  <c r="Y130"/>
  <c r="Z130"/>
  <c r="AA130"/>
  <c r="Y131"/>
  <c r="Z131"/>
  <c r="AA131"/>
  <c r="Y132"/>
  <c r="Z132"/>
  <c r="AA132"/>
  <c r="Y133"/>
  <c r="Z133"/>
  <c r="AA133"/>
  <c r="Y134"/>
  <c r="Z134"/>
  <c r="AA134"/>
  <c r="Y135"/>
  <c r="Z135"/>
  <c r="AA135"/>
  <c r="Y136"/>
  <c r="Z136"/>
  <c r="AA136"/>
  <c r="Y137"/>
  <c r="Z137"/>
  <c r="AA137"/>
  <c r="Y138"/>
  <c r="Z138"/>
  <c r="AA138"/>
  <c r="Y139"/>
  <c r="Z139"/>
  <c r="AA139"/>
  <c r="Y140"/>
  <c r="Z140"/>
  <c r="AA140"/>
  <c r="Z141"/>
  <c r="AA141"/>
  <c r="Z142"/>
  <c r="AA142"/>
  <c r="Y143"/>
  <c r="Z143"/>
  <c r="AA143"/>
  <c r="Y144"/>
  <c r="Z144"/>
  <c r="AA144"/>
  <c r="Y145"/>
  <c r="Z145"/>
  <c r="AA145"/>
  <c r="Y146"/>
  <c r="Z146"/>
  <c r="AA146"/>
  <c r="Y147"/>
  <c r="Z147"/>
  <c r="AA147"/>
  <c r="Y148"/>
  <c r="Z148"/>
  <c r="AA148"/>
  <c r="Y149"/>
  <c r="Z149"/>
  <c r="AA149"/>
  <c r="Y150"/>
  <c r="Z150"/>
  <c r="AA150"/>
  <c r="Y151"/>
  <c r="Z151"/>
  <c r="AA151"/>
  <c r="Y152"/>
  <c r="Z152"/>
  <c r="AA152"/>
  <c r="Y153"/>
  <c r="Z153"/>
  <c r="AA153"/>
  <c r="Y154"/>
  <c r="Z154"/>
  <c r="AA154"/>
  <c r="Y155"/>
  <c r="Z155"/>
  <c r="AA155"/>
  <c r="Y156"/>
  <c r="Z156"/>
  <c r="AA156"/>
  <c r="Y157"/>
  <c r="Z157"/>
  <c r="AA157"/>
  <c r="Y158"/>
  <c r="Z158"/>
  <c r="AA158"/>
  <c r="Y159"/>
  <c r="Z159"/>
  <c r="AA159"/>
  <c r="Y160"/>
  <c r="Z160"/>
  <c r="AA160"/>
  <c r="Y161"/>
  <c r="Z161"/>
  <c r="AA161"/>
  <c r="Y162"/>
  <c r="Z162"/>
  <c r="AA162"/>
  <c r="Y163"/>
  <c r="Z163"/>
  <c r="AA163"/>
  <c r="Y165"/>
  <c r="Z165"/>
  <c r="AA165"/>
  <c r="Y167"/>
  <c r="Z167"/>
  <c r="AA167"/>
  <c r="Y168"/>
  <c r="Z168"/>
  <c r="AA168"/>
  <c r="Y169"/>
  <c r="Z169"/>
  <c r="AA169"/>
  <c r="Y171"/>
  <c r="Z171"/>
  <c r="AA171"/>
  <c r="Y173"/>
  <c r="Z173"/>
  <c r="AA173"/>
  <c r="Y174"/>
  <c r="Z174"/>
  <c r="AA174"/>
  <c r="Y175"/>
  <c r="Z175"/>
  <c r="AA175"/>
  <c r="Y176"/>
  <c r="Z176"/>
  <c r="AA176"/>
  <c r="Y177"/>
  <c r="Z177"/>
  <c r="AA177"/>
  <c r="Y181"/>
  <c r="Z181"/>
  <c r="AA181"/>
  <c r="Y182"/>
  <c r="Z182"/>
  <c r="AA182"/>
  <c r="Y183"/>
  <c r="Z183"/>
  <c r="AA183"/>
  <c r="Y184"/>
  <c r="Z184"/>
  <c r="AA184"/>
  <c r="Y185"/>
  <c r="Z185"/>
  <c r="AA185"/>
  <c r="Y186"/>
  <c r="Z186"/>
  <c r="AA186"/>
  <c r="Y187"/>
  <c r="Z187"/>
  <c r="AA187"/>
  <c r="Y188"/>
  <c r="Z188"/>
  <c r="AA188"/>
  <c r="Y189"/>
  <c r="Z189"/>
  <c r="AA189"/>
  <c r="Y190"/>
  <c r="Z190"/>
  <c r="AA190"/>
  <c r="Y191"/>
  <c r="Z191"/>
  <c r="AA191"/>
  <c r="Y192"/>
  <c r="Z192"/>
  <c r="AA192"/>
  <c r="Y193"/>
  <c r="Z193"/>
  <c r="AA193"/>
  <c r="Y194"/>
  <c r="Z194"/>
  <c r="AA194"/>
  <c r="Y195"/>
  <c r="Z195"/>
  <c r="AA195"/>
  <c r="Y196"/>
  <c r="Z196"/>
  <c r="AA196"/>
  <c r="Y197"/>
  <c r="Z197"/>
  <c r="AA197"/>
  <c r="Y198"/>
  <c r="Z198"/>
  <c r="AA198"/>
  <c r="Y199"/>
  <c r="Z199"/>
  <c r="AA199"/>
  <c r="Y200"/>
  <c r="Z200"/>
  <c r="AA200"/>
  <c r="Y201"/>
  <c r="Z201"/>
  <c r="AA201"/>
  <c r="Y202"/>
  <c r="Z202"/>
  <c r="AA202"/>
  <c r="Y203"/>
  <c r="Z203"/>
  <c r="AA203"/>
  <c r="Y204"/>
  <c r="Z204"/>
  <c r="AA204"/>
  <c r="Y205"/>
  <c r="Z205"/>
  <c r="AA205"/>
  <c r="Y206"/>
  <c r="Z206"/>
  <c r="AA206"/>
  <c r="Y207"/>
  <c r="Z207"/>
  <c r="AA207"/>
  <c r="Y208"/>
  <c r="Z208"/>
  <c r="AA208"/>
  <c r="Y209"/>
  <c r="Z209"/>
  <c r="AA209"/>
  <c r="Y210"/>
  <c r="Z210"/>
  <c r="AA210"/>
  <c r="Y211"/>
  <c r="Z211"/>
  <c r="AA211"/>
  <c r="Y212"/>
  <c r="Z212"/>
  <c r="AA212"/>
  <c r="Y213"/>
  <c r="Z213"/>
  <c r="AA213"/>
  <c r="Y214"/>
  <c r="Z214"/>
  <c r="AA214"/>
  <c r="Y215"/>
  <c r="Z215"/>
  <c r="AA215"/>
  <c r="Y216"/>
  <c r="Z216"/>
  <c r="AA216"/>
  <c r="Y217"/>
  <c r="Z217"/>
  <c r="AA217"/>
  <c r="Y218"/>
  <c r="Z218"/>
  <c r="AA218"/>
  <c r="Y219"/>
  <c r="Z219"/>
  <c r="AA219"/>
  <c r="Y220"/>
  <c r="Z220"/>
  <c r="AA220"/>
  <c r="Y221"/>
  <c r="Z221"/>
  <c r="AA221"/>
  <c r="Y222"/>
  <c r="Z222"/>
  <c r="AA222"/>
  <c r="Y223"/>
  <c r="Z223"/>
  <c r="AA223"/>
  <c r="Y224"/>
  <c r="Z224"/>
  <c r="AA224"/>
  <c r="Y225"/>
  <c r="Z225"/>
  <c r="AA225"/>
  <c r="Y226"/>
  <c r="Z226"/>
  <c r="AA226"/>
  <c r="Y227"/>
  <c r="Z227"/>
  <c r="AA227"/>
  <c r="Y228"/>
  <c r="Z228"/>
  <c r="AA228"/>
  <c r="Y229"/>
  <c r="Z229"/>
  <c r="AA229"/>
  <c r="Y230"/>
  <c r="Z230"/>
  <c r="AA230"/>
  <c r="Y231"/>
  <c r="Z231"/>
  <c r="AA231"/>
  <c r="Y232"/>
  <c r="Z232"/>
  <c r="AA232"/>
  <c r="Y233"/>
  <c r="Z233"/>
  <c r="AA233"/>
  <c r="Y234"/>
  <c r="Z234"/>
  <c r="AA234"/>
  <c r="Y235"/>
  <c r="Z235"/>
  <c r="AA235"/>
  <c r="Y236"/>
  <c r="Z236"/>
  <c r="AA236"/>
  <c r="Y237"/>
  <c r="Z237"/>
  <c r="AA237"/>
  <c r="Y238"/>
  <c r="Z238"/>
  <c r="AA238"/>
  <c r="Y239"/>
  <c r="Z239"/>
  <c r="AA239"/>
  <c r="Y240"/>
  <c r="Z240"/>
  <c r="AA240"/>
  <c r="Y241"/>
  <c r="Z241"/>
  <c r="AA241"/>
  <c r="Y242"/>
  <c r="Z242"/>
  <c r="AA242"/>
  <c r="Y243"/>
  <c r="Z243"/>
  <c r="AA243"/>
  <c r="Y244"/>
  <c r="Z244"/>
  <c r="AA244"/>
  <c r="Y245"/>
  <c r="Z245"/>
  <c r="AA245"/>
  <c r="Y246"/>
  <c r="Z246"/>
  <c r="AA246"/>
  <c r="Y247"/>
  <c r="Z247"/>
  <c r="AA247"/>
  <c r="Y248"/>
  <c r="Z248"/>
  <c r="AA248"/>
  <c r="Y249"/>
  <c r="Z249"/>
  <c r="AA249"/>
  <c r="Y250"/>
  <c r="Z250"/>
  <c r="AA250"/>
  <c r="Y251"/>
  <c r="Z251"/>
  <c r="AA251"/>
  <c r="Y252"/>
  <c r="Z252"/>
  <c r="AA252"/>
  <c r="Y253"/>
  <c r="Z253"/>
  <c r="AA253"/>
  <c r="Y254"/>
  <c r="Z254"/>
  <c r="AA254"/>
  <c r="Y255"/>
  <c r="Z255"/>
  <c r="AA255"/>
  <c r="Y256"/>
  <c r="Z256"/>
  <c r="AA256"/>
  <c r="Y257"/>
  <c r="Z257"/>
  <c r="AA257"/>
  <c r="Y258"/>
  <c r="Z258"/>
  <c r="AA258"/>
  <c r="Y259"/>
  <c r="Z259"/>
  <c r="AA259"/>
  <c r="Y260"/>
  <c r="Z260"/>
  <c r="AA260"/>
  <c r="Y261"/>
  <c r="Z261"/>
  <c r="AA261"/>
  <c r="Y262"/>
  <c r="Z262"/>
  <c r="AA262"/>
  <c r="Y263"/>
  <c r="Z263"/>
  <c r="AA263"/>
  <c r="Y264"/>
  <c r="Z264"/>
  <c r="AA264"/>
  <c r="Y265"/>
  <c r="Z265"/>
  <c r="AA265"/>
  <c r="Y266"/>
  <c r="Z266"/>
  <c r="AA266"/>
  <c r="Y267"/>
  <c r="Z267"/>
  <c r="AA267"/>
  <c r="Y268"/>
  <c r="Z268"/>
  <c r="AA268"/>
  <c r="Y269"/>
  <c r="Z269"/>
  <c r="AA269"/>
  <c r="Y270"/>
  <c r="Z270"/>
  <c r="AA270"/>
  <c r="Y271"/>
  <c r="Z271"/>
  <c r="AA271"/>
  <c r="Y272"/>
  <c r="Z272"/>
  <c r="AA272"/>
  <c r="Y273"/>
  <c r="Z273"/>
  <c r="AA273"/>
  <c r="Y274"/>
  <c r="Z274"/>
  <c r="AA274"/>
  <c r="Y275"/>
  <c r="Z275"/>
  <c r="AA275"/>
  <c r="Y276"/>
  <c r="Z276"/>
  <c r="AA276"/>
  <c r="Y277"/>
  <c r="Z277"/>
  <c r="AA277"/>
  <c r="Y278"/>
  <c r="Z278"/>
  <c r="AA278"/>
  <c r="Y279"/>
  <c r="Z279"/>
  <c r="AA279"/>
  <c r="Y280"/>
  <c r="Z280"/>
  <c r="AA280"/>
  <c r="Y285"/>
  <c r="Z285"/>
  <c r="AA285"/>
  <c r="Y286"/>
  <c r="Z286"/>
  <c r="AA286"/>
  <c r="Y287"/>
  <c r="Z287"/>
  <c r="AA287"/>
  <c r="Y288"/>
  <c r="Z288"/>
  <c r="AA288"/>
  <c r="Y289"/>
  <c r="Z289"/>
  <c r="AA289"/>
  <c r="Y290"/>
  <c r="Z290"/>
  <c r="AA290"/>
  <c r="Y291"/>
  <c r="Z291"/>
  <c r="AA291"/>
  <c r="Y292"/>
  <c r="Z292"/>
  <c r="AA292"/>
  <c r="Y293"/>
  <c r="Z293"/>
  <c r="AA293"/>
  <c r="Y297"/>
  <c r="Z297"/>
  <c r="AA297"/>
  <c r="Y298"/>
  <c r="Z298"/>
  <c r="AA298"/>
  <c r="Y299"/>
  <c r="Z299"/>
  <c r="AA299"/>
  <c r="Y300"/>
  <c r="Z300"/>
  <c r="AA300"/>
  <c r="Y301"/>
  <c r="Z301"/>
  <c r="AA301"/>
  <c r="Y302"/>
  <c r="Z302"/>
  <c r="AA302"/>
  <c r="Y303"/>
  <c r="Z303"/>
  <c r="AA303"/>
  <c r="Y304"/>
  <c r="Z304"/>
  <c r="AA304"/>
  <c r="Y305"/>
  <c r="Z305"/>
  <c r="AA305"/>
  <c r="Y306"/>
  <c r="Z306"/>
  <c r="AA306"/>
  <c r="Y307"/>
  <c r="Z307"/>
  <c r="AA307"/>
  <c r="Y308"/>
  <c r="Z308"/>
  <c r="AA308"/>
  <c r="Y309"/>
  <c r="Z309"/>
  <c r="AA309"/>
  <c r="Y310"/>
  <c r="Z310"/>
  <c r="AA310"/>
  <c r="Y311"/>
  <c r="Z311"/>
  <c r="AA311"/>
  <c r="Y312"/>
  <c r="Z312"/>
  <c r="AA312"/>
  <c r="Y313"/>
  <c r="Z313"/>
  <c r="AA313"/>
  <c r="Y314"/>
  <c r="Z314"/>
  <c r="AA314"/>
  <c r="Y315"/>
  <c r="Z315"/>
  <c r="AA315"/>
  <c r="Y316"/>
  <c r="Z316"/>
  <c r="AA316"/>
  <c r="Y317"/>
  <c r="Z317"/>
  <c r="AA317"/>
  <c r="Y318"/>
  <c r="Z318"/>
  <c r="AA318"/>
  <c r="Y319"/>
  <c r="Z319"/>
  <c r="AA319"/>
  <c r="Y320"/>
  <c r="Z320"/>
  <c r="AA320"/>
  <c r="Y321"/>
  <c r="Z321"/>
  <c r="AA321"/>
  <c r="Y322"/>
  <c r="Z322"/>
  <c r="AA322"/>
  <c r="Y323"/>
  <c r="Z323"/>
  <c r="AA323"/>
  <c r="Y324"/>
  <c r="Z324"/>
  <c r="AA324"/>
  <c r="Y325"/>
  <c r="Z325"/>
  <c r="AA325"/>
  <c r="Y326"/>
  <c r="Z326"/>
  <c r="AA326"/>
  <c r="Y327"/>
  <c r="Z327"/>
  <c r="AA327"/>
  <c r="Y328"/>
  <c r="Z328"/>
  <c r="AA328"/>
  <c r="Y329"/>
  <c r="Z329"/>
  <c r="AA329"/>
  <c r="Y330"/>
  <c r="Z330"/>
  <c r="AA330"/>
  <c r="Y331"/>
  <c r="Z331"/>
  <c r="AA331"/>
  <c r="Y332"/>
  <c r="Z332"/>
  <c r="AA332"/>
  <c r="Y333"/>
  <c r="Z333"/>
  <c r="AA333"/>
  <c r="Y334"/>
  <c r="Z334"/>
  <c r="AA334"/>
  <c r="Y335"/>
  <c r="Z335"/>
  <c r="AA335"/>
  <c r="Y336"/>
  <c r="Z336"/>
  <c r="AA336"/>
  <c r="Y337"/>
  <c r="Z337"/>
  <c r="AA337"/>
  <c r="Y338"/>
  <c r="Z338"/>
  <c r="AA338"/>
  <c r="Y339"/>
  <c r="Z339"/>
  <c r="AA339"/>
  <c r="Y340"/>
  <c r="Z340"/>
  <c r="AA340"/>
  <c r="Y341"/>
  <c r="Z341"/>
  <c r="AA341"/>
  <c r="Y342"/>
  <c r="Z342"/>
  <c r="AA342"/>
  <c r="Y343"/>
  <c r="Z343"/>
  <c r="AA343"/>
  <c r="Y344"/>
  <c r="Z344"/>
  <c r="AA344"/>
  <c r="Y345"/>
  <c r="Z345"/>
  <c r="AA345"/>
  <c r="Y346"/>
  <c r="Z346"/>
  <c r="AA346"/>
  <c r="Y347"/>
  <c r="Z347"/>
  <c r="AA347"/>
  <c r="Y348"/>
  <c r="Z348"/>
  <c r="AA348"/>
  <c r="Y349"/>
  <c r="Z349"/>
  <c r="AA349"/>
  <c r="Y350"/>
  <c r="Z350"/>
  <c r="AA350"/>
  <c r="Y351"/>
  <c r="Z351"/>
  <c r="AA351"/>
  <c r="Y352"/>
  <c r="Z352"/>
  <c r="AA352"/>
  <c r="Y353"/>
  <c r="Z353"/>
  <c r="AA353"/>
  <c r="Y354"/>
  <c r="Z354"/>
  <c r="AA354"/>
  <c r="Y355"/>
  <c r="Z355"/>
  <c r="AA355"/>
  <c r="Y356"/>
  <c r="Z356"/>
  <c r="AA356"/>
  <c r="Y357"/>
  <c r="Z357"/>
  <c r="AA357"/>
  <c r="Y358"/>
  <c r="Z358"/>
  <c r="AA358"/>
  <c r="Y359"/>
  <c r="Z359"/>
  <c r="AA359"/>
  <c r="Y360"/>
  <c r="Z360"/>
  <c r="AA360"/>
  <c r="Y361"/>
  <c r="Z361"/>
  <c r="AA361"/>
  <c r="Y362"/>
  <c r="Z362"/>
  <c r="AA362"/>
  <c r="Y363"/>
  <c r="Z363"/>
  <c r="AA363"/>
  <c r="Y364"/>
  <c r="Z364"/>
  <c r="AA364"/>
  <c r="Y365"/>
  <c r="Z365"/>
  <c r="AA365"/>
  <c r="Y366"/>
  <c r="Z366"/>
  <c r="AA366"/>
  <c r="Y367"/>
  <c r="Z367"/>
  <c r="AA367"/>
  <c r="Y368"/>
  <c r="Z368"/>
  <c r="AA368"/>
  <c r="Y369"/>
  <c r="Z369"/>
  <c r="AA369"/>
  <c r="Y370"/>
  <c r="Z370"/>
  <c r="AA370"/>
  <c r="Y371"/>
  <c r="Z371"/>
  <c r="AA371"/>
  <c r="Y372"/>
  <c r="Z372"/>
  <c r="AA372"/>
  <c r="Y373"/>
  <c r="Z373"/>
  <c r="AA373"/>
  <c r="Y374"/>
  <c r="Z374"/>
  <c r="AA374"/>
  <c r="Y375"/>
  <c r="Z375"/>
  <c r="AA375"/>
  <c r="Y376"/>
  <c r="Z376"/>
  <c r="AA376"/>
  <c r="Y377"/>
  <c r="Z377"/>
  <c r="AA377"/>
  <c r="Y378"/>
  <c r="Z378"/>
  <c r="AA378"/>
  <c r="Y379"/>
  <c r="Z379"/>
  <c r="AA379"/>
  <c r="Y380"/>
  <c r="Z380"/>
  <c r="AA380"/>
  <c r="Y381"/>
  <c r="Z381"/>
  <c r="AA381"/>
  <c r="Y382"/>
  <c r="Z382"/>
  <c r="AA382"/>
  <c r="Y383"/>
  <c r="Z383"/>
  <c r="AA383"/>
  <c r="Y384"/>
  <c r="Z384"/>
  <c r="AA384"/>
  <c r="Y385"/>
  <c r="Z385"/>
  <c r="AA385"/>
  <c r="Y386"/>
  <c r="Z386"/>
  <c r="AA386"/>
  <c r="Y387"/>
  <c r="Z387"/>
  <c r="AA387"/>
  <c r="Y388"/>
  <c r="Z388"/>
  <c r="AA388"/>
  <c r="Y389"/>
  <c r="Z389"/>
  <c r="AA389"/>
  <c r="Y390"/>
  <c r="Z390"/>
  <c r="AA390"/>
  <c r="Y391"/>
  <c r="Z391"/>
  <c r="AA391"/>
  <c r="Y392"/>
  <c r="Z392"/>
  <c r="AA392"/>
  <c r="Y393"/>
  <c r="Z393"/>
  <c r="AA393"/>
  <c r="Y394"/>
  <c r="Z394"/>
  <c r="AA394"/>
  <c r="Y395"/>
  <c r="Z395"/>
  <c r="AA395"/>
  <c r="Y396"/>
  <c r="Z396"/>
  <c r="AA396"/>
  <c r="Y397"/>
  <c r="Z397"/>
  <c r="AA397"/>
  <c r="Y398"/>
  <c r="Z398"/>
  <c r="AA398"/>
  <c r="Y399"/>
  <c r="Z399"/>
  <c r="AA399"/>
  <c r="Y400"/>
  <c r="Z400"/>
  <c r="AA400"/>
  <c r="Y401"/>
  <c r="Z401"/>
  <c r="AA401"/>
  <c r="Y402"/>
  <c r="Z402"/>
  <c r="AA402"/>
  <c r="Y403"/>
  <c r="Z403"/>
  <c r="AA403"/>
  <c r="Y404"/>
  <c r="Z404"/>
  <c r="AA404"/>
  <c r="Y405"/>
  <c r="Z405"/>
  <c r="AA405"/>
  <c r="Y406"/>
  <c r="Z406"/>
  <c r="AA406"/>
  <c r="Y407"/>
  <c r="Z407"/>
  <c r="AA407"/>
  <c r="Y408"/>
  <c r="Z408"/>
  <c r="AA408"/>
  <c r="Y409"/>
  <c r="Z409"/>
  <c r="AA409"/>
  <c r="Y410"/>
  <c r="Z410"/>
  <c r="AA410"/>
  <c r="Y411"/>
  <c r="Z411"/>
  <c r="AA411"/>
  <c r="Y412"/>
  <c r="Z412"/>
  <c r="AA412"/>
  <c r="Y413"/>
  <c r="Z413"/>
  <c r="AA413"/>
  <c r="Y414"/>
  <c r="Z414"/>
  <c r="AA414"/>
  <c r="Y415"/>
  <c r="Z415"/>
  <c r="AA415"/>
  <c r="Y416"/>
  <c r="Z416"/>
  <c r="AA416"/>
  <c r="Y417"/>
  <c r="Z417"/>
  <c r="AA417"/>
  <c r="Y418"/>
  <c r="Z418"/>
  <c r="AA418"/>
  <c r="Y419"/>
  <c r="Z419"/>
  <c r="AA419"/>
  <c r="Y420"/>
  <c r="Z420"/>
  <c r="AA420"/>
  <c r="Y421"/>
  <c r="Z421"/>
  <c r="AA421"/>
  <c r="Y422"/>
  <c r="Z422"/>
  <c r="AA422"/>
  <c r="Y423"/>
  <c r="Z423"/>
  <c r="AA423"/>
  <c r="Y424"/>
  <c r="Z424"/>
  <c r="AA424"/>
  <c r="Y425"/>
  <c r="Z425"/>
  <c r="AA425"/>
  <c r="Y426"/>
  <c r="Z426"/>
  <c r="AA426"/>
  <c r="Y427"/>
  <c r="Z427"/>
  <c r="AA427"/>
  <c r="Y428"/>
  <c r="Z428"/>
  <c r="AA428"/>
  <c r="Y429"/>
  <c r="Z429"/>
  <c r="AA429"/>
  <c r="Y430"/>
  <c r="Z430"/>
  <c r="AA430"/>
  <c r="Y431"/>
  <c r="Z431"/>
  <c r="AA431"/>
  <c r="Y432"/>
  <c r="Z432"/>
  <c r="AA432"/>
  <c r="Y433"/>
  <c r="Z433"/>
  <c r="AA433"/>
  <c r="Y434"/>
  <c r="Z434"/>
  <c r="AA434"/>
  <c r="Y435"/>
  <c r="Z435"/>
  <c r="AA435"/>
  <c r="Y436"/>
  <c r="Z436"/>
  <c r="AA436"/>
  <c r="Y437"/>
  <c r="Z437"/>
  <c r="AA437"/>
  <c r="Y438"/>
  <c r="Z438"/>
  <c r="AA438"/>
  <c r="Y439"/>
  <c r="Z439"/>
  <c r="AA439"/>
  <c r="Y440"/>
  <c r="Z440"/>
  <c r="AA440"/>
  <c r="Y441"/>
  <c r="Z441"/>
  <c r="AA441"/>
  <c r="Y442"/>
  <c r="Z442"/>
  <c r="AA442"/>
  <c r="Y443"/>
  <c r="Z443"/>
  <c r="AA443"/>
  <c r="Y444"/>
  <c r="Z444"/>
  <c r="AA444"/>
  <c r="Y445"/>
  <c r="Z445"/>
  <c r="AA445"/>
  <c r="Y446"/>
  <c r="Z446"/>
  <c r="AA446"/>
  <c r="E92"/>
  <c r="Z92" s="1"/>
  <c r="AB53" l="1"/>
  <c r="Z447"/>
  <c r="AA447"/>
  <c r="Y447"/>
  <c r="AB87"/>
  <c r="AB56"/>
  <c r="AB48"/>
  <c r="AB42"/>
  <c r="AB415"/>
  <c r="AB28"/>
  <c r="AB19"/>
  <c r="AB10"/>
  <c r="AB2"/>
  <c r="AB169"/>
  <c r="AB161"/>
  <c r="AB154"/>
  <c r="AB119"/>
  <c r="AB97"/>
  <c r="AB446"/>
  <c r="AB409"/>
  <c r="AB351"/>
  <c r="AB74"/>
  <c r="AB67"/>
  <c r="AB59"/>
  <c r="AB427"/>
  <c r="AB419"/>
  <c r="AB414"/>
  <c r="AB398"/>
  <c r="AB345"/>
  <c r="AB337"/>
  <c r="AB331"/>
  <c r="AB329"/>
  <c r="AB321"/>
  <c r="AB103"/>
  <c r="AB89"/>
  <c r="AB411"/>
  <c r="AB403"/>
  <c r="AB379"/>
  <c r="AB363"/>
  <c r="AB355"/>
  <c r="AB350"/>
  <c r="AB334"/>
  <c r="AB156"/>
  <c r="AB142"/>
  <c r="AB84"/>
  <c r="AB76"/>
  <c r="AB73"/>
  <c r="AB426"/>
  <c r="AB357"/>
  <c r="AB439"/>
  <c r="AB431"/>
  <c r="AB394"/>
  <c r="AB367"/>
  <c r="AB309"/>
  <c r="AB285"/>
  <c r="AB162"/>
  <c r="AB339"/>
  <c r="AB333"/>
  <c r="AB444"/>
  <c r="AB433"/>
  <c r="AB399"/>
  <c r="AB391"/>
  <c r="AB383"/>
  <c r="AB330"/>
  <c r="AB303"/>
  <c r="AB347"/>
  <c r="AB315"/>
  <c r="AB442"/>
  <c r="AB443"/>
  <c r="AB417"/>
  <c r="AB396"/>
  <c r="AB380"/>
  <c r="AB335"/>
  <c r="AB319"/>
  <c r="AB300"/>
  <c r="AB373"/>
  <c r="AB302"/>
  <c r="AB83"/>
  <c r="AB401"/>
  <c r="AB395"/>
  <c r="AB393"/>
  <c r="AB385"/>
  <c r="AB316"/>
  <c r="AB13"/>
  <c r="AB5"/>
  <c r="AB445"/>
  <c r="AB428"/>
  <c r="AB425"/>
  <c r="AB423"/>
  <c r="AB397"/>
  <c r="AB362"/>
  <c r="AB359"/>
  <c r="AB299"/>
  <c r="AB297"/>
  <c r="AB289"/>
  <c r="AB272"/>
  <c r="AB265"/>
  <c r="AB257"/>
  <c r="AB250"/>
  <c r="AB242"/>
  <c r="AB234"/>
  <c r="AB226"/>
  <c r="AB218"/>
  <c r="AB211"/>
  <c r="AB205"/>
  <c r="AB198"/>
  <c r="AB185"/>
  <c r="AB177"/>
  <c r="AB114"/>
  <c r="AB107"/>
  <c r="AB58"/>
  <c r="AB46"/>
  <c r="AB22"/>
  <c r="AB18"/>
  <c r="AB405"/>
  <c r="AB377"/>
  <c r="AB369"/>
  <c r="AB364"/>
  <c r="AB341"/>
  <c r="AB323"/>
  <c r="AB318"/>
  <c r="AB313"/>
  <c r="AB305"/>
  <c r="AB301"/>
  <c r="AB136"/>
  <c r="AB99"/>
  <c r="AB91"/>
  <c r="AB43"/>
  <c r="AB382"/>
  <c r="AB430"/>
  <c r="AB410"/>
  <c r="AB381"/>
  <c r="AB346"/>
  <c r="AB343"/>
  <c r="AB148"/>
  <c r="AB140"/>
  <c r="AB133"/>
  <c r="AB127"/>
  <c r="AB120"/>
  <c r="AB109"/>
  <c r="AB101"/>
  <c r="AB435"/>
  <c r="AB387"/>
  <c r="AB437"/>
  <c r="AB429"/>
  <c r="AB412"/>
  <c r="AB407"/>
  <c r="AB389"/>
  <c r="AB371"/>
  <c r="AB366"/>
  <c r="AB361"/>
  <c r="AB353"/>
  <c r="AB348"/>
  <c r="AB325"/>
  <c r="AB317"/>
  <c r="AB307"/>
  <c r="AB298"/>
  <c r="G10" i="4" s="1"/>
  <c r="H10" s="1"/>
  <c r="I10" s="1"/>
  <c r="AB159" i="18"/>
  <c r="AB152"/>
  <c r="AB138"/>
  <c r="AB132"/>
  <c r="AB124"/>
  <c r="AB106"/>
  <c r="AB85"/>
  <c r="AB70"/>
  <c r="AB57"/>
  <c r="AB365"/>
  <c r="AB327"/>
  <c r="AB147"/>
  <c r="AB54"/>
  <c r="AB441"/>
  <c r="AB332"/>
  <c r="AB64"/>
  <c r="AB421"/>
  <c r="AB413"/>
  <c r="AB378"/>
  <c r="AB375"/>
  <c r="AB349"/>
  <c r="AB314"/>
  <c r="AB311"/>
  <c r="AB287"/>
  <c r="AB277"/>
  <c r="AB270"/>
  <c r="AB263"/>
  <c r="AB255"/>
  <c r="AB248"/>
  <c r="AB240"/>
  <c r="AB232"/>
  <c r="AB224"/>
  <c r="AB216"/>
  <c r="AB203"/>
  <c r="AB197"/>
  <c r="AB190"/>
  <c r="AB183"/>
  <c r="AB175"/>
  <c r="AB105"/>
  <c r="AB79"/>
  <c r="AB72"/>
  <c r="AB432"/>
  <c r="AB416"/>
  <c r="AB400"/>
  <c r="AB384"/>
  <c r="AB368"/>
  <c r="AB352"/>
  <c r="AB336"/>
  <c r="AB320"/>
  <c r="AB304"/>
  <c r="AB139"/>
  <c r="AB128"/>
  <c r="AB122"/>
  <c r="AB111"/>
  <c r="AB93"/>
  <c r="AB88"/>
  <c r="AB75"/>
  <c r="AB69"/>
  <c r="AB66"/>
  <c r="AB47"/>
  <c r="AB29"/>
  <c r="AB21"/>
  <c r="AB12"/>
  <c r="AB9"/>
  <c r="AB402"/>
  <c r="AB386"/>
  <c r="AB370"/>
  <c r="AB354"/>
  <c r="AB338"/>
  <c r="AB322"/>
  <c r="AB306"/>
  <c r="AB291"/>
  <c r="AB228"/>
  <c r="AB220"/>
  <c r="AB213"/>
  <c r="AB206"/>
  <c r="AB200"/>
  <c r="AB193"/>
  <c r="AB186"/>
  <c r="AB171"/>
  <c r="AB165"/>
  <c r="AB155"/>
  <c r="AB149"/>
  <c r="AB126"/>
  <c r="AB115"/>
  <c r="AB98"/>
  <c r="AB90"/>
  <c r="AB51"/>
  <c r="AB436"/>
  <c r="AB420"/>
  <c r="AB404"/>
  <c r="AB388"/>
  <c r="AB372"/>
  <c r="AB356"/>
  <c r="AB340"/>
  <c r="AB324"/>
  <c r="AB308"/>
  <c r="AB288"/>
  <c r="AB278"/>
  <c r="AB271"/>
  <c r="AB264"/>
  <c r="AB256"/>
  <c r="AB249"/>
  <c r="AB241"/>
  <c r="AB233"/>
  <c r="AB225"/>
  <c r="AB217"/>
  <c r="AB210"/>
  <c r="G13" i="4" s="1"/>
  <c r="H13" s="1"/>
  <c r="I13" s="1"/>
  <c r="AB204" i="18"/>
  <c r="AB191"/>
  <c r="AB184"/>
  <c r="AB176"/>
  <c r="AB157"/>
  <c r="AB134"/>
  <c r="AB113"/>
  <c r="AB95"/>
  <c r="AB77"/>
  <c r="AB68"/>
  <c r="AB44"/>
  <c r="AB23"/>
  <c r="AB11"/>
  <c r="AB3"/>
  <c r="AB418"/>
  <c r="AB438"/>
  <c r="AB422"/>
  <c r="AB406"/>
  <c r="AB390"/>
  <c r="AB374"/>
  <c r="AB358"/>
  <c r="AB342"/>
  <c r="AB326"/>
  <c r="AB310"/>
  <c r="AB293"/>
  <c r="AB208"/>
  <c r="AB202"/>
  <c r="AB195"/>
  <c r="AB188"/>
  <c r="AB181"/>
  <c r="G12" i="4" s="1"/>
  <c r="H12" s="1"/>
  <c r="I12" s="1"/>
  <c r="AB121" i="18"/>
  <c r="AB100"/>
  <c r="AB82"/>
  <c r="AB60"/>
  <c r="AB50"/>
  <c r="AB15"/>
  <c r="AB434"/>
  <c r="AB440"/>
  <c r="AB424"/>
  <c r="AB408"/>
  <c r="AB392"/>
  <c r="AB376"/>
  <c r="AB360"/>
  <c r="AB344"/>
  <c r="AB328"/>
  <c r="AB312"/>
  <c r="AB145"/>
  <c r="AB81"/>
  <c r="AB62"/>
  <c r="AB52"/>
  <c r="AB118"/>
  <c r="AB45"/>
  <c r="AB26"/>
  <c r="AB7"/>
  <c r="AB290"/>
  <c r="AB275"/>
  <c r="AB261"/>
  <c r="AB253"/>
  <c r="AB246"/>
  <c r="AB238"/>
  <c r="AB230"/>
  <c r="AB222"/>
  <c r="AB168"/>
  <c r="AB141"/>
  <c r="AB4"/>
  <c r="AB292"/>
  <c r="AB279"/>
  <c r="AB266"/>
  <c r="AB258"/>
  <c r="AB251"/>
  <c r="AB243"/>
  <c r="AB235"/>
  <c r="AB227"/>
  <c r="AB219"/>
  <c r="AB212"/>
  <c r="AB199"/>
  <c r="AB192"/>
  <c r="AB163"/>
  <c r="AB143"/>
  <c r="AB108"/>
  <c r="AB61"/>
  <c r="AB274"/>
  <c r="AB268"/>
  <c r="AB260"/>
  <c r="AB252"/>
  <c r="AB245"/>
  <c r="AB237"/>
  <c r="AB229"/>
  <c r="AB221"/>
  <c r="AB214"/>
  <c r="AB207"/>
  <c r="AB201"/>
  <c r="AB194"/>
  <c r="AB187"/>
  <c r="AB173"/>
  <c r="AB150"/>
  <c r="AB129"/>
  <c r="AB92"/>
  <c r="AB286"/>
  <c r="G5" i="4" s="1"/>
  <c r="H5" s="1"/>
  <c r="I5" s="1"/>
  <c r="AB276" i="18"/>
  <c r="AB269"/>
  <c r="G17" i="4" s="1"/>
  <c r="H17" s="1"/>
  <c r="I17" s="1"/>
  <c r="AB262" i="18"/>
  <c r="AB254"/>
  <c r="AB247"/>
  <c r="AB239"/>
  <c r="AB231"/>
  <c r="AB223"/>
  <c r="AB215"/>
  <c r="G7" i="4" s="1"/>
  <c r="H7" s="1"/>
  <c r="I7" s="1"/>
  <c r="AB209" i="18"/>
  <c r="AB196"/>
  <c r="AB189"/>
  <c r="AB182"/>
  <c r="AB174"/>
  <c r="AB135"/>
  <c r="AB116"/>
  <c r="AB280"/>
  <c r="AB273"/>
  <c r="G11" i="4" s="1"/>
  <c r="H11" s="1"/>
  <c r="I11" s="1"/>
  <c r="AB267" i="18"/>
  <c r="AB259"/>
  <c r="AB244"/>
  <c r="AB236"/>
  <c r="AB160"/>
  <c r="AB167"/>
  <c r="AB151"/>
  <c r="AB137"/>
  <c r="AB110"/>
  <c r="AB94"/>
  <c r="AB78"/>
  <c r="AB63"/>
  <c r="AB24"/>
  <c r="AB6"/>
  <c r="AB153"/>
  <c r="G21" i="4" s="1"/>
  <c r="H21" s="1"/>
  <c r="I21" s="1"/>
  <c r="AB125" i="18"/>
  <c r="AB112"/>
  <c r="AB96"/>
  <c r="AB80"/>
  <c r="AB65"/>
  <c r="AB49"/>
  <c r="AB25"/>
  <c r="AB8"/>
  <c r="AB158"/>
  <c r="AB144"/>
  <c r="AB130"/>
  <c r="AB117"/>
  <c r="AB102"/>
  <c r="AB86"/>
  <c r="AB71"/>
  <c r="AB55"/>
  <c r="AB41"/>
  <c r="AB14"/>
  <c r="AB146"/>
  <c r="AB131"/>
  <c r="G15" i="4" s="1"/>
  <c r="H15" s="1"/>
  <c r="I15" s="1"/>
  <c r="AB104" i="18"/>
  <c r="G16" i="4" l="1"/>
  <c r="H16" s="1"/>
  <c r="I16" s="1"/>
  <c r="G22"/>
  <c r="H22" s="1"/>
  <c r="I22" s="1"/>
  <c r="G20"/>
  <c r="H20" s="1"/>
  <c r="I20" s="1"/>
  <c r="G3"/>
  <c r="H3" s="1"/>
  <c r="I3" s="1"/>
  <c r="G6"/>
  <c r="H6" s="1"/>
  <c r="I6" s="1"/>
  <c r="G14"/>
  <c r="H14" s="1"/>
  <c r="I14" s="1"/>
  <c r="G18"/>
  <c r="H18" s="1"/>
  <c r="I18" s="1"/>
  <c r="G9"/>
  <c r="H9" s="1"/>
  <c r="I9" s="1"/>
  <c r="G19"/>
  <c r="H19" s="1"/>
  <c r="I19" s="1"/>
  <c r="G8"/>
  <c r="H8" s="1"/>
  <c r="I8" s="1"/>
  <c r="G2"/>
  <c r="H2" s="1"/>
  <c r="I2" s="1"/>
  <c r="AB447" i="18"/>
  <c r="G83" i="4" l="1"/>
  <c r="I83"/>
  <c r="I84" l="1"/>
  <c r="I85" s="1"/>
  <c r="I86" l="1"/>
  <c r="I87" s="1"/>
  <c r="I88" l="1"/>
  <c r="I90"/>
  <c r="I89"/>
</calcChain>
</file>

<file path=xl/sharedStrings.xml><?xml version="1.0" encoding="utf-8"?>
<sst xmlns="http://schemas.openxmlformats.org/spreadsheetml/2006/main" count="671" uniqueCount="332">
  <si>
    <t>Option</t>
  </si>
  <si>
    <t>Ordre</t>
  </si>
  <si>
    <t>Tâches</t>
  </si>
  <si>
    <t>Pièce</t>
  </si>
  <si>
    <t>Description des travaux</t>
  </si>
  <si>
    <t>Retenu</t>
  </si>
  <si>
    <t>Av %</t>
  </si>
  <si>
    <t>Estimé</t>
  </si>
  <si>
    <t>Total</t>
  </si>
  <si>
    <t>Sous-total</t>
  </si>
  <si>
    <t>Rabais</t>
  </si>
  <si>
    <t>TPS</t>
  </si>
  <si>
    <t>TVQ</t>
  </si>
  <si>
    <t>1er versement - À la signature du contrat</t>
  </si>
  <si>
    <t>2e versement - Avant de débuter les travaux</t>
  </si>
  <si>
    <t>3e versement - À la fin des travaux</t>
  </si>
  <si>
    <t>Profit</t>
  </si>
  <si>
    <t>Travaux</t>
  </si>
  <si>
    <t>Peinture</t>
  </si>
  <si>
    <t>Salle de bain</t>
  </si>
  <si>
    <t>Terrasse</t>
  </si>
  <si>
    <t>Plomberie</t>
  </si>
  <si>
    <t>Ventilation</t>
  </si>
  <si>
    <t>Excavation</t>
  </si>
  <si>
    <t>Remblai</t>
  </si>
  <si>
    <t>Structure</t>
  </si>
  <si>
    <t>Divers</t>
  </si>
  <si>
    <t>Architecte</t>
  </si>
  <si>
    <t>Aspirateur</t>
  </si>
  <si>
    <t>Calfeutrage</t>
  </si>
  <si>
    <t>Maconnerie</t>
  </si>
  <si>
    <t>Ceramique</t>
  </si>
  <si>
    <t>Charpentier</t>
  </si>
  <si>
    <t>Coffrage</t>
  </si>
  <si>
    <t>Comptoir</t>
  </si>
  <si>
    <t>Conteneur</t>
  </si>
  <si>
    <t>Designer</t>
  </si>
  <si>
    <t>Electricien</t>
  </si>
  <si>
    <t>Entrepreneur Général</t>
  </si>
  <si>
    <t>Entretien menager</t>
  </si>
  <si>
    <t>Escalier</t>
  </si>
  <si>
    <t>Homme a tout faire</t>
  </si>
  <si>
    <t>Ingenieur structure</t>
  </si>
  <si>
    <t>Isolation</t>
  </si>
  <si>
    <t>Photographe</t>
  </si>
  <si>
    <t>Pieux</t>
  </si>
  <si>
    <t>Plancher de bois</t>
  </si>
  <si>
    <t>Platrier</t>
  </si>
  <si>
    <t>Revetement exterieur</t>
  </si>
  <si>
    <t>Toiture</t>
  </si>
  <si>
    <t>Vitrerie</t>
  </si>
  <si>
    <t>Cout Général</t>
  </si>
  <si>
    <t>Cout Matériaux</t>
  </si>
  <si>
    <t>% Surplus</t>
  </si>
  <si>
    <t>Coût M-O</t>
  </si>
  <si>
    <t>Général</t>
  </si>
  <si>
    <t xml:space="preserve">Cuisine </t>
  </si>
  <si>
    <t>Salle à manger</t>
  </si>
  <si>
    <t>Salon 1</t>
  </si>
  <si>
    <t>Salon 2</t>
  </si>
  <si>
    <t>SDB1</t>
  </si>
  <si>
    <t>SDB 2</t>
  </si>
  <si>
    <t>Chambre 1</t>
  </si>
  <si>
    <t>Chambre 2</t>
  </si>
  <si>
    <t>Chambre 3</t>
  </si>
  <si>
    <t>Chambre 4</t>
  </si>
  <si>
    <t>Extérieur</t>
  </si>
  <si>
    <t>Divers2</t>
  </si>
  <si>
    <t>Divers3</t>
  </si>
  <si>
    <t>Divers4</t>
  </si>
  <si>
    <t>Divers5</t>
  </si>
  <si>
    <t>Total Général</t>
  </si>
  <si>
    <t>Total Matériaux</t>
  </si>
  <si>
    <t>Total M-O</t>
  </si>
  <si>
    <t>Travaux structuraux</t>
  </si>
  <si>
    <t>Cuisine ébéniste</t>
  </si>
  <si>
    <t>Cuisine Ikea</t>
  </si>
  <si>
    <t>Piece divers</t>
  </si>
  <si>
    <t>Construction neuve bungalow (p²)</t>
  </si>
  <si>
    <t>Construction neuve cottage (p²)</t>
  </si>
  <si>
    <t>Construction neuve jumelé (p²)</t>
  </si>
  <si>
    <t>Coustruction neuve finition sous-sol (p²)</t>
  </si>
  <si>
    <t>Ensemencement p²</t>
  </si>
  <si>
    <t>Installation porte cloture verre (un)</t>
  </si>
  <si>
    <t>Installation cloture aluminium Pl</t>
  </si>
  <si>
    <t>Installation cloture fer forgé Pl</t>
  </si>
  <si>
    <t>Balcon pavé-uni P²</t>
  </si>
  <si>
    <t>Balcon béton P²</t>
  </si>
  <si>
    <t>Création de plan P²</t>
  </si>
  <si>
    <t>Déplacer aspirateur</t>
  </si>
  <si>
    <t>Installation aspirateur central</t>
  </si>
  <si>
    <t>Calfeutrage Pl</t>
  </si>
  <si>
    <t>Dosseret (+/- 25p²)</t>
  </si>
  <si>
    <t>Dosseret (+/- 40p²)</t>
  </si>
  <si>
    <t>Dosseret pâte de verre (+/- 25p²)</t>
  </si>
  <si>
    <t>Dosseret pâte de verre (+/- 40p²)</t>
  </si>
  <si>
    <t>Plancher</t>
  </si>
  <si>
    <t>4x4 à 24x24 (p²)</t>
  </si>
  <si>
    <t>18x36 24x48 30x30 (p²)</t>
  </si>
  <si>
    <t>Motif divers (p²)</t>
  </si>
  <si>
    <t>Motif mosaïque (p²)</t>
  </si>
  <si>
    <t>Escalier - marche et contremarche (un)</t>
  </si>
  <si>
    <t>Mur</t>
  </si>
  <si>
    <t>3x6 à 24x24 (p²)</t>
  </si>
  <si>
    <t>Installation membrane plancher (p²)</t>
  </si>
  <si>
    <t>Membrane Schluter</t>
  </si>
  <si>
    <t>Installation paneau Kerdi (un)</t>
  </si>
  <si>
    <t>Fond de douche sand coat (15p²)</t>
  </si>
  <si>
    <t>Installation pierre mur (p²)</t>
  </si>
  <si>
    <t>Alcove (un)</t>
  </si>
  <si>
    <t>Drain linéaire (un)</t>
  </si>
  <si>
    <t>Plinthe céramique (pl)</t>
  </si>
  <si>
    <t>Confiner et protéger espace (p²)</t>
  </si>
  <si>
    <t>Conteneur dompeur (un)</t>
  </si>
  <si>
    <t>Retirer plancher béton (p²)</t>
  </si>
  <si>
    <t>Retirer plancher céramique (p²)</t>
  </si>
  <si>
    <t>Retirer plancher flottant/vinyle (p²)</t>
  </si>
  <si>
    <t>Retirer plancher bois franc (p²)</t>
  </si>
  <si>
    <t>Retirer gypse (p²)</t>
  </si>
  <si>
    <t>Retirer cloison (p²)</t>
  </si>
  <si>
    <t>Retrait mur porteur (p²)</t>
  </si>
  <si>
    <t>Retrait toilette (un)</t>
  </si>
  <si>
    <t>Retrait bain (un)</t>
  </si>
  <si>
    <t>Retrait douche (un)</t>
  </si>
  <si>
    <t>Retrait vanité (un)</t>
  </si>
  <si>
    <t>Niveler plancher (p²)</t>
  </si>
  <si>
    <t>Installer revêtement plancher vinyle / flottant (p²)</t>
  </si>
  <si>
    <t>Installer plancher bois franc (p²)</t>
  </si>
  <si>
    <t>Installation gypse (p²)</t>
  </si>
  <si>
    <t>Gypse anit-moisissure/feu (p²)</t>
  </si>
  <si>
    <t>Fibro ciment (p²)</t>
  </si>
  <si>
    <t>Installation sous plancher (solive+plywood) (p²)</t>
  </si>
  <si>
    <t>Installation cloison (p²)</t>
  </si>
  <si>
    <t>Installation poutre non encastré LVL (p²)</t>
  </si>
  <si>
    <t>Installation poutre encastré LVL (p²)</t>
  </si>
  <si>
    <t>Installation poutre acier (p²)</t>
  </si>
  <si>
    <t>Tirage de joint (p²)</t>
  </si>
  <si>
    <t>Peinturer (p²)</t>
  </si>
  <si>
    <t>Installation vanité (un)</t>
  </si>
  <si>
    <t>Faire sorti sécheuse (un)</t>
  </si>
  <si>
    <t>Monter meuble Ikea/autre (un)</t>
  </si>
  <si>
    <t>Installer meuble Ikea/autre (un)</t>
  </si>
  <si>
    <t>Installer comptoir cuisine (p²)</t>
  </si>
  <si>
    <t>Installer poignée armoires (un)</t>
  </si>
  <si>
    <t>Nouvelle structure en bois</t>
  </si>
  <si>
    <t>Installation par-air</t>
  </si>
  <si>
    <t>Installation par-vapeur / laine de verre / latte (p²)</t>
  </si>
  <si>
    <t>Installation par-vapeur / laine de bois / latte (p²)</t>
  </si>
  <si>
    <t>Installation par-vapeur / laine de chanvre / latte (p²)</t>
  </si>
  <si>
    <t>Escalier de base (un)</t>
  </si>
  <si>
    <t>Travaux divers</t>
  </si>
  <si>
    <t>Coffrage fondation</t>
  </si>
  <si>
    <t>Coffrage escalier</t>
  </si>
  <si>
    <t>Coffrage balcon</t>
  </si>
  <si>
    <t>Coffrage plancher</t>
  </si>
  <si>
    <t>Stratifié Pl</t>
  </si>
  <si>
    <t>Quartz Pl</t>
  </si>
  <si>
    <t>Marbre et granit Pl</t>
  </si>
  <si>
    <t>Dekton Pl</t>
  </si>
  <si>
    <t>Remorque Michael</t>
  </si>
  <si>
    <t>Conteneur 20 verge</t>
  </si>
  <si>
    <t>Conteneur 40 verge</t>
  </si>
  <si>
    <t>Rencontre initial</t>
  </si>
  <si>
    <t xml:space="preserve">Gestion design client </t>
  </si>
  <si>
    <t>Refacing armoire (Pl)</t>
  </si>
  <si>
    <t>Décapage armoire (Pl)</t>
  </si>
  <si>
    <t>Cabinet en bois (Pl)</t>
  </si>
  <si>
    <t>Cabinet en mdf (Pl)</t>
  </si>
  <si>
    <t>Cabinet en polyester (Pl)</t>
  </si>
  <si>
    <t>Cabinet en thermoplastic (Pl)</t>
  </si>
  <si>
    <t>Cabinet en melamine (Pl)</t>
  </si>
  <si>
    <t>Déplacer électro (un)</t>
  </si>
  <si>
    <t>Refaire filage électrique (Pl)</t>
  </si>
  <si>
    <t>Rough luminaire / prise / interrupteur (un)</t>
  </si>
  <si>
    <t>Finition luminaire / prise / interrupteur (un)</t>
  </si>
  <si>
    <t>Changer panneau électrique</t>
  </si>
  <si>
    <t>Connecter réservoir compteur HQ (un)</t>
  </si>
  <si>
    <t>Plancher chauffant électrique (p²)</t>
  </si>
  <si>
    <t>Convecteur thermostat (un)</t>
  </si>
  <si>
    <t>Plinthe électrique (un)</t>
  </si>
  <si>
    <t>Nouveau thermostat (un)</t>
  </si>
  <si>
    <t>Borne électrique (un)</t>
  </si>
  <si>
    <t>Chargé de projet</t>
  </si>
  <si>
    <t>Marches (un)</t>
  </si>
  <si>
    <t>Rampes (pl)</t>
  </si>
  <si>
    <t>Barreaux bois</t>
  </si>
  <si>
    <t>Barreaux metal</t>
  </si>
  <si>
    <t>Rampe en verre hauteur 36 pouce (pl)</t>
  </si>
  <si>
    <t>Limon acier</t>
  </si>
  <si>
    <t>Drain français</t>
  </si>
  <si>
    <t>Plan mur porteur</t>
  </si>
  <si>
    <t>Isolation eurethane 1 pouce epais (p²)</t>
  </si>
  <si>
    <t>Isolation eurethane 2 pouce epais (p²)</t>
  </si>
  <si>
    <t>Isolation eurethane 3 pouce epais (p²)</t>
  </si>
  <si>
    <t>Isolation cellulose (p²)</t>
  </si>
  <si>
    <t>Rejointement</t>
  </si>
  <si>
    <t>Linteaux</t>
  </si>
  <si>
    <t>Ventre de bœuf</t>
  </si>
  <si>
    <t>Crépi de fondation</t>
  </si>
  <si>
    <t>Mur préfabrique</t>
  </si>
  <si>
    <t>Mur standard</t>
  </si>
  <si>
    <t>Mur haute performance</t>
  </si>
  <si>
    <t>Poutrelle</t>
  </si>
  <si>
    <t>Poutre</t>
  </si>
  <si>
    <t>Colonne</t>
  </si>
  <si>
    <t>Mur et plafond intérieur</t>
  </si>
  <si>
    <t>Mur extérieur</t>
  </si>
  <si>
    <t>Fenêtre et porte</t>
  </si>
  <si>
    <t>Cloture</t>
  </si>
  <si>
    <t>Photo standard (un)</t>
  </si>
  <si>
    <t>Photo architectural</t>
  </si>
  <si>
    <t>Vidéo</t>
  </si>
  <si>
    <t>Drone</t>
  </si>
  <si>
    <t>Format 7 pied</t>
  </si>
  <si>
    <t>Format 10 pied</t>
  </si>
  <si>
    <t>Bois franc format X</t>
  </si>
  <si>
    <t>Retirer stucco</t>
  </si>
  <si>
    <t>Déplacer lavabo</t>
  </si>
  <si>
    <t>Rough lavabo</t>
  </si>
  <si>
    <t>Finition lavabo</t>
  </si>
  <si>
    <t>Déplacer frigo avec eau</t>
  </si>
  <si>
    <t>Rough frigo avec eau</t>
  </si>
  <si>
    <t>Finition frigo avec eau</t>
  </si>
  <si>
    <t>Déplacer L-V</t>
  </si>
  <si>
    <t>Rough L-V</t>
  </si>
  <si>
    <t>Finition L-V</t>
  </si>
  <si>
    <t>Déplacer toilette</t>
  </si>
  <si>
    <t>Rough toilette</t>
  </si>
  <si>
    <t>Finition toilette</t>
  </si>
  <si>
    <t>Déplacer bain</t>
  </si>
  <si>
    <t>Rough bain</t>
  </si>
  <si>
    <t>Finition bain</t>
  </si>
  <si>
    <t>Déplacer douche</t>
  </si>
  <si>
    <t>Rough douche</t>
  </si>
  <si>
    <t>Finition douche</t>
  </si>
  <si>
    <t>Déplacer Laveuse</t>
  </si>
  <si>
    <t>Rough Laveuse</t>
  </si>
  <si>
    <t>Finition Laveuse</t>
  </si>
  <si>
    <t>Déplacer réservoir eau</t>
  </si>
  <si>
    <t>Changer réservoir eau 40g</t>
  </si>
  <si>
    <t>Changer réservoir eau 60g</t>
  </si>
  <si>
    <t>Déplacer arrosoir extérieur</t>
  </si>
  <si>
    <t>Déplacer valve entre eau</t>
  </si>
  <si>
    <t xml:space="preserve">Déplacer drain principale </t>
  </si>
  <si>
    <t>Refaire drain dans beton</t>
  </si>
  <si>
    <t xml:space="preserve">Déplacer plinthe à l'eau </t>
  </si>
  <si>
    <t xml:space="preserve">Rough plinthe à l'eau </t>
  </si>
  <si>
    <t xml:space="preserve">Finition plinthe à l'eau </t>
  </si>
  <si>
    <t>Rough plancher eau chaude (p²)</t>
  </si>
  <si>
    <t>Rough plancher eau chaude (un)</t>
  </si>
  <si>
    <t xml:space="preserve">Finition plancher eau chaude </t>
  </si>
  <si>
    <t>Rough plancher glycol</t>
  </si>
  <si>
    <t>Finition plancher glycol</t>
  </si>
  <si>
    <t>Fenetre à battant (p²)</t>
  </si>
  <si>
    <t>Fenetre guillotine (p²)</t>
  </si>
  <si>
    <t>Fenetre oscillo battante (p²)</t>
  </si>
  <si>
    <t>Fenetre coulissane (p²)</t>
  </si>
  <si>
    <t>Fenetre auvent (p²)</t>
  </si>
  <si>
    <t>Fenetre fixe (p²)</t>
  </si>
  <si>
    <t>Porte standard pvc (p²)</t>
  </si>
  <si>
    <t>Porte standard aluminium (p²)</t>
  </si>
  <si>
    <t>Porte patio pvc (p²)</t>
  </si>
  <si>
    <t>Porte patio pvc aluminium (p²)</t>
  </si>
  <si>
    <t>Porte patio levante coulissante pvc (p²)</t>
  </si>
  <si>
    <t>Porte patio levante coulissante pvc aluminium (p²)</t>
  </si>
  <si>
    <t>Porte Osillo battante pvc (p²)</t>
  </si>
  <si>
    <t>Porte Osillo battante pvc aluminium (p²)</t>
  </si>
  <si>
    <t>Porte garage acier (p²)</t>
  </si>
  <si>
    <t>Porte divers (un)</t>
  </si>
  <si>
    <t>Moulure divers (pl)</t>
  </si>
  <si>
    <t>Tablette Foyer (pl)</t>
  </si>
  <si>
    <t>Vinyle (p²)</t>
  </si>
  <si>
    <t>Bois d'ingénierie - Canexel (p²)</t>
  </si>
  <si>
    <t>Aluminium (p²)</t>
  </si>
  <si>
    <t>Fibrociment (p²)</t>
  </si>
  <si>
    <t>Bois (p²)</t>
  </si>
  <si>
    <t>Acier (p²)</t>
  </si>
  <si>
    <t>Pierre complète (p²)</t>
  </si>
  <si>
    <t>Panneaux de pierre (p²)</t>
  </si>
  <si>
    <t>Toit incliné bardeau asphalte (p²)</t>
  </si>
  <si>
    <t>Toit incliné acier (p²)</t>
  </si>
  <si>
    <t>Toit incliné bardeau bois (p²)</t>
  </si>
  <si>
    <t>Toit plat EPDM (p²)</t>
  </si>
  <si>
    <t>Toit plat elastomère (p²)</t>
  </si>
  <si>
    <t>Toit plat TPO (p²)</t>
  </si>
  <si>
    <t>Toit plat végétal (p²)</t>
  </si>
  <si>
    <t>Toit plat habitable  (p²)</t>
  </si>
  <si>
    <t>Échangeur d'air</t>
  </si>
  <si>
    <t>Thermopome central</t>
  </si>
  <si>
    <t>Conduit ventilation</t>
  </si>
  <si>
    <t>Garde corps 36 pouces de haut (p²)</t>
  </si>
  <si>
    <t>Vitre douche / cellier sans porte (p²)</t>
  </si>
  <si>
    <t>Vitre douche / cellier avec porte (p²)</t>
  </si>
  <si>
    <t>Porte vitré (un)</t>
  </si>
  <si>
    <t>Miroir  (p²)</t>
  </si>
  <si>
    <t>Haie de cèdre 6 p de haut (Pl)</t>
  </si>
  <si>
    <t>Corps de métier</t>
  </si>
  <si>
    <t>Prix P²</t>
  </si>
  <si>
    <t>Ebéniste</t>
  </si>
  <si>
    <t>Visite et recommandation</t>
  </si>
  <si>
    <t>Visite et lettre</t>
  </si>
  <si>
    <t>Porte et fenetre ext</t>
  </si>
  <si>
    <t>Porte et moulures int</t>
  </si>
  <si>
    <t>Amenagement ext</t>
  </si>
  <si>
    <t>À inclure</t>
  </si>
  <si>
    <t>Asphalte avec exc (p²)</t>
  </si>
  <si>
    <t>Asphalte sans exc (p²)</t>
  </si>
  <si>
    <t>Pose de tourbe avec exc (p²)</t>
  </si>
  <si>
    <t>Pose de tourbe sans exc (p²)</t>
  </si>
  <si>
    <t>Pavé uni sans excavation avant (p²)</t>
  </si>
  <si>
    <t>Pavé uni sans excavation arrière (p²)</t>
  </si>
  <si>
    <t>Pavé uni avec excavation arrière (p²)</t>
  </si>
  <si>
    <t>Pavé uni avec excavation avant (p²)</t>
  </si>
  <si>
    <t>Balcon avec pieux composite P²</t>
  </si>
  <si>
    <t>Balcon avec pieux bois traité P²</t>
  </si>
  <si>
    <t>Balcon avec pieux bois cedre P²</t>
  </si>
  <si>
    <t>Installation cloture bois traité (Pl)</t>
  </si>
  <si>
    <t>Installation cloture composite (Pl)</t>
  </si>
  <si>
    <t>Dalle béton 8'' epais, 12'' roche sans exc (p²)</t>
  </si>
  <si>
    <t>Dalle béton 8'' epais, 12'' roche avec exc (p²)</t>
  </si>
  <si>
    <t>Installation cloture verre (Pl)</t>
  </si>
  <si>
    <t>Pose Nouvelle brique (p²)</t>
  </si>
  <si>
    <t>Retrait ancienne brique et pose nouvelle(p²)</t>
  </si>
  <si>
    <t>x</t>
  </si>
  <si>
    <t>Structure mur</t>
  </si>
  <si>
    <t>Ferme de toit</t>
  </si>
  <si>
    <t>Gouttière (pl)</t>
  </si>
  <si>
    <t>Fascia</t>
  </si>
  <si>
    <t>Soffite</t>
  </si>
  <si>
    <t>Muret de pierre (p²)</t>
  </si>
  <si>
    <t>Thermopompe mural déplacer</t>
  </si>
  <si>
    <t>Excavation général + remblai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</si>
</sst>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 * #,##0.00_)\ &quot;$&quot;_ ;_ * \(#,##0.00\)\ &quot;$&quot;_ ;_ * &quot;-&quot;??_)\ &quot;$&quot;_ ;_ @_ "/>
  </numFmts>
  <fonts count="10">
    <font>
      <sz val="11"/>
      <color theme="1"/>
      <name val="Arial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/>
      <diagonal/>
    </border>
  </borders>
  <cellStyleXfs count="4">
    <xf numFmtId="0" fontId="0" fillId="0" borderId="0"/>
    <xf numFmtId="0" fontId="2" fillId="0" borderId="5"/>
    <xf numFmtId="164" fontId="5" fillId="0" borderId="5" applyFont="0" applyFill="0" applyBorder="0" applyAlignment="0" applyProtection="0"/>
    <xf numFmtId="0" fontId="6" fillId="0" borderId="5" applyNumberFormat="0" applyFill="0" applyBorder="0" applyAlignment="0" applyProtection="0"/>
  </cellStyleXfs>
  <cellXfs count="39">
    <xf numFmtId="0" fontId="0" fillId="0" borderId="0" xfId="0" applyFont="1" applyAlignment="1"/>
    <xf numFmtId="0" fontId="1" fillId="0" borderId="3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164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164" fontId="1" fillId="0" borderId="0" xfId="0" applyNumberFormat="1" applyFont="1" applyAlignment="1">
      <alignment horizontal="left" vertical="top"/>
    </xf>
    <xf numFmtId="9" fontId="1" fillId="0" borderId="0" xfId="0" applyNumberFormat="1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wrapText="1"/>
    </xf>
    <xf numFmtId="0" fontId="4" fillId="0" borderId="2" xfId="0" applyFont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9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2" xfId="0" applyNumberFormat="1" applyFont="1" applyBorder="1" applyAlignment="1">
      <alignment horizontal="center"/>
    </xf>
    <xf numFmtId="164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wrapText="1"/>
    </xf>
    <xf numFmtId="164" fontId="4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64" fontId="8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9" fillId="0" borderId="0" xfId="0" applyFont="1"/>
    <xf numFmtId="164" fontId="0" fillId="0" borderId="0" xfId="0" applyNumberFormat="1"/>
    <xf numFmtId="43" fontId="0" fillId="0" borderId="0" xfId="0" applyNumberFormat="1"/>
  </cellXfs>
  <cellStyles count="4">
    <cellStyle name="Currency 2" xfId="2"/>
    <cellStyle name="Hyperlink 2" xfId="3"/>
    <cellStyle name="Normal" xfId="0" builtinId="0"/>
    <cellStyle name="Normal 2" xfId="1"/>
  </cellStyles>
  <dxfs count="8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 * #,##0.00_)\ &quot;$&quot;_ ;_ * \(#,##0.00\)\ &quot;$&quot;_ ;_ * &quot;-&quot;??_)\ &quot;$&quot;_ ;_ @_ "/>
      <alignment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 * #,##0.00_)\ &quot;$&quot;_ ;_ * \(#,##0.00\)\ &quot;$&quot;_ ;_ * &quot;-&quot;??_)\ &quot;$&quot;_ ;_ @_ "/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top" textRotation="0" wrapText="0" indent="0" relativeIndent="255" justifyLastLine="0" shrinkToFit="0" readingOrder="0"/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</dxfs>
  <tableStyles count="6">
    <tableStyle name="Tâche-style" pivot="0" count="3">
      <tableStyleElement type="headerRow" dxfId="83"/>
      <tableStyleElement type="firstRowStripe" dxfId="82"/>
      <tableStyleElement type="secondRowStripe" dxfId="81"/>
    </tableStyle>
    <tableStyle name="Échéancier-style" pivot="0" count="0"/>
    <tableStyle name="Échéancier-style 2" pivot="0" count="0"/>
    <tableStyle name="fournisseur-style" pivot="0" count="4">
      <tableStyleElement type="headerRow" dxfId="80"/>
      <tableStyleElement type="totalRow" dxfId="79"/>
      <tableStyleElement type="firstRowStripe" dxfId="78"/>
      <tableStyleElement type="secondRowStripe" dxfId="77"/>
    </tableStyle>
    <tableStyle name="Historique coût p²-style" pivot="0" count="4">
      <tableStyleElement type="headerRow" dxfId="76"/>
      <tableStyleElement type="totalRow" dxfId="75"/>
      <tableStyleElement type="firstRowStripe" dxfId="74"/>
      <tableStyleElement type="secondRowStripe" dxfId="73"/>
    </tableStyle>
    <tableStyle name="Fiche contact COI txt-style" pivot="0" count="3">
      <tableStyleElement type="headerRow" dxfId="72"/>
      <tableStyleElement type="firstRowStripe" dxfId="71"/>
      <tableStyleElement type="secondRowStripe" dxfId="7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able7" displayName="Table7" ref="A1:I83" totalsRowShown="0" headerRowDxfId="69" dataDxfId="67" headerRowBorderDxfId="68">
  <autoFilter ref="A1:I83"/>
  <sortState ref="A2:I83">
    <sortCondition ref="A2:A83"/>
  </sortState>
  <tableColumns count="9">
    <tableColumn id="1" name="Option" dataDxfId="66"/>
    <tableColumn id="2" name="Ordre" dataDxfId="65"/>
    <tableColumn id="3" name="Tâches" dataDxfId="64"/>
    <tableColumn id="4" name="Pièce" dataDxfId="63"/>
    <tableColumn id="5" name="Description des travaux" dataDxfId="62"/>
    <tableColumn id="6" name="Retenu" dataDxfId="61"/>
    <tableColumn id="7" name="Av %" dataDxfId="60"/>
    <tableColumn id="8" name="Estimé" dataDxfId="59"/>
    <tableColumn id="9" name="Total" dataDxfId="5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6" name="Table4" displayName="Table4" ref="A1:AB447" totalsRowCount="1" headerRowDxfId="57" dataDxfId="56">
  <autoFilter ref="A1:AB446">
    <filterColumn colId="2"/>
  </autoFilter>
  <tableColumns count="28">
    <tableColumn id="27" name="Corps de métier" dataDxfId="55" totalsRowDxfId="54"/>
    <tableColumn id="28" name="Travaux" totalsRowLabel="Total" dataDxfId="53" totalsRowDxfId="52"/>
    <tableColumn id="1" name="À inclure" totalsRowLabel="Total" dataDxfId="51" totalsRowDxfId="50"/>
    <tableColumn id="2" name="Cout Général" dataDxfId="49" totalsRowDxfId="48"/>
    <tableColumn id="3" name="Cout Matériaux" dataDxfId="47" totalsRowDxfId="46"/>
    <tableColumn id="4" name="% Surplus" dataDxfId="45" totalsRowDxfId="44"/>
    <tableColumn id="5" name="Coût M-O" dataDxfId="43" totalsRowDxfId="42"/>
    <tableColumn id="6" name="Général" totalsRowFunction="sum" dataDxfId="41" totalsRowDxfId="40"/>
    <tableColumn id="7" name="Cuisine " totalsRowFunction="sum" dataDxfId="39" totalsRowDxfId="38"/>
    <tableColumn id="8" name="Salle à manger" totalsRowFunction="sum" dataDxfId="37" totalsRowDxfId="36"/>
    <tableColumn id="9" name="Salon 1" totalsRowFunction="sum" dataDxfId="35" totalsRowDxfId="34"/>
    <tableColumn id="10" name="Salon 2" totalsRowFunction="sum" dataDxfId="33" totalsRowDxfId="32"/>
    <tableColumn id="11" name="SDB1" totalsRowFunction="sum" dataDxfId="31" totalsRowDxfId="30"/>
    <tableColumn id="12" name="SDB 2" totalsRowFunction="sum" dataDxfId="29" totalsRowDxfId="28"/>
    <tableColumn id="13" name="Chambre 1" totalsRowFunction="sum" dataDxfId="27" totalsRowDxfId="26"/>
    <tableColumn id="14" name="Chambre 2" totalsRowFunction="sum" dataDxfId="25" totalsRowDxfId="24"/>
    <tableColumn id="15" name="Chambre 3" totalsRowFunction="sum" dataDxfId="23" totalsRowDxfId="22"/>
    <tableColumn id="16" name="Chambre 4" totalsRowFunction="sum" dataDxfId="21" totalsRowDxfId="20"/>
    <tableColumn id="17" name="Extérieur" totalsRowFunction="sum" dataDxfId="19" totalsRowDxfId="18"/>
    <tableColumn id="18" name="Divers" totalsRowFunction="sum" dataDxfId="17" totalsRowDxfId="16"/>
    <tableColumn id="19" name="Divers2" totalsRowFunction="sum" dataDxfId="15" totalsRowDxfId="14"/>
    <tableColumn id="20" name="Divers3" totalsRowFunction="sum" dataDxfId="13" totalsRowDxfId="12"/>
    <tableColumn id="21" name="Divers4" totalsRowFunction="sum" dataDxfId="11" totalsRowDxfId="10"/>
    <tableColumn id="22" name="Divers5" totalsRowFunction="sum" dataDxfId="9" totalsRowDxfId="8"/>
    <tableColumn id="23" name="Total Général" totalsRowFunction="sum" dataDxfId="7" totalsRowDxfId="6">
      <calculatedColumnFormula>IF('Soumission rapide'!$D2*(SUM('Soumission rapide'!$H2:$X2))&gt;0,'Soumission rapide'!$D2*(SUM('Soumission rapide'!$H2:$X2)),"")</calculatedColumnFormula>
    </tableColumn>
    <tableColumn id="24" name="Total Matériaux" totalsRowFunction="sum" dataDxfId="5" totalsRowDxfId="4">
      <calculatedColumnFormula>IF('Soumission rapide'!$E2*(1+'Soumission rapide'!$F2)*(SUM('Soumission rapide'!$H2:$X2))&gt;0,'Soumission rapide'!$E2*(1+'Soumission rapide'!$F2)*(SUM('Soumission rapide'!$H2:$X2)),"")</calculatedColumnFormula>
    </tableColumn>
    <tableColumn id="25" name="Total M-O" totalsRowFunction="sum" dataDxfId="3" totalsRowDxfId="2">
      <calculatedColumnFormula>IF('Soumission rapide'!$G2*(SUM('Soumission rapide'!$H2:$X2))&gt;0,'Soumission rapide'!$G2*(SUM('Soumission rapide'!$H2:$X2)),"")</calculatedColumnFormula>
    </tableColumn>
    <tableColumn id="26" name="Total" totalsRowFunction="sum" dataDxfId="1" totalsRowDxfId="0">
      <calculatedColumnFormula>IF(SUM('Soumission rapide'!$Y2:$AA2)&gt;0,SUM('Soumission rapide'!$Y2:$AA2),"")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98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2.625" defaultRowHeight="15" customHeight="1" outlineLevelRow="1" outlineLevelCol="1"/>
  <cols>
    <col min="1" max="1" width="8.75" customWidth="1" outlineLevel="1"/>
    <col min="2" max="2" width="8" customWidth="1" outlineLevel="1"/>
    <col min="3" max="3" width="10.5" customWidth="1" outlineLevel="1"/>
    <col min="4" max="4" width="11.75" customWidth="1"/>
    <col min="5" max="5" width="51.375" customWidth="1"/>
    <col min="6" max="6" width="9.25" customWidth="1" outlineLevel="1"/>
    <col min="7" max="7" width="13" bestFit="1" customWidth="1" outlineLevel="1"/>
    <col min="8" max="9" width="13.75" customWidth="1"/>
    <col min="10" max="25" width="7.625" customWidth="1"/>
  </cols>
  <sheetData>
    <row r="1" spans="1:25" ht="14.25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4.25" customHeight="1">
      <c r="A2" s="3">
        <v>1</v>
      </c>
      <c r="B2" s="3"/>
      <c r="C2" s="3"/>
      <c r="D2" s="3"/>
      <c r="E2" s="6" t="s">
        <v>23</v>
      </c>
      <c r="F2" s="35" t="s">
        <v>323</v>
      </c>
      <c r="G2" s="5">
        <f>SUMIF(Table4[Corps de métier],Table7[[#This Row],[Description des travaux]],Table4[Total])</f>
        <v>10310</v>
      </c>
      <c r="H2" s="5">
        <f>IF(Table7[[#This Row],[Av %]]&gt;0,Table7[[#This Row],[Av %]]*((1+$G$91)+$G$84),"")</f>
        <v>11856.499999999998</v>
      </c>
      <c r="I2" s="5">
        <f>IFERROR(IF(Table7[[#This Row],[Retenu]]="x",Table7[[#This Row],[Estimé]],""),"")</f>
        <v>11856.499999999998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4.25" customHeight="1">
      <c r="A3" s="3">
        <v>2</v>
      </c>
      <c r="B3" s="3"/>
      <c r="C3" s="3"/>
      <c r="D3" s="3"/>
      <c r="E3" s="6" t="s">
        <v>33</v>
      </c>
      <c r="F3" s="35" t="s">
        <v>323</v>
      </c>
      <c r="G3" s="5">
        <f>SUMIF(Table4[Corps de métier],Table7[[#This Row],[Description des travaux]],Table4[Total])</f>
        <v>12978</v>
      </c>
      <c r="H3" s="5">
        <f>IF(Table7[[#This Row],[Av %]]&gt;0,Table7[[#This Row],[Av %]]*((1+$G$91)+$G$84),"")</f>
        <v>14924.699999999999</v>
      </c>
      <c r="I3" s="5">
        <f>IFERROR(IF(Table7[[#This Row],[Retenu]]="x",Table7[[#This Row],[Estimé]],""),"")</f>
        <v>14924.699999999999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4.25" customHeight="1">
      <c r="A4" s="6">
        <v>3</v>
      </c>
      <c r="B4" s="3"/>
      <c r="C4" s="3"/>
      <c r="D4" s="3"/>
      <c r="E4" s="6" t="s">
        <v>25</v>
      </c>
      <c r="F4" s="35" t="s">
        <v>323</v>
      </c>
      <c r="G4" s="5">
        <f>SUMIF(Table4[Corps de métier],Table7[[#This Row],[Description des travaux]],Table4[Total])</f>
        <v>67240.37</v>
      </c>
      <c r="H4" s="5">
        <f>IF(Table7[[#This Row],[Av %]]&gt;0,Table7[[#This Row],[Av %]]*((1+$G$91)+$G$84),"")</f>
        <v>77326.425499999983</v>
      </c>
      <c r="I4" s="5">
        <f>IFERROR(IF(Table7[[#This Row],[Retenu]]="x",Table7[[#This Row],[Estimé]],""),"")</f>
        <v>77326.425499999983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4.25" customHeight="1">
      <c r="A5" s="6">
        <v>4</v>
      </c>
      <c r="B5" s="3"/>
      <c r="C5" s="3"/>
      <c r="D5" s="3"/>
      <c r="E5" s="6" t="s">
        <v>49</v>
      </c>
      <c r="F5" s="35" t="s">
        <v>323</v>
      </c>
      <c r="G5" s="5">
        <f>SUMIF(Table4[Corps de métier],Table7[[#This Row],[Description des travaux]],Table4[Total])</f>
        <v>3584</v>
      </c>
      <c r="H5" s="5">
        <f>IF(Table7[[#This Row],[Av %]]&gt;0,Table7[[#This Row],[Av %]]*((1+$G$91)+$G$84),"")</f>
        <v>4121.5999999999995</v>
      </c>
      <c r="I5" s="5">
        <f>IFERROR(IF(Table7[[#This Row],[Retenu]]="x",Table7[[#This Row],[Estimé]],""),"")</f>
        <v>4121.5999999999995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4.25" customHeight="1">
      <c r="A6" s="6">
        <v>5</v>
      </c>
      <c r="B6" s="3"/>
      <c r="C6" s="3"/>
      <c r="D6" s="3"/>
      <c r="E6" s="6" t="s">
        <v>301</v>
      </c>
      <c r="F6" s="35" t="s">
        <v>323</v>
      </c>
      <c r="G6" s="5">
        <f>SUMIF(Table4[Corps de métier],Table7[[#This Row],[Description des travaux]],Table4[Total])</f>
        <v>11000</v>
      </c>
      <c r="H6" s="5">
        <f>IF(Table7[[#This Row],[Av %]]&gt;0,Table7[[#This Row],[Av %]]*((1+$G$91)+$G$84),"")</f>
        <v>12649.999999999998</v>
      </c>
      <c r="I6" s="5">
        <f>IFERROR(IF(Table7[[#This Row],[Retenu]]="x",Table7[[#This Row],[Estimé]],""),"")</f>
        <v>12649.999999999998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4.25" customHeight="1">
      <c r="A7" s="6">
        <v>6</v>
      </c>
      <c r="B7" s="3"/>
      <c r="C7" s="3"/>
      <c r="D7" s="3"/>
      <c r="E7" s="6" t="s">
        <v>21</v>
      </c>
      <c r="F7" s="35" t="s">
        <v>323</v>
      </c>
      <c r="G7" s="5">
        <f>SUMIF(Table4[Corps de métier],Table7[[#This Row],[Description des travaux]],Table4[Total])</f>
        <v>5372.5</v>
      </c>
      <c r="H7" s="5">
        <f>IF(Table7[[#This Row],[Av %]]&gt;0,Table7[[#This Row],[Av %]]*((1+$G$91)+$G$84),"")</f>
        <v>6178.3749999999991</v>
      </c>
      <c r="I7" s="5">
        <f>IFERROR(IF(Table7[[#This Row],[Retenu]]="x",Table7[[#This Row],[Estimé]],""),"")</f>
        <v>6178.3749999999991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4.25" customHeight="1">
      <c r="A8" s="6">
        <v>7</v>
      </c>
      <c r="B8" s="3"/>
      <c r="C8" s="3"/>
      <c r="D8" s="3"/>
      <c r="E8" s="6" t="s">
        <v>37</v>
      </c>
      <c r="F8" s="35" t="s">
        <v>323</v>
      </c>
      <c r="G8" s="5">
        <f>SUMIF(Table4[Corps de métier],Table7[[#This Row],[Description des travaux]],Table4[Total])</f>
        <v>7000</v>
      </c>
      <c r="H8" s="5">
        <f>IF(Table7[[#This Row],[Av %]]&gt;0,Table7[[#This Row],[Av %]]*((1+$G$91)+$G$84),"")</f>
        <v>8049.9999999999991</v>
      </c>
      <c r="I8" s="5">
        <f>IFERROR(IF(Table7[[#This Row],[Retenu]]="x",Table7[[#This Row],[Estimé]],""),"")</f>
        <v>8049.9999999999991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4.25" customHeight="1">
      <c r="A9" s="6">
        <v>8</v>
      </c>
      <c r="B9" s="3"/>
      <c r="C9" s="3"/>
      <c r="D9" s="3"/>
      <c r="E9" s="6" t="s">
        <v>32</v>
      </c>
      <c r="F9" s="35" t="s">
        <v>323</v>
      </c>
      <c r="G9" s="5">
        <f>SUMIF(Table4[Corps de métier],Table7[[#This Row],[Description des travaux]],Table4[Total])</f>
        <v>26943.54</v>
      </c>
      <c r="H9" s="5">
        <f>IF(Table7[[#This Row],[Av %]]&gt;0,Table7[[#This Row],[Av %]]*((1+$G$91)+$G$84),"")</f>
        <v>30985.071</v>
      </c>
      <c r="I9" s="5">
        <f>IFERROR(IF(Table7[[#This Row],[Retenu]]="x",Table7[[#This Row],[Estimé]],""),"")</f>
        <v>30985.071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4.25" customHeight="1">
      <c r="A10" s="6">
        <v>9</v>
      </c>
      <c r="B10" s="3"/>
      <c r="C10" s="3"/>
      <c r="D10" s="3"/>
      <c r="E10" s="6" t="s">
        <v>22</v>
      </c>
      <c r="F10" s="35" t="s">
        <v>323</v>
      </c>
      <c r="G10" s="5">
        <f>SUMIF(Table4[Corps de métier],Table7[[#This Row],[Description des travaux]],Table4[Total])</f>
        <v>500</v>
      </c>
      <c r="H10" s="5">
        <f>IF(Table7[[#This Row],[Av %]]&gt;0,Table7[[#This Row],[Av %]]*((1+$G$91)+$G$84),"")</f>
        <v>575</v>
      </c>
      <c r="I10" s="5">
        <f>IFERROR(IF(Table7[[#This Row],[Retenu]]="x",Table7[[#This Row],[Estimé]],""),"")</f>
        <v>575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4.25" customHeight="1">
      <c r="A11" s="6">
        <v>10</v>
      </c>
      <c r="B11" s="3"/>
      <c r="C11" s="3"/>
      <c r="D11" s="3"/>
      <c r="E11" s="6" t="s">
        <v>48</v>
      </c>
      <c r="F11" s="35" t="s">
        <v>323</v>
      </c>
      <c r="G11" s="5">
        <f>SUMIF(Table4[Corps de métier],Table7[[#This Row],[Description des travaux]],Table4[Total])</f>
        <v>1941</v>
      </c>
      <c r="H11" s="5">
        <f>IF(Table7[[#This Row],[Av %]]&gt;0,Table7[[#This Row],[Av %]]*((1+$G$91)+$G$84),"")</f>
        <v>2232.1499999999996</v>
      </c>
      <c r="I11" s="5">
        <f>IFERROR(IF(Table7[[#This Row],[Retenu]]="x",Table7[[#This Row],[Estimé]],""),"")</f>
        <v>2232.1499999999996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4.25" customHeight="1">
      <c r="A12" s="6">
        <v>11</v>
      </c>
      <c r="B12" s="3"/>
      <c r="C12" s="3"/>
      <c r="D12" s="3"/>
      <c r="E12" s="6" t="s">
        <v>30</v>
      </c>
      <c r="F12" s="35" t="s">
        <v>323</v>
      </c>
      <c r="G12" s="5">
        <f>SUMIF(Table4[Corps de métier],Table7[[#This Row],[Description des travaux]],Table4[Total])</f>
        <v>7475</v>
      </c>
      <c r="H12" s="5">
        <f>IF(Table7[[#This Row],[Av %]]&gt;0,Table7[[#This Row],[Av %]]*((1+$G$91)+$G$84),"")</f>
        <v>8596.25</v>
      </c>
      <c r="I12" s="5">
        <f>IFERROR(IF(Table7[[#This Row],[Retenu]]="x",Table7[[#This Row],[Estimé]],""),"")</f>
        <v>8596.25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4.25" customHeight="1">
      <c r="A13" s="6">
        <v>12</v>
      </c>
      <c r="B13" s="3"/>
      <c r="C13" s="3"/>
      <c r="D13" s="3"/>
      <c r="E13" s="6" t="s">
        <v>47</v>
      </c>
      <c r="F13" s="35" t="s">
        <v>323</v>
      </c>
      <c r="G13" s="5">
        <f>SUMIF(Table4[Corps de métier],Table7[[#This Row],[Description des travaux]],Table4[Total])</f>
        <v>1575</v>
      </c>
      <c r="H13" s="5">
        <f>IF(Table7[[#This Row],[Av %]]&gt;0,Table7[[#This Row],[Av %]]*((1+$G$91)+$G$84),"")</f>
        <v>1811.2499999999998</v>
      </c>
      <c r="I13" s="5">
        <f>IFERROR(IF(Table7[[#This Row],[Retenu]]="x",Table7[[#This Row],[Estimé]],""),"")</f>
        <v>1811.2499999999998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4.25" customHeight="1">
      <c r="A14" s="6">
        <v>13</v>
      </c>
      <c r="B14" s="3"/>
      <c r="C14" s="3"/>
      <c r="D14" s="3"/>
      <c r="E14" s="6" t="s">
        <v>18</v>
      </c>
      <c r="F14" s="35" t="s">
        <v>323</v>
      </c>
      <c r="G14" s="5">
        <f>SUMIF(Table4[Corps de métier],Table7[[#This Row],[Description des travaux]],Table4[Total])</f>
        <v>2800</v>
      </c>
      <c r="H14" s="5">
        <f>IF(Table7[[#This Row],[Av %]]&gt;0,Table7[[#This Row],[Av %]]*((1+$G$91)+$G$84),"")</f>
        <v>3219.9999999999995</v>
      </c>
      <c r="I14" s="5">
        <f>IFERROR(IF(Table7[[#This Row],[Retenu]]="x",Table7[[#This Row],[Estimé]],""),"")</f>
        <v>3219.9999999999995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4.25" customHeight="1">
      <c r="A15" s="6">
        <v>14</v>
      </c>
      <c r="B15" s="3"/>
      <c r="C15" s="3"/>
      <c r="D15" s="3"/>
      <c r="E15" s="6" t="s">
        <v>298</v>
      </c>
      <c r="F15" s="35" t="s">
        <v>323</v>
      </c>
      <c r="G15" s="5">
        <f>SUMIF(Table4[Corps de métier],Table7[[#This Row],[Description des travaux]],Table4[Total])</f>
        <v>16000</v>
      </c>
      <c r="H15" s="5">
        <f>IF(Table7[[#This Row],[Av %]]&gt;0,Table7[[#This Row],[Av %]]*((1+$G$91)+$G$84),"")</f>
        <v>18400</v>
      </c>
      <c r="I15" s="5">
        <f>IFERROR(IF(Table7[[#This Row],[Retenu]]="x",Table7[[#This Row],[Estimé]],""),"")</f>
        <v>18400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4.25" customHeight="1">
      <c r="A16" s="6">
        <v>15</v>
      </c>
      <c r="B16" s="3"/>
      <c r="C16" s="3"/>
      <c r="D16" s="3"/>
      <c r="E16" s="6" t="s">
        <v>34</v>
      </c>
      <c r="F16" s="35" t="s">
        <v>323</v>
      </c>
      <c r="G16" s="5">
        <f>SUMIF(Table4[Corps de métier],Table7[[#This Row],[Description des travaux]],Table4[Total])</f>
        <v>1500</v>
      </c>
      <c r="H16" s="5">
        <f>IF(Table7[[#This Row],[Av %]]&gt;0,Table7[[#This Row],[Av %]]*((1+$G$91)+$G$84),"")</f>
        <v>1724.9999999999998</v>
      </c>
      <c r="I16" s="5">
        <f>IFERROR(IF(Table7[[#This Row],[Retenu]]="x",Table7[[#This Row],[Estimé]],""),"")</f>
        <v>1724.9999999999998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4.25" customHeight="1">
      <c r="A17" s="6">
        <v>16</v>
      </c>
      <c r="B17" s="3"/>
      <c r="C17" s="3"/>
      <c r="D17" s="3"/>
      <c r="E17" s="6" t="s">
        <v>302</v>
      </c>
      <c r="F17" s="35" t="s">
        <v>323</v>
      </c>
      <c r="G17" s="5">
        <f>SUMIF(Table4[Corps de métier],Table7[[#This Row],[Description des travaux]],Table4[Total])</f>
        <v>5526</v>
      </c>
      <c r="H17" s="5">
        <f>IF(Table7[[#This Row],[Av %]]&gt;0,Table7[[#This Row],[Av %]]*((1+$G$91)+$G$84),"")</f>
        <v>6354.9</v>
      </c>
      <c r="I17" s="5">
        <f>IFERROR(IF(Table7[[#This Row],[Retenu]]="x",Table7[[#This Row],[Estimé]],""),"")</f>
        <v>6354.9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4.25" customHeight="1">
      <c r="A18" s="6">
        <v>17</v>
      </c>
      <c r="B18" s="3"/>
      <c r="C18" s="3"/>
      <c r="D18" s="3"/>
      <c r="E18" s="6" t="s">
        <v>40</v>
      </c>
      <c r="F18" s="35" t="s">
        <v>323</v>
      </c>
      <c r="G18" s="5">
        <f>SUMIF(Table4[Corps de métier],Table7[[#This Row],[Description des travaux]],Table4[Total])</f>
        <v>8800</v>
      </c>
      <c r="H18" s="5">
        <f>IF(Table7[[#This Row],[Av %]]&gt;0,Table7[[#This Row],[Av %]]*((1+$G$91)+$G$84),"")</f>
        <v>10120</v>
      </c>
      <c r="I18" s="5">
        <f>IFERROR(IF(Table7[[#This Row],[Retenu]]="x",Table7[[#This Row],[Estimé]],""),"")</f>
        <v>10120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4.25" customHeight="1">
      <c r="A19" s="6">
        <v>18</v>
      </c>
      <c r="B19" s="3"/>
      <c r="C19" s="3"/>
      <c r="D19" s="3"/>
      <c r="E19" s="6" t="s">
        <v>31</v>
      </c>
      <c r="F19" s="35" t="s">
        <v>323</v>
      </c>
      <c r="G19" s="5">
        <f>SUMIF(Table4[Corps de métier],Table7[[#This Row],[Description des travaux]],Table4[Total])</f>
        <v>1274</v>
      </c>
      <c r="H19" s="5">
        <f>IF(Table7[[#This Row],[Av %]]&gt;0,Table7[[#This Row],[Av %]]*((1+$G$91)+$G$84),"")</f>
        <v>1465.1</v>
      </c>
      <c r="I19" s="5">
        <f>IFERROR(IF(Table7[[#This Row],[Retenu]]="x",Table7[[#This Row],[Estimé]],""),"")</f>
        <v>1465.1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4.25" customHeight="1">
      <c r="A20" s="6">
        <v>19</v>
      </c>
      <c r="B20" s="3"/>
      <c r="C20" s="3"/>
      <c r="D20" s="3"/>
      <c r="E20" s="6" t="s">
        <v>303</v>
      </c>
      <c r="F20" s="35" t="s">
        <v>323</v>
      </c>
      <c r="G20" s="5">
        <f>SUMIF(Table4[Corps de métier],Table7[[#This Row],[Description des travaux]],Table4[Total])</f>
        <v>12193</v>
      </c>
      <c r="H20" s="5">
        <f>IF(Table7[[#This Row],[Av %]]&gt;0,Table7[[#This Row],[Av %]]*((1+$G$91)+$G$84),"")</f>
        <v>14021.949999999999</v>
      </c>
      <c r="I20" s="5">
        <f>IFERROR(IF(Table7[[#This Row],[Retenu]]="x",Table7[[#This Row],[Estimé]],""),"")</f>
        <v>14021.949999999999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4.25" customHeight="1">
      <c r="A21" s="6">
        <v>20</v>
      </c>
      <c r="B21" s="3"/>
      <c r="C21" s="3"/>
      <c r="D21" s="3"/>
      <c r="E21" s="6" t="s">
        <v>39</v>
      </c>
      <c r="F21" s="35" t="s">
        <v>323</v>
      </c>
      <c r="G21" s="5">
        <f>SUMIF(Table4[Corps de métier],Table7[[#This Row],[Description des travaux]],Table4[Total])</f>
        <v>322.5</v>
      </c>
      <c r="H21" s="5">
        <f>IF(Table7[[#This Row],[Av %]]&gt;0,Table7[[#This Row],[Av %]]*((1+$G$91)+$G$84),"")</f>
        <v>370.87499999999994</v>
      </c>
      <c r="I21" s="5">
        <f>IFERROR(IF(Table7[[#This Row],[Retenu]]="x",Table7[[#This Row],[Estimé]],""),"")</f>
        <v>370.87499999999994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4.25" customHeight="1">
      <c r="A22" s="6">
        <v>21</v>
      </c>
      <c r="B22" s="3"/>
      <c r="C22" s="3"/>
      <c r="D22" s="3"/>
      <c r="E22" s="6" t="s">
        <v>35</v>
      </c>
      <c r="F22" s="35" t="s">
        <v>323</v>
      </c>
      <c r="G22" s="5">
        <f>SUMIF(Table4[Corps de métier],Table7[[#This Row],[Description des travaux]],Table4[Total])</f>
        <v>2400</v>
      </c>
      <c r="H22" s="5">
        <f>IF(Table7[[#This Row],[Av %]]&gt;0,Table7[[#This Row],[Av %]]*((1+$G$91)+$G$84),"")</f>
        <v>2760</v>
      </c>
      <c r="I22" s="5">
        <f>IFERROR(IF(Table7[[#This Row],[Retenu]]="x",Table7[[#This Row],[Estimé]],""),"")</f>
        <v>2760</v>
      </c>
      <c r="J22" s="3"/>
      <c r="K22" s="3"/>
      <c r="L22" s="3"/>
      <c r="M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4.25" customHeight="1">
      <c r="A23" s="3"/>
      <c r="B23" s="3"/>
      <c r="C23" s="3"/>
      <c r="D23" s="3"/>
      <c r="E23" s="34"/>
      <c r="F23" s="4"/>
      <c r="G23" s="5"/>
      <c r="H23" s="5" t="str">
        <f>IF('budget v1'!G23&gt;0,'budget v1'!G23*((1+$G$91)+$G$84),"")</f>
        <v/>
      </c>
      <c r="I23" s="5" t="str">
        <f>IFERROR(IF('budget v1'!F23="x",'budget v1'!H23,""),"")</f>
        <v/>
      </c>
      <c r="J23" s="3"/>
      <c r="K23" s="3"/>
      <c r="L23" s="3"/>
      <c r="M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4.25" customHeight="1">
      <c r="A24" s="3"/>
      <c r="B24" s="3"/>
      <c r="C24" s="3"/>
      <c r="D24" s="3"/>
      <c r="E24" s="34"/>
      <c r="F24" s="4"/>
      <c r="G24" s="5"/>
      <c r="H24" s="5" t="str">
        <f>IF('budget v1'!G24&gt;0,'budget v1'!G24*((1+$G$91)+$G$84),"")</f>
        <v/>
      </c>
      <c r="I24" s="5" t="str">
        <f>IFERROR(IF('budget v1'!F24="x",'budget v1'!H24,""),"")</f>
        <v/>
      </c>
      <c r="J24" s="3"/>
      <c r="K24" s="3"/>
      <c r="L24" s="3"/>
      <c r="M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4.25" customHeight="1">
      <c r="A25" s="3"/>
      <c r="B25" s="3"/>
      <c r="C25" s="3"/>
      <c r="D25" s="3"/>
      <c r="E25" s="34"/>
      <c r="F25" s="4"/>
      <c r="G25" s="5"/>
      <c r="H25" s="5" t="str">
        <f>IF('budget v1'!G25&gt;0,'budget v1'!G25*((1+$G$91)+$G$84),"")</f>
        <v/>
      </c>
      <c r="I25" s="5" t="str">
        <f>IFERROR(IF('budget v1'!F25="x",'budget v1'!H25,""),"")</f>
        <v/>
      </c>
      <c r="J25" s="3"/>
      <c r="K25" s="3"/>
      <c r="L25" s="3"/>
      <c r="M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4.25" customHeight="1">
      <c r="A26" s="3"/>
      <c r="B26" s="3"/>
      <c r="C26" s="3"/>
      <c r="D26" s="3"/>
      <c r="E26" s="34"/>
      <c r="F26" s="4"/>
      <c r="G26" s="5"/>
      <c r="H26" s="5" t="str">
        <f>IF('budget v1'!G26&gt;0,'budget v1'!G26*((1+$G$91)+$G$84),"")</f>
        <v/>
      </c>
      <c r="I26" s="5" t="str">
        <f>IFERROR(IF('budget v1'!F26="x",'budget v1'!H26,""),"")</f>
        <v/>
      </c>
      <c r="J26" s="3"/>
      <c r="K26" s="3"/>
      <c r="L26" s="3"/>
      <c r="M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4.25" customHeight="1">
      <c r="A27" s="3"/>
      <c r="B27" s="3"/>
      <c r="C27" s="3"/>
      <c r="D27" s="3"/>
      <c r="E27" s="34"/>
      <c r="F27" s="4"/>
      <c r="G27" s="5"/>
      <c r="H27" s="5" t="str">
        <f>IF('budget v1'!G27&gt;0,'budget v1'!G27*((1+$G$91)+$G$84),"")</f>
        <v/>
      </c>
      <c r="I27" s="5" t="str">
        <f>IFERROR(IF('budget v1'!F27="x",'budget v1'!H27,""),"")</f>
        <v/>
      </c>
      <c r="J27" s="3"/>
      <c r="K27" s="3"/>
      <c r="L27" s="3"/>
      <c r="M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4.25" customHeight="1">
      <c r="A28" s="3"/>
      <c r="B28" s="3"/>
      <c r="C28" s="3"/>
      <c r="D28" s="3"/>
      <c r="E28" s="34"/>
      <c r="F28" s="4"/>
      <c r="G28" s="5"/>
      <c r="H28" s="5" t="str">
        <f>IF('budget v1'!G28&gt;0,'budget v1'!G28*((1+$G$91)+$G$84),"")</f>
        <v/>
      </c>
      <c r="I28" s="5" t="str">
        <f>IFERROR(IF('budget v1'!F28="x",'budget v1'!H28,""),"")</f>
        <v/>
      </c>
      <c r="J28" s="3"/>
      <c r="K28" s="3"/>
      <c r="L28" s="3"/>
      <c r="M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4.25" customHeight="1">
      <c r="A29" s="3"/>
      <c r="B29" s="3"/>
      <c r="C29" s="3"/>
      <c r="D29" s="3"/>
      <c r="E29" s="34"/>
      <c r="F29" s="4"/>
      <c r="G29" s="5"/>
      <c r="H29" s="5" t="str">
        <f>IF('budget v1'!G29&gt;0,'budget v1'!G29*((1+$G$91)+$G$84),"")</f>
        <v/>
      </c>
      <c r="I29" s="5" t="str">
        <f>IFERROR(IF('budget v1'!F29="x",'budget v1'!H29,""),"")</f>
        <v/>
      </c>
      <c r="J29" s="3"/>
      <c r="K29" s="3"/>
      <c r="L29" s="3"/>
      <c r="M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4.25" customHeight="1">
      <c r="A30" s="3"/>
      <c r="B30" s="3"/>
      <c r="C30" s="3"/>
      <c r="D30" s="3"/>
      <c r="E30" s="34"/>
      <c r="F30" s="4"/>
      <c r="G30" s="5"/>
      <c r="H30" s="5" t="str">
        <f>IF('budget v1'!G30&gt;0,'budget v1'!G30*((1+$G$91)+$G$84),"")</f>
        <v/>
      </c>
      <c r="I30" s="5" t="str">
        <f>IFERROR(IF('budget v1'!F30="x",'budget v1'!H30,""),"")</f>
        <v/>
      </c>
      <c r="J30" s="3"/>
      <c r="K30" s="3"/>
      <c r="L30" s="3"/>
      <c r="M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4.25" customHeight="1">
      <c r="A31" s="3"/>
      <c r="B31" s="3"/>
      <c r="C31" s="3"/>
      <c r="D31" s="3"/>
      <c r="E31" s="34"/>
      <c r="F31" s="4"/>
      <c r="G31" s="5"/>
      <c r="H31" s="5" t="str">
        <f>IF('budget v1'!G31&gt;0,'budget v1'!G31*((1+$G$91)+$G$84),"")</f>
        <v/>
      </c>
      <c r="I31" s="5" t="str">
        <f>IFERROR(IF('budget v1'!F31="x",'budget v1'!H31,""),"")</f>
        <v/>
      </c>
      <c r="J31" s="3"/>
      <c r="K31" s="3"/>
      <c r="L31" s="3"/>
      <c r="M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4.25" customHeight="1">
      <c r="A32" s="3"/>
      <c r="B32" s="3"/>
      <c r="C32" s="3"/>
      <c r="D32" s="3"/>
      <c r="E32" s="34"/>
      <c r="F32" s="4"/>
      <c r="G32" s="5"/>
      <c r="H32" s="5" t="str">
        <f>IF('budget v1'!G32&gt;0,'budget v1'!G32*((1+$G$91)+$G$84),"")</f>
        <v/>
      </c>
      <c r="I32" s="5" t="str">
        <f>IFERROR(IF('budget v1'!F32="x",'budget v1'!H32,""),"")</f>
        <v/>
      </c>
      <c r="J32" s="3"/>
      <c r="K32" s="3"/>
      <c r="L32" s="3"/>
      <c r="M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4.25" customHeight="1">
      <c r="A33" s="3"/>
      <c r="B33" s="3"/>
      <c r="C33" s="3"/>
      <c r="D33" s="3"/>
      <c r="E33" s="34"/>
      <c r="F33" s="4"/>
      <c r="G33" s="5"/>
      <c r="H33" s="5" t="str">
        <f>IF('budget v1'!G33&gt;0,'budget v1'!G33*((1+$G$91)+$G$84),"")</f>
        <v/>
      </c>
      <c r="I33" s="5" t="str">
        <f>IFERROR(IF('budget v1'!F33="x",'budget v1'!H33,""),"")</f>
        <v/>
      </c>
      <c r="J33" s="3"/>
      <c r="K33" s="3"/>
      <c r="L33" s="3"/>
      <c r="M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4.25" customHeight="1">
      <c r="A34" s="3"/>
      <c r="B34" s="3"/>
      <c r="C34" s="3"/>
      <c r="D34" s="3"/>
      <c r="E34" s="34"/>
      <c r="F34" s="4"/>
      <c r="G34" s="5"/>
      <c r="H34" s="5" t="str">
        <f>IF('budget v1'!G34&gt;0,'budget v1'!G34*((1+$G$91)+$G$84),"")</f>
        <v/>
      </c>
      <c r="I34" s="5" t="str">
        <f>IFERROR(IF('budget v1'!F34="x",'budget v1'!H34,""),"")</f>
        <v/>
      </c>
      <c r="J34" s="3"/>
      <c r="K34" s="3"/>
      <c r="L34" s="3"/>
      <c r="M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4.25" customHeight="1">
      <c r="A35" s="3"/>
      <c r="B35" s="3"/>
      <c r="C35" s="3"/>
      <c r="D35" s="3"/>
      <c r="E35" s="34"/>
      <c r="F35" s="4"/>
      <c r="G35" s="5"/>
      <c r="H35" s="5" t="str">
        <f>IF('budget v1'!G35&gt;0,'budget v1'!G35*((1+$G$91)+$G$84),"")</f>
        <v/>
      </c>
      <c r="I35" s="5" t="str">
        <f>IFERROR(IF('budget v1'!F35="x",'budget v1'!H35,""),"")</f>
        <v/>
      </c>
      <c r="J35" s="3"/>
      <c r="K35" s="3"/>
      <c r="L35" s="3"/>
      <c r="M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4.25" customHeight="1">
      <c r="A36" s="3"/>
      <c r="B36" s="3"/>
      <c r="C36" s="3"/>
      <c r="D36" s="3"/>
      <c r="E36" s="34"/>
      <c r="F36" s="4"/>
      <c r="G36" s="5"/>
      <c r="H36" s="5" t="str">
        <f>IF('budget v1'!G36&gt;0,'budget v1'!G36*((1+$G$91)+$G$84),"")</f>
        <v/>
      </c>
      <c r="I36" s="5" t="str">
        <f>IFERROR(IF('budget v1'!F36="x",'budget v1'!H36,""),"")</f>
        <v/>
      </c>
      <c r="J36" s="3"/>
      <c r="K36" s="3"/>
      <c r="L36" s="3"/>
      <c r="M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4.25" customHeight="1">
      <c r="A37" s="3"/>
      <c r="B37" s="3"/>
      <c r="C37" s="3"/>
      <c r="D37" s="3"/>
      <c r="E37" s="34"/>
      <c r="F37" s="4"/>
      <c r="G37" s="5"/>
      <c r="H37" s="5" t="str">
        <f>IF('budget v1'!G37&gt;0,'budget v1'!G37*((1+$G$91)+$G$84),"")</f>
        <v/>
      </c>
      <c r="I37" s="5" t="str">
        <f>IFERROR(IF('budget v1'!F37="x",'budget v1'!H37,""),"")</f>
        <v/>
      </c>
      <c r="J37" s="3"/>
      <c r="K37" s="3"/>
      <c r="L37" s="3"/>
      <c r="M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4.25" customHeight="1">
      <c r="A38" s="3"/>
      <c r="B38" s="3"/>
      <c r="C38" s="3"/>
      <c r="D38" s="3"/>
      <c r="E38" s="34"/>
      <c r="F38" s="4"/>
      <c r="G38" s="5"/>
      <c r="H38" s="5" t="str">
        <f>IF('budget v1'!G38&gt;0,'budget v1'!G38*((1+$G$91)+$G$84),"")</f>
        <v/>
      </c>
      <c r="I38" s="5" t="str">
        <f>IFERROR(IF('budget v1'!F38="x",'budget v1'!H38,""),"")</f>
        <v/>
      </c>
      <c r="J38" s="3"/>
      <c r="K38" s="3"/>
      <c r="L38" s="3"/>
      <c r="M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4.25" customHeight="1">
      <c r="A39" s="3"/>
      <c r="B39" s="3"/>
      <c r="C39" s="3"/>
      <c r="D39" s="3"/>
      <c r="E39" s="34"/>
      <c r="F39" s="4"/>
      <c r="G39" s="5"/>
      <c r="H39" s="5" t="str">
        <f>IF('budget v1'!G39&gt;0,'budget v1'!G39*((1+$G$91)+$G$84),"")</f>
        <v/>
      </c>
      <c r="I39" s="5" t="str">
        <f>IFERROR(IF('budget v1'!F39="x",'budget v1'!H39,""),"")</f>
        <v/>
      </c>
      <c r="J39" s="3"/>
      <c r="K39" s="3"/>
      <c r="L39" s="3"/>
      <c r="M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4.25" customHeight="1">
      <c r="A40" s="3"/>
      <c r="B40" s="3"/>
      <c r="C40" s="3"/>
      <c r="D40" s="3"/>
      <c r="E40" s="34"/>
      <c r="F40" s="4"/>
      <c r="G40" s="5"/>
      <c r="H40" s="5" t="str">
        <f>IF('budget v1'!G40&gt;0,'budget v1'!G40*((1+$G$91)+$G$84),"")</f>
        <v/>
      </c>
      <c r="I40" s="5" t="str">
        <f>IFERROR(IF('budget v1'!F40="x",'budget v1'!H40,""),"")</f>
        <v/>
      </c>
      <c r="J40" s="3"/>
      <c r="K40" s="3"/>
      <c r="L40" s="3"/>
      <c r="M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4.25" customHeight="1">
      <c r="A41" s="3"/>
      <c r="B41" s="3"/>
      <c r="C41" s="3"/>
      <c r="D41" s="3"/>
      <c r="E41" s="34"/>
      <c r="F41" s="4"/>
      <c r="G41" s="5"/>
      <c r="H41" s="5" t="str">
        <f>IF('budget v1'!G41&gt;0,'budget v1'!G41*((1+$G$91)+$G$84),"")</f>
        <v/>
      </c>
      <c r="I41" s="5" t="str">
        <f>IFERROR(IF('budget v1'!F41="x",'budget v1'!H41,""),"")</f>
        <v/>
      </c>
      <c r="J41" s="3"/>
      <c r="K41" s="3"/>
      <c r="L41" s="3"/>
      <c r="M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4.25" customHeight="1">
      <c r="A42" s="3"/>
      <c r="B42" s="3"/>
      <c r="C42" s="3"/>
      <c r="D42" s="3"/>
      <c r="E42" s="34"/>
      <c r="F42" s="4"/>
      <c r="G42" s="5"/>
      <c r="H42" s="5" t="str">
        <f>IF('budget v1'!G42&gt;0,'budget v1'!G42*((1+$G$91)+$G$84),"")</f>
        <v/>
      </c>
      <c r="I42" s="5" t="str">
        <f>IFERROR(IF('budget v1'!F42="x",'budget v1'!H42,""),"")</f>
        <v/>
      </c>
      <c r="J42" s="3"/>
      <c r="K42" s="3"/>
      <c r="L42" s="3"/>
      <c r="M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4.25" customHeight="1">
      <c r="A43" s="3"/>
      <c r="B43" s="3"/>
      <c r="C43" s="3"/>
      <c r="D43" s="3"/>
      <c r="E43" s="34"/>
      <c r="F43" s="4"/>
      <c r="G43" s="5"/>
      <c r="H43" s="5" t="str">
        <f>IF('budget v1'!G43&gt;0,'budget v1'!G43*((1+$G$91)+$G$84),"")</f>
        <v/>
      </c>
      <c r="I43" s="5" t="str">
        <f>IFERROR(IF('budget v1'!F43="x",'budget v1'!H43,""),"")</f>
        <v/>
      </c>
      <c r="J43" s="3"/>
      <c r="K43" s="3"/>
      <c r="L43" s="3"/>
      <c r="M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4.25" customHeight="1">
      <c r="A44" s="3"/>
      <c r="B44" s="3"/>
      <c r="C44" s="3"/>
      <c r="D44" s="3"/>
      <c r="E44" s="34"/>
      <c r="F44" s="4"/>
      <c r="G44" s="5"/>
      <c r="H44" s="5" t="str">
        <f>IF('budget v1'!G44&gt;0,'budget v1'!G44*((1+$G$91)+$G$84),"")</f>
        <v/>
      </c>
      <c r="I44" s="5" t="str">
        <f>IFERROR(IF('budget v1'!F44="x",'budget v1'!H44,""),"")</f>
        <v/>
      </c>
      <c r="J44" s="3"/>
      <c r="K44" s="3"/>
      <c r="L44" s="3"/>
      <c r="M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4.25" customHeight="1">
      <c r="A45" s="3"/>
      <c r="B45" s="3"/>
      <c r="C45" s="3"/>
      <c r="D45" s="3"/>
      <c r="E45" s="34"/>
      <c r="F45" s="4"/>
      <c r="G45" s="5"/>
      <c r="H45" s="5" t="str">
        <f>IF('budget v1'!G45&gt;0,'budget v1'!G45*((1+$G$91)+$G$84),"")</f>
        <v/>
      </c>
      <c r="I45" s="5" t="str">
        <f>IFERROR(IF('budget v1'!F45="x",'budget v1'!H45,""),"")</f>
        <v/>
      </c>
      <c r="J45" s="3"/>
      <c r="K45" s="3"/>
      <c r="L45" s="3"/>
      <c r="M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4.25" customHeight="1">
      <c r="A46" s="3"/>
      <c r="B46" s="3"/>
      <c r="C46" s="3"/>
      <c r="D46" s="3"/>
      <c r="E46" s="34"/>
      <c r="F46" s="4"/>
      <c r="G46" s="5"/>
      <c r="H46" s="5" t="str">
        <f>IF('budget v1'!G46&gt;0,'budget v1'!G46*((1+$G$91)+$G$84),"")</f>
        <v/>
      </c>
      <c r="I46" s="5" t="str">
        <f>IFERROR(IF('budget v1'!F46="x",'budget v1'!H46,""),"")</f>
        <v/>
      </c>
      <c r="J46" s="3"/>
      <c r="K46" s="3"/>
      <c r="L46" s="3"/>
      <c r="M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4.25" customHeight="1">
      <c r="A47" s="3"/>
      <c r="B47" s="3"/>
      <c r="C47" s="3"/>
      <c r="D47" s="3"/>
      <c r="E47" s="34"/>
      <c r="F47" s="4"/>
      <c r="G47" s="5"/>
      <c r="H47" s="5" t="str">
        <f>IF('budget v1'!G47&gt;0,'budget v1'!G47*((1+$G$91)+$G$84),"")</f>
        <v/>
      </c>
      <c r="I47" s="5" t="str">
        <f>IFERROR(IF('budget v1'!F47="x",'budget v1'!H47,""),"")</f>
        <v/>
      </c>
      <c r="J47" s="3"/>
      <c r="K47" s="3"/>
      <c r="L47" s="3"/>
      <c r="M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4.25" customHeight="1">
      <c r="A48" s="3"/>
      <c r="B48" s="3"/>
      <c r="C48" s="3"/>
      <c r="D48" s="3"/>
      <c r="E48" s="34"/>
      <c r="F48" s="4"/>
      <c r="G48" s="5"/>
      <c r="H48" s="5" t="str">
        <f>IF('budget v1'!G48&gt;0,'budget v1'!G48*((1+$G$91)+$G$84),"")</f>
        <v/>
      </c>
      <c r="I48" s="5" t="str">
        <f>IFERROR(IF('budget v1'!F48="x",'budget v1'!H48,""),"")</f>
        <v/>
      </c>
      <c r="J48" s="3"/>
      <c r="K48" s="3"/>
      <c r="L48" s="3"/>
      <c r="M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4.25" customHeight="1">
      <c r="A49" s="3"/>
      <c r="B49" s="3"/>
      <c r="C49" s="3"/>
      <c r="D49" s="3"/>
      <c r="E49" s="34"/>
      <c r="F49" s="4"/>
      <c r="G49" s="5"/>
      <c r="H49" s="5" t="str">
        <f>IF('budget v1'!G49&gt;0,'budget v1'!G49*((1+$G$91)+$G$84),"")</f>
        <v/>
      </c>
      <c r="I49" s="5" t="str">
        <f>IFERROR(IF('budget v1'!F49="x",'budget v1'!H49,""),"")</f>
        <v/>
      </c>
      <c r="J49" s="3"/>
      <c r="K49" s="3"/>
      <c r="L49" s="3"/>
      <c r="M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4.25" customHeight="1">
      <c r="A50" s="3"/>
      <c r="B50" s="3"/>
      <c r="C50" s="3"/>
      <c r="D50" s="3"/>
      <c r="E50" s="34"/>
      <c r="F50" s="4"/>
      <c r="G50" s="5"/>
      <c r="H50" s="5" t="str">
        <f>IF('budget v1'!G50&gt;0,'budget v1'!G50*((1+$G$91)+$G$84),"")</f>
        <v/>
      </c>
      <c r="I50" s="5" t="str">
        <f>IFERROR(IF('budget v1'!F50="x",'budget v1'!H50,""),"")</f>
        <v/>
      </c>
      <c r="J50" s="3"/>
      <c r="K50" s="3"/>
      <c r="L50" s="3"/>
      <c r="M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4.25" customHeight="1">
      <c r="A51" s="3"/>
      <c r="B51" s="3"/>
      <c r="C51" s="3"/>
      <c r="D51" s="3"/>
      <c r="E51" s="34"/>
      <c r="F51" s="4"/>
      <c r="G51" s="5"/>
      <c r="H51" s="5" t="str">
        <f>IF('budget v1'!G51&gt;0,'budget v1'!G51*((1+$G$91)+$G$84),"")</f>
        <v/>
      </c>
      <c r="I51" s="5" t="str">
        <f>IFERROR(IF('budget v1'!F51="x",'budget v1'!H51,""),"")</f>
        <v/>
      </c>
      <c r="J51" s="3"/>
      <c r="K51" s="3"/>
      <c r="L51" s="3"/>
      <c r="M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4.25" customHeight="1">
      <c r="A52" s="3"/>
      <c r="B52" s="3"/>
      <c r="C52" s="3"/>
      <c r="D52" s="3"/>
      <c r="E52" s="34"/>
      <c r="F52" s="4"/>
      <c r="G52" s="5"/>
      <c r="H52" s="5" t="str">
        <f>IF('budget v1'!G52&gt;0,'budget v1'!G52*((1+$G$91)+$G$84),"")</f>
        <v/>
      </c>
      <c r="I52" s="5" t="str">
        <f>IFERROR(IF('budget v1'!F52="x",'budget v1'!H52,""),"")</f>
        <v/>
      </c>
      <c r="J52" s="3"/>
      <c r="K52" s="3"/>
      <c r="L52" s="3"/>
      <c r="M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4.25" customHeight="1">
      <c r="A53" s="3"/>
      <c r="B53" s="3"/>
      <c r="C53" s="3"/>
      <c r="D53" s="3"/>
      <c r="E53" s="34"/>
      <c r="F53" s="4"/>
      <c r="G53" s="5"/>
      <c r="H53" s="5" t="str">
        <f>IF('budget v1'!G53&gt;0,'budget v1'!G53*((1+$G$91)+$G$84),"")</f>
        <v/>
      </c>
      <c r="I53" s="5" t="str">
        <f>IFERROR(IF('budget v1'!F53="x",'budget v1'!H53,""),"")</f>
        <v/>
      </c>
      <c r="J53" s="3"/>
      <c r="K53" s="3"/>
      <c r="L53" s="3"/>
      <c r="M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4.25" customHeight="1">
      <c r="A54" s="3"/>
      <c r="B54" s="3"/>
      <c r="C54" s="3"/>
      <c r="D54" s="3"/>
      <c r="E54" s="34"/>
      <c r="F54" s="4"/>
      <c r="G54" s="5"/>
      <c r="H54" s="5" t="str">
        <f>IF('budget v1'!G54&gt;0,'budget v1'!G54*((1+$G$91)+$G$84),"")</f>
        <v/>
      </c>
      <c r="I54" s="5" t="str">
        <f>IFERROR(IF('budget v1'!F54="x",'budget v1'!H54,""),"")</f>
        <v/>
      </c>
      <c r="J54" s="3"/>
      <c r="K54" s="3"/>
      <c r="L54" s="3"/>
      <c r="M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4.25" customHeight="1">
      <c r="A55" s="3"/>
      <c r="B55" s="3"/>
      <c r="C55" s="3"/>
      <c r="D55" s="3"/>
      <c r="E55" s="34"/>
      <c r="F55" s="4"/>
      <c r="G55" s="5"/>
      <c r="H55" s="5" t="str">
        <f>IF('budget v1'!G55&gt;0,'budget v1'!G55*((1+$G$91)+$G$84),"")</f>
        <v/>
      </c>
      <c r="I55" s="5" t="str">
        <f>IFERROR(IF('budget v1'!F55="x",'budget v1'!H55,""),"")</f>
        <v/>
      </c>
      <c r="J55" s="3"/>
      <c r="K55" s="3"/>
      <c r="L55" s="3"/>
      <c r="M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4.25" customHeight="1">
      <c r="A56" s="3"/>
      <c r="B56" s="3"/>
      <c r="C56" s="3"/>
      <c r="D56" s="3"/>
      <c r="E56" s="34"/>
      <c r="F56" s="4"/>
      <c r="G56" s="5"/>
      <c r="H56" s="5" t="str">
        <f>IF('budget v1'!G56&gt;0,'budget v1'!G56*((1+$G$91)+$G$84),"")</f>
        <v/>
      </c>
      <c r="I56" s="5" t="str">
        <f>IFERROR(IF('budget v1'!F56="x",'budget v1'!H56,""),"")</f>
        <v/>
      </c>
      <c r="J56" s="3"/>
      <c r="K56" s="3"/>
      <c r="L56" s="3"/>
      <c r="M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4.25" customHeight="1">
      <c r="A57" s="3"/>
      <c r="B57" s="3"/>
      <c r="C57" s="3"/>
      <c r="D57" s="3"/>
      <c r="E57" s="34"/>
      <c r="F57" s="4"/>
      <c r="G57" s="5"/>
      <c r="H57" s="5" t="str">
        <f>IF('budget v1'!G57&gt;0,'budget v1'!G57*((1+$G$91)+$G$84),"")</f>
        <v/>
      </c>
      <c r="I57" s="5" t="str">
        <f>IFERROR(IF('budget v1'!F57="x",'budget v1'!H57,""),"")</f>
        <v/>
      </c>
      <c r="J57" s="3"/>
      <c r="K57" s="3"/>
      <c r="L57" s="3"/>
      <c r="M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4.25" customHeight="1">
      <c r="A58" s="3"/>
      <c r="B58" s="3"/>
      <c r="C58" s="3"/>
      <c r="D58" s="3"/>
      <c r="E58" s="34"/>
      <c r="F58" s="4"/>
      <c r="G58" s="5"/>
      <c r="H58" s="5" t="str">
        <f>IF('budget v1'!G58&gt;0,'budget v1'!G58*((1+$G$91)+$G$84),"")</f>
        <v/>
      </c>
      <c r="I58" s="5" t="str">
        <f>IFERROR(IF('budget v1'!F58="x",'budget v1'!H58,""),"")</f>
        <v/>
      </c>
      <c r="J58" s="3"/>
      <c r="K58" s="3"/>
      <c r="L58" s="3"/>
      <c r="M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4.25" customHeight="1">
      <c r="A59" s="3"/>
      <c r="B59" s="3"/>
      <c r="C59" s="3"/>
      <c r="D59" s="3"/>
      <c r="E59" s="34"/>
      <c r="F59" s="4"/>
      <c r="G59" s="5"/>
      <c r="H59" s="5" t="str">
        <f>IF('budget v1'!G59&gt;0,'budget v1'!G59*((1+$G$91)+$G$84),"")</f>
        <v/>
      </c>
      <c r="I59" s="5" t="str">
        <f>IFERROR(IF('budget v1'!F59="x",'budget v1'!H59,""),"")</f>
        <v/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4.25" customHeight="1">
      <c r="A60" s="3"/>
      <c r="B60" s="3"/>
      <c r="C60" s="3"/>
      <c r="D60" s="3"/>
      <c r="E60" s="6"/>
      <c r="F60" s="4"/>
      <c r="G60" s="5"/>
      <c r="H60" s="5" t="str">
        <f>IF('budget v1'!G60&gt;0,'budget v1'!G60*((1+$G$91)+$G$84),"")</f>
        <v/>
      </c>
      <c r="I60" s="5" t="str">
        <f>IFERROR(IF('budget v1'!F60="x",'budget v1'!H60,""),"")</f>
        <v/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4.25" customHeight="1">
      <c r="A61" s="3"/>
      <c r="B61" s="3"/>
      <c r="C61" s="3"/>
      <c r="D61" s="3"/>
      <c r="E61" s="3"/>
      <c r="F61" s="4"/>
      <c r="G61" s="5"/>
      <c r="H61" s="5" t="str">
        <f>IF('budget v1'!G61&gt;0,'budget v1'!G61*((1+$G$91)+$G$84),"")</f>
        <v/>
      </c>
      <c r="I61" s="5" t="str">
        <f>IFERROR(IF('budget v1'!F61="x",'budget v1'!H61,""),"")</f>
        <v/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4.25" customHeight="1">
      <c r="A62" s="3"/>
      <c r="B62" s="3"/>
      <c r="C62" s="3"/>
      <c r="D62" s="3"/>
      <c r="E62" s="3"/>
      <c r="F62" s="4"/>
      <c r="G62" s="5"/>
      <c r="H62" s="5" t="str">
        <f>IF('budget v1'!G62&gt;0,'budget v1'!G62*((1+$G$91)+$G$84),"")</f>
        <v/>
      </c>
      <c r="I62" s="5" t="str">
        <f>IFERROR(IF('budget v1'!F62="x",'budget v1'!H62,""),"")</f>
        <v/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4.25" customHeight="1">
      <c r="A63" s="3"/>
      <c r="B63" s="3"/>
      <c r="C63" s="3"/>
      <c r="D63" s="3"/>
      <c r="E63" s="3"/>
      <c r="F63" s="4"/>
      <c r="G63" s="5"/>
      <c r="H63" s="5" t="str">
        <f>IF('budget v1'!G63&gt;0,'budget v1'!G63*((1+$G$91)+$G$84),"")</f>
        <v/>
      </c>
      <c r="I63" s="5" t="str">
        <f>IFERROR(IF('budget v1'!F63="x",'budget v1'!H63,""),"")</f>
        <v/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4.25" customHeight="1">
      <c r="A64" s="3"/>
      <c r="B64" s="3"/>
      <c r="C64" s="3"/>
      <c r="D64" s="3"/>
      <c r="E64" s="3"/>
      <c r="F64" s="4"/>
      <c r="G64" s="5"/>
      <c r="H64" s="5" t="str">
        <f>IF('budget v1'!G64&gt;0,'budget v1'!G64*((1+$G$91)+$G$84),"")</f>
        <v/>
      </c>
      <c r="I64" s="5" t="str">
        <f>IFERROR(IF('budget v1'!F64="x",'budget v1'!H64,""),"")</f>
        <v/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4.25" customHeight="1">
      <c r="A65" s="3"/>
      <c r="B65" s="3"/>
      <c r="C65" s="3"/>
      <c r="D65" s="3"/>
      <c r="E65" s="3"/>
      <c r="F65" s="4"/>
      <c r="G65" s="5"/>
      <c r="H65" s="5" t="str">
        <f>IF('budget v1'!G65&gt;0,'budget v1'!G65*((1+$G$91)+$G$84),"")</f>
        <v/>
      </c>
      <c r="I65" s="5" t="str">
        <f>IFERROR(IF('budget v1'!F65="x",'budget v1'!H65,""),"")</f>
        <v/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4.25" customHeight="1">
      <c r="A66" s="3"/>
      <c r="B66" s="3"/>
      <c r="C66" s="3"/>
      <c r="D66" s="3"/>
      <c r="E66" s="3"/>
      <c r="F66" s="4"/>
      <c r="G66" s="5"/>
      <c r="H66" s="5" t="str">
        <f>IF('budget v1'!G66&gt;0,'budget v1'!G66*((1+$G$91)+$G$84),"")</f>
        <v/>
      </c>
      <c r="I66" s="5" t="str">
        <f>IFERROR(IF('budget v1'!F66="x",'budget v1'!H66,""),"")</f>
        <v/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4.25" customHeight="1">
      <c r="A67" s="3"/>
      <c r="B67" s="3"/>
      <c r="C67" s="3"/>
      <c r="D67" s="3"/>
      <c r="E67" s="3"/>
      <c r="F67" s="4"/>
      <c r="G67" s="5"/>
      <c r="H67" s="5" t="str">
        <f>IF('budget v1'!G67&gt;0,'budget v1'!G67*((1+$G$91)+$G$84),"")</f>
        <v/>
      </c>
      <c r="I67" s="5" t="str">
        <f>IFERROR(IF('budget v1'!F67="x",'budget v1'!H67,""),"")</f>
        <v/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4.25" customHeight="1">
      <c r="A68" s="3"/>
      <c r="B68" s="3"/>
      <c r="C68" s="3"/>
      <c r="D68" s="3"/>
      <c r="E68" s="3"/>
      <c r="F68" s="4"/>
      <c r="G68" s="5"/>
      <c r="H68" s="5" t="str">
        <f>IF('budget v1'!G68&gt;0,'budget v1'!G68*((1+$G$91)+$G$84),"")</f>
        <v/>
      </c>
      <c r="I68" s="5" t="str">
        <f>IFERROR(IF('budget v1'!F68="x",'budget v1'!H68,""),"")</f>
        <v/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4.25" customHeight="1">
      <c r="A69" s="3"/>
      <c r="B69" s="3"/>
      <c r="C69" s="3"/>
      <c r="D69" s="3"/>
      <c r="E69" s="3"/>
      <c r="F69" s="4"/>
      <c r="G69" s="5"/>
      <c r="H69" s="5" t="str">
        <f>IF('budget v1'!G69&gt;0,'budget v1'!G69*((1+$G$91)+$G$84),"")</f>
        <v/>
      </c>
      <c r="I69" s="5" t="str">
        <f>IFERROR(IF('budget v1'!F69="x",'budget v1'!H69,""),"")</f>
        <v/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4.25" customHeight="1">
      <c r="A70" s="3"/>
      <c r="B70" s="3"/>
      <c r="C70" s="3"/>
      <c r="D70" s="3"/>
      <c r="E70" s="3"/>
      <c r="F70" s="4"/>
      <c r="G70" s="5"/>
      <c r="H70" s="5" t="str">
        <f>IF('budget v1'!G70&gt;0,'budget v1'!G70*((1+$G$91)+$G$84),"")</f>
        <v/>
      </c>
      <c r="I70" s="5" t="str">
        <f>IFERROR(IF('budget v1'!F70="x",'budget v1'!H70,""),"")</f>
        <v/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4.25" customHeight="1">
      <c r="A71" s="3"/>
      <c r="B71" s="3"/>
      <c r="C71" s="3"/>
      <c r="D71" s="3"/>
      <c r="E71" s="3"/>
      <c r="F71" s="4"/>
      <c r="G71" s="5"/>
      <c r="H71" s="5" t="str">
        <f>IF('budget v1'!G71&gt;0,'budget v1'!G71*((1+$G$91)+$G$84),"")</f>
        <v/>
      </c>
      <c r="I71" s="5" t="str">
        <f>IFERROR(IF('budget v1'!F71="x",'budget v1'!H71,""),"")</f>
        <v/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4.25" customHeight="1">
      <c r="A72" s="3"/>
      <c r="B72" s="3"/>
      <c r="C72" s="3"/>
      <c r="D72" s="3"/>
      <c r="E72" s="3"/>
      <c r="F72" s="4"/>
      <c r="G72" s="5"/>
      <c r="H72" s="5" t="str">
        <f>IF('budget v1'!G72&gt;0,'budget v1'!G72*((1+$G$91)+$G$84),"")</f>
        <v/>
      </c>
      <c r="I72" s="5" t="str">
        <f>IFERROR(IF('budget v1'!F72="x",'budget v1'!H72,""),"")</f>
        <v/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4.25" customHeight="1">
      <c r="A73" s="3"/>
      <c r="B73" s="3"/>
      <c r="C73" s="3"/>
      <c r="D73" s="3"/>
      <c r="E73" s="3"/>
      <c r="F73" s="4"/>
      <c r="G73" s="5"/>
      <c r="H73" s="5" t="str">
        <f>IF('budget v1'!G73&gt;0,'budget v1'!G73*((1+$G$91)+$G$84),"")</f>
        <v/>
      </c>
      <c r="I73" s="5" t="str">
        <f>IFERROR(IF('budget v1'!F73="x",'budget v1'!H73,""),"")</f>
        <v/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4.25" customHeight="1">
      <c r="A74" s="3"/>
      <c r="B74" s="3"/>
      <c r="C74" s="3"/>
      <c r="D74" s="3"/>
      <c r="E74" s="3"/>
      <c r="F74" s="4"/>
      <c r="G74" s="5"/>
      <c r="H74" s="5" t="str">
        <f>IF('budget v1'!G74&gt;0,'budget v1'!G74*((1+$G$91)+$G$84),"")</f>
        <v/>
      </c>
      <c r="I74" s="5" t="str">
        <f>IFERROR(IF('budget v1'!F74="x",'budget v1'!H74,""),"")</f>
        <v/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4.25" customHeight="1">
      <c r="A75" s="3"/>
      <c r="B75" s="3"/>
      <c r="C75" s="3"/>
      <c r="D75" s="3"/>
      <c r="E75" s="3"/>
      <c r="F75" s="4"/>
      <c r="G75" s="5"/>
      <c r="H75" s="5" t="str">
        <f>IF('budget v1'!G75&gt;0,'budget v1'!G75*((1+$G$91)+$G$84),"")</f>
        <v/>
      </c>
      <c r="I75" s="5" t="str">
        <f>IFERROR(IF('budget v1'!F75="x",'budget v1'!H75,""),"")</f>
        <v/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4.25" customHeight="1">
      <c r="A76" s="3"/>
      <c r="B76" s="3"/>
      <c r="C76" s="3"/>
      <c r="D76" s="3"/>
      <c r="E76" s="3"/>
      <c r="F76" s="4"/>
      <c r="G76" s="5"/>
      <c r="H76" s="5" t="str">
        <f>IF('budget v1'!G76&gt;0,'budget v1'!G76*((1+$G$91)+$G$84),"")</f>
        <v/>
      </c>
      <c r="I76" s="5" t="str">
        <f>IFERROR(IF('budget v1'!F76="x",'budget v1'!H76,""),"")</f>
        <v/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4.25" customHeight="1">
      <c r="A77" s="3"/>
      <c r="B77" s="3"/>
      <c r="C77" s="3"/>
      <c r="D77" s="3"/>
      <c r="E77" s="3"/>
      <c r="F77" s="4"/>
      <c r="G77" s="5"/>
      <c r="H77" s="5" t="str">
        <f>IF('budget v1'!G77&gt;0,'budget v1'!G77*((1+$G$91)+$G$84),"")</f>
        <v/>
      </c>
      <c r="I77" s="5" t="str">
        <f>IFERROR(IF('budget v1'!F77="x",'budget v1'!H77,""),"")</f>
        <v/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4.25" customHeight="1">
      <c r="A78" s="3"/>
      <c r="B78" s="3"/>
      <c r="C78" s="3"/>
      <c r="D78" s="3"/>
      <c r="E78" s="3"/>
      <c r="F78" s="4"/>
      <c r="G78" s="5"/>
      <c r="H78" s="5" t="str">
        <f>IF('budget v1'!G78&gt;0,'budget v1'!G78*((1+$G$91)+$G$84),"")</f>
        <v/>
      </c>
      <c r="I78" s="5" t="str">
        <f>IFERROR(IF('budget v1'!F78="x",'budget v1'!H78,""),"")</f>
        <v/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4.25" customHeight="1">
      <c r="A79" s="3"/>
      <c r="B79" s="3"/>
      <c r="C79" s="3"/>
      <c r="D79" s="3"/>
      <c r="E79" s="3"/>
      <c r="F79" s="4"/>
      <c r="G79" s="5"/>
      <c r="H79" s="5" t="str">
        <f>IF('budget v1'!G79&gt;0,'budget v1'!G79*((1+$G$91)+$G$84),"")</f>
        <v/>
      </c>
      <c r="I79" s="5" t="str">
        <f>IFERROR(IF('budget v1'!F79="x",'budget v1'!H79,""),"")</f>
        <v/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4.25" customHeight="1">
      <c r="A80" s="3"/>
      <c r="B80" s="3"/>
      <c r="C80" s="3"/>
      <c r="D80" s="3"/>
      <c r="E80" s="3"/>
      <c r="F80" s="4"/>
      <c r="G80" s="5"/>
      <c r="H80" s="5" t="str">
        <f>IF('budget v1'!G80&gt;0,'budget v1'!G80*((1+$G$91)+$G$84),"")</f>
        <v/>
      </c>
      <c r="I80" s="5" t="str">
        <f>IFERROR(IF('budget v1'!F80="x",'budget v1'!H80,""),"")</f>
        <v/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4.25" customHeight="1">
      <c r="A81" s="3"/>
      <c r="B81" s="3"/>
      <c r="C81" s="3"/>
      <c r="D81" s="3"/>
      <c r="E81" s="3"/>
      <c r="F81" s="4"/>
      <c r="G81" s="5"/>
      <c r="H81" s="5" t="str">
        <f>IF('budget v1'!G81&gt;0,'budget v1'!G81*((1+$G$91)+$G$84),"")</f>
        <v/>
      </c>
      <c r="I81" s="5" t="str">
        <f>IFERROR(IF('budget v1'!F81="x",'budget v1'!H81,""),"")</f>
        <v/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4.25" customHeight="1">
      <c r="A82" s="3"/>
      <c r="B82" s="3"/>
      <c r="C82" s="3"/>
      <c r="D82" s="3"/>
      <c r="E82" s="3"/>
      <c r="F82" s="4"/>
      <c r="G82" s="5"/>
      <c r="H82" s="5" t="str">
        <f>IF('budget v1'!G82&gt;0,'budget v1'!G82*((1+$G$91)+$G$84),"")</f>
        <v/>
      </c>
      <c r="I82" s="5" t="str">
        <f>IFERROR(IF('budget v1'!F82="x",'budget v1'!H82,""),"")</f>
        <v/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4.25" customHeight="1">
      <c r="A83" s="7"/>
      <c r="B83" s="3"/>
      <c r="C83" s="3"/>
      <c r="D83" s="3"/>
      <c r="E83" s="7" t="s">
        <v>9</v>
      </c>
      <c r="F83" s="8"/>
      <c r="G83" s="9">
        <f>SUBTOTAL(109,'budget v1'!$G$2:$G$82)</f>
        <v>206734.91</v>
      </c>
      <c r="H83" s="9"/>
      <c r="I83" s="9">
        <f>SUBTOTAL(109,'budget v1'!$I$2:$I$82)</f>
        <v>237745.14649999997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4.25" hidden="1" customHeight="1" outlineLevel="1">
      <c r="A84" s="7"/>
      <c r="B84" s="3"/>
      <c r="C84" s="3"/>
      <c r="D84" s="3"/>
      <c r="E84" s="7" t="s">
        <v>10</v>
      </c>
      <c r="F84" s="8"/>
      <c r="G84" s="10">
        <v>0</v>
      </c>
      <c r="H84" s="9"/>
      <c r="I84" s="9">
        <f>('budget v1'!$I$83*(G83/I83))*G84</f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4.25" customHeight="1" collapsed="1">
      <c r="A85" s="3"/>
      <c r="B85" s="3"/>
      <c r="C85" s="3"/>
      <c r="D85" s="3"/>
      <c r="E85" s="7" t="s">
        <v>11</v>
      </c>
      <c r="F85" s="8"/>
      <c r="G85" s="8"/>
      <c r="H85" s="9"/>
      <c r="I85" s="9">
        <f>(('budget v1'!$I$83)-I84)*0.05</f>
        <v>11887.257324999999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4.25" customHeight="1">
      <c r="A86" s="3"/>
      <c r="B86" s="3"/>
      <c r="C86" s="3"/>
      <c r="D86" s="3"/>
      <c r="E86" s="7" t="s">
        <v>12</v>
      </c>
      <c r="F86" s="8"/>
      <c r="G86" s="8"/>
      <c r="H86" s="9"/>
      <c r="I86" s="9">
        <f>(('budget v1'!$I$83-I84)*0.09975)</f>
        <v>23715.078363375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4.25" customHeight="1">
      <c r="A87" s="3"/>
      <c r="B87" s="3"/>
      <c r="C87" s="3"/>
      <c r="D87" s="3"/>
      <c r="E87" s="7" t="s">
        <v>8</v>
      </c>
      <c r="F87" s="8"/>
      <c r="G87" s="8"/>
      <c r="H87" s="9"/>
      <c r="I87" s="9">
        <f>'budget v1'!$I$83-I84+I85+I86</f>
        <v>273347.48218837497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4.25" customHeight="1">
      <c r="A88" s="3"/>
      <c r="B88" s="3"/>
      <c r="C88" s="3"/>
      <c r="D88" s="3"/>
      <c r="E88" s="7" t="s">
        <v>13</v>
      </c>
      <c r="F88" s="4"/>
      <c r="G88" s="4"/>
      <c r="H88" s="5"/>
      <c r="I88" s="9">
        <f>I87*0.3</f>
        <v>82004.244656512485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4.25" customHeight="1">
      <c r="A89" s="3"/>
      <c r="B89" s="3"/>
      <c r="C89" s="3"/>
      <c r="D89" s="3"/>
      <c r="E89" s="7" t="s">
        <v>14</v>
      </c>
      <c r="F89" s="4"/>
      <c r="G89" s="4"/>
      <c r="H89" s="5"/>
      <c r="I89" s="9">
        <f>I87*0.4</f>
        <v>109338.99287535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4.25" customHeight="1">
      <c r="A90" s="3"/>
      <c r="B90" s="3"/>
      <c r="C90" s="3"/>
      <c r="D90" s="3"/>
      <c r="E90" s="7" t="s">
        <v>15</v>
      </c>
      <c r="F90" s="4"/>
      <c r="G90" s="4"/>
      <c r="H90" s="5"/>
      <c r="I90" s="9">
        <f>I87*0.3</f>
        <v>82004.244656512485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4.25" customHeight="1">
      <c r="A91" s="3"/>
      <c r="B91" s="3"/>
      <c r="C91" s="3"/>
      <c r="D91" s="3"/>
      <c r="E91" s="7" t="s">
        <v>16</v>
      </c>
      <c r="F91" s="8"/>
      <c r="G91" s="10">
        <v>0.15</v>
      </c>
      <c r="H91" s="9"/>
      <c r="I91" s="5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4.25" customHeight="1">
      <c r="A92" s="3"/>
      <c r="B92" s="3"/>
      <c r="C92" s="3"/>
      <c r="D92" s="3"/>
      <c r="E92" s="3"/>
      <c r="F92" s="4"/>
      <c r="G92" s="3"/>
      <c r="H92" s="5"/>
      <c r="I92" s="5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4.25" customHeight="1">
      <c r="A93" s="3"/>
      <c r="B93" s="3"/>
      <c r="C93" s="3"/>
      <c r="D93" s="3"/>
      <c r="E93" s="3"/>
      <c r="F93" s="4"/>
      <c r="G93" s="3"/>
      <c r="H93" s="5"/>
      <c r="I93" s="5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4.25" customHeight="1">
      <c r="A94" s="3"/>
      <c r="B94" s="3"/>
      <c r="C94" s="3"/>
      <c r="D94" s="3"/>
      <c r="E94" s="3"/>
      <c r="F94" s="4"/>
      <c r="G94" s="3"/>
      <c r="H94" s="5"/>
      <c r="I94" s="5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4.25" customHeight="1">
      <c r="A95" s="3"/>
      <c r="B95" s="3"/>
      <c r="C95" s="3"/>
      <c r="D95" s="3"/>
      <c r="E95" s="3"/>
      <c r="F95" s="4"/>
      <c r="G95" s="3"/>
      <c r="H95" s="5"/>
      <c r="I95" s="5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4.25" customHeight="1">
      <c r="A96" s="3"/>
      <c r="B96" s="3"/>
      <c r="C96" s="3"/>
      <c r="D96" s="3"/>
      <c r="E96" s="3"/>
      <c r="F96" s="4"/>
      <c r="G96" s="3"/>
      <c r="H96" s="5"/>
      <c r="I96" s="5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4.25" customHeight="1">
      <c r="A97" s="3"/>
      <c r="B97" s="3"/>
      <c r="C97" s="3"/>
      <c r="D97" s="3"/>
      <c r="E97" s="3"/>
      <c r="F97" s="4"/>
      <c r="G97" s="3"/>
      <c r="H97" s="5"/>
      <c r="I97" s="5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4.25" customHeight="1">
      <c r="A98" s="3"/>
      <c r="B98" s="3"/>
      <c r="C98" s="3"/>
      <c r="D98" s="3"/>
      <c r="E98" s="3"/>
      <c r="F98" s="4"/>
      <c r="G98" s="3"/>
      <c r="H98" s="5"/>
      <c r="I98" s="5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4.25" customHeight="1">
      <c r="A99" s="3"/>
      <c r="B99" s="3"/>
      <c r="C99" s="3"/>
      <c r="D99" s="3"/>
      <c r="E99" s="3"/>
      <c r="F99" s="4"/>
      <c r="G99" s="3"/>
      <c r="H99" s="5"/>
      <c r="I99" s="5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4.25" customHeight="1">
      <c r="A100" s="3"/>
      <c r="B100" s="3"/>
      <c r="C100" s="3"/>
      <c r="D100" s="3"/>
      <c r="E100" s="3"/>
      <c r="F100" s="4"/>
      <c r="G100" s="3"/>
      <c r="H100" s="5"/>
      <c r="I100" s="5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4.25" customHeight="1">
      <c r="A101" s="3"/>
      <c r="B101" s="3"/>
      <c r="C101" s="3"/>
      <c r="D101" s="3"/>
      <c r="E101" s="3"/>
      <c r="F101" s="4"/>
      <c r="G101" s="3"/>
      <c r="H101" s="5"/>
      <c r="I101" s="5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4.25" customHeight="1">
      <c r="A102" s="3"/>
      <c r="B102" s="3"/>
      <c r="C102" s="3"/>
      <c r="D102" s="3"/>
      <c r="E102" s="3"/>
      <c r="F102" s="4"/>
      <c r="G102" s="3"/>
      <c r="H102" s="5"/>
      <c r="I102" s="5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4.25" customHeight="1">
      <c r="A103" s="3"/>
      <c r="B103" s="3"/>
      <c r="C103" s="3"/>
      <c r="D103" s="3"/>
      <c r="E103" s="3"/>
      <c r="F103" s="4"/>
      <c r="G103" s="3"/>
      <c r="H103" s="5"/>
      <c r="I103" s="5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4.25" customHeight="1">
      <c r="A104" s="3"/>
      <c r="B104" s="3"/>
      <c r="C104" s="3"/>
      <c r="D104" s="3"/>
      <c r="E104" s="3"/>
      <c r="F104" s="4"/>
      <c r="G104" s="3"/>
      <c r="H104" s="5"/>
      <c r="I104" s="5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4.25" customHeight="1">
      <c r="A105" s="3"/>
      <c r="B105" s="3"/>
      <c r="C105" s="3"/>
      <c r="D105" s="3"/>
      <c r="E105" s="3"/>
      <c r="F105" s="4"/>
      <c r="G105" s="3"/>
      <c r="H105" s="5"/>
      <c r="I105" s="5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4.25" customHeight="1">
      <c r="A106" s="3"/>
      <c r="B106" s="3"/>
      <c r="C106" s="3"/>
      <c r="D106" s="3"/>
      <c r="E106" s="3"/>
      <c r="F106" s="4"/>
      <c r="G106" s="3"/>
      <c r="H106" s="5"/>
      <c r="I106" s="5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4.25" customHeight="1">
      <c r="A107" s="3"/>
      <c r="B107" s="3"/>
      <c r="C107" s="3"/>
      <c r="D107" s="3"/>
      <c r="E107" s="3"/>
      <c r="F107" s="4"/>
      <c r="G107" s="3"/>
      <c r="H107" s="5"/>
      <c r="I107" s="5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4.25" customHeight="1">
      <c r="A108" s="3"/>
      <c r="B108" s="3"/>
      <c r="C108" s="3"/>
      <c r="D108" s="3"/>
      <c r="E108" s="3"/>
      <c r="F108" s="4"/>
      <c r="G108" s="3"/>
      <c r="H108" s="5"/>
      <c r="I108" s="5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4.25" customHeight="1">
      <c r="A109" s="3"/>
      <c r="B109" s="3"/>
      <c r="C109" s="3"/>
      <c r="D109" s="3"/>
      <c r="E109" s="3"/>
      <c r="F109" s="4"/>
      <c r="G109" s="3"/>
      <c r="H109" s="5"/>
      <c r="I109" s="5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4.25" customHeight="1">
      <c r="A110" s="3"/>
      <c r="B110" s="3"/>
      <c r="C110" s="3"/>
      <c r="D110" s="3"/>
      <c r="E110" s="3"/>
      <c r="F110" s="4"/>
      <c r="G110" s="3"/>
      <c r="H110" s="5"/>
      <c r="I110" s="5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4.25" customHeight="1">
      <c r="A111" s="3"/>
      <c r="B111" s="3"/>
      <c r="C111" s="3"/>
      <c r="D111" s="3"/>
      <c r="E111" s="3"/>
      <c r="F111" s="4"/>
      <c r="G111" s="3"/>
      <c r="H111" s="5"/>
      <c r="I111" s="5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4.25" customHeight="1">
      <c r="A112" s="3"/>
      <c r="B112" s="3"/>
      <c r="C112" s="3"/>
      <c r="D112" s="3"/>
      <c r="E112" s="3"/>
      <c r="F112" s="4"/>
      <c r="G112" s="3"/>
      <c r="H112" s="5"/>
      <c r="I112" s="5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4.25" customHeight="1">
      <c r="A113" s="3"/>
      <c r="B113" s="3"/>
      <c r="C113" s="3"/>
      <c r="D113" s="3"/>
      <c r="E113" s="3"/>
      <c r="F113" s="4"/>
      <c r="G113" s="3"/>
      <c r="H113" s="5"/>
      <c r="I113" s="5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4.25" customHeight="1">
      <c r="A114" s="3"/>
      <c r="B114" s="3"/>
      <c r="C114" s="3"/>
      <c r="D114" s="3"/>
      <c r="E114" s="3"/>
      <c r="F114" s="4"/>
      <c r="G114" s="3"/>
      <c r="H114" s="5"/>
      <c r="I114" s="5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4.25" customHeight="1">
      <c r="A115" s="3"/>
      <c r="B115" s="3"/>
      <c r="C115" s="3"/>
      <c r="D115" s="3"/>
      <c r="E115" s="3"/>
      <c r="F115" s="4"/>
      <c r="G115" s="3"/>
      <c r="H115" s="5"/>
      <c r="I115" s="5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4.25" customHeight="1">
      <c r="A116" s="3"/>
      <c r="B116" s="3"/>
      <c r="C116" s="3"/>
      <c r="D116" s="3"/>
      <c r="E116" s="3"/>
      <c r="F116" s="4"/>
      <c r="G116" s="3"/>
      <c r="H116" s="5"/>
      <c r="I116" s="5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4.25" customHeight="1">
      <c r="A117" s="3"/>
      <c r="B117" s="3"/>
      <c r="C117" s="3"/>
      <c r="D117" s="3"/>
      <c r="E117" s="3"/>
      <c r="F117" s="4"/>
      <c r="G117" s="3"/>
      <c r="H117" s="5"/>
      <c r="I117" s="5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4.25" customHeight="1">
      <c r="A118" s="3"/>
      <c r="B118" s="3"/>
      <c r="C118" s="3"/>
      <c r="D118" s="3"/>
      <c r="E118" s="3"/>
      <c r="F118" s="4"/>
      <c r="G118" s="3"/>
      <c r="H118" s="5"/>
      <c r="I118" s="5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4.25" customHeight="1">
      <c r="A119" s="3"/>
      <c r="B119" s="3"/>
      <c r="C119" s="3"/>
      <c r="D119" s="3"/>
      <c r="E119" s="3"/>
      <c r="F119" s="4"/>
      <c r="G119" s="3"/>
      <c r="H119" s="5"/>
      <c r="I119" s="5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4.25" customHeight="1">
      <c r="A120" s="3"/>
      <c r="B120" s="3"/>
      <c r="C120" s="3"/>
      <c r="D120" s="3"/>
      <c r="E120" s="3"/>
      <c r="F120" s="4"/>
      <c r="G120" s="3"/>
      <c r="H120" s="5"/>
      <c r="I120" s="5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4.25" customHeight="1">
      <c r="A121" s="3"/>
      <c r="B121" s="3"/>
      <c r="C121" s="3"/>
      <c r="D121" s="3"/>
      <c r="E121" s="3"/>
      <c r="F121" s="4"/>
      <c r="G121" s="3"/>
      <c r="H121" s="5"/>
      <c r="I121" s="5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4.25" customHeight="1">
      <c r="A122" s="3"/>
      <c r="B122" s="3"/>
      <c r="C122" s="3"/>
      <c r="D122" s="3"/>
      <c r="E122" s="3"/>
      <c r="F122" s="4"/>
      <c r="G122" s="3"/>
      <c r="H122" s="5"/>
      <c r="I122" s="5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4.25" customHeight="1">
      <c r="A123" s="3"/>
      <c r="B123" s="3"/>
      <c r="C123" s="3"/>
      <c r="D123" s="3"/>
      <c r="E123" s="3"/>
      <c r="F123" s="4"/>
      <c r="G123" s="3"/>
      <c r="H123" s="5"/>
      <c r="I123" s="5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4.25" customHeight="1">
      <c r="A124" s="3"/>
      <c r="B124" s="3"/>
      <c r="C124" s="3"/>
      <c r="D124" s="3"/>
      <c r="E124" s="3"/>
      <c r="F124" s="4"/>
      <c r="G124" s="3"/>
      <c r="H124" s="5"/>
      <c r="I124" s="5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4.25" customHeight="1">
      <c r="A125" s="3"/>
      <c r="B125" s="3"/>
      <c r="C125" s="3"/>
      <c r="D125" s="3"/>
      <c r="E125" s="3"/>
      <c r="F125" s="4"/>
      <c r="G125" s="3"/>
      <c r="H125" s="5"/>
      <c r="I125" s="5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4.25" customHeight="1">
      <c r="A126" s="3"/>
      <c r="B126" s="3"/>
      <c r="C126" s="3"/>
      <c r="D126" s="3"/>
      <c r="E126" s="3"/>
      <c r="F126" s="4"/>
      <c r="G126" s="3"/>
      <c r="H126" s="5"/>
      <c r="I126" s="5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4.25" customHeight="1">
      <c r="A127" s="3"/>
      <c r="B127" s="3"/>
      <c r="C127" s="3"/>
      <c r="D127" s="3"/>
      <c r="E127" s="3"/>
      <c r="F127" s="4"/>
      <c r="G127" s="3"/>
      <c r="H127" s="5"/>
      <c r="I127" s="5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4.25" customHeight="1">
      <c r="A128" s="3"/>
      <c r="B128" s="3"/>
      <c r="C128" s="3"/>
      <c r="D128" s="3"/>
      <c r="E128" s="3"/>
      <c r="F128" s="4"/>
      <c r="G128" s="3"/>
      <c r="H128" s="5"/>
      <c r="I128" s="5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4.25" customHeight="1">
      <c r="A129" s="3"/>
      <c r="B129" s="3"/>
      <c r="C129" s="3"/>
      <c r="D129" s="3"/>
      <c r="E129" s="3"/>
      <c r="F129" s="4"/>
      <c r="G129" s="3"/>
      <c r="H129" s="5"/>
      <c r="I129" s="5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4.25" customHeight="1">
      <c r="A130" s="3"/>
      <c r="B130" s="3"/>
      <c r="C130" s="3"/>
      <c r="D130" s="3"/>
      <c r="E130" s="3"/>
      <c r="F130" s="4"/>
      <c r="G130" s="3"/>
      <c r="H130" s="5"/>
      <c r="I130" s="5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4.25" customHeight="1">
      <c r="A131" s="3"/>
      <c r="B131" s="3"/>
      <c r="C131" s="3"/>
      <c r="D131" s="3"/>
      <c r="E131" s="3"/>
      <c r="F131" s="4"/>
      <c r="G131" s="3"/>
      <c r="H131" s="5"/>
      <c r="I131" s="5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4.25" customHeight="1">
      <c r="A132" s="3"/>
      <c r="B132" s="3"/>
      <c r="C132" s="3"/>
      <c r="D132" s="3"/>
      <c r="E132" s="3"/>
      <c r="F132" s="4"/>
      <c r="G132" s="3"/>
      <c r="H132" s="5"/>
      <c r="I132" s="5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4.25" customHeight="1">
      <c r="A133" s="3"/>
      <c r="B133" s="3"/>
      <c r="C133" s="3"/>
      <c r="D133" s="3"/>
      <c r="E133" s="3"/>
      <c r="F133" s="4"/>
      <c r="G133" s="3"/>
      <c r="H133" s="5"/>
      <c r="I133" s="5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4.25" customHeight="1">
      <c r="A134" s="3"/>
      <c r="B134" s="3"/>
      <c r="C134" s="3"/>
      <c r="D134" s="3"/>
      <c r="E134" s="3"/>
      <c r="F134" s="4"/>
      <c r="G134" s="3"/>
      <c r="H134" s="5"/>
      <c r="I134" s="5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4.25" customHeight="1">
      <c r="A135" s="3"/>
      <c r="B135" s="3"/>
      <c r="C135" s="3"/>
      <c r="D135" s="3"/>
      <c r="E135" s="3"/>
      <c r="F135" s="4"/>
      <c r="G135" s="3"/>
      <c r="H135" s="5"/>
      <c r="I135" s="5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4.25" customHeight="1">
      <c r="A136" s="3"/>
      <c r="B136" s="3"/>
      <c r="C136" s="3"/>
      <c r="D136" s="3"/>
      <c r="E136" s="3"/>
      <c r="F136" s="4"/>
      <c r="G136" s="3"/>
      <c r="H136" s="5"/>
      <c r="I136" s="5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4.25" customHeight="1">
      <c r="A137" s="3"/>
      <c r="B137" s="3"/>
      <c r="C137" s="3"/>
      <c r="D137" s="3"/>
      <c r="E137" s="3"/>
      <c r="F137" s="4"/>
      <c r="G137" s="3"/>
      <c r="H137" s="5"/>
      <c r="I137" s="5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4.25" customHeight="1">
      <c r="A138" s="3"/>
      <c r="B138" s="3"/>
      <c r="C138" s="3"/>
      <c r="D138" s="3"/>
      <c r="E138" s="3"/>
      <c r="F138" s="4"/>
      <c r="G138" s="3"/>
      <c r="H138" s="5"/>
      <c r="I138" s="5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4.25" customHeight="1">
      <c r="A139" s="3"/>
      <c r="B139" s="3"/>
      <c r="C139" s="3"/>
      <c r="D139" s="3"/>
      <c r="E139" s="3"/>
      <c r="F139" s="4"/>
      <c r="G139" s="3"/>
      <c r="H139" s="5"/>
      <c r="I139" s="5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4.25" customHeight="1">
      <c r="A140" s="3"/>
      <c r="B140" s="3"/>
      <c r="C140" s="3"/>
      <c r="D140" s="3"/>
      <c r="E140" s="3"/>
      <c r="F140" s="4"/>
      <c r="G140" s="3"/>
      <c r="H140" s="5"/>
      <c r="I140" s="5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4.25" customHeight="1">
      <c r="A141" s="3"/>
      <c r="B141" s="3"/>
      <c r="C141" s="3"/>
      <c r="D141" s="3"/>
      <c r="E141" s="3"/>
      <c r="F141" s="4"/>
      <c r="G141" s="3"/>
      <c r="H141" s="5"/>
      <c r="I141" s="5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4.25" customHeight="1">
      <c r="A142" s="3"/>
      <c r="B142" s="3"/>
      <c r="C142" s="3"/>
      <c r="D142" s="3"/>
      <c r="E142" s="3"/>
      <c r="F142" s="4"/>
      <c r="G142" s="3"/>
      <c r="H142" s="5"/>
      <c r="I142" s="5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4.25" customHeight="1">
      <c r="A143" s="3"/>
      <c r="B143" s="3"/>
      <c r="C143" s="3"/>
      <c r="D143" s="3"/>
      <c r="E143" s="3"/>
      <c r="F143" s="4"/>
      <c r="G143" s="3"/>
      <c r="H143" s="5"/>
      <c r="I143" s="5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4.25" customHeight="1">
      <c r="A144" s="3"/>
      <c r="B144" s="3"/>
      <c r="C144" s="3"/>
      <c r="D144" s="3"/>
      <c r="E144" s="3"/>
      <c r="F144" s="4"/>
      <c r="G144" s="3"/>
      <c r="H144" s="5"/>
      <c r="I144" s="5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4.25" customHeight="1">
      <c r="A145" s="3"/>
      <c r="B145" s="3"/>
      <c r="C145" s="3"/>
      <c r="D145" s="3"/>
      <c r="E145" s="3"/>
      <c r="F145" s="4"/>
      <c r="G145" s="3"/>
      <c r="H145" s="5"/>
      <c r="I145" s="5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4.25" customHeight="1">
      <c r="A146" s="3"/>
      <c r="B146" s="3"/>
      <c r="C146" s="3"/>
      <c r="D146" s="3"/>
      <c r="E146" s="3"/>
      <c r="F146" s="4"/>
      <c r="G146" s="3"/>
      <c r="H146" s="5"/>
      <c r="I146" s="5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4.25" customHeight="1">
      <c r="A147" s="3"/>
      <c r="B147" s="3"/>
      <c r="C147" s="3"/>
      <c r="D147" s="3"/>
      <c r="E147" s="3"/>
      <c r="F147" s="4"/>
      <c r="G147" s="3"/>
      <c r="H147" s="5"/>
      <c r="I147" s="5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4.25" customHeight="1">
      <c r="A148" s="3"/>
      <c r="B148" s="3"/>
      <c r="C148" s="3"/>
      <c r="D148" s="3"/>
      <c r="E148" s="3"/>
      <c r="F148" s="4"/>
      <c r="G148" s="3"/>
      <c r="H148" s="5"/>
      <c r="I148" s="5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4.25" customHeight="1">
      <c r="A149" s="3"/>
      <c r="B149" s="3"/>
      <c r="C149" s="3"/>
      <c r="D149" s="3"/>
      <c r="E149" s="3"/>
      <c r="F149" s="4"/>
      <c r="G149" s="3"/>
      <c r="H149" s="5"/>
      <c r="I149" s="5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4.25" customHeight="1">
      <c r="A150" s="3"/>
      <c r="B150" s="3"/>
      <c r="C150" s="3"/>
      <c r="D150" s="3"/>
      <c r="E150" s="3"/>
      <c r="F150" s="4"/>
      <c r="G150" s="3"/>
      <c r="H150" s="5"/>
      <c r="I150" s="5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4.25" customHeight="1">
      <c r="A151" s="3"/>
      <c r="B151" s="3"/>
      <c r="C151" s="3"/>
      <c r="D151" s="3"/>
      <c r="E151" s="3"/>
      <c r="F151" s="4"/>
      <c r="G151" s="3"/>
      <c r="H151" s="5"/>
      <c r="I151" s="5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4.25" customHeight="1">
      <c r="A152" s="3"/>
      <c r="B152" s="3"/>
      <c r="C152" s="3"/>
      <c r="D152" s="3"/>
      <c r="E152" s="3"/>
      <c r="F152" s="4"/>
      <c r="G152" s="3"/>
      <c r="H152" s="5"/>
      <c r="I152" s="5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4.25" customHeight="1">
      <c r="A153" s="3"/>
      <c r="B153" s="3"/>
      <c r="C153" s="3"/>
      <c r="D153" s="3"/>
      <c r="E153" s="3"/>
      <c r="F153" s="4"/>
      <c r="G153" s="3"/>
      <c r="H153" s="5"/>
      <c r="I153" s="5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4.25" customHeight="1">
      <c r="A154" s="3"/>
      <c r="B154" s="3"/>
      <c r="C154" s="3"/>
      <c r="D154" s="3"/>
      <c r="E154" s="3"/>
      <c r="F154" s="4"/>
      <c r="G154" s="3"/>
      <c r="H154" s="5"/>
      <c r="I154" s="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4.25" customHeight="1">
      <c r="A155" s="3"/>
      <c r="B155" s="3"/>
      <c r="C155" s="3"/>
      <c r="D155" s="3"/>
      <c r="E155" s="3"/>
      <c r="F155" s="4"/>
      <c r="G155" s="3"/>
      <c r="H155" s="5"/>
      <c r="I155" s="5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4.25" customHeight="1">
      <c r="A156" s="3"/>
      <c r="B156" s="3"/>
      <c r="C156" s="3"/>
      <c r="D156" s="3"/>
      <c r="E156" s="3"/>
      <c r="F156" s="4"/>
      <c r="G156" s="3"/>
      <c r="H156" s="5"/>
      <c r="I156" s="5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4.25" customHeight="1">
      <c r="A157" s="3"/>
      <c r="B157" s="3"/>
      <c r="C157" s="3"/>
      <c r="D157" s="3"/>
      <c r="E157" s="3"/>
      <c r="F157" s="4"/>
      <c r="G157" s="3"/>
      <c r="H157" s="5"/>
      <c r="I157" s="5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4.25" customHeight="1">
      <c r="A158" s="3"/>
      <c r="B158" s="3"/>
      <c r="C158" s="3"/>
      <c r="D158" s="3"/>
      <c r="E158" s="3"/>
      <c r="F158" s="4"/>
      <c r="G158" s="3"/>
      <c r="H158" s="5"/>
      <c r="I158" s="5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4.25" customHeight="1">
      <c r="A159" s="3"/>
      <c r="B159" s="3"/>
      <c r="C159" s="3"/>
      <c r="D159" s="3"/>
      <c r="E159" s="3"/>
      <c r="F159" s="4"/>
      <c r="G159" s="3"/>
      <c r="H159" s="5"/>
      <c r="I159" s="5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4.25" customHeight="1">
      <c r="A160" s="3"/>
      <c r="B160" s="3"/>
      <c r="C160" s="3"/>
      <c r="D160" s="3"/>
      <c r="E160" s="3"/>
      <c r="F160" s="4"/>
      <c r="G160" s="3"/>
      <c r="H160" s="5"/>
      <c r="I160" s="5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4.25" customHeight="1">
      <c r="A161" s="3"/>
      <c r="B161" s="3"/>
      <c r="C161" s="3"/>
      <c r="D161" s="3"/>
      <c r="E161" s="3"/>
      <c r="F161" s="4"/>
      <c r="G161" s="3"/>
      <c r="H161" s="5"/>
      <c r="I161" s="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4.25" customHeight="1">
      <c r="A162" s="3"/>
      <c r="B162" s="3"/>
      <c r="C162" s="3"/>
      <c r="D162" s="3"/>
      <c r="E162" s="3"/>
      <c r="F162" s="4"/>
      <c r="G162" s="3"/>
      <c r="H162" s="5"/>
      <c r="I162" s="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4.25" customHeight="1">
      <c r="A163" s="3"/>
      <c r="B163" s="3"/>
      <c r="C163" s="3"/>
      <c r="D163" s="3"/>
      <c r="E163" s="3"/>
      <c r="F163" s="4"/>
      <c r="G163" s="3"/>
      <c r="H163" s="5"/>
      <c r="I163" s="5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4.25" customHeight="1">
      <c r="A164" s="3"/>
      <c r="B164" s="3"/>
      <c r="C164" s="3"/>
      <c r="D164" s="3"/>
      <c r="E164" s="3"/>
      <c r="F164" s="4"/>
      <c r="G164" s="3"/>
      <c r="H164" s="5"/>
      <c r="I164" s="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4.25" customHeight="1">
      <c r="A165" s="3"/>
      <c r="B165" s="3"/>
      <c r="C165" s="3"/>
      <c r="D165" s="3"/>
      <c r="E165" s="3"/>
      <c r="F165" s="4"/>
      <c r="G165" s="3"/>
      <c r="H165" s="5"/>
      <c r="I165" s="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4.25" customHeight="1">
      <c r="A166" s="3"/>
      <c r="B166" s="3"/>
      <c r="C166" s="3"/>
      <c r="D166" s="3"/>
      <c r="E166" s="3"/>
      <c r="F166" s="4"/>
      <c r="G166" s="3"/>
      <c r="H166" s="5"/>
      <c r="I166" s="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4.25" customHeight="1">
      <c r="A167" s="3"/>
      <c r="B167" s="3"/>
      <c r="C167" s="3"/>
      <c r="D167" s="3"/>
      <c r="E167" s="3"/>
      <c r="F167" s="4"/>
      <c r="G167" s="3"/>
      <c r="H167" s="5"/>
      <c r="I167" s="5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4.25" customHeight="1">
      <c r="A168" s="3"/>
      <c r="B168" s="3"/>
      <c r="C168" s="3"/>
      <c r="D168" s="3"/>
      <c r="E168" s="3"/>
      <c r="F168" s="4"/>
      <c r="G168" s="3"/>
      <c r="H168" s="5"/>
      <c r="I168" s="5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4.25" customHeight="1">
      <c r="A169" s="3"/>
      <c r="B169" s="3"/>
      <c r="C169" s="3"/>
      <c r="D169" s="3"/>
      <c r="E169" s="3"/>
      <c r="F169" s="4"/>
      <c r="G169" s="3"/>
      <c r="H169" s="5"/>
      <c r="I169" s="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4.25" customHeight="1">
      <c r="A170" s="3"/>
      <c r="B170" s="3"/>
      <c r="C170" s="3"/>
      <c r="D170" s="3"/>
      <c r="E170" s="3"/>
      <c r="F170" s="4"/>
      <c r="G170" s="3"/>
      <c r="H170" s="5"/>
      <c r="I170" s="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4.25" customHeight="1">
      <c r="A171" s="3"/>
      <c r="B171" s="3"/>
      <c r="C171" s="3"/>
      <c r="D171" s="3"/>
      <c r="E171" s="3"/>
      <c r="F171" s="4"/>
      <c r="G171" s="3"/>
      <c r="H171" s="5"/>
      <c r="I171" s="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4.25" customHeight="1">
      <c r="A172" s="3"/>
      <c r="B172" s="3"/>
      <c r="C172" s="3"/>
      <c r="D172" s="3"/>
      <c r="E172" s="3"/>
      <c r="F172" s="4"/>
      <c r="G172" s="3"/>
      <c r="H172" s="5"/>
      <c r="I172" s="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4.25" customHeight="1">
      <c r="A173" s="3"/>
      <c r="B173" s="3"/>
      <c r="C173" s="3"/>
      <c r="D173" s="3"/>
      <c r="E173" s="3"/>
      <c r="F173" s="4"/>
      <c r="G173" s="3"/>
      <c r="H173" s="5"/>
      <c r="I173" s="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4.25" customHeight="1">
      <c r="A174" s="3"/>
      <c r="B174" s="3"/>
      <c r="C174" s="3"/>
      <c r="D174" s="3"/>
      <c r="E174" s="3"/>
      <c r="F174" s="4"/>
      <c r="G174" s="3"/>
      <c r="H174" s="5"/>
      <c r="I174" s="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4.25" customHeight="1">
      <c r="A175" s="3"/>
      <c r="B175" s="3"/>
      <c r="C175" s="3"/>
      <c r="D175" s="3"/>
      <c r="E175" s="3"/>
      <c r="F175" s="4"/>
      <c r="G175" s="3"/>
      <c r="H175" s="5"/>
      <c r="I175" s="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4.25" customHeight="1">
      <c r="A176" s="3"/>
      <c r="B176" s="3"/>
      <c r="C176" s="3"/>
      <c r="D176" s="3"/>
      <c r="E176" s="3"/>
      <c r="F176" s="4"/>
      <c r="G176" s="3"/>
      <c r="H176" s="5"/>
      <c r="I176" s="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4.25" customHeight="1">
      <c r="A177" s="3"/>
      <c r="B177" s="3"/>
      <c r="C177" s="3"/>
      <c r="D177" s="3"/>
      <c r="E177" s="3"/>
      <c r="F177" s="4"/>
      <c r="G177" s="3"/>
      <c r="H177" s="5"/>
      <c r="I177" s="5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4.25" customHeight="1">
      <c r="A178" s="3"/>
      <c r="B178" s="3"/>
      <c r="C178" s="3"/>
      <c r="D178" s="3"/>
      <c r="E178" s="3"/>
      <c r="F178" s="4"/>
      <c r="G178" s="3"/>
      <c r="H178" s="5"/>
      <c r="I178" s="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4.25" customHeight="1">
      <c r="A179" s="3"/>
      <c r="B179" s="3"/>
      <c r="C179" s="3"/>
      <c r="D179" s="3"/>
      <c r="E179" s="3"/>
      <c r="F179" s="4"/>
      <c r="G179" s="3"/>
      <c r="H179" s="5"/>
      <c r="I179" s="5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4.25" customHeight="1">
      <c r="A180" s="3"/>
      <c r="B180" s="3"/>
      <c r="C180" s="3"/>
      <c r="D180" s="3"/>
      <c r="E180" s="3"/>
      <c r="F180" s="4"/>
      <c r="G180" s="3"/>
      <c r="H180" s="5"/>
      <c r="I180" s="5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4.25" customHeight="1">
      <c r="A181" s="3"/>
      <c r="B181" s="3"/>
      <c r="C181" s="3"/>
      <c r="D181" s="3"/>
      <c r="E181" s="3"/>
      <c r="F181" s="4"/>
      <c r="G181" s="3"/>
      <c r="H181" s="5"/>
      <c r="I181" s="5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4.25" customHeight="1">
      <c r="A182" s="3"/>
      <c r="B182" s="3"/>
      <c r="C182" s="3"/>
      <c r="D182" s="3"/>
      <c r="E182" s="3"/>
      <c r="F182" s="4"/>
      <c r="G182" s="3"/>
      <c r="H182" s="5"/>
      <c r="I182" s="5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4.25" customHeight="1">
      <c r="A183" s="3"/>
      <c r="B183" s="3"/>
      <c r="C183" s="3"/>
      <c r="D183" s="3"/>
      <c r="E183" s="3"/>
      <c r="F183" s="4"/>
      <c r="G183" s="3"/>
      <c r="H183" s="5"/>
      <c r="I183" s="5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4.25" customHeight="1">
      <c r="A184" s="3"/>
      <c r="B184" s="3"/>
      <c r="C184" s="3"/>
      <c r="D184" s="3"/>
      <c r="E184" s="3"/>
      <c r="F184" s="4"/>
      <c r="G184" s="3"/>
      <c r="H184" s="5"/>
      <c r="I184" s="5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4.25" customHeight="1">
      <c r="A185" s="3"/>
      <c r="B185" s="3"/>
      <c r="C185" s="3"/>
      <c r="D185" s="3"/>
      <c r="E185" s="3"/>
      <c r="F185" s="4"/>
      <c r="G185" s="3"/>
      <c r="H185" s="5"/>
      <c r="I185" s="5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4.25" customHeight="1">
      <c r="A186" s="3"/>
      <c r="B186" s="3"/>
      <c r="C186" s="3"/>
      <c r="D186" s="3"/>
      <c r="E186" s="3"/>
      <c r="F186" s="4"/>
      <c r="G186" s="3"/>
      <c r="H186" s="5"/>
      <c r="I186" s="5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4.25" customHeight="1">
      <c r="A187" s="3"/>
      <c r="B187" s="3"/>
      <c r="C187" s="3"/>
      <c r="D187" s="3"/>
      <c r="E187" s="3"/>
      <c r="F187" s="4"/>
      <c r="G187" s="3"/>
      <c r="H187" s="5"/>
      <c r="I187" s="5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4.25" customHeight="1">
      <c r="A188" s="3"/>
      <c r="B188" s="3"/>
      <c r="C188" s="3"/>
      <c r="D188" s="3"/>
      <c r="E188" s="3"/>
      <c r="F188" s="4"/>
      <c r="G188" s="3"/>
      <c r="H188" s="5"/>
      <c r="I188" s="5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4.25" customHeight="1">
      <c r="A189" s="3"/>
      <c r="B189" s="3"/>
      <c r="C189" s="3"/>
      <c r="D189" s="3"/>
      <c r="E189" s="3"/>
      <c r="F189" s="4"/>
      <c r="G189" s="3"/>
      <c r="H189" s="5"/>
      <c r="I189" s="5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4.25" customHeight="1">
      <c r="A190" s="3"/>
      <c r="B190" s="3"/>
      <c r="C190" s="3"/>
      <c r="D190" s="3"/>
      <c r="E190" s="3"/>
      <c r="F190" s="4"/>
      <c r="G190" s="3"/>
      <c r="H190" s="5"/>
      <c r="I190" s="5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4.25" customHeight="1">
      <c r="A191" s="3"/>
      <c r="B191" s="3"/>
      <c r="C191" s="3"/>
      <c r="D191" s="3"/>
      <c r="E191" s="3"/>
      <c r="F191" s="4"/>
      <c r="G191" s="3"/>
      <c r="H191" s="5"/>
      <c r="I191" s="5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4.25" customHeight="1">
      <c r="A192" s="3"/>
      <c r="B192" s="3"/>
      <c r="C192" s="3"/>
      <c r="D192" s="3"/>
      <c r="E192" s="3"/>
      <c r="F192" s="4"/>
      <c r="G192" s="3"/>
      <c r="H192" s="5"/>
      <c r="I192" s="5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4.25" customHeight="1">
      <c r="A193" s="3"/>
      <c r="B193" s="3"/>
      <c r="C193" s="3"/>
      <c r="D193" s="3"/>
      <c r="E193" s="3"/>
      <c r="F193" s="4"/>
      <c r="G193" s="3"/>
      <c r="H193" s="5"/>
      <c r="I193" s="5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4.25" customHeight="1">
      <c r="A194" s="3"/>
      <c r="B194" s="3"/>
      <c r="C194" s="3"/>
      <c r="D194" s="3"/>
      <c r="E194" s="3"/>
      <c r="F194" s="4"/>
      <c r="G194" s="3"/>
      <c r="H194" s="5"/>
      <c r="I194" s="5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4.25" customHeight="1">
      <c r="A195" s="3"/>
      <c r="B195" s="3"/>
      <c r="C195" s="3"/>
      <c r="D195" s="3"/>
      <c r="E195" s="3"/>
      <c r="F195" s="4"/>
      <c r="G195" s="3"/>
      <c r="H195" s="5"/>
      <c r="I195" s="5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4.25" customHeight="1">
      <c r="A196" s="3"/>
      <c r="B196" s="3"/>
      <c r="C196" s="3"/>
      <c r="D196" s="3"/>
      <c r="E196" s="3"/>
      <c r="F196" s="4"/>
      <c r="G196" s="3"/>
      <c r="H196" s="5"/>
      <c r="I196" s="5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4.25" customHeight="1">
      <c r="A197" s="3"/>
      <c r="B197" s="3"/>
      <c r="C197" s="3"/>
      <c r="D197" s="3"/>
      <c r="E197" s="3"/>
      <c r="F197" s="4"/>
      <c r="G197" s="3"/>
      <c r="H197" s="5"/>
      <c r="I197" s="5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4.25" customHeight="1">
      <c r="A198" s="3"/>
      <c r="B198" s="3"/>
      <c r="C198" s="3"/>
      <c r="D198" s="3"/>
      <c r="E198" s="3"/>
      <c r="F198" s="4"/>
      <c r="G198" s="3"/>
      <c r="H198" s="5"/>
      <c r="I198" s="5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4.25" customHeight="1">
      <c r="A199" s="3"/>
      <c r="B199" s="3"/>
      <c r="C199" s="3"/>
      <c r="D199" s="3"/>
      <c r="E199" s="3"/>
      <c r="F199" s="4"/>
      <c r="G199" s="3"/>
      <c r="H199" s="5"/>
      <c r="I199" s="5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4.25" customHeight="1">
      <c r="A200" s="3"/>
      <c r="B200" s="3"/>
      <c r="C200" s="3"/>
      <c r="D200" s="3"/>
      <c r="E200" s="3"/>
      <c r="F200" s="4"/>
      <c r="G200" s="3"/>
      <c r="H200" s="5"/>
      <c r="I200" s="5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4.25" customHeight="1">
      <c r="A201" s="3"/>
      <c r="B201" s="3"/>
      <c r="C201" s="3"/>
      <c r="D201" s="3"/>
      <c r="E201" s="3"/>
      <c r="F201" s="4"/>
      <c r="G201" s="3"/>
      <c r="H201" s="5"/>
      <c r="I201" s="5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4.25" customHeight="1">
      <c r="A202" s="3"/>
      <c r="B202" s="3"/>
      <c r="C202" s="3"/>
      <c r="D202" s="3"/>
      <c r="E202" s="3"/>
      <c r="F202" s="4"/>
      <c r="G202" s="3"/>
      <c r="H202" s="5"/>
      <c r="I202" s="5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4.25" customHeight="1">
      <c r="A203" s="3"/>
      <c r="B203" s="3"/>
      <c r="C203" s="3"/>
      <c r="D203" s="3"/>
      <c r="E203" s="3"/>
      <c r="F203" s="4"/>
      <c r="G203" s="3"/>
      <c r="H203" s="5"/>
      <c r="I203" s="5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4.25" customHeight="1">
      <c r="A204" s="3"/>
      <c r="B204" s="3"/>
      <c r="C204" s="3"/>
      <c r="D204" s="3"/>
      <c r="E204" s="3"/>
      <c r="F204" s="4"/>
      <c r="G204" s="3"/>
      <c r="H204" s="5"/>
      <c r="I204" s="5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4.25" customHeight="1">
      <c r="A205" s="3"/>
      <c r="B205" s="3"/>
      <c r="C205" s="3"/>
      <c r="D205" s="3"/>
      <c r="E205" s="3"/>
      <c r="F205" s="4"/>
      <c r="G205" s="3"/>
      <c r="H205" s="5"/>
      <c r="I205" s="5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4.25" customHeight="1">
      <c r="A206" s="3"/>
      <c r="B206" s="3"/>
      <c r="C206" s="3"/>
      <c r="D206" s="3"/>
      <c r="E206" s="3"/>
      <c r="F206" s="4"/>
      <c r="G206" s="3"/>
      <c r="H206" s="5"/>
      <c r="I206" s="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4.25" customHeight="1">
      <c r="A207" s="3"/>
      <c r="B207" s="3"/>
      <c r="C207" s="3"/>
      <c r="D207" s="3"/>
      <c r="E207" s="3"/>
      <c r="F207" s="4"/>
      <c r="G207" s="3"/>
      <c r="H207" s="5"/>
      <c r="I207" s="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4.25" customHeight="1">
      <c r="A208" s="3"/>
      <c r="B208" s="3"/>
      <c r="C208" s="3"/>
      <c r="D208" s="3"/>
      <c r="E208" s="3"/>
      <c r="F208" s="4"/>
      <c r="G208" s="3"/>
      <c r="H208" s="5"/>
      <c r="I208" s="5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4.25" customHeight="1">
      <c r="A209" s="3"/>
      <c r="B209" s="3"/>
      <c r="C209" s="3"/>
      <c r="D209" s="3"/>
      <c r="E209" s="3"/>
      <c r="F209" s="4"/>
      <c r="G209" s="3"/>
      <c r="H209" s="5"/>
      <c r="I209" s="5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4.25" customHeight="1">
      <c r="A210" s="3"/>
      <c r="B210" s="3"/>
      <c r="C210" s="3"/>
      <c r="D210" s="3"/>
      <c r="E210" s="3"/>
      <c r="F210" s="4"/>
      <c r="G210" s="3"/>
      <c r="H210" s="5"/>
      <c r="I210" s="5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4.25" customHeight="1">
      <c r="A211" s="3"/>
      <c r="B211" s="3"/>
      <c r="C211" s="3"/>
      <c r="D211" s="3"/>
      <c r="E211" s="3"/>
      <c r="F211" s="4"/>
      <c r="G211" s="3"/>
      <c r="H211" s="5"/>
      <c r="I211" s="5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4.25" customHeight="1">
      <c r="A212" s="3"/>
      <c r="B212" s="3"/>
      <c r="C212" s="3"/>
      <c r="D212" s="3"/>
      <c r="E212" s="3"/>
      <c r="F212" s="4"/>
      <c r="G212" s="3"/>
      <c r="H212" s="5"/>
      <c r="I212" s="5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4.25" customHeight="1">
      <c r="A213" s="3"/>
      <c r="B213" s="3"/>
      <c r="C213" s="3"/>
      <c r="D213" s="3"/>
      <c r="E213" s="3"/>
      <c r="F213" s="4"/>
      <c r="G213" s="3"/>
      <c r="H213" s="5"/>
      <c r="I213" s="5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4.25" customHeight="1">
      <c r="A214" s="3"/>
      <c r="B214" s="3"/>
      <c r="C214" s="3"/>
      <c r="D214" s="3"/>
      <c r="E214" s="3"/>
      <c r="F214" s="4"/>
      <c r="G214" s="3"/>
      <c r="H214" s="5"/>
      <c r="I214" s="5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4.25" customHeight="1">
      <c r="A215" s="3"/>
      <c r="B215" s="3"/>
      <c r="C215" s="3"/>
      <c r="D215" s="3"/>
      <c r="E215" s="3"/>
      <c r="F215" s="4"/>
      <c r="G215" s="3"/>
      <c r="H215" s="5"/>
      <c r="I215" s="5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4.25" customHeight="1">
      <c r="A216" s="3"/>
      <c r="B216" s="3"/>
      <c r="C216" s="3"/>
      <c r="D216" s="3"/>
      <c r="E216" s="3"/>
      <c r="F216" s="4"/>
      <c r="G216" s="3"/>
      <c r="H216" s="5"/>
      <c r="I216" s="5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4.25" customHeight="1">
      <c r="A217" s="3"/>
      <c r="B217" s="3"/>
      <c r="C217" s="3"/>
      <c r="D217" s="3"/>
      <c r="E217" s="3"/>
      <c r="F217" s="4"/>
      <c r="G217" s="3"/>
      <c r="H217" s="5"/>
      <c r="I217" s="5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4.25" customHeight="1">
      <c r="A218" s="3"/>
      <c r="B218" s="3"/>
      <c r="C218" s="3"/>
      <c r="D218" s="3"/>
      <c r="E218" s="3"/>
      <c r="F218" s="4"/>
      <c r="G218" s="3"/>
      <c r="H218" s="5"/>
      <c r="I218" s="5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4.25" customHeight="1">
      <c r="A219" s="3"/>
      <c r="B219" s="3"/>
      <c r="C219" s="3"/>
      <c r="D219" s="3"/>
      <c r="E219" s="3"/>
      <c r="F219" s="4"/>
      <c r="G219" s="3"/>
      <c r="H219" s="5"/>
      <c r="I219" s="5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4.25" customHeight="1">
      <c r="A220" s="3"/>
      <c r="B220" s="3"/>
      <c r="C220" s="3"/>
      <c r="D220" s="3"/>
      <c r="E220" s="3"/>
      <c r="F220" s="4"/>
      <c r="G220" s="3"/>
      <c r="H220" s="5"/>
      <c r="I220" s="5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4.25" customHeight="1">
      <c r="A221" s="3"/>
      <c r="B221" s="3"/>
      <c r="C221" s="3"/>
      <c r="D221" s="3"/>
      <c r="E221" s="3"/>
      <c r="F221" s="4"/>
      <c r="G221" s="3"/>
      <c r="H221" s="5"/>
      <c r="I221" s="5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4.25" customHeight="1">
      <c r="A222" s="3"/>
      <c r="B222" s="3"/>
      <c r="C222" s="3"/>
      <c r="D222" s="3"/>
      <c r="E222" s="3"/>
      <c r="F222" s="4"/>
      <c r="G222" s="3"/>
      <c r="H222" s="5"/>
      <c r="I222" s="5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4.25" customHeight="1">
      <c r="A223" s="3"/>
      <c r="B223" s="3"/>
      <c r="C223" s="3"/>
      <c r="D223" s="3"/>
      <c r="E223" s="3"/>
      <c r="F223" s="4"/>
      <c r="G223" s="3"/>
      <c r="H223" s="5"/>
      <c r="I223" s="5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4.25" customHeight="1">
      <c r="A224" s="3"/>
      <c r="B224" s="3"/>
      <c r="C224" s="3"/>
      <c r="D224" s="3"/>
      <c r="E224" s="3"/>
      <c r="F224" s="4"/>
      <c r="G224" s="3"/>
      <c r="H224" s="5"/>
      <c r="I224" s="5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4.25" customHeight="1">
      <c r="A225" s="3"/>
      <c r="B225" s="3"/>
      <c r="C225" s="3"/>
      <c r="D225" s="3"/>
      <c r="E225" s="3"/>
      <c r="F225" s="4"/>
      <c r="G225" s="3"/>
      <c r="H225" s="5"/>
      <c r="I225" s="5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4.25" customHeight="1">
      <c r="A226" s="3"/>
      <c r="B226" s="3"/>
      <c r="C226" s="3"/>
      <c r="D226" s="3"/>
      <c r="E226" s="3"/>
      <c r="F226" s="4"/>
      <c r="G226" s="3"/>
      <c r="H226" s="5"/>
      <c r="I226" s="5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4.25" customHeight="1">
      <c r="A227" s="3"/>
      <c r="B227" s="3"/>
      <c r="C227" s="3"/>
      <c r="D227" s="3"/>
      <c r="E227" s="3"/>
      <c r="F227" s="4"/>
      <c r="G227" s="3"/>
      <c r="H227" s="5"/>
      <c r="I227" s="5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4.25" customHeight="1">
      <c r="A228" s="3"/>
      <c r="B228" s="3"/>
      <c r="C228" s="3"/>
      <c r="D228" s="3"/>
      <c r="E228" s="3"/>
      <c r="F228" s="4"/>
      <c r="G228" s="3"/>
      <c r="H228" s="5"/>
      <c r="I228" s="5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4.25" customHeight="1">
      <c r="A229" s="3"/>
      <c r="B229" s="3"/>
      <c r="C229" s="3"/>
      <c r="D229" s="3"/>
      <c r="E229" s="3"/>
      <c r="F229" s="4"/>
      <c r="G229" s="3"/>
      <c r="H229" s="5"/>
      <c r="I229" s="5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4.25" customHeight="1">
      <c r="A230" s="3"/>
      <c r="B230" s="3"/>
      <c r="C230" s="3"/>
      <c r="D230" s="3"/>
      <c r="E230" s="3"/>
      <c r="F230" s="4"/>
      <c r="G230" s="3"/>
      <c r="H230" s="5"/>
      <c r="I230" s="5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4.25" customHeight="1">
      <c r="A231" s="3"/>
      <c r="B231" s="3"/>
      <c r="C231" s="3"/>
      <c r="D231" s="3"/>
      <c r="E231" s="3"/>
      <c r="F231" s="4"/>
      <c r="G231" s="3"/>
      <c r="H231" s="5"/>
      <c r="I231" s="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4.25" customHeight="1">
      <c r="A232" s="3"/>
      <c r="B232" s="3"/>
      <c r="C232" s="3"/>
      <c r="D232" s="3"/>
      <c r="E232" s="3"/>
      <c r="F232" s="4"/>
      <c r="G232" s="3"/>
      <c r="H232" s="5"/>
      <c r="I232" s="5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4.25" customHeight="1">
      <c r="A233" s="3"/>
      <c r="B233" s="3"/>
      <c r="C233" s="3"/>
      <c r="D233" s="3"/>
      <c r="E233" s="3"/>
      <c r="F233" s="4"/>
      <c r="G233" s="3"/>
      <c r="H233" s="5"/>
      <c r="I233" s="5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4.25" customHeight="1">
      <c r="A234" s="3"/>
      <c r="B234" s="3"/>
      <c r="C234" s="3"/>
      <c r="D234" s="3"/>
      <c r="E234" s="3"/>
      <c r="F234" s="4"/>
      <c r="G234" s="3"/>
      <c r="H234" s="5"/>
      <c r="I234" s="5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4.25" customHeight="1">
      <c r="A235" s="3"/>
      <c r="B235" s="3"/>
      <c r="C235" s="3"/>
      <c r="D235" s="3"/>
      <c r="E235" s="3"/>
      <c r="F235" s="4"/>
      <c r="G235" s="3"/>
      <c r="H235" s="5"/>
      <c r="I235" s="5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4.25" customHeight="1">
      <c r="A236" s="3"/>
      <c r="B236" s="3"/>
      <c r="C236" s="3"/>
      <c r="D236" s="3"/>
      <c r="E236" s="3"/>
      <c r="F236" s="4"/>
      <c r="G236" s="3"/>
      <c r="H236" s="5"/>
      <c r="I236" s="5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4.25" customHeight="1">
      <c r="A237" s="3"/>
      <c r="B237" s="3"/>
      <c r="C237" s="3"/>
      <c r="D237" s="3"/>
      <c r="E237" s="3"/>
      <c r="F237" s="4"/>
      <c r="G237" s="3"/>
      <c r="H237" s="5"/>
      <c r="I237" s="5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4.25" customHeight="1">
      <c r="A238" s="3"/>
      <c r="B238" s="3"/>
      <c r="C238" s="3"/>
      <c r="D238" s="3"/>
      <c r="E238" s="3"/>
      <c r="F238" s="4"/>
      <c r="G238" s="3"/>
      <c r="H238" s="5"/>
      <c r="I238" s="5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4.25" customHeight="1">
      <c r="A239" s="3"/>
      <c r="B239" s="3"/>
      <c r="C239" s="3"/>
      <c r="D239" s="3"/>
      <c r="E239" s="3"/>
      <c r="F239" s="4"/>
      <c r="G239" s="3"/>
      <c r="H239" s="5"/>
      <c r="I239" s="5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4.25" customHeight="1">
      <c r="A240" s="3"/>
      <c r="B240" s="3"/>
      <c r="C240" s="3"/>
      <c r="D240" s="3"/>
      <c r="E240" s="3"/>
      <c r="F240" s="4"/>
      <c r="G240" s="3"/>
      <c r="H240" s="5"/>
      <c r="I240" s="5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4.25" customHeight="1">
      <c r="A241" s="3"/>
      <c r="B241" s="3"/>
      <c r="C241" s="3"/>
      <c r="D241" s="3"/>
      <c r="E241" s="3"/>
      <c r="F241" s="4"/>
      <c r="G241" s="3"/>
      <c r="H241" s="5"/>
      <c r="I241" s="5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4.25" customHeight="1">
      <c r="A242" s="3"/>
      <c r="B242" s="3"/>
      <c r="C242" s="3"/>
      <c r="D242" s="3"/>
      <c r="E242" s="3"/>
      <c r="F242" s="4"/>
      <c r="G242" s="3"/>
      <c r="H242" s="5"/>
      <c r="I242" s="5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4.25" customHeight="1">
      <c r="A243" s="3"/>
      <c r="B243" s="3"/>
      <c r="C243" s="3"/>
      <c r="D243" s="3"/>
      <c r="E243" s="3"/>
      <c r="F243" s="4"/>
      <c r="G243" s="3"/>
      <c r="H243" s="5"/>
      <c r="I243" s="5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4.25" customHeight="1">
      <c r="A244" s="3"/>
      <c r="B244" s="3"/>
      <c r="C244" s="3"/>
      <c r="D244" s="3"/>
      <c r="E244" s="3"/>
      <c r="F244" s="4"/>
      <c r="G244" s="3"/>
      <c r="H244" s="5"/>
      <c r="I244" s="5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4.25" customHeight="1">
      <c r="A245" s="3"/>
      <c r="B245" s="3"/>
      <c r="C245" s="3"/>
      <c r="D245" s="3"/>
      <c r="E245" s="3"/>
      <c r="F245" s="4"/>
      <c r="G245" s="3"/>
      <c r="H245" s="5"/>
      <c r="I245" s="5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4.25" customHeight="1">
      <c r="A246" s="3"/>
      <c r="B246" s="3"/>
      <c r="C246" s="3"/>
      <c r="D246" s="3"/>
      <c r="E246" s="3"/>
      <c r="F246" s="4"/>
      <c r="G246" s="3"/>
      <c r="H246" s="5"/>
      <c r="I246" s="5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4.25" customHeight="1">
      <c r="A247" s="3"/>
      <c r="B247" s="3"/>
      <c r="C247" s="3"/>
      <c r="D247" s="3"/>
      <c r="E247" s="3"/>
      <c r="F247" s="4"/>
      <c r="G247" s="3"/>
      <c r="H247" s="5"/>
      <c r="I247" s="5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4.25" customHeight="1">
      <c r="A248" s="3"/>
      <c r="B248" s="3"/>
      <c r="C248" s="3"/>
      <c r="D248" s="3"/>
      <c r="E248" s="3"/>
      <c r="F248" s="4"/>
      <c r="G248" s="3"/>
      <c r="H248" s="5"/>
      <c r="I248" s="5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4.25" customHeight="1">
      <c r="A249" s="3"/>
      <c r="B249" s="3"/>
      <c r="C249" s="3"/>
      <c r="D249" s="3"/>
      <c r="E249" s="3"/>
      <c r="F249" s="4"/>
      <c r="G249" s="3"/>
      <c r="H249" s="5"/>
      <c r="I249" s="5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4.25" customHeight="1">
      <c r="A250" s="3"/>
      <c r="B250" s="3"/>
      <c r="C250" s="3"/>
      <c r="D250" s="3"/>
      <c r="E250" s="3"/>
      <c r="F250" s="4"/>
      <c r="G250" s="3"/>
      <c r="H250" s="5"/>
      <c r="I250" s="5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4.25" customHeight="1">
      <c r="A251" s="3"/>
      <c r="B251" s="3"/>
      <c r="C251" s="3"/>
      <c r="D251" s="3"/>
      <c r="E251" s="3"/>
      <c r="F251" s="4"/>
      <c r="G251" s="3"/>
      <c r="H251" s="5"/>
      <c r="I251" s="5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4.25" customHeight="1">
      <c r="A252" s="3"/>
      <c r="B252" s="3"/>
      <c r="C252" s="3"/>
      <c r="D252" s="3"/>
      <c r="E252" s="3"/>
      <c r="F252" s="4"/>
      <c r="G252" s="3"/>
      <c r="H252" s="5"/>
      <c r="I252" s="5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4.25" customHeight="1">
      <c r="A253" s="3"/>
      <c r="B253" s="3"/>
      <c r="C253" s="3"/>
      <c r="D253" s="3"/>
      <c r="E253" s="3"/>
      <c r="F253" s="4"/>
      <c r="G253" s="3"/>
      <c r="H253" s="5"/>
      <c r="I253" s="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4.25" customHeight="1">
      <c r="A254" s="3"/>
      <c r="B254" s="3"/>
      <c r="C254" s="3"/>
      <c r="D254" s="3"/>
      <c r="E254" s="3"/>
      <c r="F254" s="4"/>
      <c r="G254" s="3"/>
      <c r="H254" s="5"/>
      <c r="I254" s="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4.25" customHeight="1">
      <c r="A255" s="3"/>
      <c r="B255" s="3"/>
      <c r="C255" s="3"/>
      <c r="D255" s="3"/>
      <c r="E255" s="3"/>
      <c r="F255" s="4"/>
      <c r="G255" s="3"/>
      <c r="H255" s="5"/>
      <c r="I255" s="5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4.25" customHeight="1">
      <c r="A256" s="3"/>
      <c r="B256" s="3"/>
      <c r="C256" s="3"/>
      <c r="D256" s="3"/>
      <c r="E256" s="3"/>
      <c r="F256" s="4"/>
      <c r="G256" s="3"/>
      <c r="H256" s="5"/>
      <c r="I256" s="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4.25" customHeight="1">
      <c r="A257" s="3"/>
      <c r="B257" s="3"/>
      <c r="C257" s="3"/>
      <c r="D257" s="3"/>
      <c r="E257" s="3"/>
      <c r="F257" s="4"/>
      <c r="G257" s="3"/>
      <c r="H257" s="5"/>
      <c r="I257" s="5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4.25" customHeight="1">
      <c r="A258" s="3"/>
      <c r="B258" s="3"/>
      <c r="C258" s="3"/>
      <c r="D258" s="3"/>
      <c r="E258" s="3"/>
      <c r="F258" s="4"/>
      <c r="G258" s="3"/>
      <c r="H258" s="5"/>
      <c r="I258" s="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4.25" customHeight="1">
      <c r="A259" s="3"/>
      <c r="B259" s="3"/>
      <c r="C259" s="3"/>
      <c r="D259" s="3"/>
      <c r="E259" s="3"/>
      <c r="F259" s="4"/>
      <c r="G259" s="3"/>
      <c r="H259" s="5"/>
      <c r="I259" s="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4.25" customHeight="1">
      <c r="A260" s="3"/>
      <c r="B260" s="3"/>
      <c r="C260" s="3"/>
      <c r="D260" s="3"/>
      <c r="E260" s="3"/>
      <c r="F260" s="4"/>
      <c r="G260" s="3"/>
      <c r="H260" s="5"/>
      <c r="I260" s="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4.25" customHeight="1">
      <c r="A261" s="3"/>
      <c r="B261" s="3"/>
      <c r="C261" s="3"/>
      <c r="D261" s="3"/>
      <c r="E261" s="3"/>
      <c r="F261" s="4"/>
      <c r="G261" s="3"/>
      <c r="H261" s="5"/>
      <c r="I261" s="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4.25" customHeight="1">
      <c r="A262" s="3"/>
      <c r="B262" s="3"/>
      <c r="C262" s="3"/>
      <c r="D262" s="3"/>
      <c r="E262" s="3"/>
      <c r="F262" s="4"/>
      <c r="G262" s="3"/>
      <c r="H262" s="5"/>
      <c r="I262" s="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4.25" customHeight="1">
      <c r="A263" s="3"/>
      <c r="B263" s="3"/>
      <c r="C263" s="3"/>
      <c r="D263" s="3"/>
      <c r="E263" s="3"/>
      <c r="F263" s="4"/>
      <c r="G263" s="3"/>
      <c r="H263" s="5"/>
      <c r="I263" s="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4.25" customHeight="1">
      <c r="A264" s="3"/>
      <c r="B264" s="3"/>
      <c r="C264" s="3"/>
      <c r="D264" s="3"/>
      <c r="E264" s="3"/>
      <c r="F264" s="4"/>
      <c r="G264" s="3"/>
      <c r="H264" s="5"/>
      <c r="I264" s="5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4.25" customHeight="1">
      <c r="A265" s="3"/>
      <c r="B265" s="3"/>
      <c r="C265" s="3"/>
      <c r="D265" s="3"/>
      <c r="E265" s="3"/>
      <c r="F265" s="4"/>
      <c r="G265" s="3"/>
      <c r="H265" s="5"/>
      <c r="I265" s="5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4.25" customHeight="1">
      <c r="A266" s="3"/>
      <c r="B266" s="3"/>
      <c r="C266" s="3"/>
      <c r="D266" s="3"/>
      <c r="E266" s="3"/>
      <c r="F266" s="4"/>
      <c r="G266" s="3"/>
      <c r="H266" s="5"/>
      <c r="I266" s="5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4.25" customHeight="1">
      <c r="A267" s="3"/>
      <c r="B267" s="3"/>
      <c r="C267" s="3"/>
      <c r="D267" s="3"/>
      <c r="E267" s="3"/>
      <c r="F267" s="4"/>
      <c r="G267" s="3"/>
      <c r="H267" s="5"/>
      <c r="I267" s="5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4.25" customHeight="1">
      <c r="A268" s="3"/>
      <c r="B268" s="3"/>
      <c r="C268" s="3"/>
      <c r="D268" s="3"/>
      <c r="E268" s="3"/>
      <c r="F268" s="4"/>
      <c r="G268" s="3"/>
      <c r="H268" s="5"/>
      <c r="I268" s="5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4.25" customHeight="1">
      <c r="A269" s="3"/>
      <c r="B269" s="3"/>
      <c r="C269" s="3"/>
      <c r="D269" s="3"/>
      <c r="E269" s="3"/>
      <c r="F269" s="4"/>
      <c r="G269" s="3"/>
      <c r="H269" s="5"/>
      <c r="I269" s="5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4.25" customHeight="1">
      <c r="A270" s="3"/>
      <c r="B270" s="3"/>
      <c r="C270" s="3"/>
      <c r="D270" s="3"/>
      <c r="E270" s="3"/>
      <c r="F270" s="4"/>
      <c r="G270" s="3"/>
      <c r="H270" s="5"/>
      <c r="I270" s="5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4.25" customHeight="1">
      <c r="A271" s="3"/>
      <c r="B271" s="3"/>
      <c r="C271" s="3"/>
      <c r="D271" s="3"/>
      <c r="E271" s="3"/>
      <c r="F271" s="4"/>
      <c r="G271" s="3"/>
      <c r="H271" s="5"/>
      <c r="I271" s="5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4.25" customHeight="1">
      <c r="A272" s="3"/>
      <c r="B272" s="3"/>
      <c r="C272" s="3"/>
      <c r="D272" s="3"/>
      <c r="E272" s="3"/>
      <c r="F272" s="4"/>
      <c r="G272" s="3"/>
      <c r="H272" s="5"/>
      <c r="I272" s="5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4.25" customHeight="1">
      <c r="A273" s="3"/>
      <c r="B273" s="3"/>
      <c r="C273" s="3"/>
      <c r="D273" s="3"/>
      <c r="E273" s="3"/>
      <c r="F273" s="4"/>
      <c r="G273" s="3"/>
      <c r="H273" s="5"/>
      <c r="I273" s="5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4.25" customHeight="1">
      <c r="A274" s="3"/>
      <c r="B274" s="3"/>
      <c r="C274" s="3"/>
      <c r="D274" s="3"/>
      <c r="E274" s="3"/>
      <c r="F274" s="4"/>
      <c r="G274" s="3"/>
      <c r="H274" s="5"/>
      <c r="I274" s="5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4.25" customHeight="1">
      <c r="A275" s="3"/>
      <c r="B275" s="3"/>
      <c r="C275" s="3"/>
      <c r="D275" s="3"/>
      <c r="E275" s="3"/>
      <c r="F275" s="4"/>
      <c r="G275" s="3"/>
      <c r="H275" s="5"/>
      <c r="I275" s="5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4.25" customHeight="1">
      <c r="A276" s="3"/>
      <c r="B276" s="3"/>
      <c r="C276" s="3"/>
      <c r="D276" s="3"/>
      <c r="E276" s="3"/>
      <c r="F276" s="4"/>
      <c r="G276" s="3"/>
      <c r="H276" s="5"/>
      <c r="I276" s="5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4.25" customHeight="1">
      <c r="A277" s="3"/>
      <c r="B277" s="3"/>
      <c r="C277" s="3"/>
      <c r="D277" s="3"/>
      <c r="E277" s="3"/>
      <c r="F277" s="4"/>
      <c r="G277" s="3"/>
      <c r="H277" s="5"/>
      <c r="I277" s="5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4.25" customHeight="1">
      <c r="A278" s="3"/>
      <c r="B278" s="3"/>
      <c r="C278" s="3"/>
      <c r="D278" s="3"/>
      <c r="E278" s="3"/>
      <c r="F278" s="4"/>
      <c r="G278" s="3"/>
      <c r="H278" s="5"/>
      <c r="I278" s="5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4.25" customHeight="1">
      <c r="A279" s="3"/>
      <c r="B279" s="3"/>
      <c r="C279" s="3"/>
      <c r="D279" s="3"/>
      <c r="E279" s="3"/>
      <c r="F279" s="4"/>
      <c r="G279" s="3"/>
      <c r="H279" s="5"/>
      <c r="I279" s="5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4.25" customHeight="1">
      <c r="A280" s="3"/>
      <c r="B280" s="3"/>
      <c r="C280" s="3"/>
      <c r="D280" s="3"/>
      <c r="E280" s="3"/>
      <c r="F280" s="4"/>
      <c r="G280" s="3"/>
      <c r="H280" s="5"/>
      <c r="I280" s="5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4.25" customHeight="1">
      <c r="A281" s="3"/>
      <c r="B281" s="3"/>
      <c r="C281" s="3"/>
      <c r="D281" s="3"/>
      <c r="E281" s="3"/>
      <c r="F281" s="4"/>
      <c r="G281" s="3"/>
      <c r="H281" s="5"/>
      <c r="I281" s="5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4.25" customHeight="1">
      <c r="A282" s="3"/>
      <c r="B282" s="3"/>
      <c r="C282" s="3"/>
      <c r="D282" s="3"/>
      <c r="E282" s="3"/>
      <c r="F282" s="4"/>
      <c r="G282" s="3"/>
      <c r="H282" s="5"/>
      <c r="I282" s="5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4.25" customHeight="1">
      <c r="A283" s="3"/>
      <c r="B283" s="3"/>
      <c r="C283" s="3"/>
      <c r="D283" s="3"/>
      <c r="E283" s="3"/>
      <c r="F283" s="4"/>
      <c r="G283" s="3"/>
      <c r="H283" s="5"/>
      <c r="I283" s="5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4.25" customHeight="1">
      <c r="A284" s="3"/>
      <c r="B284" s="3"/>
      <c r="C284" s="3"/>
      <c r="D284" s="3"/>
      <c r="E284" s="3"/>
      <c r="F284" s="4"/>
      <c r="G284" s="3"/>
      <c r="H284" s="5"/>
      <c r="I284" s="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4.25" customHeight="1">
      <c r="A285" s="3"/>
      <c r="B285" s="3"/>
      <c r="C285" s="3"/>
      <c r="D285" s="3"/>
      <c r="E285" s="3"/>
      <c r="F285" s="4"/>
      <c r="G285" s="3"/>
      <c r="H285" s="5"/>
      <c r="I285" s="5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4.25" customHeight="1">
      <c r="A286" s="3"/>
      <c r="B286" s="3"/>
      <c r="C286" s="3"/>
      <c r="D286" s="3"/>
      <c r="E286" s="3"/>
      <c r="F286" s="4"/>
      <c r="G286" s="3"/>
      <c r="H286" s="5"/>
      <c r="I286" s="5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4.25" customHeight="1">
      <c r="A287" s="3"/>
      <c r="B287" s="3"/>
      <c r="C287" s="3"/>
      <c r="D287" s="3"/>
      <c r="E287" s="3"/>
      <c r="F287" s="4"/>
      <c r="G287" s="3"/>
      <c r="H287" s="5"/>
      <c r="I287" s="5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4.25" customHeight="1">
      <c r="A288" s="3"/>
      <c r="B288" s="3"/>
      <c r="C288" s="3"/>
      <c r="D288" s="3"/>
      <c r="E288" s="3"/>
      <c r="F288" s="4"/>
      <c r="G288" s="3"/>
      <c r="H288" s="5"/>
      <c r="I288" s="5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4.25" customHeight="1">
      <c r="A289" s="3"/>
      <c r="B289" s="3"/>
      <c r="C289" s="3"/>
      <c r="D289" s="3"/>
      <c r="E289" s="3"/>
      <c r="F289" s="4"/>
      <c r="G289" s="3"/>
      <c r="H289" s="5"/>
      <c r="I289" s="5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4.25" customHeight="1">
      <c r="A290" s="3"/>
      <c r="B290" s="3"/>
      <c r="C290" s="3"/>
      <c r="D290" s="3"/>
      <c r="E290" s="3"/>
      <c r="F290" s="4"/>
      <c r="G290" s="3"/>
      <c r="H290" s="5"/>
      <c r="I290" s="5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4.25" customHeight="1">
      <c r="A291" s="3"/>
      <c r="B291" s="3"/>
      <c r="C291" s="3"/>
      <c r="D291" s="3"/>
      <c r="E291" s="3"/>
      <c r="F291" s="4"/>
      <c r="G291" s="3"/>
      <c r="H291" s="5"/>
      <c r="I291" s="5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4.25" customHeight="1">
      <c r="A292" s="3"/>
      <c r="B292" s="3"/>
      <c r="C292" s="3"/>
      <c r="D292" s="3"/>
      <c r="E292" s="3"/>
      <c r="F292" s="4"/>
      <c r="G292" s="3"/>
      <c r="H292" s="5"/>
      <c r="I292" s="5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4.25" customHeight="1">
      <c r="A293" s="3"/>
      <c r="B293" s="3"/>
      <c r="C293" s="3"/>
      <c r="D293" s="3"/>
      <c r="E293" s="3"/>
      <c r="F293" s="4"/>
      <c r="G293" s="3"/>
      <c r="H293" s="5"/>
      <c r="I293" s="5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4.25" customHeight="1">
      <c r="A294" s="3"/>
      <c r="B294" s="3"/>
      <c r="C294" s="3"/>
      <c r="D294" s="3"/>
      <c r="E294" s="3"/>
      <c r="F294" s="4"/>
      <c r="G294" s="3"/>
      <c r="H294" s="5"/>
      <c r="I294" s="5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4.25" customHeight="1">
      <c r="A295" s="3"/>
      <c r="B295" s="3"/>
      <c r="C295" s="3"/>
      <c r="D295" s="3"/>
      <c r="E295" s="3"/>
      <c r="F295" s="4"/>
      <c r="G295" s="3"/>
      <c r="H295" s="5"/>
      <c r="I295" s="5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4.25" customHeight="1">
      <c r="A296" s="3"/>
      <c r="B296" s="3"/>
      <c r="C296" s="3"/>
      <c r="D296" s="3"/>
      <c r="E296" s="3"/>
      <c r="F296" s="4"/>
      <c r="G296" s="3"/>
      <c r="H296" s="5"/>
      <c r="I296" s="5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4.25" customHeight="1">
      <c r="A297" s="3"/>
      <c r="B297" s="3"/>
      <c r="C297" s="3"/>
      <c r="D297" s="3"/>
      <c r="E297" s="3"/>
      <c r="F297" s="4"/>
      <c r="G297" s="3"/>
      <c r="H297" s="5"/>
      <c r="I297" s="5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4.25" customHeight="1">
      <c r="A298" s="3"/>
      <c r="B298" s="3"/>
      <c r="C298" s="3"/>
      <c r="D298" s="3"/>
      <c r="E298" s="3"/>
      <c r="F298" s="4"/>
      <c r="G298" s="3"/>
      <c r="H298" s="5"/>
      <c r="I298" s="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4.25" customHeight="1">
      <c r="A299" s="3"/>
      <c r="B299" s="3"/>
      <c r="C299" s="3"/>
      <c r="D299" s="3"/>
      <c r="E299" s="3"/>
      <c r="F299" s="4"/>
      <c r="G299" s="3"/>
      <c r="H299" s="5"/>
      <c r="I299" s="5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4.25" customHeight="1">
      <c r="A300" s="3"/>
      <c r="B300" s="3"/>
      <c r="C300" s="3"/>
      <c r="D300" s="3"/>
      <c r="E300" s="3"/>
      <c r="F300" s="4"/>
      <c r="G300" s="3"/>
      <c r="H300" s="5"/>
      <c r="I300" s="5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4.25" customHeight="1">
      <c r="A301" s="3"/>
      <c r="B301" s="3"/>
      <c r="C301" s="3"/>
      <c r="D301" s="3"/>
      <c r="E301" s="3"/>
      <c r="F301" s="4"/>
      <c r="G301" s="3"/>
      <c r="H301" s="5"/>
      <c r="I301" s="5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4.25" customHeight="1">
      <c r="A302" s="3"/>
      <c r="B302" s="3"/>
      <c r="C302" s="3"/>
      <c r="D302" s="3"/>
      <c r="E302" s="3"/>
      <c r="F302" s="4"/>
      <c r="G302" s="3"/>
      <c r="H302" s="5"/>
      <c r="I302" s="5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4.25" customHeight="1">
      <c r="A303" s="3"/>
      <c r="B303" s="3"/>
      <c r="C303" s="3"/>
      <c r="D303" s="3"/>
      <c r="E303" s="3"/>
      <c r="F303" s="4"/>
      <c r="G303" s="3"/>
      <c r="H303" s="5"/>
      <c r="I303" s="5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4.25" customHeight="1">
      <c r="A304" s="3"/>
      <c r="B304" s="3"/>
      <c r="C304" s="3"/>
      <c r="D304" s="3"/>
      <c r="E304" s="3"/>
      <c r="F304" s="4"/>
      <c r="G304" s="3"/>
      <c r="H304" s="5"/>
      <c r="I304" s="5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4.25" customHeight="1">
      <c r="A305" s="3"/>
      <c r="B305" s="3"/>
      <c r="C305" s="3"/>
      <c r="D305" s="3"/>
      <c r="E305" s="3"/>
      <c r="F305" s="4"/>
      <c r="G305" s="3"/>
      <c r="H305" s="5"/>
      <c r="I305" s="5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4.25" customHeight="1">
      <c r="A306" s="3"/>
      <c r="B306" s="3"/>
      <c r="C306" s="3"/>
      <c r="D306" s="3"/>
      <c r="E306" s="3"/>
      <c r="F306" s="4"/>
      <c r="G306" s="3"/>
      <c r="H306" s="5"/>
      <c r="I306" s="5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4.25" customHeight="1">
      <c r="A307" s="3"/>
      <c r="B307" s="3"/>
      <c r="C307" s="3"/>
      <c r="D307" s="3"/>
      <c r="E307" s="3"/>
      <c r="F307" s="4"/>
      <c r="G307" s="3"/>
      <c r="H307" s="5"/>
      <c r="I307" s="5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4.25" customHeight="1">
      <c r="A308" s="3"/>
      <c r="B308" s="3"/>
      <c r="C308" s="3"/>
      <c r="D308" s="3"/>
      <c r="E308" s="3"/>
      <c r="F308" s="4"/>
      <c r="G308" s="3"/>
      <c r="H308" s="5"/>
      <c r="I308" s="5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4.25" customHeight="1">
      <c r="A309" s="3"/>
      <c r="B309" s="3"/>
      <c r="C309" s="3"/>
      <c r="D309" s="3"/>
      <c r="E309" s="3"/>
      <c r="F309" s="4"/>
      <c r="G309" s="3"/>
      <c r="H309" s="5"/>
      <c r="I309" s="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4.25" customHeight="1">
      <c r="A310" s="3"/>
      <c r="B310" s="3"/>
      <c r="C310" s="3"/>
      <c r="D310" s="3"/>
      <c r="E310" s="3"/>
      <c r="F310" s="4"/>
      <c r="G310" s="3"/>
      <c r="H310" s="5"/>
      <c r="I310" s="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4.25" customHeight="1">
      <c r="A311" s="3"/>
      <c r="B311" s="3"/>
      <c r="C311" s="3"/>
      <c r="D311" s="3"/>
      <c r="E311" s="3"/>
      <c r="F311" s="4"/>
      <c r="G311" s="3"/>
      <c r="H311" s="5"/>
      <c r="I311" s="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4.25" customHeight="1">
      <c r="A312" s="3"/>
      <c r="B312" s="3"/>
      <c r="C312" s="3"/>
      <c r="D312" s="3"/>
      <c r="E312" s="3"/>
      <c r="F312" s="4"/>
      <c r="G312" s="3"/>
      <c r="H312" s="5"/>
      <c r="I312" s="5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4.25" customHeight="1">
      <c r="A313" s="3"/>
      <c r="B313" s="3"/>
      <c r="C313" s="3"/>
      <c r="D313" s="3"/>
      <c r="E313" s="3"/>
      <c r="F313" s="4"/>
      <c r="G313" s="3"/>
      <c r="H313" s="5"/>
      <c r="I313" s="5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4.25" customHeight="1">
      <c r="A314" s="3"/>
      <c r="B314" s="3"/>
      <c r="C314" s="3"/>
      <c r="D314" s="3"/>
      <c r="E314" s="3"/>
      <c r="F314" s="4"/>
      <c r="G314" s="3"/>
      <c r="H314" s="5"/>
      <c r="I314" s="5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4.25" customHeight="1">
      <c r="A315" s="3"/>
      <c r="B315" s="3"/>
      <c r="C315" s="3"/>
      <c r="D315" s="3"/>
      <c r="E315" s="3"/>
      <c r="F315" s="4"/>
      <c r="G315" s="3"/>
      <c r="H315" s="5"/>
      <c r="I315" s="5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4.25" customHeight="1">
      <c r="A316" s="3"/>
      <c r="B316" s="3"/>
      <c r="C316" s="3"/>
      <c r="D316" s="3"/>
      <c r="E316" s="3"/>
      <c r="F316" s="4"/>
      <c r="G316" s="3"/>
      <c r="H316" s="5"/>
      <c r="I316" s="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4.25" customHeight="1">
      <c r="A317" s="3"/>
      <c r="B317" s="3"/>
      <c r="C317" s="3"/>
      <c r="D317" s="3"/>
      <c r="E317" s="3"/>
      <c r="F317" s="4"/>
      <c r="G317" s="3"/>
      <c r="H317" s="5"/>
      <c r="I317" s="5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4.25" customHeight="1">
      <c r="A318" s="3"/>
      <c r="B318" s="3"/>
      <c r="C318" s="3"/>
      <c r="D318" s="3"/>
      <c r="E318" s="3"/>
      <c r="F318" s="4"/>
      <c r="G318" s="3"/>
      <c r="H318" s="5"/>
      <c r="I318" s="5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4.25" customHeight="1">
      <c r="A319" s="3"/>
      <c r="B319" s="3"/>
      <c r="C319" s="3"/>
      <c r="D319" s="3"/>
      <c r="E319" s="3"/>
      <c r="F319" s="4"/>
      <c r="G319" s="3"/>
      <c r="H319" s="5"/>
      <c r="I319" s="5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4.25" customHeight="1">
      <c r="A320" s="3"/>
      <c r="B320" s="3"/>
      <c r="C320" s="3"/>
      <c r="D320" s="3"/>
      <c r="E320" s="3"/>
      <c r="F320" s="4"/>
      <c r="G320" s="3"/>
      <c r="H320" s="5"/>
      <c r="I320" s="5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4.25" customHeight="1">
      <c r="A321" s="3"/>
      <c r="B321" s="3"/>
      <c r="C321" s="3"/>
      <c r="D321" s="3"/>
      <c r="E321" s="3"/>
      <c r="F321" s="4"/>
      <c r="G321" s="3"/>
      <c r="H321" s="5"/>
      <c r="I321" s="5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4.25" customHeight="1">
      <c r="A322" s="3"/>
      <c r="B322" s="3"/>
      <c r="C322" s="3"/>
      <c r="D322" s="3"/>
      <c r="E322" s="3"/>
      <c r="F322" s="4"/>
      <c r="G322" s="3"/>
      <c r="H322" s="5"/>
      <c r="I322" s="5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4.25" customHeight="1">
      <c r="A323" s="3"/>
      <c r="B323" s="3"/>
      <c r="C323" s="3"/>
      <c r="D323" s="3"/>
      <c r="E323" s="3"/>
      <c r="F323" s="4"/>
      <c r="G323" s="3"/>
      <c r="H323" s="5"/>
      <c r="I323" s="5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4.25" customHeight="1">
      <c r="A324" s="3"/>
      <c r="B324" s="3"/>
      <c r="C324" s="3"/>
      <c r="D324" s="3"/>
      <c r="E324" s="3"/>
      <c r="F324" s="4"/>
      <c r="G324" s="3"/>
      <c r="H324" s="5"/>
      <c r="I324" s="5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4.25" customHeight="1">
      <c r="A325" s="3"/>
      <c r="B325" s="3"/>
      <c r="C325" s="3"/>
      <c r="D325" s="3"/>
      <c r="E325" s="3"/>
      <c r="F325" s="4"/>
      <c r="G325" s="3"/>
      <c r="H325" s="5"/>
      <c r="I325" s="5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4.25" customHeight="1">
      <c r="A326" s="3"/>
      <c r="B326" s="3"/>
      <c r="C326" s="3"/>
      <c r="D326" s="3"/>
      <c r="E326" s="3"/>
      <c r="F326" s="4"/>
      <c r="G326" s="3"/>
      <c r="H326" s="5"/>
      <c r="I326" s="5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4.25" customHeight="1">
      <c r="A327" s="3"/>
      <c r="B327" s="3"/>
      <c r="C327" s="3"/>
      <c r="D327" s="3"/>
      <c r="E327" s="3"/>
      <c r="F327" s="4"/>
      <c r="G327" s="3"/>
      <c r="H327" s="5"/>
      <c r="I327" s="5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4.25" customHeight="1">
      <c r="A328" s="3"/>
      <c r="B328" s="3"/>
      <c r="C328" s="3"/>
      <c r="D328" s="3"/>
      <c r="E328" s="3"/>
      <c r="F328" s="4"/>
      <c r="G328" s="3"/>
      <c r="H328" s="5"/>
      <c r="I328" s="5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4.25" customHeight="1">
      <c r="A329" s="3"/>
      <c r="B329" s="3"/>
      <c r="C329" s="3"/>
      <c r="D329" s="3"/>
      <c r="E329" s="3"/>
      <c r="F329" s="4"/>
      <c r="G329" s="3"/>
      <c r="H329" s="5"/>
      <c r="I329" s="5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4.25" customHeight="1">
      <c r="A330" s="3"/>
      <c r="B330" s="3"/>
      <c r="C330" s="3"/>
      <c r="D330" s="3"/>
      <c r="E330" s="3"/>
      <c r="F330" s="4"/>
      <c r="G330" s="3"/>
      <c r="H330" s="5"/>
      <c r="I330" s="5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4.25" customHeight="1">
      <c r="A331" s="3"/>
      <c r="B331" s="3"/>
      <c r="C331" s="3"/>
      <c r="D331" s="3"/>
      <c r="E331" s="3"/>
      <c r="F331" s="4"/>
      <c r="G331" s="3"/>
      <c r="H331" s="5"/>
      <c r="I331" s="5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4.25" customHeight="1">
      <c r="A332" s="3"/>
      <c r="B332" s="3"/>
      <c r="C332" s="3"/>
      <c r="D332" s="3"/>
      <c r="E332" s="3"/>
      <c r="F332" s="4"/>
      <c r="G332" s="3"/>
      <c r="H332" s="5"/>
      <c r="I332" s="5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4.25" customHeight="1">
      <c r="A333" s="3"/>
      <c r="B333" s="3"/>
      <c r="C333" s="3"/>
      <c r="D333" s="3"/>
      <c r="E333" s="3"/>
      <c r="F333" s="4"/>
      <c r="G333" s="3"/>
      <c r="H333" s="5"/>
      <c r="I333" s="5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4.25" customHeight="1">
      <c r="A334" s="3"/>
      <c r="B334" s="3"/>
      <c r="C334" s="3"/>
      <c r="D334" s="3"/>
      <c r="E334" s="3"/>
      <c r="F334" s="4"/>
      <c r="G334" s="3"/>
      <c r="H334" s="5"/>
      <c r="I334" s="5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4.25" customHeight="1">
      <c r="A335" s="3"/>
      <c r="B335" s="3"/>
      <c r="C335" s="3"/>
      <c r="D335" s="3"/>
      <c r="E335" s="3"/>
      <c r="F335" s="4"/>
      <c r="G335" s="3"/>
      <c r="H335" s="5"/>
      <c r="I335" s="5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4.25" customHeight="1">
      <c r="A336" s="3"/>
      <c r="B336" s="3"/>
      <c r="C336" s="3"/>
      <c r="D336" s="3"/>
      <c r="E336" s="3"/>
      <c r="F336" s="4"/>
      <c r="G336" s="3"/>
      <c r="H336" s="5"/>
      <c r="I336" s="5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4.25" customHeight="1">
      <c r="A337" s="3"/>
      <c r="B337" s="3"/>
      <c r="C337" s="3"/>
      <c r="D337" s="3"/>
      <c r="E337" s="3"/>
      <c r="F337" s="4"/>
      <c r="G337" s="3"/>
      <c r="H337" s="5"/>
      <c r="I337" s="5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4.25" customHeight="1">
      <c r="A338" s="3"/>
      <c r="B338" s="3"/>
      <c r="C338" s="3"/>
      <c r="D338" s="3"/>
      <c r="E338" s="3"/>
      <c r="F338" s="4"/>
      <c r="G338" s="3"/>
      <c r="H338" s="5"/>
      <c r="I338" s="5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4.25" customHeight="1">
      <c r="A339" s="3"/>
      <c r="B339" s="3"/>
      <c r="C339" s="3"/>
      <c r="D339" s="3"/>
      <c r="E339" s="3"/>
      <c r="F339" s="4"/>
      <c r="G339" s="3"/>
      <c r="H339" s="5"/>
      <c r="I339" s="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4.25" customHeight="1">
      <c r="A340" s="3"/>
      <c r="B340" s="3"/>
      <c r="C340" s="3"/>
      <c r="D340" s="3"/>
      <c r="E340" s="3"/>
      <c r="F340" s="4"/>
      <c r="G340" s="3"/>
      <c r="H340" s="5"/>
      <c r="I340" s="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4.25" customHeight="1">
      <c r="A341" s="3"/>
      <c r="B341" s="3"/>
      <c r="C341" s="3"/>
      <c r="D341" s="3"/>
      <c r="E341" s="3"/>
      <c r="F341" s="4"/>
      <c r="G341" s="3"/>
      <c r="H341" s="5"/>
      <c r="I341" s="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4.25" customHeight="1">
      <c r="A342" s="3"/>
      <c r="B342" s="3"/>
      <c r="C342" s="3"/>
      <c r="D342" s="3"/>
      <c r="E342" s="3"/>
      <c r="F342" s="4"/>
      <c r="G342" s="3"/>
      <c r="H342" s="5"/>
      <c r="I342" s="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4.25" customHeight="1">
      <c r="A343" s="3"/>
      <c r="B343" s="3"/>
      <c r="C343" s="3"/>
      <c r="D343" s="3"/>
      <c r="E343" s="3"/>
      <c r="F343" s="4"/>
      <c r="G343" s="3"/>
      <c r="H343" s="5"/>
      <c r="I343" s="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4.25" customHeight="1">
      <c r="A344" s="3"/>
      <c r="B344" s="3"/>
      <c r="C344" s="3"/>
      <c r="D344" s="3"/>
      <c r="E344" s="3"/>
      <c r="F344" s="4"/>
      <c r="G344" s="3"/>
      <c r="H344" s="5"/>
      <c r="I344" s="5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4.25" customHeight="1">
      <c r="A345" s="3"/>
      <c r="B345" s="3"/>
      <c r="C345" s="3"/>
      <c r="D345" s="3"/>
      <c r="E345" s="3"/>
      <c r="F345" s="4"/>
      <c r="G345" s="3"/>
      <c r="H345" s="5"/>
      <c r="I345" s="5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4.25" customHeight="1">
      <c r="A346" s="3"/>
      <c r="B346" s="3"/>
      <c r="C346" s="3"/>
      <c r="D346" s="3"/>
      <c r="E346" s="3"/>
      <c r="F346" s="4"/>
      <c r="G346" s="3"/>
      <c r="H346" s="5"/>
      <c r="I346" s="5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4.25" customHeight="1">
      <c r="A347" s="3"/>
      <c r="B347" s="3"/>
      <c r="C347" s="3"/>
      <c r="D347" s="3"/>
      <c r="E347" s="3"/>
      <c r="F347" s="4"/>
      <c r="G347" s="3"/>
      <c r="H347" s="5"/>
      <c r="I347" s="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4.25" customHeight="1">
      <c r="A348" s="3"/>
      <c r="B348" s="3"/>
      <c r="C348" s="3"/>
      <c r="D348" s="3"/>
      <c r="E348" s="3"/>
      <c r="F348" s="4"/>
      <c r="G348" s="3"/>
      <c r="H348" s="5"/>
      <c r="I348" s="5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4.25" customHeight="1">
      <c r="A349" s="3"/>
      <c r="B349" s="3"/>
      <c r="C349" s="3"/>
      <c r="D349" s="3"/>
      <c r="E349" s="3"/>
      <c r="F349" s="4"/>
      <c r="G349" s="3"/>
      <c r="H349" s="5"/>
      <c r="I349" s="5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4.25" customHeight="1">
      <c r="A350" s="3"/>
      <c r="B350" s="3"/>
      <c r="C350" s="3"/>
      <c r="D350" s="3"/>
      <c r="E350" s="3"/>
      <c r="F350" s="4"/>
      <c r="G350" s="3"/>
      <c r="H350" s="5"/>
      <c r="I350" s="5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4.25" customHeight="1">
      <c r="A351" s="3"/>
      <c r="B351" s="3"/>
      <c r="C351" s="3"/>
      <c r="D351" s="3"/>
      <c r="E351" s="3"/>
      <c r="F351" s="4"/>
      <c r="G351" s="3"/>
      <c r="H351" s="5"/>
      <c r="I351" s="5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4.25" customHeight="1">
      <c r="A352" s="3"/>
      <c r="B352" s="3"/>
      <c r="C352" s="3"/>
      <c r="D352" s="3"/>
      <c r="E352" s="3"/>
      <c r="F352" s="4"/>
      <c r="G352" s="3"/>
      <c r="H352" s="5"/>
      <c r="I352" s="5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4.25" customHeight="1">
      <c r="A353" s="3"/>
      <c r="B353" s="3"/>
      <c r="C353" s="3"/>
      <c r="D353" s="3"/>
      <c r="E353" s="3"/>
      <c r="F353" s="4"/>
      <c r="G353" s="3"/>
      <c r="H353" s="5"/>
      <c r="I353" s="5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4.25" customHeight="1">
      <c r="A354" s="3"/>
      <c r="B354" s="3"/>
      <c r="C354" s="3"/>
      <c r="D354" s="3"/>
      <c r="E354" s="3"/>
      <c r="F354" s="4"/>
      <c r="G354" s="3"/>
      <c r="H354" s="5"/>
      <c r="I354" s="5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4.25" customHeight="1">
      <c r="A355" s="3"/>
      <c r="B355" s="3"/>
      <c r="C355" s="3"/>
      <c r="D355" s="3"/>
      <c r="E355" s="3"/>
      <c r="F355" s="4"/>
      <c r="G355" s="3"/>
      <c r="H355" s="5"/>
      <c r="I355" s="5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4.25" customHeight="1">
      <c r="A356" s="3"/>
      <c r="B356" s="3"/>
      <c r="C356" s="3"/>
      <c r="D356" s="3"/>
      <c r="E356" s="3"/>
      <c r="F356" s="4"/>
      <c r="G356" s="3"/>
      <c r="H356" s="5"/>
      <c r="I356" s="5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4.25" customHeight="1">
      <c r="A357" s="3"/>
      <c r="B357" s="3"/>
      <c r="C357" s="3"/>
      <c r="D357" s="3"/>
      <c r="E357" s="3"/>
      <c r="F357" s="4"/>
      <c r="G357" s="3"/>
      <c r="H357" s="5"/>
      <c r="I357" s="5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4.25" customHeight="1">
      <c r="A358" s="3"/>
      <c r="B358" s="3"/>
      <c r="C358" s="3"/>
      <c r="D358" s="3"/>
      <c r="E358" s="3"/>
      <c r="F358" s="4"/>
      <c r="G358" s="3"/>
      <c r="H358" s="5"/>
      <c r="I358" s="5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4.25" customHeight="1">
      <c r="A359" s="3"/>
      <c r="B359" s="3"/>
      <c r="C359" s="3"/>
      <c r="D359" s="3"/>
      <c r="E359" s="3"/>
      <c r="F359" s="4"/>
      <c r="G359" s="3"/>
      <c r="H359" s="5"/>
      <c r="I359" s="5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4.25" customHeight="1">
      <c r="A360" s="3"/>
      <c r="B360" s="3"/>
      <c r="C360" s="3"/>
      <c r="D360" s="3"/>
      <c r="E360" s="3"/>
      <c r="F360" s="4"/>
      <c r="G360" s="3"/>
      <c r="H360" s="5"/>
      <c r="I360" s="5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4.25" customHeight="1">
      <c r="A361" s="3"/>
      <c r="B361" s="3"/>
      <c r="C361" s="3"/>
      <c r="D361" s="3"/>
      <c r="E361" s="3"/>
      <c r="F361" s="4"/>
      <c r="G361" s="3"/>
      <c r="H361" s="5"/>
      <c r="I361" s="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4.25" customHeight="1">
      <c r="A362" s="3"/>
      <c r="B362" s="3"/>
      <c r="C362" s="3"/>
      <c r="D362" s="3"/>
      <c r="E362" s="3"/>
      <c r="F362" s="4"/>
      <c r="G362" s="3"/>
      <c r="H362" s="5"/>
      <c r="I362" s="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4.25" customHeight="1">
      <c r="A363" s="3"/>
      <c r="B363" s="3"/>
      <c r="C363" s="3"/>
      <c r="D363" s="3"/>
      <c r="E363" s="3"/>
      <c r="F363" s="4"/>
      <c r="G363" s="3"/>
      <c r="H363" s="5"/>
      <c r="I363" s="5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4.25" customHeight="1">
      <c r="A364" s="3"/>
      <c r="B364" s="3"/>
      <c r="C364" s="3"/>
      <c r="D364" s="3"/>
      <c r="E364" s="3"/>
      <c r="F364" s="4"/>
      <c r="G364" s="3"/>
      <c r="H364" s="5"/>
      <c r="I364" s="5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4.25" customHeight="1">
      <c r="A365" s="3"/>
      <c r="B365" s="3"/>
      <c r="C365" s="3"/>
      <c r="D365" s="3"/>
      <c r="E365" s="3"/>
      <c r="F365" s="4"/>
      <c r="G365" s="3"/>
      <c r="H365" s="5"/>
      <c r="I365" s="5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4.25" customHeight="1">
      <c r="A366" s="3"/>
      <c r="B366" s="3"/>
      <c r="C366" s="3"/>
      <c r="D366" s="3"/>
      <c r="E366" s="3"/>
      <c r="F366" s="4"/>
      <c r="G366" s="3"/>
      <c r="H366" s="5"/>
      <c r="I366" s="5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4.25" customHeight="1">
      <c r="A367" s="3"/>
      <c r="B367" s="3"/>
      <c r="C367" s="3"/>
      <c r="D367" s="3"/>
      <c r="E367" s="3"/>
      <c r="F367" s="4"/>
      <c r="G367" s="3"/>
      <c r="H367" s="5"/>
      <c r="I367" s="5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4.25" customHeight="1">
      <c r="A368" s="3"/>
      <c r="B368" s="3"/>
      <c r="C368" s="3"/>
      <c r="D368" s="3"/>
      <c r="E368" s="3"/>
      <c r="F368" s="4"/>
      <c r="G368" s="3"/>
      <c r="H368" s="5"/>
      <c r="I368" s="5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4.25" customHeight="1">
      <c r="A369" s="3"/>
      <c r="B369" s="3"/>
      <c r="C369" s="3"/>
      <c r="D369" s="3"/>
      <c r="E369" s="3"/>
      <c r="F369" s="4"/>
      <c r="G369" s="3"/>
      <c r="H369" s="5"/>
      <c r="I369" s="5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4.25" customHeight="1">
      <c r="A370" s="3"/>
      <c r="B370" s="3"/>
      <c r="C370" s="3"/>
      <c r="D370" s="3"/>
      <c r="E370" s="3"/>
      <c r="F370" s="4"/>
      <c r="G370" s="3"/>
      <c r="H370" s="5"/>
      <c r="I370" s="5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4.25" customHeight="1">
      <c r="A371" s="3"/>
      <c r="B371" s="3"/>
      <c r="C371" s="3"/>
      <c r="D371" s="3"/>
      <c r="E371" s="3"/>
      <c r="F371" s="4"/>
      <c r="G371" s="3"/>
      <c r="H371" s="5"/>
      <c r="I371" s="5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4.25" customHeight="1">
      <c r="A372" s="3"/>
      <c r="B372" s="3"/>
      <c r="C372" s="3"/>
      <c r="D372" s="3"/>
      <c r="E372" s="3"/>
      <c r="F372" s="4"/>
      <c r="G372" s="3"/>
      <c r="H372" s="5"/>
      <c r="I372" s="5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4.25" customHeight="1">
      <c r="A373" s="3"/>
      <c r="B373" s="3"/>
      <c r="C373" s="3"/>
      <c r="D373" s="3"/>
      <c r="E373" s="3"/>
      <c r="F373" s="4"/>
      <c r="G373" s="3"/>
      <c r="H373" s="5"/>
      <c r="I373" s="5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4.25" customHeight="1">
      <c r="A374" s="3"/>
      <c r="B374" s="3"/>
      <c r="C374" s="3"/>
      <c r="D374" s="3"/>
      <c r="E374" s="3"/>
      <c r="F374" s="4"/>
      <c r="G374" s="3"/>
      <c r="H374" s="5"/>
      <c r="I374" s="5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4.25" customHeight="1">
      <c r="A375" s="3"/>
      <c r="B375" s="3"/>
      <c r="C375" s="3"/>
      <c r="D375" s="3"/>
      <c r="E375" s="3"/>
      <c r="F375" s="4"/>
      <c r="G375" s="3"/>
      <c r="H375" s="5"/>
      <c r="I375" s="5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4.25" customHeight="1">
      <c r="A376" s="3"/>
      <c r="B376" s="3"/>
      <c r="C376" s="3"/>
      <c r="D376" s="3"/>
      <c r="E376" s="3"/>
      <c r="F376" s="4"/>
      <c r="G376" s="3"/>
      <c r="H376" s="5"/>
      <c r="I376" s="5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4.25" customHeight="1">
      <c r="A377" s="3"/>
      <c r="B377" s="3"/>
      <c r="C377" s="3"/>
      <c r="D377" s="3"/>
      <c r="E377" s="3"/>
      <c r="F377" s="4"/>
      <c r="G377" s="3"/>
      <c r="H377" s="5"/>
      <c r="I377" s="5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4.25" customHeight="1">
      <c r="A378" s="3"/>
      <c r="B378" s="3"/>
      <c r="C378" s="3"/>
      <c r="D378" s="3"/>
      <c r="E378" s="3"/>
      <c r="F378" s="4"/>
      <c r="G378" s="3"/>
      <c r="H378" s="5"/>
      <c r="I378" s="5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4.25" customHeight="1">
      <c r="A379" s="3"/>
      <c r="B379" s="3"/>
      <c r="C379" s="3"/>
      <c r="D379" s="3"/>
      <c r="E379" s="3"/>
      <c r="F379" s="4"/>
      <c r="G379" s="3"/>
      <c r="H379" s="5"/>
      <c r="I379" s="5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4.25" customHeight="1">
      <c r="A380" s="3"/>
      <c r="B380" s="3"/>
      <c r="C380" s="3"/>
      <c r="D380" s="3"/>
      <c r="E380" s="3"/>
      <c r="F380" s="4"/>
      <c r="G380" s="3"/>
      <c r="H380" s="5"/>
      <c r="I380" s="5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4.25" customHeight="1">
      <c r="A381" s="3"/>
      <c r="B381" s="3"/>
      <c r="C381" s="3"/>
      <c r="D381" s="3"/>
      <c r="E381" s="3"/>
      <c r="F381" s="4"/>
      <c r="G381" s="3"/>
      <c r="H381" s="5"/>
      <c r="I381" s="5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4.25" customHeight="1">
      <c r="A382" s="3"/>
      <c r="B382" s="3"/>
      <c r="C382" s="3"/>
      <c r="D382" s="3"/>
      <c r="E382" s="3"/>
      <c r="F382" s="4"/>
      <c r="G382" s="3"/>
      <c r="H382" s="5"/>
      <c r="I382" s="5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4.25" customHeight="1">
      <c r="A383" s="3"/>
      <c r="B383" s="3"/>
      <c r="C383" s="3"/>
      <c r="D383" s="3"/>
      <c r="E383" s="3"/>
      <c r="F383" s="4"/>
      <c r="G383" s="3"/>
      <c r="H383" s="5"/>
      <c r="I383" s="5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4.25" customHeight="1">
      <c r="A384" s="3"/>
      <c r="B384" s="3"/>
      <c r="C384" s="3"/>
      <c r="D384" s="3"/>
      <c r="E384" s="3"/>
      <c r="F384" s="4"/>
      <c r="G384" s="3"/>
      <c r="H384" s="5"/>
      <c r="I384" s="5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4.25" customHeight="1">
      <c r="A385" s="3"/>
      <c r="B385" s="3"/>
      <c r="C385" s="3"/>
      <c r="D385" s="3"/>
      <c r="E385" s="3"/>
      <c r="F385" s="4"/>
      <c r="G385" s="3"/>
      <c r="H385" s="5"/>
      <c r="I385" s="5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4.25" customHeight="1">
      <c r="A386" s="3"/>
      <c r="B386" s="3"/>
      <c r="C386" s="3"/>
      <c r="D386" s="3"/>
      <c r="E386" s="3"/>
      <c r="F386" s="4"/>
      <c r="G386" s="3"/>
      <c r="H386" s="5"/>
      <c r="I386" s="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4.25" customHeight="1">
      <c r="A387" s="3"/>
      <c r="B387" s="3"/>
      <c r="C387" s="3"/>
      <c r="D387" s="3"/>
      <c r="E387" s="3"/>
      <c r="F387" s="4"/>
      <c r="G387" s="3"/>
      <c r="H387" s="5"/>
      <c r="I387" s="5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4.25" customHeight="1">
      <c r="A388" s="3"/>
      <c r="B388" s="3"/>
      <c r="C388" s="3"/>
      <c r="D388" s="3"/>
      <c r="E388" s="3"/>
      <c r="F388" s="4"/>
      <c r="G388" s="3"/>
      <c r="H388" s="5"/>
      <c r="I388" s="5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4.25" customHeight="1">
      <c r="A389" s="3"/>
      <c r="B389" s="3"/>
      <c r="C389" s="3"/>
      <c r="D389" s="3"/>
      <c r="E389" s="3"/>
      <c r="F389" s="4"/>
      <c r="G389" s="3"/>
      <c r="H389" s="5"/>
      <c r="I389" s="5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4.25" customHeight="1">
      <c r="A390" s="3"/>
      <c r="B390" s="3"/>
      <c r="C390" s="3"/>
      <c r="D390" s="3"/>
      <c r="E390" s="3"/>
      <c r="F390" s="4"/>
      <c r="G390" s="3"/>
      <c r="H390" s="5"/>
      <c r="I390" s="5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4.25" customHeight="1">
      <c r="A391" s="3"/>
      <c r="B391" s="3"/>
      <c r="C391" s="3"/>
      <c r="D391" s="3"/>
      <c r="E391" s="3"/>
      <c r="F391" s="4"/>
      <c r="G391" s="3"/>
      <c r="H391" s="5"/>
      <c r="I391" s="5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4.25" customHeight="1">
      <c r="A392" s="3"/>
      <c r="B392" s="3"/>
      <c r="C392" s="3"/>
      <c r="D392" s="3"/>
      <c r="E392" s="3"/>
      <c r="F392" s="4"/>
      <c r="G392" s="3"/>
      <c r="H392" s="5"/>
      <c r="I392" s="5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4.25" customHeight="1">
      <c r="A393" s="3"/>
      <c r="B393" s="3"/>
      <c r="C393" s="3"/>
      <c r="D393" s="3"/>
      <c r="E393" s="3"/>
      <c r="F393" s="4"/>
      <c r="G393" s="3"/>
      <c r="H393" s="5"/>
      <c r="I393" s="5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4.25" customHeight="1">
      <c r="A394" s="3"/>
      <c r="B394" s="3"/>
      <c r="C394" s="3"/>
      <c r="D394" s="3"/>
      <c r="E394" s="3"/>
      <c r="F394" s="4"/>
      <c r="G394" s="3"/>
      <c r="H394" s="5"/>
      <c r="I394" s="5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4.25" customHeight="1">
      <c r="A395" s="3"/>
      <c r="B395" s="3"/>
      <c r="C395" s="3"/>
      <c r="D395" s="3"/>
      <c r="E395" s="3"/>
      <c r="F395" s="4"/>
      <c r="G395" s="3"/>
      <c r="H395" s="5"/>
      <c r="I395" s="5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4.25" customHeight="1">
      <c r="A396" s="3"/>
      <c r="B396" s="3"/>
      <c r="C396" s="3"/>
      <c r="D396" s="3"/>
      <c r="E396" s="3"/>
      <c r="F396" s="4"/>
      <c r="G396" s="3"/>
      <c r="H396" s="5"/>
      <c r="I396" s="5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4.25" customHeight="1">
      <c r="A397" s="3"/>
      <c r="B397" s="3"/>
      <c r="C397" s="3"/>
      <c r="D397" s="3"/>
      <c r="E397" s="3"/>
      <c r="F397" s="4"/>
      <c r="G397" s="3"/>
      <c r="H397" s="5"/>
      <c r="I397" s="5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4.25" customHeight="1">
      <c r="A398" s="3"/>
      <c r="B398" s="3"/>
      <c r="C398" s="3"/>
      <c r="D398" s="3"/>
      <c r="E398" s="3"/>
      <c r="F398" s="4"/>
      <c r="G398" s="3"/>
      <c r="H398" s="5"/>
      <c r="I398" s="5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4.25" customHeight="1">
      <c r="A399" s="3"/>
      <c r="B399" s="3"/>
      <c r="C399" s="3"/>
      <c r="D399" s="3"/>
      <c r="E399" s="3"/>
      <c r="F399" s="4"/>
      <c r="G399" s="3"/>
      <c r="H399" s="5"/>
      <c r="I399" s="5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4.25" customHeight="1">
      <c r="A400" s="3"/>
      <c r="B400" s="3"/>
      <c r="C400" s="3"/>
      <c r="D400" s="3"/>
      <c r="E400" s="3"/>
      <c r="F400" s="4"/>
      <c r="G400" s="3"/>
      <c r="H400" s="5"/>
      <c r="I400" s="5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4.25" customHeight="1">
      <c r="A401" s="3"/>
      <c r="B401" s="3"/>
      <c r="C401" s="3"/>
      <c r="D401" s="3"/>
      <c r="E401" s="3"/>
      <c r="F401" s="4"/>
      <c r="G401" s="3"/>
      <c r="H401" s="5"/>
      <c r="I401" s="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4.25" customHeight="1">
      <c r="A402" s="3"/>
      <c r="B402" s="3"/>
      <c r="C402" s="3"/>
      <c r="D402" s="3"/>
      <c r="E402" s="3"/>
      <c r="F402" s="4"/>
      <c r="G402" s="3"/>
      <c r="H402" s="5"/>
      <c r="I402" s="5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4.25" customHeight="1">
      <c r="A403" s="3"/>
      <c r="B403" s="3"/>
      <c r="C403" s="3"/>
      <c r="D403" s="3"/>
      <c r="E403" s="3"/>
      <c r="F403" s="4"/>
      <c r="G403" s="3"/>
      <c r="H403" s="5"/>
      <c r="I403" s="5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4.25" customHeight="1">
      <c r="A404" s="3"/>
      <c r="B404" s="3"/>
      <c r="C404" s="3"/>
      <c r="D404" s="3"/>
      <c r="E404" s="3"/>
      <c r="F404" s="4"/>
      <c r="G404" s="3"/>
      <c r="H404" s="5"/>
      <c r="I404" s="5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4.25" customHeight="1">
      <c r="A405" s="3"/>
      <c r="B405" s="3"/>
      <c r="C405" s="3"/>
      <c r="D405" s="3"/>
      <c r="E405" s="3"/>
      <c r="F405" s="4"/>
      <c r="G405" s="3"/>
      <c r="H405" s="5"/>
      <c r="I405" s="5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4.25" customHeight="1">
      <c r="A406" s="3"/>
      <c r="B406" s="3"/>
      <c r="C406" s="3"/>
      <c r="D406" s="3"/>
      <c r="E406" s="3"/>
      <c r="F406" s="4"/>
      <c r="G406" s="3"/>
      <c r="H406" s="5"/>
      <c r="I406" s="5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4.25" customHeight="1">
      <c r="A407" s="3"/>
      <c r="B407" s="3"/>
      <c r="C407" s="3"/>
      <c r="D407" s="3"/>
      <c r="E407" s="3"/>
      <c r="F407" s="4"/>
      <c r="G407" s="3"/>
      <c r="H407" s="5"/>
      <c r="I407" s="5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4.25" customHeight="1">
      <c r="A408" s="3"/>
      <c r="B408" s="3"/>
      <c r="C408" s="3"/>
      <c r="D408" s="3"/>
      <c r="E408" s="3"/>
      <c r="F408" s="4"/>
      <c r="G408" s="3"/>
      <c r="H408" s="5"/>
      <c r="I408" s="5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4.25" customHeight="1">
      <c r="A409" s="3"/>
      <c r="B409" s="3"/>
      <c r="C409" s="3"/>
      <c r="D409" s="3"/>
      <c r="E409" s="3"/>
      <c r="F409" s="4"/>
      <c r="G409" s="3"/>
      <c r="H409" s="5"/>
      <c r="I409" s="5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4.25" customHeight="1">
      <c r="A410" s="3"/>
      <c r="B410" s="3"/>
      <c r="C410" s="3"/>
      <c r="D410" s="3"/>
      <c r="E410" s="3"/>
      <c r="F410" s="4"/>
      <c r="G410" s="3"/>
      <c r="H410" s="5"/>
      <c r="I410" s="5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4.25" customHeight="1">
      <c r="A411" s="3"/>
      <c r="B411" s="3"/>
      <c r="C411" s="3"/>
      <c r="D411" s="3"/>
      <c r="E411" s="3"/>
      <c r="F411" s="4"/>
      <c r="G411" s="3"/>
      <c r="H411" s="5"/>
      <c r="I411" s="5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4.25" customHeight="1">
      <c r="A412" s="3"/>
      <c r="B412" s="3"/>
      <c r="C412" s="3"/>
      <c r="D412" s="3"/>
      <c r="E412" s="3"/>
      <c r="F412" s="4"/>
      <c r="G412" s="3"/>
      <c r="H412" s="5"/>
      <c r="I412" s="5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4.25" customHeight="1">
      <c r="A413" s="3"/>
      <c r="B413" s="3"/>
      <c r="C413" s="3"/>
      <c r="D413" s="3"/>
      <c r="E413" s="3"/>
      <c r="F413" s="4"/>
      <c r="G413" s="3"/>
      <c r="H413" s="5"/>
      <c r="I413" s="5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4.25" customHeight="1">
      <c r="A414" s="3"/>
      <c r="B414" s="3"/>
      <c r="C414" s="3"/>
      <c r="D414" s="3"/>
      <c r="E414" s="3"/>
      <c r="F414" s="4"/>
      <c r="G414" s="3"/>
      <c r="H414" s="5"/>
      <c r="I414" s="5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4.25" customHeight="1">
      <c r="A415" s="3"/>
      <c r="B415" s="3"/>
      <c r="C415" s="3"/>
      <c r="D415" s="3"/>
      <c r="E415" s="3"/>
      <c r="F415" s="4"/>
      <c r="G415" s="3"/>
      <c r="H415" s="5"/>
      <c r="I415" s="5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4.25" customHeight="1">
      <c r="A416" s="3"/>
      <c r="B416" s="3"/>
      <c r="C416" s="3"/>
      <c r="D416" s="3"/>
      <c r="E416" s="3"/>
      <c r="F416" s="4"/>
      <c r="G416" s="3"/>
      <c r="H416" s="5"/>
      <c r="I416" s="5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4.25" customHeight="1">
      <c r="A417" s="3"/>
      <c r="B417" s="3"/>
      <c r="C417" s="3"/>
      <c r="D417" s="3"/>
      <c r="E417" s="3"/>
      <c r="F417" s="4"/>
      <c r="G417" s="3"/>
      <c r="H417" s="5"/>
      <c r="I417" s="5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4.25" customHeight="1">
      <c r="A418" s="3"/>
      <c r="B418" s="3"/>
      <c r="C418" s="3"/>
      <c r="D418" s="3"/>
      <c r="E418" s="3"/>
      <c r="F418" s="4"/>
      <c r="G418" s="3"/>
      <c r="H418" s="5"/>
      <c r="I418" s="5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4.25" customHeight="1">
      <c r="A419" s="3"/>
      <c r="B419" s="3"/>
      <c r="C419" s="3"/>
      <c r="D419" s="3"/>
      <c r="E419" s="3"/>
      <c r="F419" s="4"/>
      <c r="G419" s="3"/>
      <c r="H419" s="5"/>
      <c r="I419" s="5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4.25" customHeight="1">
      <c r="A420" s="3"/>
      <c r="B420" s="3"/>
      <c r="C420" s="3"/>
      <c r="D420" s="3"/>
      <c r="E420" s="3"/>
      <c r="F420" s="4"/>
      <c r="G420" s="3"/>
      <c r="H420" s="5"/>
      <c r="I420" s="5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4.25" customHeight="1">
      <c r="A421" s="3"/>
      <c r="B421" s="3"/>
      <c r="C421" s="3"/>
      <c r="D421" s="3"/>
      <c r="E421" s="3"/>
      <c r="F421" s="4"/>
      <c r="G421" s="3"/>
      <c r="H421" s="5"/>
      <c r="I421" s="5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4.25" customHeight="1">
      <c r="A422" s="3"/>
      <c r="B422" s="3"/>
      <c r="C422" s="3"/>
      <c r="D422" s="3"/>
      <c r="E422" s="3"/>
      <c r="F422" s="4"/>
      <c r="G422" s="3"/>
      <c r="H422" s="5"/>
      <c r="I422" s="5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4.25" customHeight="1">
      <c r="A423" s="3"/>
      <c r="B423" s="3"/>
      <c r="C423" s="3"/>
      <c r="D423" s="3"/>
      <c r="E423" s="3"/>
      <c r="F423" s="4"/>
      <c r="G423" s="3"/>
      <c r="H423" s="5"/>
      <c r="I423" s="5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4.25" customHeight="1">
      <c r="A424" s="3"/>
      <c r="B424" s="3"/>
      <c r="C424" s="3"/>
      <c r="D424" s="3"/>
      <c r="E424" s="3"/>
      <c r="F424" s="4"/>
      <c r="G424" s="3"/>
      <c r="H424" s="5"/>
      <c r="I424" s="5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4.25" customHeight="1">
      <c r="A425" s="3"/>
      <c r="B425" s="3"/>
      <c r="C425" s="3"/>
      <c r="D425" s="3"/>
      <c r="E425" s="3"/>
      <c r="F425" s="4"/>
      <c r="G425" s="3"/>
      <c r="H425" s="5"/>
      <c r="I425" s="5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4.25" customHeight="1">
      <c r="A426" s="3"/>
      <c r="B426" s="3"/>
      <c r="C426" s="3"/>
      <c r="D426" s="3"/>
      <c r="E426" s="3"/>
      <c r="F426" s="4"/>
      <c r="G426" s="3"/>
      <c r="H426" s="5"/>
      <c r="I426" s="5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4.25" customHeight="1">
      <c r="A427" s="3"/>
      <c r="B427" s="3"/>
      <c r="C427" s="3"/>
      <c r="D427" s="3"/>
      <c r="E427" s="3"/>
      <c r="F427" s="4"/>
      <c r="G427" s="3"/>
      <c r="H427" s="5"/>
      <c r="I427" s="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4.25" customHeight="1">
      <c r="A428" s="3"/>
      <c r="B428" s="3"/>
      <c r="C428" s="3"/>
      <c r="D428" s="3"/>
      <c r="E428" s="3"/>
      <c r="F428" s="4"/>
      <c r="G428" s="3"/>
      <c r="H428" s="5"/>
      <c r="I428" s="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4.25" customHeight="1">
      <c r="A429" s="3"/>
      <c r="B429" s="3"/>
      <c r="C429" s="3"/>
      <c r="D429" s="3"/>
      <c r="E429" s="3"/>
      <c r="F429" s="4"/>
      <c r="G429" s="3"/>
      <c r="H429" s="5"/>
      <c r="I429" s="5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4.25" customHeight="1">
      <c r="A430" s="3"/>
      <c r="B430" s="3"/>
      <c r="C430" s="3"/>
      <c r="D430" s="3"/>
      <c r="E430" s="3"/>
      <c r="F430" s="4"/>
      <c r="G430" s="3"/>
      <c r="H430" s="5"/>
      <c r="I430" s="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4.25" customHeight="1">
      <c r="A431" s="3"/>
      <c r="B431" s="3"/>
      <c r="C431" s="3"/>
      <c r="D431" s="3"/>
      <c r="E431" s="3"/>
      <c r="F431" s="4"/>
      <c r="G431" s="3"/>
      <c r="H431" s="5"/>
      <c r="I431" s="5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4.25" customHeight="1">
      <c r="A432" s="3"/>
      <c r="B432" s="3"/>
      <c r="C432" s="3"/>
      <c r="D432" s="3"/>
      <c r="E432" s="3"/>
      <c r="F432" s="4"/>
      <c r="G432" s="3"/>
      <c r="H432" s="5"/>
      <c r="I432" s="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4.25" customHeight="1">
      <c r="A433" s="3"/>
      <c r="B433" s="3"/>
      <c r="C433" s="3"/>
      <c r="D433" s="3"/>
      <c r="E433" s="3"/>
      <c r="F433" s="4"/>
      <c r="G433" s="3"/>
      <c r="H433" s="5"/>
      <c r="I433" s="5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4.25" customHeight="1">
      <c r="A434" s="3"/>
      <c r="B434" s="3"/>
      <c r="C434" s="3"/>
      <c r="D434" s="3"/>
      <c r="E434" s="3"/>
      <c r="F434" s="4"/>
      <c r="G434" s="3"/>
      <c r="H434" s="5"/>
      <c r="I434" s="5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4.25" customHeight="1">
      <c r="A435" s="3"/>
      <c r="B435" s="3"/>
      <c r="C435" s="3"/>
      <c r="D435" s="3"/>
      <c r="E435" s="3"/>
      <c r="F435" s="4"/>
      <c r="G435" s="3"/>
      <c r="H435" s="5"/>
      <c r="I435" s="5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4.25" customHeight="1">
      <c r="A436" s="3"/>
      <c r="B436" s="3"/>
      <c r="C436" s="3"/>
      <c r="D436" s="3"/>
      <c r="E436" s="3"/>
      <c r="F436" s="4"/>
      <c r="G436" s="3"/>
      <c r="H436" s="5"/>
      <c r="I436" s="5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4.25" customHeight="1">
      <c r="A437" s="3"/>
      <c r="B437" s="3"/>
      <c r="C437" s="3"/>
      <c r="D437" s="3"/>
      <c r="E437" s="3"/>
      <c r="F437" s="4"/>
      <c r="G437" s="3"/>
      <c r="H437" s="5"/>
      <c r="I437" s="5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4.25" customHeight="1">
      <c r="A438" s="3"/>
      <c r="B438" s="3"/>
      <c r="C438" s="3"/>
      <c r="D438" s="3"/>
      <c r="E438" s="3"/>
      <c r="F438" s="4"/>
      <c r="G438" s="3"/>
      <c r="H438" s="5"/>
      <c r="I438" s="5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4.25" customHeight="1">
      <c r="A439" s="3"/>
      <c r="B439" s="3"/>
      <c r="C439" s="3"/>
      <c r="D439" s="3"/>
      <c r="E439" s="3"/>
      <c r="F439" s="4"/>
      <c r="G439" s="3"/>
      <c r="H439" s="5"/>
      <c r="I439" s="5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4.25" customHeight="1">
      <c r="A440" s="3"/>
      <c r="B440" s="3"/>
      <c r="C440" s="3"/>
      <c r="D440" s="3"/>
      <c r="E440" s="3"/>
      <c r="F440" s="4"/>
      <c r="G440" s="3"/>
      <c r="H440" s="5"/>
      <c r="I440" s="5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4.25" customHeight="1">
      <c r="A441" s="3"/>
      <c r="B441" s="3"/>
      <c r="C441" s="3"/>
      <c r="D441" s="3"/>
      <c r="E441" s="3"/>
      <c r="F441" s="4"/>
      <c r="G441" s="3"/>
      <c r="H441" s="5"/>
      <c r="I441" s="5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4.25" customHeight="1">
      <c r="A442" s="3"/>
      <c r="B442" s="3"/>
      <c r="C442" s="3"/>
      <c r="D442" s="3"/>
      <c r="E442" s="3"/>
      <c r="F442" s="4"/>
      <c r="G442" s="3"/>
      <c r="H442" s="5"/>
      <c r="I442" s="5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4.25" customHeight="1">
      <c r="A443" s="3"/>
      <c r="B443" s="3"/>
      <c r="C443" s="3"/>
      <c r="D443" s="3"/>
      <c r="E443" s="3"/>
      <c r="F443" s="4"/>
      <c r="G443" s="3"/>
      <c r="H443" s="5"/>
      <c r="I443" s="5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4.25" customHeight="1">
      <c r="A444" s="3"/>
      <c r="B444" s="3"/>
      <c r="C444" s="3"/>
      <c r="D444" s="3"/>
      <c r="E444" s="3"/>
      <c r="F444" s="4"/>
      <c r="G444" s="3"/>
      <c r="H444" s="5"/>
      <c r="I444" s="5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4.25" customHeight="1">
      <c r="A445" s="3"/>
      <c r="B445" s="3"/>
      <c r="C445" s="3"/>
      <c r="D445" s="3"/>
      <c r="E445" s="3"/>
      <c r="F445" s="4"/>
      <c r="G445" s="3"/>
      <c r="H445" s="5"/>
      <c r="I445" s="5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4.25" customHeight="1">
      <c r="A446" s="3"/>
      <c r="B446" s="3"/>
      <c r="C446" s="3"/>
      <c r="D446" s="3"/>
      <c r="E446" s="3"/>
      <c r="F446" s="4"/>
      <c r="G446" s="3"/>
      <c r="H446" s="5"/>
      <c r="I446" s="5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4.25" customHeight="1">
      <c r="A447" s="3"/>
      <c r="B447" s="3"/>
      <c r="C447" s="3"/>
      <c r="D447" s="3"/>
      <c r="E447" s="3"/>
      <c r="F447" s="4"/>
      <c r="G447" s="3"/>
      <c r="H447" s="5"/>
      <c r="I447" s="5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4.25" customHeight="1">
      <c r="A448" s="3"/>
      <c r="B448" s="3"/>
      <c r="C448" s="3"/>
      <c r="D448" s="3"/>
      <c r="E448" s="3"/>
      <c r="F448" s="4"/>
      <c r="G448" s="3"/>
      <c r="H448" s="5"/>
      <c r="I448" s="5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4.25" customHeight="1">
      <c r="A449" s="3"/>
      <c r="B449" s="3"/>
      <c r="C449" s="3"/>
      <c r="D449" s="3"/>
      <c r="E449" s="3"/>
      <c r="F449" s="4"/>
      <c r="G449" s="3"/>
      <c r="H449" s="5"/>
      <c r="I449" s="5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4.25" customHeight="1">
      <c r="A450" s="3"/>
      <c r="B450" s="3"/>
      <c r="C450" s="3"/>
      <c r="D450" s="3"/>
      <c r="E450" s="3"/>
      <c r="F450" s="4"/>
      <c r="G450" s="3"/>
      <c r="H450" s="5"/>
      <c r="I450" s="5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4.25" customHeight="1">
      <c r="A451" s="3"/>
      <c r="B451" s="3"/>
      <c r="C451" s="3"/>
      <c r="D451" s="3"/>
      <c r="E451" s="3"/>
      <c r="F451" s="4"/>
      <c r="G451" s="3"/>
      <c r="H451" s="5"/>
      <c r="I451" s="5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4.25" customHeight="1">
      <c r="A452" s="3"/>
      <c r="B452" s="3"/>
      <c r="C452" s="3"/>
      <c r="D452" s="3"/>
      <c r="E452" s="3"/>
      <c r="F452" s="4"/>
      <c r="G452" s="3"/>
      <c r="H452" s="5"/>
      <c r="I452" s="5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4.25" customHeight="1">
      <c r="A453" s="3"/>
      <c r="B453" s="3"/>
      <c r="C453" s="3"/>
      <c r="D453" s="3"/>
      <c r="E453" s="3"/>
      <c r="F453" s="4"/>
      <c r="G453" s="3"/>
      <c r="H453" s="5"/>
      <c r="I453" s="5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4.25" customHeight="1">
      <c r="A454" s="3"/>
      <c r="B454" s="3"/>
      <c r="C454" s="3"/>
      <c r="D454" s="3"/>
      <c r="E454" s="3"/>
      <c r="F454" s="4"/>
      <c r="G454" s="3"/>
      <c r="H454" s="5"/>
      <c r="I454" s="5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4.25" customHeight="1">
      <c r="A455" s="3"/>
      <c r="B455" s="3"/>
      <c r="C455" s="3"/>
      <c r="D455" s="3"/>
      <c r="E455" s="3"/>
      <c r="F455" s="4"/>
      <c r="G455" s="3"/>
      <c r="H455" s="5"/>
      <c r="I455" s="5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4.25" customHeight="1">
      <c r="A456" s="3"/>
      <c r="B456" s="3"/>
      <c r="C456" s="3"/>
      <c r="D456" s="3"/>
      <c r="E456" s="3"/>
      <c r="F456" s="4"/>
      <c r="G456" s="3"/>
      <c r="H456" s="5"/>
      <c r="I456" s="5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4.25" customHeight="1">
      <c r="A457" s="3"/>
      <c r="B457" s="3"/>
      <c r="C457" s="3"/>
      <c r="D457" s="3"/>
      <c r="E457" s="3"/>
      <c r="F457" s="4"/>
      <c r="G457" s="3"/>
      <c r="H457" s="5"/>
      <c r="I457" s="5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4.25" customHeight="1">
      <c r="A458" s="3"/>
      <c r="B458" s="3"/>
      <c r="C458" s="3"/>
      <c r="D458" s="3"/>
      <c r="E458" s="3"/>
      <c r="F458" s="4"/>
      <c r="G458" s="3"/>
      <c r="H458" s="5"/>
      <c r="I458" s="5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4.25" customHeight="1">
      <c r="A459" s="3"/>
      <c r="B459" s="3"/>
      <c r="C459" s="3"/>
      <c r="D459" s="3"/>
      <c r="E459" s="3"/>
      <c r="F459" s="4"/>
      <c r="G459" s="3"/>
      <c r="H459" s="5"/>
      <c r="I459" s="5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4.25" customHeight="1">
      <c r="A460" s="3"/>
      <c r="B460" s="3"/>
      <c r="C460" s="3"/>
      <c r="D460" s="3"/>
      <c r="E460" s="3"/>
      <c r="F460" s="4"/>
      <c r="G460" s="3"/>
      <c r="H460" s="5"/>
      <c r="I460" s="5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4.25" customHeight="1">
      <c r="A461" s="3"/>
      <c r="B461" s="3"/>
      <c r="C461" s="3"/>
      <c r="D461" s="3"/>
      <c r="E461" s="3"/>
      <c r="F461" s="4"/>
      <c r="G461" s="3"/>
      <c r="H461" s="5"/>
      <c r="I461" s="5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4.25" customHeight="1">
      <c r="A462" s="3"/>
      <c r="B462" s="3"/>
      <c r="C462" s="3"/>
      <c r="D462" s="3"/>
      <c r="E462" s="3"/>
      <c r="F462" s="4"/>
      <c r="G462" s="3"/>
      <c r="H462" s="5"/>
      <c r="I462" s="5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4.25" customHeight="1">
      <c r="A463" s="3"/>
      <c r="B463" s="3"/>
      <c r="C463" s="3"/>
      <c r="D463" s="3"/>
      <c r="E463" s="3"/>
      <c r="F463" s="4"/>
      <c r="G463" s="3"/>
      <c r="H463" s="5"/>
      <c r="I463" s="5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4.25" customHeight="1">
      <c r="A464" s="3"/>
      <c r="B464" s="3"/>
      <c r="C464" s="3"/>
      <c r="D464" s="3"/>
      <c r="E464" s="3"/>
      <c r="F464" s="4"/>
      <c r="G464" s="3"/>
      <c r="H464" s="5"/>
      <c r="I464" s="5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4.25" customHeight="1">
      <c r="A465" s="3"/>
      <c r="B465" s="3"/>
      <c r="C465" s="3"/>
      <c r="D465" s="3"/>
      <c r="E465" s="3"/>
      <c r="F465" s="4"/>
      <c r="G465" s="3"/>
      <c r="H465" s="5"/>
      <c r="I465" s="5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4.25" customHeight="1">
      <c r="A466" s="3"/>
      <c r="B466" s="3"/>
      <c r="C466" s="3"/>
      <c r="D466" s="3"/>
      <c r="E466" s="3"/>
      <c r="F466" s="4"/>
      <c r="G466" s="3"/>
      <c r="H466" s="5"/>
      <c r="I466" s="5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4.25" customHeight="1">
      <c r="A467" s="3"/>
      <c r="B467" s="3"/>
      <c r="C467" s="3"/>
      <c r="D467" s="3"/>
      <c r="E467" s="3"/>
      <c r="F467" s="4"/>
      <c r="G467" s="3"/>
      <c r="H467" s="5"/>
      <c r="I467" s="5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4.25" customHeight="1">
      <c r="A468" s="3"/>
      <c r="B468" s="3"/>
      <c r="C468" s="3"/>
      <c r="D468" s="3"/>
      <c r="E468" s="3"/>
      <c r="F468" s="4"/>
      <c r="G468" s="3"/>
      <c r="H468" s="5"/>
      <c r="I468" s="5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4.25" customHeight="1">
      <c r="A469" s="3"/>
      <c r="B469" s="3"/>
      <c r="C469" s="3"/>
      <c r="D469" s="3"/>
      <c r="E469" s="3"/>
      <c r="F469" s="4"/>
      <c r="G469" s="3"/>
      <c r="H469" s="5"/>
      <c r="I469" s="5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4.25" customHeight="1">
      <c r="A470" s="3"/>
      <c r="B470" s="3"/>
      <c r="C470" s="3"/>
      <c r="D470" s="3"/>
      <c r="E470" s="3"/>
      <c r="F470" s="4"/>
      <c r="G470" s="3"/>
      <c r="H470" s="5"/>
      <c r="I470" s="5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4.25" customHeight="1">
      <c r="A471" s="3"/>
      <c r="B471" s="3"/>
      <c r="C471" s="3"/>
      <c r="D471" s="3"/>
      <c r="E471" s="3"/>
      <c r="F471" s="4"/>
      <c r="G471" s="3"/>
      <c r="H471" s="5"/>
      <c r="I471" s="5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4.25" customHeight="1">
      <c r="A472" s="3"/>
      <c r="B472" s="3"/>
      <c r="C472" s="3"/>
      <c r="D472" s="3"/>
      <c r="E472" s="3"/>
      <c r="F472" s="4"/>
      <c r="G472" s="3"/>
      <c r="H472" s="5"/>
      <c r="I472" s="5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4.25" customHeight="1">
      <c r="A473" s="3"/>
      <c r="B473" s="3"/>
      <c r="C473" s="3"/>
      <c r="D473" s="3"/>
      <c r="E473" s="3"/>
      <c r="F473" s="4"/>
      <c r="G473" s="3"/>
      <c r="H473" s="5"/>
      <c r="I473" s="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4.25" customHeight="1">
      <c r="A474" s="3"/>
      <c r="B474" s="3"/>
      <c r="C474" s="3"/>
      <c r="D474" s="3"/>
      <c r="E474" s="3"/>
      <c r="F474" s="4"/>
      <c r="G474" s="3"/>
      <c r="H474" s="5"/>
      <c r="I474" s="5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4.25" customHeight="1">
      <c r="A475" s="3"/>
      <c r="B475" s="3"/>
      <c r="C475" s="3"/>
      <c r="D475" s="3"/>
      <c r="E475" s="3"/>
      <c r="F475" s="4"/>
      <c r="G475" s="3"/>
      <c r="H475" s="5"/>
      <c r="I475" s="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4.25" customHeight="1">
      <c r="A476" s="3"/>
      <c r="B476" s="3"/>
      <c r="C476" s="3"/>
      <c r="D476" s="3"/>
      <c r="E476" s="3"/>
      <c r="F476" s="4"/>
      <c r="G476" s="3"/>
      <c r="H476" s="5"/>
      <c r="I476" s="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4.25" customHeight="1">
      <c r="A477" s="3"/>
      <c r="B477" s="3"/>
      <c r="C477" s="3"/>
      <c r="D477" s="3"/>
      <c r="E477" s="3"/>
      <c r="F477" s="4"/>
      <c r="G477" s="3"/>
      <c r="H477" s="5"/>
      <c r="I477" s="5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4.25" customHeight="1">
      <c r="A478" s="3"/>
      <c r="B478" s="3"/>
      <c r="C478" s="3"/>
      <c r="D478" s="3"/>
      <c r="E478" s="3"/>
      <c r="F478" s="4"/>
      <c r="G478" s="3"/>
      <c r="H478" s="5"/>
      <c r="I478" s="5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4.25" customHeight="1">
      <c r="A479" s="3"/>
      <c r="B479" s="3"/>
      <c r="C479" s="3"/>
      <c r="D479" s="3"/>
      <c r="E479" s="3"/>
      <c r="F479" s="4"/>
      <c r="G479" s="3"/>
      <c r="H479" s="5"/>
      <c r="I479" s="5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4.25" customHeight="1">
      <c r="A480" s="3"/>
      <c r="B480" s="3"/>
      <c r="C480" s="3"/>
      <c r="D480" s="3"/>
      <c r="E480" s="3"/>
      <c r="F480" s="4"/>
      <c r="G480" s="3"/>
      <c r="H480" s="5"/>
      <c r="I480" s="5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4.25" customHeight="1">
      <c r="A481" s="3"/>
      <c r="B481" s="3"/>
      <c r="C481" s="3"/>
      <c r="D481" s="3"/>
      <c r="E481" s="3"/>
      <c r="F481" s="4"/>
      <c r="G481" s="3"/>
      <c r="H481" s="5"/>
      <c r="I481" s="5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4.25" customHeight="1">
      <c r="A482" s="3"/>
      <c r="B482" s="3"/>
      <c r="C482" s="3"/>
      <c r="D482" s="3"/>
      <c r="E482" s="3"/>
      <c r="F482" s="4"/>
      <c r="G482" s="3"/>
      <c r="H482" s="5"/>
      <c r="I482" s="5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4.25" customHeight="1">
      <c r="A483" s="3"/>
      <c r="B483" s="3"/>
      <c r="C483" s="3"/>
      <c r="D483" s="3"/>
      <c r="E483" s="3"/>
      <c r="F483" s="4"/>
      <c r="G483" s="3"/>
      <c r="H483" s="5"/>
      <c r="I483" s="5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4.25" customHeight="1">
      <c r="A484" s="3"/>
      <c r="B484" s="3"/>
      <c r="C484" s="3"/>
      <c r="D484" s="3"/>
      <c r="E484" s="3"/>
      <c r="F484" s="4"/>
      <c r="G484" s="3"/>
      <c r="H484" s="5"/>
      <c r="I484" s="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4.25" customHeight="1">
      <c r="A485" s="3"/>
      <c r="B485" s="3"/>
      <c r="C485" s="3"/>
      <c r="D485" s="3"/>
      <c r="E485" s="3"/>
      <c r="F485" s="4"/>
      <c r="G485" s="3"/>
      <c r="H485" s="5"/>
      <c r="I485" s="5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4.25" customHeight="1">
      <c r="A486" s="3"/>
      <c r="B486" s="3"/>
      <c r="C486" s="3"/>
      <c r="D486" s="3"/>
      <c r="E486" s="3"/>
      <c r="F486" s="4"/>
      <c r="G486" s="3"/>
      <c r="H486" s="5"/>
      <c r="I486" s="5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4.25" customHeight="1">
      <c r="A487" s="3"/>
      <c r="B487" s="3"/>
      <c r="C487" s="3"/>
      <c r="D487" s="3"/>
      <c r="E487" s="3"/>
      <c r="F487" s="4"/>
      <c r="G487" s="3"/>
      <c r="H487" s="5"/>
      <c r="I487" s="5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4.25" customHeight="1">
      <c r="A488" s="3"/>
      <c r="B488" s="3"/>
      <c r="C488" s="3"/>
      <c r="D488" s="3"/>
      <c r="E488" s="3"/>
      <c r="F488" s="4"/>
      <c r="G488" s="3"/>
      <c r="H488" s="5"/>
      <c r="I488" s="5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4.25" customHeight="1">
      <c r="A489" s="3"/>
      <c r="B489" s="3"/>
      <c r="C489" s="3"/>
      <c r="D489" s="3"/>
      <c r="E489" s="3"/>
      <c r="F489" s="4"/>
      <c r="G489" s="3"/>
      <c r="H489" s="5"/>
      <c r="I489" s="5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4.25" customHeight="1">
      <c r="A490" s="3"/>
      <c r="B490" s="3"/>
      <c r="C490" s="3"/>
      <c r="D490" s="3"/>
      <c r="E490" s="3"/>
      <c r="F490" s="4"/>
      <c r="G490" s="3"/>
      <c r="H490" s="5"/>
      <c r="I490" s="5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4.25" customHeight="1">
      <c r="A491" s="3"/>
      <c r="B491" s="3"/>
      <c r="C491" s="3"/>
      <c r="D491" s="3"/>
      <c r="E491" s="3"/>
      <c r="F491" s="4"/>
      <c r="G491" s="3"/>
      <c r="H491" s="5"/>
      <c r="I491" s="5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4.25" customHeight="1">
      <c r="A492" s="3"/>
      <c r="B492" s="3"/>
      <c r="C492" s="3"/>
      <c r="D492" s="3"/>
      <c r="E492" s="3"/>
      <c r="F492" s="4"/>
      <c r="G492" s="3"/>
      <c r="H492" s="5"/>
      <c r="I492" s="5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4.25" customHeight="1">
      <c r="A493" s="3"/>
      <c r="B493" s="3"/>
      <c r="C493" s="3"/>
      <c r="D493" s="3"/>
      <c r="E493" s="3"/>
      <c r="F493" s="4"/>
      <c r="G493" s="3"/>
      <c r="H493" s="5"/>
      <c r="I493" s="5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4.25" customHeight="1">
      <c r="A494" s="3"/>
      <c r="B494" s="3"/>
      <c r="C494" s="3"/>
      <c r="D494" s="3"/>
      <c r="E494" s="3"/>
      <c r="F494" s="4"/>
      <c r="G494" s="3"/>
      <c r="H494" s="5"/>
      <c r="I494" s="5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4.25" customHeight="1">
      <c r="A495" s="3"/>
      <c r="B495" s="3"/>
      <c r="C495" s="3"/>
      <c r="D495" s="3"/>
      <c r="E495" s="3"/>
      <c r="F495" s="4"/>
      <c r="G495" s="3"/>
      <c r="H495" s="5"/>
      <c r="I495" s="5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4.25" customHeight="1">
      <c r="A496" s="3"/>
      <c r="B496" s="3"/>
      <c r="C496" s="3"/>
      <c r="D496" s="3"/>
      <c r="E496" s="3"/>
      <c r="F496" s="4"/>
      <c r="G496" s="3"/>
      <c r="H496" s="5"/>
      <c r="I496" s="5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4.25" customHeight="1">
      <c r="A497" s="3"/>
      <c r="B497" s="3"/>
      <c r="C497" s="3"/>
      <c r="D497" s="3"/>
      <c r="E497" s="3"/>
      <c r="F497" s="4"/>
      <c r="G497" s="3"/>
      <c r="H497" s="5"/>
      <c r="I497" s="5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4.25" customHeight="1">
      <c r="A498" s="3"/>
      <c r="B498" s="3"/>
      <c r="C498" s="3"/>
      <c r="D498" s="3"/>
      <c r="E498" s="3"/>
      <c r="F498" s="4"/>
      <c r="G498" s="3"/>
      <c r="H498" s="5"/>
      <c r="I498" s="5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4.25" customHeight="1">
      <c r="A499" s="3"/>
      <c r="B499" s="3"/>
      <c r="C499" s="3"/>
      <c r="D499" s="3"/>
      <c r="E499" s="3"/>
      <c r="F499" s="4"/>
      <c r="G499" s="3"/>
      <c r="H499" s="5"/>
      <c r="I499" s="5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4.25" customHeight="1">
      <c r="A500" s="3"/>
      <c r="B500" s="3"/>
      <c r="C500" s="3"/>
      <c r="D500" s="3"/>
      <c r="E500" s="3"/>
      <c r="F500" s="4"/>
      <c r="G500" s="3"/>
      <c r="H500" s="5"/>
      <c r="I500" s="5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4.25" customHeight="1">
      <c r="A501" s="3"/>
      <c r="B501" s="3"/>
      <c r="C501" s="3"/>
      <c r="D501" s="3"/>
      <c r="E501" s="3"/>
      <c r="F501" s="4"/>
      <c r="G501" s="3"/>
      <c r="H501" s="5"/>
      <c r="I501" s="5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4.25" customHeight="1">
      <c r="A502" s="3"/>
      <c r="B502" s="3"/>
      <c r="C502" s="3"/>
      <c r="D502" s="3"/>
      <c r="E502" s="3"/>
      <c r="F502" s="4"/>
      <c r="G502" s="3"/>
      <c r="H502" s="5"/>
      <c r="I502" s="5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4.25" customHeight="1">
      <c r="A503" s="3"/>
      <c r="B503" s="3"/>
      <c r="C503" s="3"/>
      <c r="D503" s="3"/>
      <c r="E503" s="3"/>
      <c r="F503" s="4"/>
      <c r="G503" s="3"/>
      <c r="H503" s="5"/>
      <c r="I503" s="5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4.25" customHeight="1">
      <c r="A504" s="3"/>
      <c r="B504" s="3"/>
      <c r="C504" s="3"/>
      <c r="D504" s="3"/>
      <c r="E504" s="3"/>
      <c r="F504" s="4"/>
      <c r="G504" s="3"/>
      <c r="H504" s="5"/>
      <c r="I504" s="5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4.25" customHeight="1">
      <c r="A505" s="3"/>
      <c r="B505" s="3"/>
      <c r="C505" s="3"/>
      <c r="D505" s="3"/>
      <c r="E505" s="3"/>
      <c r="F505" s="4"/>
      <c r="G505" s="3"/>
      <c r="H505" s="5"/>
      <c r="I505" s="5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4.25" customHeight="1">
      <c r="A506" s="3"/>
      <c r="B506" s="3"/>
      <c r="C506" s="3"/>
      <c r="D506" s="3"/>
      <c r="E506" s="3"/>
      <c r="F506" s="4"/>
      <c r="G506" s="3"/>
      <c r="H506" s="5"/>
      <c r="I506" s="5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4.25" customHeight="1">
      <c r="A507" s="3"/>
      <c r="B507" s="3"/>
      <c r="C507" s="3"/>
      <c r="D507" s="3"/>
      <c r="E507" s="3"/>
      <c r="F507" s="4"/>
      <c r="G507" s="3"/>
      <c r="H507" s="5"/>
      <c r="I507" s="5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4.25" customHeight="1">
      <c r="A508" s="3"/>
      <c r="B508" s="3"/>
      <c r="C508" s="3"/>
      <c r="D508" s="3"/>
      <c r="E508" s="3"/>
      <c r="F508" s="4"/>
      <c r="G508" s="3"/>
      <c r="H508" s="5"/>
      <c r="I508" s="5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4.25" customHeight="1">
      <c r="A509" s="3"/>
      <c r="B509" s="3"/>
      <c r="C509" s="3"/>
      <c r="D509" s="3"/>
      <c r="E509" s="3"/>
      <c r="F509" s="4"/>
      <c r="G509" s="3"/>
      <c r="H509" s="5"/>
      <c r="I509" s="5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4.25" customHeight="1">
      <c r="A510" s="3"/>
      <c r="B510" s="3"/>
      <c r="C510" s="3"/>
      <c r="D510" s="3"/>
      <c r="E510" s="3"/>
      <c r="F510" s="4"/>
      <c r="G510" s="3"/>
      <c r="H510" s="5"/>
      <c r="I510" s="5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4.25" customHeight="1">
      <c r="A511" s="3"/>
      <c r="B511" s="3"/>
      <c r="C511" s="3"/>
      <c r="D511" s="3"/>
      <c r="E511" s="3"/>
      <c r="F511" s="4"/>
      <c r="G511" s="3"/>
      <c r="H511" s="5"/>
      <c r="I511" s="5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4.25" customHeight="1">
      <c r="A512" s="3"/>
      <c r="B512" s="3"/>
      <c r="C512" s="3"/>
      <c r="D512" s="3"/>
      <c r="E512" s="3"/>
      <c r="F512" s="4"/>
      <c r="G512" s="3"/>
      <c r="H512" s="5"/>
      <c r="I512" s="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4.25" customHeight="1">
      <c r="A513" s="3"/>
      <c r="B513" s="3"/>
      <c r="C513" s="3"/>
      <c r="D513" s="3"/>
      <c r="E513" s="3"/>
      <c r="F513" s="4"/>
      <c r="G513" s="3"/>
      <c r="H513" s="5"/>
      <c r="I513" s="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4.25" customHeight="1">
      <c r="A514" s="3"/>
      <c r="B514" s="3"/>
      <c r="C514" s="3"/>
      <c r="D514" s="3"/>
      <c r="E514" s="3"/>
      <c r="F514" s="4"/>
      <c r="G514" s="3"/>
      <c r="H514" s="5"/>
      <c r="I514" s="5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4.25" customHeight="1">
      <c r="A515" s="3"/>
      <c r="B515" s="3"/>
      <c r="C515" s="3"/>
      <c r="D515" s="3"/>
      <c r="E515" s="3"/>
      <c r="F515" s="4"/>
      <c r="G515" s="3"/>
      <c r="H515" s="5"/>
      <c r="I515" s="5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4.25" customHeight="1">
      <c r="A516" s="3"/>
      <c r="B516" s="3"/>
      <c r="C516" s="3"/>
      <c r="D516" s="3"/>
      <c r="E516" s="3"/>
      <c r="F516" s="4"/>
      <c r="G516" s="3"/>
      <c r="H516" s="5"/>
      <c r="I516" s="5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4.25" customHeight="1">
      <c r="A517" s="3"/>
      <c r="B517" s="3"/>
      <c r="C517" s="3"/>
      <c r="D517" s="3"/>
      <c r="E517" s="3"/>
      <c r="F517" s="4"/>
      <c r="G517" s="3"/>
      <c r="H517" s="5"/>
      <c r="I517" s="5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4.25" customHeight="1">
      <c r="A518" s="3"/>
      <c r="B518" s="3"/>
      <c r="C518" s="3"/>
      <c r="D518" s="3"/>
      <c r="E518" s="3"/>
      <c r="F518" s="4"/>
      <c r="G518" s="3"/>
      <c r="H518" s="5"/>
      <c r="I518" s="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4.25" customHeight="1">
      <c r="A519" s="3"/>
      <c r="B519" s="3"/>
      <c r="C519" s="3"/>
      <c r="D519" s="3"/>
      <c r="E519" s="3"/>
      <c r="F519" s="4"/>
      <c r="G519" s="3"/>
      <c r="H519" s="5"/>
      <c r="I519" s="5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4.25" customHeight="1">
      <c r="A520" s="3"/>
      <c r="B520" s="3"/>
      <c r="C520" s="3"/>
      <c r="D520" s="3"/>
      <c r="E520" s="3"/>
      <c r="F520" s="4"/>
      <c r="G520" s="3"/>
      <c r="H520" s="5"/>
      <c r="I520" s="5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4.25" customHeight="1">
      <c r="A521" s="3"/>
      <c r="B521" s="3"/>
      <c r="C521" s="3"/>
      <c r="D521" s="3"/>
      <c r="E521" s="3"/>
      <c r="F521" s="4"/>
      <c r="G521" s="3"/>
      <c r="H521" s="5"/>
      <c r="I521" s="5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4.25" customHeight="1">
      <c r="A522" s="3"/>
      <c r="B522" s="3"/>
      <c r="C522" s="3"/>
      <c r="D522" s="3"/>
      <c r="E522" s="3"/>
      <c r="F522" s="4"/>
      <c r="G522" s="3"/>
      <c r="H522" s="5"/>
      <c r="I522" s="5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4.25" customHeight="1">
      <c r="A523" s="3"/>
      <c r="B523" s="3"/>
      <c r="C523" s="3"/>
      <c r="D523" s="3"/>
      <c r="E523" s="3"/>
      <c r="F523" s="4"/>
      <c r="G523" s="3"/>
      <c r="H523" s="5"/>
      <c r="I523" s="5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4.25" customHeight="1">
      <c r="A524" s="3"/>
      <c r="B524" s="3"/>
      <c r="C524" s="3"/>
      <c r="D524" s="3"/>
      <c r="E524" s="3"/>
      <c r="F524" s="4"/>
      <c r="G524" s="3"/>
      <c r="H524" s="5"/>
      <c r="I524" s="5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4.25" customHeight="1">
      <c r="A525" s="3"/>
      <c r="B525" s="3"/>
      <c r="C525" s="3"/>
      <c r="D525" s="3"/>
      <c r="E525" s="3"/>
      <c r="F525" s="4"/>
      <c r="G525" s="3"/>
      <c r="H525" s="5"/>
      <c r="I525" s="5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4.25" customHeight="1">
      <c r="A526" s="3"/>
      <c r="B526" s="3"/>
      <c r="C526" s="3"/>
      <c r="D526" s="3"/>
      <c r="E526" s="3"/>
      <c r="F526" s="4"/>
      <c r="G526" s="3"/>
      <c r="H526" s="5"/>
      <c r="I526" s="5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4.25" customHeight="1">
      <c r="A527" s="3"/>
      <c r="B527" s="3"/>
      <c r="C527" s="3"/>
      <c r="D527" s="3"/>
      <c r="E527" s="3"/>
      <c r="F527" s="4"/>
      <c r="G527" s="3"/>
      <c r="H527" s="5"/>
      <c r="I527" s="5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4.25" customHeight="1">
      <c r="A528" s="3"/>
      <c r="B528" s="3"/>
      <c r="C528" s="3"/>
      <c r="D528" s="3"/>
      <c r="E528" s="3"/>
      <c r="F528" s="4"/>
      <c r="G528" s="3"/>
      <c r="H528" s="5"/>
      <c r="I528" s="5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4.25" customHeight="1">
      <c r="A529" s="3"/>
      <c r="B529" s="3"/>
      <c r="C529" s="3"/>
      <c r="D529" s="3"/>
      <c r="E529" s="3"/>
      <c r="F529" s="4"/>
      <c r="G529" s="3"/>
      <c r="H529" s="5"/>
      <c r="I529" s="5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4.25" customHeight="1">
      <c r="A530" s="3"/>
      <c r="B530" s="3"/>
      <c r="C530" s="3"/>
      <c r="D530" s="3"/>
      <c r="E530" s="3"/>
      <c r="F530" s="4"/>
      <c r="G530" s="3"/>
      <c r="H530" s="5"/>
      <c r="I530" s="5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4.25" customHeight="1">
      <c r="A531" s="3"/>
      <c r="B531" s="3"/>
      <c r="C531" s="3"/>
      <c r="D531" s="3"/>
      <c r="E531" s="3"/>
      <c r="F531" s="4"/>
      <c r="G531" s="3"/>
      <c r="H531" s="5"/>
      <c r="I531" s="5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4.25" customHeight="1">
      <c r="A532" s="3"/>
      <c r="B532" s="3"/>
      <c r="C532" s="3"/>
      <c r="D532" s="3"/>
      <c r="E532" s="3"/>
      <c r="F532" s="4"/>
      <c r="G532" s="3"/>
      <c r="H532" s="5"/>
      <c r="I532" s="5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4.25" customHeight="1">
      <c r="A533" s="3"/>
      <c r="B533" s="3"/>
      <c r="C533" s="3"/>
      <c r="D533" s="3"/>
      <c r="E533" s="3"/>
      <c r="F533" s="4"/>
      <c r="G533" s="3"/>
      <c r="H533" s="5"/>
      <c r="I533" s="5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4.25" customHeight="1">
      <c r="A534" s="3"/>
      <c r="B534" s="3"/>
      <c r="C534" s="3"/>
      <c r="D534" s="3"/>
      <c r="E534" s="3"/>
      <c r="F534" s="4"/>
      <c r="G534" s="3"/>
      <c r="H534" s="5"/>
      <c r="I534" s="5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4.25" customHeight="1">
      <c r="A535" s="3"/>
      <c r="B535" s="3"/>
      <c r="C535" s="3"/>
      <c r="D535" s="3"/>
      <c r="E535" s="3"/>
      <c r="F535" s="4"/>
      <c r="G535" s="3"/>
      <c r="H535" s="5"/>
      <c r="I535" s="5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4.25" customHeight="1">
      <c r="A536" s="3"/>
      <c r="B536" s="3"/>
      <c r="C536" s="3"/>
      <c r="D536" s="3"/>
      <c r="E536" s="3"/>
      <c r="F536" s="4"/>
      <c r="G536" s="3"/>
      <c r="H536" s="5"/>
      <c r="I536" s="5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4.25" customHeight="1">
      <c r="A537" s="3"/>
      <c r="B537" s="3"/>
      <c r="C537" s="3"/>
      <c r="D537" s="3"/>
      <c r="E537" s="3"/>
      <c r="F537" s="4"/>
      <c r="G537" s="3"/>
      <c r="H537" s="5"/>
      <c r="I537" s="5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4.25" customHeight="1">
      <c r="A538" s="3"/>
      <c r="B538" s="3"/>
      <c r="C538" s="3"/>
      <c r="D538" s="3"/>
      <c r="E538" s="3"/>
      <c r="F538" s="4"/>
      <c r="G538" s="3"/>
      <c r="H538" s="5"/>
      <c r="I538" s="5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4.25" customHeight="1">
      <c r="A539" s="3"/>
      <c r="B539" s="3"/>
      <c r="C539" s="3"/>
      <c r="D539" s="3"/>
      <c r="E539" s="3"/>
      <c r="F539" s="4"/>
      <c r="G539" s="3"/>
      <c r="H539" s="5"/>
      <c r="I539" s="5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4.25" customHeight="1">
      <c r="A540" s="3"/>
      <c r="B540" s="3"/>
      <c r="C540" s="3"/>
      <c r="D540" s="3"/>
      <c r="E540" s="3"/>
      <c r="F540" s="4"/>
      <c r="G540" s="3"/>
      <c r="H540" s="5"/>
      <c r="I540" s="5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4.25" customHeight="1">
      <c r="A541" s="3"/>
      <c r="B541" s="3"/>
      <c r="C541" s="3"/>
      <c r="D541" s="3"/>
      <c r="E541" s="3"/>
      <c r="F541" s="4"/>
      <c r="G541" s="3"/>
      <c r="H541" s="5"/>
      <c r="I541" s="5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4.25" customHeight="1">
      <c r="A542" s="3"/>
      <c r="B542" s="3"/>
      <c r="C542" s="3"/>
      <c r="D542" s="3"/>
      <c r="E542" s="3"/>
      <c r="F542" s="4"/>
      <c r="G542" s="3"/>
      <c r="H542" s="5"/>
      <c r="I542" s="5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4.25" customHeight="1">
      <c r="A543" s="3"/>
      <c r="B543" s="3"/>
      <c r="C543" s="3"/>
      <c r="D543" s="3"/>
      <c r="E543" s="3"/>
      <c r="F543" s="4"/>
      <c r="G543" s="3"/>
      <c r="H543" s="5"/>
      <c r="I543" s="5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4.25" customHeight="1">
      <c r="A544" s="3"/>
      <c r="B544" s="3"/>
      <c r="C544" s="3"/>
      <c r="D544" s="3"/>
      <c r="E544" s="3"/>
      <c r="F544" s="4"/>
      <c r="G544" s="3"/>
      <c r="H544" s="5"/>
      <c r="I544" s="5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4.25" customHeight="1">
      <c r="A545" s="3"/>
      <c r="B545" s="3"/>
      <c r="C545" s="3"/>
      <c r="D545" s="3"/>
      <c r="E545" s="3"/>
      <c r="F545" s="4"/>
      <c r="G545" s="3"/>
      <c r="H545" s="5"/>
      <c r="I545" s="5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4.25" customHeight="1">
      <c r="A546" s="3"/>
      <c r="B546" s="3"/>
      <c r="C546" s="3"/>
      <c r="D546" s="3"/>
      <c r="E546" s="3"/>
      <c r="F546" s="4"/>
      <c r="G546" s="3"/>
      <c r="H546" s="5"/>
      <c r="I546" s="5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4.25" customHeight="1">
      <c r="A547" s="3"/>
      <c r="B547" s="3"/>
      <c r="C547" s="3"/>
      <c r="D547" s="3"/>
      <c r="E547" s="3"/>
      <c r="F547" s="4"/>
      <c r="G547" s="3"/>
      <c r="H547" s="5"/>
      <c r="I547" s="5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4.25" customHeight="1">
      <c r="A548" s="3"/>
      <c r="B548" s="3"/>
      <c r="C548" s="3"/>
      <c r="D548" s="3"/>
      <c r="E548" s="3"/>
      <c r="F548" s="4"/>
      <c r="G548" s="3"/>
      <c r="H548" s="5"/>
      <c r="I548" s="5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4.25" customHeight="1">
      <c r="A549" s="3"/>
      <c r="B549" s="3"/>
      <c r="C549" s="3"/>
      <c r="D549" s="3"/>
      <c r="E549" s="3"/>
      <c r="F549" s="4"/>
      <c r="G549" s="3"/>
      <c r="H549" s="5"/>
      <c r="I549" s="5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4.25" customHeight="1">
      <c r="A550" s="3"/>
      <c r="B550" s="3"/>
      <c r="C550" s="3"/>
      <c r="D550" s="3"/>
      <c r="E550" s="3"/>
      <c r="F550" s="4"/>
      <c r="G550" s="3"/>
      <c r="H550" s="5"/>
      <c r="I550" s="5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4.25" customHeight="1">
      <c r="A551" s="3"/>
      <c r="B551" s="3"/>
      <c r="C551" s="3"/>
      <c r="D551" s="3"/>
      <c r="E551" s="3"/>
      <c r="F551" s="4"/>
      <c r="G551" s="3"/>
      <c r="H551" s="5"/>
      <c r="I551" s="5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4.25" customHeight="1">
      <c r="A552" s="3"/>
      <c r="B552" s="3"/>
      <c r="C552" s="3"/>
      <c r="D552" s="3"/>
      <c r="E552" s="3"/>
      <c r="F552" s="4"/>
      <c r="G552" s="3"/>
      <c r="H552" s="5"/>
      <c r="I552" s="5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4.25" customHeight="1">
      <c r="A553" s="3"/>
      <c r="B553" s="3"/>
      <c r="C553" s="3"/>
      <c r="D553" s="3"/>
      <c r="E553" s="3"/>
      <c r="F553" s="4"/>
      <c r="G553" s="3"/>
      <c r="H553" s="5"/>
      <c r="I553" s="5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4.25" customHeight="1">
      <c r="A554" s="3"/>
      <c r="B554" s="3"/>
      <c r="C554" s="3"/>
      <c r="D554" s="3"/>
      <c r="E554" s="3"/>
      <c r="F554" s="4"/>
      <c r="G554" s="3"/>
      <c r="H554" s="5"/>
      <c r="I554" s="5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4.25" customHeight="1">
      <c r="A555" s="3"/>
      <c r="B555" s="3"/>
      <c r="C555" s="3"/>
      <c r="D555" s="3"/>
      <c r="E555" s="3"/>
      <c r="F555" s="4"/>
      <c r="G555" s="3"/>
      <c r="H555" s="5"/>
      <c r="I555" s="5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4.25" customHeight="1">
      <c r="A556" s="3"/>
      <c r="B556" s="3"/>
      <c r="C556" s="3"/>
      <c r="D556" s="3"/>
      <c r="E556" s="3"/>
      <c r="F556" s="4"/>
      <c r="G556" s="3"/>
      <c r="H556" s="5"/>
      <c r="I556" s="5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4.25" customHeight="1">
      <c r="A557" s="3"/>
      <c r="B557" s="3"/>
      <c r="C557" s="3"/>
      <c r="D557" s="3"/>
      <c r="E557" s="3"/>
      <c r="F557" s="4"/>
      <c r="G557" s="3"/>
      <c r="H557" s="5"/>
      <c r="I557" s="5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4.25" customHeight="1">
      <c r="A558" s="3"/>
      <c r="B558" s="3"/>
      <c r="C558" s="3"/>
      <c r="D558" s="3"/>
      <c r="E558" s="3"/>
      <c r="F558" s="4"/>
      <c r="G558" s="3"/>
      <c r="H558" s="5"/>
      <c r="I558" s="5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4.25" customHeight="1">
      <c r="A559" s="3"/>
      <c r="B559" s="3"/>
      <c r="C559" s="3"/>
      <c r="D559" s="3"/>
      <c r="E559" s="3"/>
      <c r="F559" s="4"/>
      <c r="G559" s="3"/>
      <c r="H559" s="5"/>
      <c r="I559" s="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4.25" customHeight="1">
      <c r="A560" s="3"/>
      <c r="B560" s="3"/>
      <c r="C560" s="3"/>
      <c r="D560" s="3"/>
      <c r="E560" s="3"/>
      <c r="F560" s="4"/>
      <c r="G560" s="3"/>
      <c r="H560" s="5"/>
      <c r="I560" s="5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4.25" customHeight="1">
      <c r="A561" s="3"/>
      <c r="B561" s="3"/>
      <c r="C561" s="3"/>
      <c r="D561" s="3"/>
      <c r="E561" s="3"/>
      <c r="F561" s="4"/>
      <c r="G561" s="3"/>
      <c r="H561" s="5"/>
      <c r="I561" s="5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4.25" customHeight="1">
      <c r="A562" s="3"/>
      <c r="B562" s="3"/>
      <c r="C562" s="3"/>
      <c r="D562" s="3"/>
      <c r="E562" s="3"/>
      <c r="F562" s="4"/>
      <c r="G562" s="3"/>
      <c r="H562" s="5"/>
      <c r="I562" s="5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4.25" customHeight="1">
      <c r="A563" s="3"/>
      <c r="B563" s="3"/>
      <c r="C563" s="3"/>
      <c r="D563" s="3"/>
      <c r="E563" s="3"/>
      <c r="F563" s="4"/>
      <c r="G563" s="3"/>
      <c r="H563" s="5"/>
      <c r="I563" s="5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4.25" customHeight="1">
      <c r="A564" s="3"/>
      <c r="B564" s="3"/>
      <c r="C564" s="3"/>
      <c r="D564" s="3"/>
      <c r="E564" s="3"/>
      <c r="F564" s="4"/>
      <c r="G564" s="3"/>
      <c r="H564" s="5"/>
      <c r="I564" s="5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4.25" customHeight="1">
      <c r="A565" s="3"/>
      <c r="B565" s="3"/>
      <c r="C565" s="3"/>
      <c r="D565" s="3"/>
      <c r="E565" s="3"/>
      <c r="F565" s="4"/>
      <c r="G565" s="3"/>
      <c r="H565" s="5"/>
      <c r="I565" s="5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4.25" customHeight="1">
      <c r="A566" s="3"/>
      <c r="B566" s="3"/>
      <c r="C566" s="3"/>
      <c r="D566" s="3"/>
      <c r="E566" s="3"/>
      <c r="F566" s="4"/>
      <c r="G566" s="3"/>
      <c r="H566" s="5"/>
      <c r="I566" s="5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4.25" customHeight="1">
      <c r="A567" s="3"/>
      <c r="B567" s="3"/>
      <c r="C567" s="3"/>
      <c r="D567" s="3"/>
      <c r="E567" s="3"/>
      <c r="F567" s="4"/>
      <c r="G567" s="3"/>
      <c r="H567" s="5"/>
      <c r="I567" s="5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4.25" customHeight="1">
      <c r="A568" s="3"/>
      <c r="B568" s="3"/>
      <c r="C568" s="3"/>
      <c r="D568" s="3"/>
      <c r="E568" s="3"/>
      <c r="F568" s="4"/>
      <c r="G568" s="3"/>
      <c r="H568" s="5"/>
      <c r="I568" s="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4.25" customHeight="1">
      <c r="A569" s="3"/>
      <c r="B569" s="3"/>
      <c r="C569" s="3"/>
      <c r="D569" s="3"/>
      <c r="E569" s="3"/>
      <c r="F569" s="4"/>
      <c r="G569" s="3"/>
      <c r="H569" s="5"/>
      <c r="I569" s="5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4.25" customHeight="1">
      <c r="A570" s="3"/>
      <c r="B570" s="3"/>
      <c r="C570" s="3"/>
      <c r="D570" s="3"/>
      <c r="E570" s="3"/>
      <c r="F570" s="4"/>
      <c r="G570" s="3"/>
      <c r="H570" s="5"/>
      <c r="I570" s="5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4.25" customHeight="1">
      <c r="A571" s="3"/>
      <c r="B571" s="3"/>
      <c r="C571" s="3"/>
      <c r="D571" s="3"/>
      <c r="E571" s="3"/>
      <c r="F571" s="4"/>
      <c r="G571" s="3"/>
      <c r="H571" s="5"/>
      <c r="I571" s="5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4.25" customHeight="1">
      <c r="A572" s="3"/>
      <c r="B572" s="3"/>
      <c r="C572" s="3"/>
      <c r="D572" s="3"/>
      <c r="E572" s="3"/>
      <c r="F572" s="4"/>
      <c r="G572" s="3"/>
      <c r="H572" s="5"/>
      <c r="I572" s="5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4.25" customHeight="1">
      <c r="A573" s="3"/>
      <c r="B573" s="3"/>
      <c r="C573" s="3"/>
      <c r="D573" s="3"/>
      <c r="E573" s="3"/>
      <c r="F573" s="4"/>
      <c r="G573" s="3"/>
      <c r="H573" s="5"/>
      <c r="I573" s="5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4.25" customHeight="1">
      <c r="A574" s="3"/>
      <c r="B574" s="3"/>
      <c r="C574" s="3"/>
      <c r="D574" s="3"/>
      <c r="E574" s="3"/>
      <c r="F574" s="4"/>
      <c r="G574" s="3"/>
      <c r="H574" s="5"/>
      <c r="I574" s="5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4.25" customHeight="1">
      <c r="A575" s="3"/>
      <c r="B575" s="3"/>
      <c r="C575" s="3"/>
      <c r="D575" s="3"/>
      <c r="E575" s="3"/>
      <c r="F575" s="4"/>
      <c r="G575" s="3"/>
      <c r="H575" s="5"/>
      <c r="I575" s="5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4.25" customHeight="1">
      <c r="A576" s="3"/>
      <c r="B576" s="3"/>
      <c r="C576" s="3"/>
      <c r="D576" s="3"/>
      <c r="E576" s="3"/>
      <c r="F576" s="4"/>
      <c r="G576" s="3"/>
      <c r="H576" s="5"/>
      <c r="I576" s="5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4.25" customHeight="1">
      <c r="A577" s="3"/>
      <c r="B577" s="3"/>
      <c r="C577" s="3"/>
      <c r="D577" s="3"/>
      <c r="E577" s="3"/>
      <c r="F577" s="4"/>
      <c r="G577" s="3"/>
      <c r="H577" s="5"/>
      <c r="I577" s="5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4.25" customHeight="1">
      <c r="A578" s="3"/>
      <c r="B578" s="3"/>
      <c r="C578" s="3"/>
      <c r="D578" s="3"/>
      <c r="E578" s="3"/>
      <c r="F578" s="4"/>
      <c r="G578" s="3"/>
      <c r="H578" s="5"/>
      <c r="I578" s="5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4.25" customHeight="1">
      <c r="A579" s="3"/>
      <c r="B579" s="3"/>
      <c r="C579" s="3"/>
      <c r="D579" s="3"/>
      <c r="E579" s="3"/>
      <c r="F579" s="4"/>
      <c r="G579" s="3"/>
      <c r="H579" s="5"/>
      <c r="I579" s="5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4.25" customHeight="1">
      <c r="A580" s="3"/>
      <c r="B580" s="3"/>
      <c r="C580" s="3"/>
      <c r="D580" s="3"/>
      <c r="E580" s="3"/>
      <c r="F580" s="4"/>
      <c r="G580" s="3"/>
      <c r="H580" s="5"/>
      <c r="I580" s="5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4.25" customHeight="1">
      <c r="A581" s="3"/>
      <c r="B581" s="3"/>
      <c r="C581" s="3"/>
      <c r="D581" s="3"/>
      <c r="E581" s="3"/>
      <c r="F581" s="4"/>
      <c r="G581" s="3"/>
      <c r="H581" s="5"/>
      <c r="I581" s="5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4.25" customHeight="1">
      <c r="A582" s="3"/>
      <c r="B582" s="3"/>
      <c r="C582" s="3"/>
      <c r="D582" s="3"/>
      <c r="E582" s="3"/>
      <c r="F582" s="4"/>
      <c r="G582" s="3"/>
      <c r="H582" s="5"/>
      <c r="I582" s="5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4.25" customHeight="1">
      <c r="A583" s="3"/>
      <c r="B583" s="3"/>
      <c r="C583" s="3"/>
      <c r="D583" s="3"/>
      <c r="E583" s="3"/>
      <c r="F583" s="4"/>
      <c r="G583" s="3"/>
      <c r="H583" s="5"/>
      <c r="I583" s="5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4.25" customHeight="1">
      <c r="A584" s="3"/>
      <c r="B584" s="3"/>
      <c r="C584" s="3"/>
      <c r="D584" s="3"/>
      <c r="E584" s="3"/>
      <c r="F584" s="4"/>
      <c r="G584" s="3"/>
      <c r="H584" s="5"/>
      <c r="I584" s="5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4.25" customHeight="1">
      <c r="A585" s="3"/>
      <c r="B585" s="3"/>
      <c r="C585" s="3"/>
      <c r="D585" s="3"/>
      <c r="E585" s="3"/>
      <c r="F585" s="4"/>
      <c r="G585" s="3"/>
      <c r="H585" s="5"/>
      <c r="I585" s="5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4.25" customHeight="1">
      <c r="A586" s="3"/>
      <c r="B586" s="3"/>
      <c r="C586" s="3"/>
      <c r="D586" s="3"/>
      <c r="E586" s="3"/>
      <c r="F586" s="4"/>
      <c r="G586" s="3"/>
      <c r="H586" s="5"/>
      <c r="I586" s="5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4.25" customHeight="1">
      <c r="A587" s="3"/>
      <c r="B587" s="3"/>
      <c r="C587" s="3"/>
      <c r="D587" s="3"/>
      <c r="E587" s="3"/>
      <c r="F587" s="4"/>
      <c r="G587" s="3"/>
      <c r="H587" s="5"/>
      <c r="I587" s="5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4.25" customHeight="1">
      <c r="A588" s="3"/>
      <c r="B588" s="3"/>
      <c r="C588" s="3"/>
      <c r="D588" s="3"/>
      <c r="E588" s="3"/>
      <c r="F588" s="4"/>
      <c r="G588" s="3"/>
      <c r="H588" s="5"/>
      <c r="I588" s="5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4.25" customHeight="1">
      <c r="A589" s="3"/>
      <c r="B589" s="3"/>
      <c r="C589" s="3"/>
      <c r="D589" s="3"/>
      <c r="E589" s="3"/>
      <c r="F589" s="4"/>
      <c r="G589" s="3"/>
      <c r="H589" s="5"/>
      <c r="I589" s="5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4.25" customHeight="1">
      <c r="A590" s="3"/>
      <c r="B590" s="3"/>
      <c r="C590" s="3"/>
      <c r="D590" s="3"/>
      <c r="E590" s="3"/>
      <c r="F590" s="4"/>
      <c r="G590" s="3"/>
      <c r="H590" s="5"/>
      <c r="I590" s="5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4.25" customHeight="1">
      <c r="A591" s="3"/>
      <c r="B591" s="3"/>
      <c r="C591" s="3"/>
      <c r="D591" s="3"/>
      <c r="E591" s="3"/>
      <c r="F591" s="4"/>
      <c r="G591" s="3"/>
      <c r="H591" s="5"/>
      <c r="I591" s="5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4.25" customHeight="1">
      <c r="A592" s="3"/>
      <c r="B592" s="3"/>
      <c r="C592" s="3"/>
      <c r="D592" s="3"/>
      <c r="E592" s="3"/>
      <c r="F592" s="4"/>
      <c r="G592" s="3"/>
      <c r="H592" s="5"/>
      <c r="I592" s="5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4.25" customHeight="1">
      <c r="A593" s="3"/>
      <c r="B593" s="3"/>
      <c r="C593" s="3"/>
      <c r="D593" s="3"/>
      <c r="E593" s="3"/>
      <c r="F593" s="4"/>
      <c r="G593" s="3"/>
      <c r="H593" s="5"/>
      <c r="I593" s="5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4.25" customHeight="1">
      <c r="A594" s="3"/>
      <c r="B594" s="3"/>
      <c r="C594" s="3"/>
      <c r="D594" s="3"/>
      <c r="E594" s="3"/>
      <c r="F594" s="4"/>
      <c r="G594" s="3"/>
      <c r="H594" s="5"/>
      <c r="I594" s="5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4.25" customHeight="1">
      <c r="A595" s="3"/>
      <c r="B595" s="3"/>
      <c r="C595" s="3"/>
      <c r="D595" s="3"/>
      <c r="E595" s="3"/>
      <c r="F595" s="4"/>
      <c r="G595" s="3"/>
      <c r="H595" s="5"/>
      <c r="I595" s="5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4.25" customHeight="1">
      <c r="A596" s="3"/>
      <c r="B596" s="3"/>
      <c r="C596" s="3"/>
      <c r="D596" s="3"/>
      <c r="E596" s="3"/>
      <c r="F596" s="4"/>
      <c r="G596" s="3"/>
      <c r="H596" s="5"/>
      <c r="I596" s="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4.25" customHeight="1">
      <c r="A597" s="3"/>
      <c r="B597" s="3"/>
      <c r="C597" s="3"/>
      <c r="D597" s="3"/>
      <c r="E597" s="3"/>
      <c r="F597" s="4"/>
      <c r="G597" s="3"/>
      <c r="H597" s="5"/>
      <c r="I597" s="5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4.25" customHeight="1">
      <c r="A598" s="3"/>
      <c r="B598" s="3"/>
      <c r="C598" s="3"/>
      <c r="D598" s="3"/>
      <c r="E598" s="3"/>
      <c r="F598" s="4"/>
      <c r="G598" s="3"/>
      <c r="H598" s="5"/>
      <c r="I598" s="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4.25" customHeight="1">
      <c r="A599" s="3"/>
      <c r="B599" s="3"/>
      <c r="C599" s="3"/>
      <c r="D599" s="3"/>
      <c r="E599" s="3"/>
      <c r="F599" s="4"/>
      <c r="G599" s="3"/>
      <c r="H599" s="5"/>
      <c r="I599" s="5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4.25" customHeight="1">
      <c r="A600" s="3"/>
      <c r="B600" s="3"/>
      <c r="C600" s="3"/>
      <c r="D600" s="3"/>
      <c r="E600" s="3"/>
      <c r="F600" s="4"/>
      <c r="G600" s="3"/>
      <c r="H600" s="5"/>
      <c r="I600" s="5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4.25" customHeight="1">
      <c r="A601" s="3"/>
      <c r="B601" s="3"/>
      <c r="C601" s="3"/>
      <c r="D601" s="3"/>
      <c r="E601" s="3"/>
      <c r="F601" s="4"/>
      <c r="G601" s="3"/>
      <c r="H601" s="5"/>
      <c r="I601" s="5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4.25" customHeight="1">
      <c r="A602" s="3"/>
      <c r="B602" s="3"/>
      <c r="C602" s="3"/>
      <c r="D602" s="3"/>
      <c r="E602" s="3"/>
      <c r="F602" s="4"/>
      <c r="G602" s="3"/>
      <c r="H602" s="5"/>
      <c r="I602" s="5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4.25" customHeight="1">
      <c r="A603" s="3"/>
      <c r="B603" s="3"/>
      <c r="C603" s="3"/>
      <c r="D603" s="3"/>
      <c r="E603" s="3"/>
      <c r="F603" s="4"/>
      <c r="G603" s="3"/>
      <c r="H603" s="5"/>
      <c r="I603" s="5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4.25" customHeight="1">
      <c r="A604" s="3"/>
      <c r="B604" s="3"/>
      <c r="C604" s="3"/>
      <c r="D604" s="3"/>
      <c r="E604" s="3"/>
      <c r="F604" s="4"/>
      <c r="G604" s="3"/>
      <c r="H604" s="5"/>
      <c r="I604" s="5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4.25" customHeight="1">
      <c r="A605" s="3"/>
      <c r="B605" s="3"/>
      <c r="C605" s="3"/>
      <c r="D605" s="3"/>
      <c r="E605" s="3"/>
      <c r="F605" s="4"/>
      <c r="G605" s="3"/>
      <c r="H605" s="5"/>
      <c r="I605" s="5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4.25" customHeight="1">
      <c r="A606" s="3"/>
      <c r="B606" s="3"/>
      <c r="C606" s="3"/>
      <c r="D606" s="3"/>
      <c r="E606" s="3"/>
      <c r="F606" s="4"/>
      <c r="G606" s="3"/>
      <c r="H606" s="5"/>
      <c r="I606" s="5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4.25" customHeight="1">
      <c r="A607" s="3"/>
      <c r="B607" s="3"/>
      <c r="C607" s="3"/>
      <c r="D607" s="3"/>
      <c r="E607" s="3"/>
      <c r="F607" s="4"/>
      <c r="G607" s="3"/>
      <c r="H607" s="5"/>
      <c r="I607" s="5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4.25" customHeight="1">
      <c r="A608" s="3"/>
      <c r="B608" s="3"/>
      <c r="C608" s="3"/>
      <c r="D608" s="3"/>
      <c r="E608" s="3"/>
      <c r="F608" s="4"/>
      <c r="G608" s="3"/>
      <c r="H608" s="5"/>
      <c r="I608" s="5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4.25" customHeight="1">
      <c r="A609" s="3"/>
      <c r="B609" s="3"/>
      <c r="C609" s="3"/>
      <c r="D609" s="3"/>
      <c r="E609" s="3"/>
      <c r="F609" s="4"/>
      <c r="G609" s="3"/>
      <c r="H609" s="5"/>
      <c r="I609" s="5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4.25" customHeight="1">
      <c r="A610" s="3"/>
      <c r="B610" s="3"/>
      <c r="C610" s="3"/>
      <c r="D610" s="3"/>
      <c r="E610" s="3"/>
      <c r="F610" s="4"/>
      <c r="G610" s="3"/>
      <c r="H610" s="5"/>
      <c r="I610" s="5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4.25" customHeight="1">
      <c r="A611" s="3"/>
      <c r="B611" s="3"/>
      <c r="C611" s="3"/>
      <c r="D611" s="3"/>
      <c r="E611" s="3"/>
      <c r="F611" s="4"/>
      <c r="G611" s="3"/>
      <c r="H611" s="5"/>
      <c r="I611" s="5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4.25" customHeight="1">
      <c r="A612" s="3"/>
      <c r="B612" s="3"/>
      <c r="C612" s="3"/>
      <c r="D612" s="3"/>
      <c r="E612" s="3"/>
      <c r="F612" s="4"/>
      <c r="G612" s="3"/>
      <c r="H612" s="5"/>
      <c r="I612" s="5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4.25" customHeight="1">
      <c r="A613" s="3"/>
      <c r="B613" s="3"/>
      <c r="C613" s="3"/>
      <c r="D613" s="3"/>
      <c r="E613" s="3"/>
      <c r="F613" s="4"/>
      <c r="G613" s="3"/>
      <c r="H613" s="5"/>
      <c r="I613" s="5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4.25" customHeight="1">
      <c r="A614" s="3"/>
      <c r="B614" s="3"/>
      <c r="C614" s="3"/>
      <c r="D614" s="3"/>
      <c r="E614" s="3"/>
      <c r="F614" s="4"/>
      <c r="G614" s="3"/>
      <c r="H614" s="5"/>
      <c r="I614" s="5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4.25" customHeight="1">
      <c r="A615" s="3"/>
      <c r="B615" s="3"/>
      <c r="C615" s="3"/>
      <c r="D615" s="3"/>
      <c r="E615" s="3"/>
      <c r="F615" s="4"/>
      <c r="G615" s="3"/>
      <c r="H615" s="5"/>
      <c r="I615" s="5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4.25" customHeight="1">
      <c r="A616" s="3"/>
      <c r="B616" s="3"/>
      <c r="C616" s="3"/>
      <c r="D616" s="3"/>
      <c r="E616" s="3"/>
      <c r="F616" s="4"/>
      <c r="G616" s="3"/>
      <c r="H616" s="5"/>
      <c r="I616" s="5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4.25" customHeight="1">
      <c r="A617" s="3"/>
      <c r="B617" s="3"/>
      <c r="C617" s="3"/>
      <c r="D617" s="3"/>
      <c r="E617" s="3"/>
      <c r="F617" s="4"/>
      <c r="G617" s="3"/>
      <c r="H617" s="5"/>
      <c r="I617" s="5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4.25" customHeight="1">
      <c r="A618" s="3"/>
      <c r="B618" s="3"/>
      <c r="C618" s="3"/>
      <c r="D618" s="3"/>
      <c r="E618" s="3"/>
      <c r="F618" s="4"/>
      <c r="G618" s="3"/>
      <c r="H618" s="5"/>
      <c r="I618" s="5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4.25" customHeight="1">
      <c r="A619" s="3"/>
      <c r="B619" s="3"/>
      <c r="C619" s="3"/>
      <c r="D619" s="3"/>
      <c r="E619" s="3"/>
      <c r="F619" s="4"/>
      <c r="G619" s="3"/>
      <c r="H619" s="5"/>
      <c r="I619" s="5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4.25" customHeight="1">
      <c r="A620" s="3"/>
      <c r="B620" s="3"/>
      <c r="C620" s="3"/>
      <c r="D620" s="3"/>
      <c r="E620" s="3"/>
      <c r="F620" s="4"/>
      <c r="G620" s="3"/>
      <c r="H620" s="5"/>
      <c r="I620" s="5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4.25" customHeight="1">
      <c r="A621" s="3"/>
      <c r="B621" s="3"/>
      <c r="C621" s="3"/>
      <c r="D621" s="3"/>
      <c r="E621" s="3"/>
      <c r="F621" s="4"/>
      <c r="G621" s="3"/>
      <c r="H621" s="5"/>
      <c r="I621" s="5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4.25" customHeight="1">
      <c r="A622" s="3"/>
      <c r="B622" s="3"/>
      <c r="C622" s="3"/>
      <c r="D622" s="3"/>
      <c r="E622" s="3"/>
      <c r="F622" s="4"/>
      <c r="G622" s="3"/>
      <c r="H622" s="5"/>
      <c r="I622" s="5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4.25" customHeight="1">
      <c r="A623" s="3"/>
      <c r="B623" s="3"/>
      <c r="C623" s="3"/>
      <c r="D623" s="3"/>
      <c r="E623" s="3"/>
      <c r="F623" s="4"/>
      <c r="G623" s="3"/>
      <c r="H623" s="5"/>
      <c r="I623" s="5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4.25" customHeight="1">
      <c r="A624" s="3"/>
      <c r="B624" s="3"/>
      <c r="C624" s="3"/>
      <c r="D624" s="3"/>
      <c r="E624" s="3"/>
      <c r="F624" s="4"/>
      <c r="G624" s="3"/>
      <c r="H624" s="5"/>
      <c r="I624" s="5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4.25" customHeight="1">
      <c r="A625" s="3"/>
      <c r="B625" s="3"/>
      <c r="C625" s="3"/>
      <c r="D625" s="3"/>
      <c r="E625" s="3"/>
      <c r="F625" s="4"/>
      <c r="G625" s="3"/>
      <c r="H625" s="5"/>
      <c r="I625" s="5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4.25" customHeight="1">
      <c r="A626" s="3"/>
      <c r="B626" s="3"/>
      <c r="C626" s="3"/>
      <c r="D626" s="3"/>
      <c r="E626" s="3"/>
      <c r="F626" s="4"/>
      <c r="G626" s="3"/>
      <c r="H626" s="5"/>
      <c r="I626" s="5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4.25" customHeight="1">
      <c r="A627" s="3"/>
      <c r="B627" s="3"/>
      <c r="C627" s="3"/>
      <c r="D627" s="3"/>
      <c r="E627" s="3"/>
      <c r="F627" s="4"/>
      <c r="G627" s="3"/>
      <c r="H627" s="5"/>
      <c r="I627" s="5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4.25" customHeight="1">
      <c r="A628" s="3"/>
      <c r="B628" s="3"/>
      <c r="C628" s="3"/>
      <c r="D628" s="3"/>
      <c r="E628" s="3"/>
      <c r="F628" s="4"/>
      <c r="G628" s="3"/>
      <c r="H628" s="5"/>
      <c r="I628" s="5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4.25" customHeight="1">
      <c r="A629" s="3"/>
      <c r="B629" s="3"/>
      <c r="C629" s="3"/>
      <c r="D629" s="3"/>
      <c r="E629" s="3"/>
      <c r="F629" s="4"/>
      <c r="G629" s="3"/>
      <c r="H629" s="5"/>
      <c r="I629" s="5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4.25" customHeight="1">
      <c r="A630" s="3"/>
      <c r="B630" s="3"/>
      <c r="C630" s="3"/>
      <c r="D630" s="3"/>
      <c r="E630" s="3"/>
      <c r="F630" s="4"/>
      <c r="G630" s="3"/>
      <c r="H630" s="5"/>
      <c r="I630" s="5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4.25" customHeight="1">
      <c r="A631" s="3"/>
      <c r="B631" s="3"/>
      <c r="C631" s="3"/>
      <c r="D631" s="3"/>
      <c r="E631" s="3"/>
      <c r="F631" s="4"/>
      <c r="G631" s="3"/>
      <c r="H631" s="5"/>
      <c r="I631" s="5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4.25" customHeight="1">
      <c r="A632" s="3"/>
      <c r="B632" s="3"/>
      <c r="C632" s="3"/>
      <c r="D632" s="3"/>
      <c r="E632" s="3"/>
      <c r="F632" s="4"/>
      <c r="G632" s="3"/>
      <c r="H632" s="5"/>
      <c r="I632" s="5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4.25" customHeight="1">
      <c r="A633" s="3"/>
      <c r="B633" s="3"/>
      <c r="C633" s="3"/>
      <c r="D633" s="3"/>
      <c r="E633" s="3"/>
      <c r="F633" s="4"/>
      <c r="G633" s="3"/>
      <c r="H633" s="5"/>
      <c r="I633" s="5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4.25" customHeight="1">
      <c r="A634" s="3"/>
      <c r="B634" s="3"/>
      <c r="C634" s="3"/>
      <c r="D634" s="3"/>
      <c r="E634" s="3"/>
      <c r="F634" s="4"/>
      <c r="G634" s="3"/>
      <c r="H634" s="5"/>
      <c r="I634" s="5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4.25" customHeight="1">
      <c r="A635" s="3"/>
      <c r="B635" s="3"/>
      <c r="C635" s="3"/>
      <c r="D635" s="3"/>
      <c r="E635" s="3"/>
      <c r="F635" s="4"/>
      <c r="G635" s="3"/>
      <c r="H635" s="5"/>
      <c r="I635" s="5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4.25" customHeight="1">
      <c r="A636" s="3"/>
      <c r="B636" s="3"/>
      <c r="C636" s="3"/>
      <c r="D636" s="3"/>
      <c r="E636" s="3"/>
      <c r="F636" s="4"/>
      <c r="G636" s="3"/>
      <c r="H636" s="5"/>
      <c r="I636" s="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4.25" customHeight="1">
      <c r="A637" s="3"/>
      <c r="B637" s="3"/>
      <c r="C637" s="3"/>
      <c r="D637" s="3"/>
      <c r="E637" s="3"/>
      <c r="F637" s="4"/>
      <c r="G637" s="3"/>
      <c r="H637" s="5"/>
      <c r="I637" s="5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4.25" customHeight="1">
      <c r="A638" s="3"/>
      <c r="B638" s="3"/>
      <c r="C638" s="3"/>
      <c r="D638" s="3"/>
      <c r="E638" s="3"/>
      <c r="F638" s="4"/>
      <c r="G638" s="3"/>
      <c r="H638" s="5"/>
      <c r="I638" s="5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4.25" customHeight="1">
      <c r="A639" s="3"/>
      <c r="B639" s="3"/>
      <c r="C639" s="3"/>
      <c r="D639" s="3"/>
      <c r="E639" s="3"/>
      <c r="F639" s="4"/>
      <c r="G639" s="3"/>
      <c r="H639" s="5"/>
      <c r="I639" s="5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4.25" customHeight="1">
      <c r="A640" s="3"/>
      <c r="B640" s="3"/>
      <c r="C640" s="3"/>
      <c r="D640" s="3"/>
      <c r="E640" s="3"/>
      <c r="F640" s="4"/>
      <c r="G640" s="3"/>
      <c r="H640" s="5"/>
      <c r="I640" s="5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4.25" customHeight="1">
      <c r="A641" s="3"/>
      <c r="B641" s="3"/>
      <c r="C641" s="3"/>
      <c r="D641" s="3"/>
      <c r="E641" s="3"/>
      <c r="F641" s="4"/>
      <c r="G641" s="3"/>
      <c r="H641" s="5"/>
      <c r="I641" s="5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4.25" customHeight="1">
      <c r="A642" s="3"/>
      <c r="B642" s="3"/>
      <c r="C642" s="3"/>
      <c r="D642" s="3"/>
      <c r="E642" s="3"/>
      <c r="F642" s="4"/>
      <c r="G642" s="3"/>
      <c r="H642" s="5"/>
      <c r="I642" s="5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4.25" customHeight="1">
      <c r="A643" s="3"/>
      <c r="B643" s="3"/>
      <c r="C643" s="3"/>
      <c r="D643" s="3"/>
      <c r="E643" s="3"/>
      <c r="F643" s="4"/>
      <c r="G643" s="3"/>
      <c r="H643" s="5"/>
      <c r="I643" s="5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4.25" customHeight="1">
      <c r="A644" s="3"/>
      <c r="B644" s="3"/>
      <c r="C644" s="3"/>
      <c r="D644" s="3"/>
      <c r="E644" s="3"/>
      <c r="F644" s="4"/>
      <c r="G644" s="3"/>
      <c r="H644" s="5"/>
      <c r="I644" s="5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4.25" customHeight="1">
      <c r="A645" s="3"/>
      <c r="B645" s="3"/>
      <c r="C645" s="3"/>
      <c r="D645" s="3"/>
      <c r="E645" s="3"/>
      <c r="F645" s="4"/>
      <c r="G645" s="3"/>
      <c r="H645" s="5"/>
      <c r="I645" s="5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4.25" customHeight="1">
      <c r="A646" s="3"/>
      <c r="B646" s="3"/>
      <c r="C646" s="3"/>
      <c r="D646" s="3"/>
      <c r="E646" s="3"/>
      <c r="F646" s="4"/>
      <c r="G646" s="3"/>
      <c r="H646" s="5"/>
      <c r="I646" s="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4.25" customHeight="1">
      <c r="A647" s="3"/>
      <c r="B647" s="3"/>
      <c r="C647" s="3"/>
      <c r="D647" s="3"/>
      <c r="E647" s="3"/>
      <c r="F647" s="4"/>
      <c r="G647" s="3"/>
      <c r="H647" s="5"/>
      <c r="I647" s="5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4.25" customHeight="1">
      <c r="A648" s="3"/>
      <c r="B648" s="3"/>
      <c r="C648" s="3"/>
      <c r="D648" s="3"/>
      <c r="E648" s="3"/>
      <c r="F648" s="4"/>
      <c r="G648" s="3"/>
      <c r="H648" s="5"/>
      <c r="I648" s="5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4.25" customHeight="1">
      <c r="A649" s="3"/>
      <c r="B649" s="3"/>
      <c r="C649" s="3"/>
      <c r="D649" s="3"/>
      <c r="E649" s="3"/>
      <c r="F649" s="4"/>
      <c r="G649" s="3"/>
      <c r="H649" s="5"/>
      <c r="I649" s="5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4.25" customHeight="1">
      <c r="A650" s="3"/>
      <c r="B650" s="3"/>
      <c r="C650" s="3"/>
      <c r="D650" s="3"/>
      <c r="E650" s="3"/>
      <c r="F650" s="4"/>
      <c r="G650" s="3"/>
      <c r="H650" s="5"/>
      <c r="I650" s="5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4.25" customHeight="1">
      <c r="A651" s="3"/>
      <c r="B651" s="3"/>
      <c r="C651" s="3"/>
      <c r="D651" s="3"/>
      <c r="E651" s="3"/>
      <c r="F651" s="4"/>
      <c r="G651" s="3"/>
      <c r="H651" s="5"/>
      <c r="I651" s="5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4.25" customHeight="1">
      <c r="A652" s="3"/>
      <c r="B652" s="3"/>
      <c r="C652" s="3"/>
      <c r="D652" s="3"/>
      <c r="E652" s="3"/>
      <c r="F652" s="4"/>
      <c r="G652" s="3"/>
      <c r="H652" s="5"/>
      <c r="I652" s="5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4.25" customHeight="1">
      <c r="A653" s="3"/>
      <c r="B653" s="3"/>
      <c r="C653" s="3"/>
      <c r="D653" s="3"/>
      <c r="E653" s="3"/>
      <c r="F653" s="4"/>
      <c r="G653" s="3"/>
      <c r="H653" s="5"/>
      <c r="I653" s="5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4.25" customHeight="1">
      <c r="A654" s="3"/>
      <c r="B654" s="3"/>
      <c r="C654" s="3"/>
      <c r="D654" s="3"/>
      <c r="E654" s="3"/>
      <c r="F654" s="4"/>
      <c r="G654" s="3"/>
      <c r="H654" s="5"/>
      <c r="I654" s="5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4.25" customHeight="1">
      <c r="A655" s="3"/>
      <c r="B655" s="3"/>
      <c r="C655" s="3"/>
      <c r="D655" s="3"/>
      <c r="E655" s="3"/>
      <c r="F655" s="4"/>
      <c r="G655" s="3"/>
      <c r="H655" s="5"/>
      <c r="I655" s="5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4.25" customHeight="1">
      <c r="A656" s="3"/>
      <c r="B656" s="3"/>
      <c r="C656" s="3"/>
      <c r="D656" s="3"/>
      <c r="E656" s="3"/>
      <c r="F656" s="4"/>
      <c r="G656" s="3"/>
      <c r="H656" s="5"/>
      <c r="I656" s="5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4.25" customHeight="1">
      <c r="A657" s="3"/>
      <c r="B657" s="3"/>
      <c r="C657" s="3"/>
      <c r="D657" s="3"/>
      <c r="E657" s="3"/>
      <c r="F657" s="4"/>
      <c r="G657" s="3"/>
      <c r="H657" s="5"/>
      <c r="I657" s="5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4.25" customHeight="1">
      <c r="A658" s="3"/>
      <c r="B658" s="3"/>
      <c r="C658" s="3"/>
      <c r="D658" s="3"/>
      <c r="E658" s="3"/>
      <c r="F658" s="4"/>
      <c r="G658" s="3"/>
      <c r="H658" s="5"/>
      <c r="I658" s="5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4.25" customHeight="1">
      <c r="A659" s="3"/>
      <c r="B659" s="3"/>
      <c r="C659" s="3"/>
      <c r="D659" s="3"/>
      <c r="E659" s="3"/>
      <c r="F659" s="4"/>
      <c r="G659" s="3"/>
      <c r="H659" s="5"/>
      <c r="I659" s="5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4.25" customHeight="1">
      <c r="A660" s="3"/>
      <c r="B660" s="3"/>
      <c r="C660" s="3"/>
      <c r="D660" s="3"/>
      <c r="E660" s="3"/>
      <c r="F660" s="4"/>
      <c r="G660" s="3"/>
      <c r="H660" s="5"/>
      <c r="I660" s="5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4.25" customHeight="1">
      <c r="A661" s="3"/>
      <c r="B661" s="3"/>
      <c r="C661" s="3"/>
      <c r="D661" s="3"/>
      <c r="E661" s="3"/>
      <c r="F661" s="4"/>
      <c r="G661" s="3"/>
      <c r="H661" s="5"/>
      <c r="I661" s="5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4.25" customHeight="1">
      <c r="A662" s="3"/>
      <c r="B662" s="3"/>
      <c r="C662" s="3"/>
      <c r="D662" s="3"/>
      <c r="E662" s="3"/>
      <c r="F662" s="4"/>
      <c r="G662" s="3"/>
      <c r="H662" s="5"/>
      <c r="I662" s="5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4.25" customHeight="1">
      <c r="A663" s="3"/>
      <c r="B663" s="3"/>
      <c r="C663" s="3"/>
      <c r="D663" s="3"/>
      <c r="E663" s="3"/>
      <c r="F663" s="4"/>
      <c r="G663" s="3"/>
      <c r="H663" s="5"/>
      <c r="I663" s="5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4.25" customHeight="1">
      <c r="A664" s="3"/>
      <c r="B664" s="3"/>
      <c r="C664" s="3"/>
      <c r="D664" s="3"/>
      <c r="E664" s="3"/>
      <c r="F664" s="4"/>
      <c r="G664" s="3"/>
      <c r="H664" s="5"/>
      <c r="I664" s="5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4.25" customHeight="1">
      <c r="A665" s="3"/>
      <c r="B665" s="3"/>
      <c r="C665" s="3"/>
      <c r="D665" s="3"/>
      <c r="E665" s="3"/>
      <c r="F665" s="4"/>
      <c r="G665" s="3"/>
      <c r="H665" s="5"/>
      <c r="I665" s="5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4.25" customHeight="1">
      <c r="A666" s="3"/>
      <c r="B666" s="3"/>
      <c r="C666" s="3"/>
      <c r="D666" s="3"/>
      <c r="E666" s="3"/>
      <c r="F666" s="4"/>
      <c r="G666" s="3"/>
      <c r="H666" s="5"/>
      <c r="I666" s="5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4.25" customHeight="1">
      <c r="A667" s="3"/>
      <c r="B667" s="3"/>
      <c r="C667" s="3"/>
      <c r="D667" s="3"/>
      <c r="E667" s="3"/>
      <c r="F667" s="4"/>
      <c r="G667" s="3"/>
      <c r="H667" s="5"/>
      <c r="I667" s="5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4.25" customHeight="1">
      <c r="A668" s="3"/>
      <c r="B668" s="3"/>
      <c r="C668" s="3"/>
      <c r="D668" s="3"/>
      <c r="E668" s="3"/>
      <c r="F668" s="4"/>
      <c r="G668" s="3"/>
      <c r="H668" s="5"/>
      <c r="I668" s="5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4.25" customHeight="1">
      <c r="A669" s="3"/>
      <c r="B669" s="3"/>
      <c r="C669" s="3"/>
      <c r="D669" s="3"/>
      <c r="E669" s="3"/>
      <c r="F669" s="4"/>
      <c r="G669" s="3"/>
      <c r="H669" s="5"/>
      <c r="I669" s="5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4.25" customHeight="1">
      <c r="A670" s="3"/>
      <c r="B670" s="3"/>
      <c r="C670" s="3"/>
      <c r="D670" s="3"/>
      <c r="E670" s="3"/>
      <c r="F670" s="4"/>
      <c r="G670" s="3"/>
      <c r="H670" s="5"/>
      <c r="I670" s="5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4.25" customHeight="1">
      <c r="A671" s="3"/>
      <c r="B671" s="3"/>
      <c r="C671" s="3"/>
      <c r="D671" s="3"/>
      <c r="E671" s="3"/>
      <c r="F671" s="4"/>
      <c r="G671" s="3"/>
      <c r="H671" s="5"/>
      <c r="I671" s="5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4.25" customHeight="1">
      <c r="A672" s="3"/>
      <c r="B672" s="3"/>
      <c r="C672" s="3"/>
      <c r="D672" s="3"/>
      <c r="E672" s="3"/>
      <c r="F672" s="4"/>
      <c r="G672" s="3"/>
      <c r="H672" s="5"/>
      <c r="I672" s="5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4.25" customHeight="1">
      <c r="A673" s="3"/>
      <c r="B673" s="3"/>
      <c r="C673" s="3"/>
      <c r="D673" s="3"/>
      <c r="E673" s="3"/>
      <c r="F673" s="4"/>
      <c r="G673" s="3"/>
      <c r="H673" s="5"/>
      <c r="I673" s="5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4.25" customHeight="1">
      <c r="A674" s="3"/>
      <c r="B674" s="3"/>
      <c r="C674" s="3"/>
      <c r="D674" s="3"/>
      <c r="E674" s="3"/>
      <c r="F674" s="4"/>
      <c r="G674" s="3"/>
      <c r="H674" s="5"/>
      <c r="I674" s="5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4.25" customHeight="1">
      <c r="A675" s="3"/>
      <c r="B675" s="3"/>
      <c r="C675" s="3"/>
      <c r="D675" s="3"/>
      <c r="E675" s="3"/>
      <c r="F675" s="4"/>
      <c r="G675" s="3"/>
      <c r="H675" s="5"/>
      <c r="I675" s="5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4.25" customHeight="1">
      <c r="A676" s="3"/>
      <c r="B676" s="3"/>
      <c r="C676" s="3"/>
      <c r="D676" s="3"/>
      <c r="E676" s="3"/>
      <c r="F676" s="4"/>
      <c r="G676" s="3"/>
      <c r="H676" s="5"/>
      <c r="I676" s="5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4.25" customHeight="1">
      <c r="A677" s="3"/>
      <c r="B677" s="3"/>
      <c r="C677" s="3"/>
      <c r="D677" s="3"/>
      <c r="E677" s="3"/>
      <c r="F677" s="4"/>
      <c r="G677" s="3"/>
      <c r="H677" s="5"/>
      <c r="I677" s="5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4.25" customHeight="1">
      <c r="A678" s="3"/>
      <c r="B678" s="3"/>
      <c r="C678" s="3"/>
      <c r="D678" s="3"/>
      <c r="E678" s="3"/>
      <c r="F678" s="4"/>
      <c r="G678" s="3"/>
      <c r="H678" s="5"/>
      <c r="I678" s="5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4.25" customHeight="1">
      <c r="A679" s="3"/>
      <c r="B679" s="3"/>
      <c r="C679" s="3"/>
      <c r="D679" s="3"/>
      <c r="E679" s="3"/>
      <c r="F679" s="4"/>
      <c r="G679" s="3"/>
      <c r="H679" s="5"/>
      <c r="I679" s="5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4.25" customHeight="1">
      <c r="A680" s="3"/>
      <c r="B680" s="3"/>
      <c r="C680" s="3"/>
      <c r="D680" s="3"/>
      <c r="E680" s="3"/>
      <c r="F680" s="4"/>
      <c r="G680" s="3"/>
      <c r="H680" s="5"/>
      <c r="I680" s="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4.25" customHeight="1">
      <c r="A681" s="3"/>
      <c r="B681" s="3"/>
      <c r="C681" s="3"/>
      <c r="D681" s="3"/>
      <c r="E681" s="3"/>
      <c r="F681" s="4"/>
      <c r="G681" s="3"/>
      <c r="H681" s="5"/>
      <c r="I681" s="5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4.25" customHeight="1">
      <c r="A682" s="3"/>
      <c r="B682" s="3"/>
      <c r="C682" s="3"/>
      <c r="D682" s="3"/>
      <c r="E682" s="3"/>
      <c r="F682" s="4"/>
      <c r="G682" s="3"/>
      <c r="H682" s="5"/>
      <c r="I682" s="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4.25" customHeight="1">
      <c r="A683" s="3"/>
      <c r="B683" s="3"/>
      <c r="C683" s="3"/>
      <c r="D683" s="3"/>
      <c r="E683" s="3"/>
      <c r="F683" s="4"/>
      <c r="G683" s="3"/>
      <c r="H683" s="5"/>
      <c r="I683" s="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4.25" customHeight="1">
      <c r="A684" s="3"/>
      <c r="B684" s="3"/>
      <c r="C684" s="3"/>
      <c r="D684" s="3"/>
      <c r="E684" s="3"/>
      <c r="F684" s="4"/>
      <c r="G684" s="3"/>
      <c r="H684" s="5"/>
      <c r="I684" s="5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4.25" customHeight="1">
      <c r="A685" s="3"/>
      <c r="B685" s="3"/>
      <c r="C685" s="3"/>
      <c r="D685" s="3"/>
      <c r="E685" s="3"/>
      <c r="F685" s="4"/>
      <c r="G685" s="3"/>
      <c r="H685" s="5"/>
      <c r="I685" s="5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4.25" customHeight="1">
      <c r="A686" s="3"/>
      <c r="B686" s="3"/>
      <c r="C686" s="3"/>
      <c r="D686" s="3"/>
      <c r="E686" s="3"/>
      <c r="F686" s="4"/>
      <c r="G686" s="3"/>
      <c r="H686" s="5"/>
      <c r="I686" s="5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4.25" customHeight="1">
      <c r="A687" s="3"/>
      <c r="B687" s="3"/>
      <c r="C687" s="3"/>
      <c r="D687" s="3"/>
      <c r="E687" s="3"/>
      <c r="F687" s="4"/>
      <c r="G687" s="3"/>
      <c r="H687" s="5"/>
      <c r="I687" s="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4.25" customHeight="1">
      <c r="A688" s="3"/>
      <c r="B688" s="3"/>
      <c r="C688" s="3"/>
      <c r="D688" s="3"/>
      <c r="E688" s="3"/>
      <c r="F688" s="4"/>
      <c r="G688" s="3"/>
      <c r="H688" s="5"/>
      <c r="I688" s="5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4.25" customHeight="1">
      <c r="A689" s="3"/>
      <c r="B689" s="3"/>
      <c r="C689" s="3"/>
      <c r="D689" s="3"/>
      <c r="E689" s="3"/>
      <c r="F689" s="4"/>
      <c r="G689" s="3"/>
      <c r="H689" s="5"/>
      <c r="I689" s="5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4.25" customHeight="1">
      <c r="A690" s="3"/>
      <c r="B690" s="3"/>
      <c r="C690" s="3"/>
      <c r="D690" s="3"/>
      <c r="E690" s="3"/>
      <c r="F690" s="4"/>
      <c r="G690" s="3"/>
      <c r="H690" s="5"/>
      <c r="I690" s="5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4.25" customHeight="1">
      <c r="A691" s="3"/>
      <c r="B691" s="3"/>
      <c r="C691" s="3"/>
      <c r="D691" s="3"/>
      <c r="E691" s="3"/>
      <c r="F691" s="4"/>
      <c r="G691" s="3"/>
      <c r="H691" s="5"/>
      <c r="I691" s="5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4.25" customHeight="1">
      <c r="A692" s="3"/>
      <c r="B692" s="3"/>
      <c r="C692" s="3"/>
      <c r="D692" s="3"/>
      <c r="E692" s="3"/>
      <c r="F692" s="4"/>
      <c r="G692" s="3"/>
      <c r="H692" s="5"/>
      <c r="I692" s="5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4.25" customHeight="1">
      <c r="A693" s="3"/>
      <c r="B693" s="3"/>
      <c r="C693" s="3"/>
      <c r="D693" s="3"/>
      <c r="E693" s="3"/>
      <c r="F693" s="4"/>
      <c r="G693" s="3"/>
      <c r="H693" s="5"/>
      <c r="I693" s="5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4.25" customHeight="1">
      <c r="A694" s="3"/>
      <c r="B694" s="3"/>
      <c r="C694" s="3"/>
      <c r="D694" s="3"/>
      <c r="E694" s="3"/>
      <c r="F694" s="4"/>
      <c r="G694" s="3"/>
      <c r="H694" s="5"/>
      <c r="I694" s="5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4.25" customHeight="1">
      <c r="A695" s="3"/>
      <c r="B695" s="3"/>
      <c r="C695" s="3"/>
      <c r="D695" s="3"/>
      <c r="E695" s="3"/>
      <c r="F695" s="4"/>
      <c r="G695" s="3"/>
      <c r="H695" s="5"/>
      <c r="I695" s="5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4.25" customHeight="1">
      <c r="A696" s="3"/>
      <c r="B696" s="3"/>
      <c r="C696" s="3"/>
      <c r="D696" s="3"/>
      <c r="E696" s="3"/>
      <c r="F696" s="4"/>
      <c r="G696" s="3"/>
      <c r="H696" s="5"/>
      <c r="I696" s="5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4.25" customHeight="1">
      <c r="A697" s="3"/>
      <c r="B697" s="3"/>
      <c r="C697" s="3"/>
      <c r="D697" s="3"/>
      <c r="E697" s="3"/>
      <c r="F697" s="4"/>
      <c r="G697" s="3"/>
      <c r="H697" s="5"/>
      <c r="I697" s="5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4.25" customHeight="1">
      <c r="A698" s="3"/>
      <c r="B698" s="3"/>
      <c r="C698" s="3"/>
      <c r="D698" s="3"/>
      <c r="E698" s="3"/>
      <c r="F698" s="4"/>
      <c r="G698" s="3"/>
      <c r="H698" s="5"/>
      <c r="I698" s="5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4.25" customHeight="1">
      <c r="A699" s="3"/>
      <c r="B699" s="3"/>
      <c r="C699" s="3"/>
      <c r="D699" s="3"/>
      <c r="E699" s="3"/>
      <c r="F699" s="4"/>
      <c r="G699" s="3"/>
      <c r="H699" s="5"/>
      <c r="I699" s="5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4.25" customHeight="1">
      <c r="A700" s="3"/>
      <c r="B700" s="3"/>
      <c r="C700" s="3"/>
      <c r="D700" s="3"/>
      <c r="E700" s="3"/>
      <c r="F700" s="4"/>
      <c r="G700" s="3"/>
      <c r="H700" s="5"/>
      <c r="I700" s="5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4.25" customHeight="1">
      <c r="A701" s="3"/>
      <c r="B701" s="3"/>
      <c r="C701" s="3"/>
      <c r="D701" s="3"/>
      <c r="E701" s="3"/>
      <c r="F701" s="4"/>
      <c r="G701" s="3"/>
      <c r="H701" s="5"/>
      <c r="I701" s="5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4.25" customHeight="1">
      <c r="A702" s="3"/>
      <c r="B702" s="3"/>
      <c r="C702" s="3"/>
      <c r="D702" s="3"/>
      <c r="E702" s="3"/>
      <c r="F702" s="4"/>
      <c r="G702" s="3"/>
      <c r="H702" s="5"/>
      <c r="I702" s="5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4.25" customHeight="1">
      <c r="A703" s="3"/>
      <c r="B703" s="3"/>
      <c r="C703" s="3"/>
      <c r="D703" s="3"/>
      <c r="E703" s="3"/>
      <c r="F703" s="4"/>
      <c r="G703" s="3"/>
      <c r="H703" s="5"/>
      <c r="I703" s="5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4.25" customHeight="1">
      <c r="A704" s="3"/>
      <c r="B704" s="3"/>
      <c r="C704" s="3"/>
      <c r="D704" s="3"/>
      <c r="E704" s="3"/>
      <c r="F704" s="4"/>
      <c r="G704" s="3"/>
      <c r="H704" s="5"/>
      <c r="I704" s="5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4.25" customHeight="1">
      <c r="A705" s="3"/>
      <c r="B705" s="3"/>
      <c r="C705" s="3"/>
      <c r="D705" s="3"/>
      <c r="E705" s="3"/>
      <c r="F705" s="4"/>
      <c r="G705" s="3"/>
      <c r="H705" s="5"/>
      <c r="I705" s="5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4.25" customHeight="1">
      <c r="A706" s="3"/>
      <c r="B706" s="3"/>
      <c r="C706" s="3"/>
      <c r="D706" s="3"/>
      <c r="E706" s="3"/>
      <c r="F706" s="4"/>
      <c r="G706" s="3"/>
      <c r="H706" s="5"/>
      <c r="I706" s="5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4.25" customHeight="1">
      <c r="A707" s="3"/>
      <c r="B707" s="3"/>
      <c r="C707" s="3"/>
      <c r="D707" s="3"/>
      <c r="E707" s="3"/>
      <c r="F707" s="4"/>
      <c r="G707" s="3"/>
      <c r="H707" s="5"/>
      <c r="I707" s="5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4.25" customHeight="1">
      <c r="A708" s="3"/>
      <c r="B708" s="3"/>
      <c r="C708" s="3"/>
      <c r="D708" s="3"/>
      <c r="E708" s="3"/>
      <c r="F708" s="4"/>
      <c r="G708" s="3"/>
      <c r="H708" s="5"/>
      <c r="I708" s="5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4.25" customHeight="1">
      <c r="A709" s="3"/>
      <c r="B709" s="3"/>
      <c r="C709" s="3"/>
      <c r="D709" s="3"/>
      <c r="E709" s="3"/>
      <c r="F709" s="4"/>
      <c r="G709" s="3"/>
      <c r="H709" s="5"/>
      <c r="I709" s="5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4.25" customHeight="1">
      <c r="A710" s="3"/>
      <c r="B710" s="3"/>
      <c r="C710" s="3"/>
      <c r="D710" s="3"/>
      <c r="E710" s="3"/>
      <c r="F710" s="4"/>
      <c r="G710" s="3"/>
      <c r="H710" s="5"/>
      <c r="I710" s="5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4.25" customHeight="1">
      <c r="A711" s="3"/>
      <c r="B711" s="3"/>
      <c r="C711" s="3"/>
      <c r="D711" s="3"/>
      <c r="E711" s="3"/>
      <c r="F711" s="4"/>
      <c r="G711" s="3"/>
      <c r="H711" s="5"/>
      <c r="I711" s="5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4.25" customHeight="1">
      <c r="A712" s="3"/>
      <c r="B712" s="3"/>
      <c r="C712" s="3"/>
      <c r="D712" s="3"/>
      <c r="E712" s="3"/>
      <c r="F712" s="4"/>
      <c r="G712" s="3"/>
      <c r="H712" s="5"/>
      <c r="I712" s="5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4.25" customHeight="1">
      <c r="A713" s="3"/>
      <c r="B713" s="3"/>
      <c r="C713" s="3"/>
      <c r="D713" s="3"/>
      <c r="E713" s="3"/>
      <c r="F713" s="4"/>
      <c r="G713" s="3"/>
      <c r="H713" s="5"/>
      <c r="I713" s="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4.25" customHeight="1">
      <c r="A714" s="3"/>
      <c r="B714" s="3"/>
      <c r="C714" s="3"/>
      <c r="D714" s="3"/>
      <c r="E714" s="3"/>
      <c r="F714" s="4"/>
      <c r="G714" s="3"/>
      <c r="H714" s="5"/>
      <c r="I714" s="5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4.25" customHeight="1">
      <c r="A715" s="3"/>
      <c r="B715" s="3"/>
      <c r="C715" s="3"/>
      <c r="D715" s="3"/>
      <c r="E715" s="3"/>
      <c r="F715" s="4"/>
      <c r="G715" s="3"/>
      <c r="H715" s="5"/>
      <c r="I715" s="5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4.25" customHeight="1">
      <c r="A716" s="3"/>
      <c r="B716" s="3"/>
      <c r="C716" s="3"/>
      <c r="D716" s="3"/>
      <c r="E716" s="3"/>
      <c r="F716" s="4"/>
      <c r="G716" s="3"/>
      <c r="H716" s="5"/>
      <c r="I716" s="5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4.25" customHeight="1">
      <c r="A717" s="3"/>
      <c r="B717" s="3"/>
      <c r="C717" s="3"/>
      <c r="D717" s="3"/>
      <c r="E717" s="3"/>
      <c r="F717" s="4"/>
      <c r="G717" s="3"/>
      <c r="H717" s="5"/>
      <c r="I717" s="5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4.25" customHeight="1">
      <c r="A718" s="3"/>
      <c r="B718" s="3"/>
      <c r="C718" s="3"/>
      <c r="D718" s="3"/>
      <c r="E718" s="3"/>
      <c r="F718" s="4"/>
      <c r="G718" s="3"/>
      <c r="H718" s="5"/>
      <c r="I718" s="5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4.25" customHeight="1">
      <c r="A719" s="3"/>
      <c r="B719" s="3"/>
      <c r="C719" s="3"/>
      <c r="D719" s="3"/>
      <c r="E719" s="3"/>
      <c r="F719" s="4"/>
      <c r="G719" s="3"/>
      <c r="H719" s="5"/>
      <c r="I719" s="5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4.25" customHeight="1">
      <c r="A720" s="3"/>
      <c r="B720" s="3"/>
      <c r="C720" s="3"/>
      <c r="D720" s="3"/>
      <c r="E720" s="3"/>
      <c r="F720" s="4"/>
      <c r="G720" s="3"/>
      <c r="H720" s="5"/>
      <c r="I720" s="5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4.25" customHeight="1">
      <c r="A721" s="3"/>
      <c r="B721" s="3"/>
      <c r="C721" s="3"/>
      <c r="D721" s="3"/>
      <c r="E721" s="3"/>
      <c r="F721" s="4"/>
      <c r="G721" s="3"/>
      <c r="H721" s="5"/>
      <c r="I721" s="5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4.25" customHeight="1">
      <c r="A722" s="3"/>
      <c r="B722" s="3"/>
      <c r="C722" s="3"/>
      <c r="D722" s="3"/>
      <c r="E722" s="3"/>
      <c r="F722" s="4"/>
      <c r="G722" s="3"/>
      <c r="H722" s="5"/>
      <c r="I722" s="5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4.25" customHeight="1">
      <c r="A723" s="3"/>
      <c r="B723" s="3"/>
      <c r="C723" s="3"/>
      <c r="D723" s="3"/>
      <c r="E723" s="3"/>
      <c r="F723" s="4"/>
      <c r="G723" s="3"/>
      <c r="H723" s="5"/>
      <c r="I723" s="5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4.25" customHeight="1">
      <c r="A724" s="3"/>
      <c r="B724" s="3"/>
      <c r="C724" s="3"/>
      <c r="D724" s="3"/>
      <c r="E724" s="3"/>
      <c r="F724" s="4"/>
      <c r="G724" s="3"/>
      <c r="H724" s="5"/>
      <c r="I724" s="5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4.25" customHeight="1">
      <c r="A725" s="3"/>
      <c r="B725" s="3"/>
      <c r="C725" s="3"/>
      <c r="D725" s="3"/>
      <c r="E725" s="3"/>
      <c r="F725" s="4"/>
      <c r="G725" s="3"/>
      <c r="H725" s="5"/>
      <c r="I725" s="5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4.25" customHeight="1">
      <c r="A726" s="3"/>
      <c r="B726" s="3"/>
      <c r="C726" s="3"/>
      <c r="D726" s="3"/>
      <c r="E726" s="3"/>
      <c r="F726" s="4"/>
      <c r="G726" s="3"/>
      <c r="H726" s="5"/>
      <c r="I726" s="5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4.25" customHeight="1">
      <c r="A727" s="3"/>
      <c r="B727" s="3"/>
      <c r="C727" s="3"/>
      <c r="D727" s="3"/>
      <c r="E727" s="3"/>
      <c r="F727" s="4"/>
      <c r="G727" s="3"/>
      <c r="H727" s="5"/>
      <c r="I727" s="5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4.25" customHeight="1">
      <c r="A728" s="3"/>
      <c r="B728" s="3"/>
      <c r="C728" s="3"/>
      <c r="D728" s="3"/>
      <c r="E728" s="3"/>
      <c r="F728" s="4"/>
      <c r="G728" s="3"/>
      <c r="H728" s="5"/>
      <c r="I728" s="5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4.25" customHeight="1">
      <c r="A729" s="3"/>
      <c r="B729" s="3"/>
      <c r="C729" s="3"/>
      <c r="D729" s="3"/>
      <c r="E729" s="3"/>
      <c r="F729" s="4"/>
      <c r="G729" s="3"/>
      <c r="H729" s="5"/>
      <c r="I729" s="5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4.25" customHeight="1">
      <c r="A730" s="3"/>
      <c r="B730" s="3"/>
      <c r="C730" s="3"/>
      <c r="D730" s="3"/>
      <c r="E730" s="3"/>
      <c r="F730" s="4"/>
      <c r="G730" s="3"/>
      <c r="H730" s="5"/>
      <c r="I730" s="5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4.25" customHeight="1">
      <c r="A731" s="3"/>
      <c r="B731" s="3"/>
      <c r="C731" s="3"/>
      <c r="D731" s="3"/>
      <c r="E731" s="3"/>
      <c r="F731" s="4"/>
      <c r="G731" s="3"/>
      <c r="H731" s="5"/>
      <c r="I731" s="5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4.25" customHeight="1">
      <c r="A732" s="3"/>
      <c r="B732" s="3"/>
      <c r="C732" s="3"/>
      <c r="D732" s="3"/>
      <c r="E732" s="3"/>
      <c r="F732" s="4"/>
      <c r="G732" s="3"/>
      <c r="H732" s="5"/>
      <c r="I732" s="5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4.25" customHeight="1">
      <c r="A733" s="3"/>
      <c r="B733" s="3"/>
      <c r="C733" s="3"/>
      <c r="D733" s="3"/>
      <c r="E733" s="3"/>
      <c r="F733" s="4"/>
      <c r="G733" s="3"/>
      <c r="H733" s="5"/>
      <c r="I733" s="5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4.25" customHeight="1">
      <c r="A734" s="3"/>
      <c r="B734" s="3"/>
      <c r="C734" s="3"/>
      <c r="D734" s="3"/>
      <c r="E734" s="3"/>
      <c r="F734" s="4"/>
      <c r="G734" s="3"/>
      <c r="H734" s="5"/>
      <c r="I734" s="5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4.25" customHeight="1">
      <c r="A735" s="3"/>
      <c r="B735" s="3"/>
      <c r="C735" s="3"/>
      <c r="D735" s="3"/>
      <c r="E735" s="3"/>
      <c r="F735" s="4"/>
      <c r="G735" s="3"/>
      <c r="H735" s="5"/>
      <c r="I735" s="5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4.25" customHeight="1">
      <c r="A736" s="3"/>
      <c r="B736" s="3"/>
      <c r="C736" s="3"/>
      <c r="D736" s="3"/>
      <c r="E736" s="3"/>
      <c r="F736" s="4"/>
      <c r="G736" s="3"/>
      <c r="H736" s="5"/>
      <c r="I736" s="5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4.25" customHeight="1">
      <c r="A737" s="3"/>
      <c r="B737" s="3"/>
      <c r="C737" s="3"/>
      <c r="D737" s="3"/>
      <c r="E737" s="3"/>
      <c r="F737" s="4"/>
      <c r="G737" s="3"/>
      <c r="H737" s="5"/>
      <c r="I737" s="5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4.25" customHeight="1">
      <c r="A738" s="3"/>
      <c r="B738" s="3"/>
      <c r="C738" s="3"/>
      <c r="D738" s="3"/>
      <c r="E738" s="3"/>
      <c r="F738" s="4"/>
      <c r="G738" s="3"/>
      <c r="H738" s="5"/>
      <c r="I738" s="5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4.25" customHeight="1">
      <c r="A739" s="3"/>
      <c r="B739" s="3"/>
      <c r="C739" s="3"/>
      <c r="D739" s="3"/>
      <c r="E739" s="3"/>
      <c r="F739" s="4"/>
      <c r="G739" s="3"/>
      <c r="H739" s="5"/>
      <c r="I739" s="5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4.25" customHeight="1">
      <c r="A740" s="3"/>
      <c r="B740" s="3"/>
      <c r="C740" s="3"/>
      <c r="D740" s="3"/>
      <c r="E740" s="3"/>
      <c r="F740" s="4"/>
      <c r="G740" s="3"/>
      <c r="H740" s="5"/>
      <c r="I740" s="5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4.25" customHeight="1">
      <c r="A741" s="3"/>
      <c r="B741" s="3"/>
      <c r="C741" s="3"/>
      <c r="D741" s="3"/>
      <c r="E741" s="3"/>
      <c r="F741" s="4"/>
      <c r="G741" s="3"/>
      <c r="H741" s="5"/>
      <c r="I741" s="5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4.25" customHeight="1">
      <c r="A742" s="3"/>
      <c r="B742" s="3"/>
      <c r="C742" s="3"/>
      <c r="D742" s="3"/>
      <c r="E742" s="3"/>
      <c r="F742" s="4"/>
      <c r="G742" s="3"/>
      <c r="H742" s="5"/>
      <c r="I742" s="5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4.25" customHeight="1">
      <c r="A743" s="3"/>
      <c r="B743" s="3"/>
      <c r="C743" s="3"/>
      <c r="D743" s="3"/>
      <c r="E743" s="3"/>
      <c r="F743" s="4"/>
      <c r="G743" s="3"/>
      <c r="H743" s="5"/>
      <c r="I743" s="5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4.25" customHeight="1">
      <c r="A744" s="3"/>
      <c r="B744" s="3"/>
      <c r="C744" s="3"/>
      <c r="D744" s="3"/>
      <c r="E744" s="3"/>
      <c r="F744" s="4"/>
      <c r="G744" s="3"/>
      <c r="H744" s="5"/>
      <c r="I744" s="5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4.25" customHeight="1">
      <c r="A745" s="3"/>
      <c r="B745" s="3"/>
      <c r="C745" s="3"/>
      <c r="D745" s="3"/>
      <c r="E745" s="3"/>
      <c r="F745" s="4"/>
      <c r="G745" s="3"/>
      <c r="H745" s="5"/>
      <c r="I745" s="5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4.25" customHeight="1">
      <c r="A746" s="3"/>
      <c r="B746" s="3"/>
      <c r="C746" s="3"/>
      <c r="D746" s="3"/>
      <c r="E746" s="3"/>
      <c r="F746" s="4"/>
      <c r="G746" s="3"/>
      <c r="H746" s="5"/>
      <c r="I746" s="5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4.25" customHeight="1">
      <c r="A747" s="3"/>
      <c r="B747" s="3"/>
      <c r="C747" s="3"/>
      <c r="D747" s="3"/>
      <c r="E747" s="3"/>
      <c r="F747" s="4"/>
      <c r="G747" s="3"/>
      <c r="H747" s="5"/>
      <c r="I747" s="5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4.25" customHeight="1">
      <c r="A748" s="3"/>
      <c r="B748" s="3"/>
      <c r="C748" s="3"/>
      <c r="D748" s="3"/>
      <c r="E748" s="3"/>
      <c r="F748" s="4"/>
      <c r="G748" s="3"/>
      <c r="H748" s="5"/>
      <c r="I748" s="5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4.25" customHeight="1">
      <c r="A749" s="3"/>
      <c r="B749" s="3"/>
      <c r="C749" s="3"/>
      <c r="D749" s="3"/>
      <c r="E749" s="3"/>
      <c r="F749" s="4"/>
      <c r="G749" s="3"/>
      <c r="H749" s="5"/>
      <c r="I749" s="5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4.25" customHeight="1">
      <c r="A750" s="3"/>
      <c r="B750" s="3"/>
      <c r="C750" s="3"/>
      <c r="D750" s="3"/>
      <c r="E750" s="3"/>
      <c r="F750" s="4"/>
      <c r="G750" s="3"/>
      <c r="H750" s="5"/>
      <c r="I750" s="5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4.25" customHeight="1">
      <c r="A751" s="3"/>
      <c r="B751" s="3"/>
      <c r="C751" s="3"/>
      <c r="D751" s="3"/>
      <c r="E751" s="3"/>
      <c r="F751" s="4"/>
      <c r="G751" s="3"/>
      <c r="H751" s="5"/>
      <c r="I751" s="5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4.25" customHeight="1">
      <c r="A752" s="3"/>
      <c r="B752" s="3"/>
      <c r="C752" s="3"/>
      <c r="D752" s="3"/>
      <c r="E752" s="3"/>
      <c r="F752" s="4"/>
      <c r="G752" s="3"/>
      <c r="H752" s="5"/>
      <c r="I752" s="5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4.25" customHeight="1">
      <c r="A753" s="3"/>
      <c r="B753" s="3"/>
      <c r="C753" s="3"/>
      <c r="D753" s="3"/>
      <c r="E753" s="3"/>
      <c r="F753" s="4"/>
      <c r="G753" s="3"/>
      <c r="H753" s="5"/>
      <c r="I753" s="5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4.25" customHeight="1">
      <c r="A754" s="3"/>
      <c r="B754" s="3"/>
      <c r="C754" s="3"/>
      <c r="D754" s="3"/>
      <c r="E754" s="3"/>
      <c r="F754" s="4"/>
      <c r="G754" s="3"/>
      <c r="H754" s="5"/>
      <c r="I754" s="5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4.25" customHeight="1">
      <c r="A755" s="3"/>
      <c r="B755" s="3"/>
      <c r="C755" s="3"/>
      <c r="D755" s="3"/>
      <c r="E755" s="3"/>
      <c r="F755" s="4"/>
      <c r="G755" s="3"/>
      <c r="H755" s="5"/>
      <c r="I755" s="5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4.25" customHeight="1">
      <c r="A756" s="3"/>
      <c r="B756" s="3"/>
      <c r="C756" s="3"/>
      <c r="D756" s="3"/>
      <c r="E756" s="3"/>
      <c r="F756" s="4"/>
      <c r="G756" s="3"/>
      <c r="H756" s="5"/>
      <c r="I756" s="5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4.25" customHeight="1">
      <c r="A757" s="3"/>
      <c r="B757" s="3"/>
      <c r="C757" s="3"/>
      <c r="D757" s="3"/>
      <c r="E757" s="3"/>
      <c r="F757" s="4"/>
      <c r="G757" s="3"/>
      <c r="H757" s="5"/>
      <c r="I757" s="5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4.25" customHeight="1">
      <c r="A758" s="3"/>
      <c r="B758" s="3"/>
      <c r="C758" s="3"/>
      <c r="D758" s="3"/>
      <c r="E758" s="3"/>
      <c r="F758" s="4"/>
      <c r="G758" s="3"/>
      <c r="H758" s="5"/>
      <c r="I758" s="5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4.25" customHeight="1">
      <c r="A759" s="3"/>
      <c r="B759" s="3"/>
      <c r="C759" s="3"/>
      <c r="D759" s="3"/>
      <c r="E759" s="3"/>
      <c r="F759" s="4"/>
      <c r="G759" s="3"/>
      <c r="H759" s="5"/>
      <c r="I759" s="5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4.25" customHeight="1">
      <c r="A760" s="3"/>
      <c r="B760" s="3"/>
      <c r="C760" s="3"/>
      <c r="D760" s="3"/>
      <c r="E760" s="3"/>
      <c r="F760" s="4"/>
      <c r="G760" s="3"/>
      <c r="H760" s="5"/>
      <c r="I760" s="5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4.25" customHeight="1">
      <c r="A761" s="3"/>
      <c r="B761" s="3"/>
      <c r="C761" s="3"/>
      <c r="D761" s="3"/>
      <c r="E761" s="3"/>
      <c r="F761" s="4"/>
      <c r="G761" s="3"/>
      <c r="H761" s="5"/>
      <c r="I761" s="5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4.25" customHeight="1">
      <c r="A762" s="3"/>
      <c r="B762" s="3"/>
      <c r="C762" s="3"/>
      <c r="D762" s="3"/>
      <c r="E762" s="3"/>
      <c r="F762" s="4"/>
      <c r="G762" s="3"/>
      <c r="H762" s="5"/>
      <c r="I762" s="5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4.25" customHeight="1">
      <c r="A763" s="3"/>
      <c r="B763" s="3"/>
      <c r="C763" s="3"/>
      <c r="D763" s="3"/>
      <c r="E763" s="3"/>
      <c r="F763" s="4"/>
      <c r="G763" s="3"/>
      <c r="H763" s="5"/>
      <c r="I763" s="5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4.25" customHeight="1">
      <c r="A764" s="3"/>
      <c r="B764" s="3"/>
      <c r="C764" s="3"/>
      <c r="D764" s="3"/>
      <c r="E764" s="3"/>
      <c r="F764" s="4"/>
      <c r="G764" s="3"/>
      <c r="H764" s="5"/>
      <c r="I764" s="5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4.25" customHeight="1">
      <c r="A765" s="3"/>
      <c r="B765" s="3"/>
      <c r="C765" s="3"/>
      <c r="D765" s="3"/>
      <c r="E765" s="3"/>
      <c r="F765" s="4"/>
      <c r="G765" s="3"/>
      <c r="H765" s="5"/>
      <c r="I765" s="5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4.25" customHeight="1">
      <c r="A766" s="3"/>
      <c r="B766" s="3"/>
      <c r="C766" s="3"/>
      <c r="D766" s="3"/>
      <c r="E766" s="3"/>
      <c r="F766" s="4"/>
      <c r="G766" s="3"/>
      <c r="H766" s="5"/>
      <c r="I766" s="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4.25" customHeight="1">
      <c r="A767" s="3"/>
      <c r="B767" s="3"/>
      <c r="C767" s="3"/>
      <c r="D767" s="3"/>
      <c r="E767" s="3"/>
      <c r="F767" s="4"/>
      <c r="G767" s="3"/>
      <c r="H767" s="5"/>
      <c r="I767" s="5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4.25" customHeight="1">
      <c r="A768" s="3"/>
      <c r="B768" s="3"/>
      <c r="C768" s="3"/>
      <c r="D768" s="3"/>
      <c r="E768" s="3"/>
      <c r="F768" s="4"/>
      <c r="G768" s="3"/>
      <c r="H768" s="5"/>
      <c r="I768" s="5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4.25" customHeight="1">
      <c r="A769" s="3"/>
      <c r="B769" s="3"/>
      <c r="C769" s="3"/>
      <c r="D769" s="3"/>
      <c r="E769" s="3"/>
      <c r="F769" s="4"/>
      <c r="G769" s="3"/>
      <c r="H769" s="5"/>
      <c r="I769" s="5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4.25" customHeight="1">
      <c r="A770" s="3"/>
      <c r="B770" s="3"/>
      <c r="C770" s="3"/>
      <c r="D770" s="3"/>
      <c r="E770" s="3"/>
      <c r="F770" s="4"/>
      <c r="G770" s="3"/>
      <c r="H770" s="5"/>
      <c r="I770" s="5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4.25" customHeight="1">
      <c r="A771" s="3"/>
      <c r="B771" s="3"/>
      <c r="C771" s="3"/>
      <c r="D771" s="3"/>
      <c r="E771" s="3"/>
      <c r="F771" s="4"/>
      <c r="G771" s="3"/>
      <c r="H771" s="5"/>
      <c r="I771" s="5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4.25" customHeight="1">
      <c r="A772" s="3"/>
      <c r="B772" s="3"/>
      <c r="C772" s="3"/>
      <c r="D772" s="3"/>
      <c r="E772" s="3"/>
      <c r="F772" s="4"/>
      <c r="G772" s="3"/>
      <c r="H772" s="5"/>
      <c r="I772" s="5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4.25" customHeight="1">
      <c r="A773" s="3"/>
      <c r="B773" s="3"/>
      <c r="C773" s="3"/>
      <c r="D773" s="3"/>
      <c r="E773" s="3"/>
      <c r="F773" s="4"/>
      <c r="G773" s="3"/>
      <c r="H773" s="5"/>
      <c r="I773" s="5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4.25" customHeight="1">
      <c r="A774" s="3"/>
      <c r="B774" s="3"/>
      <c r="C774" s="3"/>
      <c r="D774" s="3"/>
      <c r="E774" s="3"/>
      <c r="F774" s="4"/>
      <c r="G774" s="3"/>
      <c r="H774" s="5"/>
      <c r="I774" s="5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4.25" customHeight="1">
      <c r="A775" s="3"/>
      <c r="B775" s="3"/>
      <c r="C775" s="3"/>
      <c r="D775" s="3"/>
      <c r="E775" s="3"/>
      <c r="F775" s="4"/>
      <c r="G775" s="3"/>
      <c r="H775" s="5"/>
      <c r="I775" s="5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4.25" customHeight="1">
      <c r="A776" s="3"/>
      <c r="B776" s="3"/>
      <c r="C776" s="3"/>
      <c r="D776" s="3"/>
      <c r="E776" s="3"/>
      <c r="F776" s="4"/>
      <c r="G776" s="3"/>
      <c r="H776" s="5"/>
      <c r="I776" s="5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4.25" customHeight="1">
      <c r="A777" s="3"/>
      <c r="B777" s="3"/>
      <c r="C777" s="3"/>
      <c r="D777" s="3"/>
      <c r="E777" s="3"/>
      <c r="F777" s="4"/>
      <c r="G777" s="3"/>
      <c r="H777" s="5"/>
      <c r="I777" s="5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4.25" customHeight="1">
      <c r="A778" s="3"/>
      <c r="B778" s="3"/>
      <c r="C778" s="3"/>
      <c r="D778" s="3"/>
      <c r="E778" s="3"/>
      <c r="F778" s="4"/>
      <c r="G778" s="3"/>
      <c r="H778" s="5"/>
      <c r="I778" s="5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4.25" customHeight="1">
      <c r="A779" s="3"/>
      <c r="B779" s="3"/>
      <c r="C779" s="3"/>
      <c r="D779" s="3"/>
      <c r="E779" s="3"/>
      <c r="F779" s="4"/>
      <c r="G779" s="3"/>
      <c r="H779" s="5"/>
      <c r="I779" s="5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4.25" customHeight="1">
      <c r="A780" s="3"/>
      <c r="B780" s="3"/>
      <c r="C780" s="3"/>
      <c r="D780" s="3"/>
      <c r="E780" s="3"/>
      <c r="F780" s="4"/>
      <c r="G780" s="3"/>
      <c r="H780" s="5"/>
      <c r="I780" s="5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4.25" customHeight="1">
      <c r="A781" s="3"/>
      <c r="B781" s="3"/>
      <c r="C781" s="3"/>
      <c r="D781" s="3"/>
      <c r="E781" s="3"/>
      <c r="F781" s="4"/>
      <c r="G781" s="3"/>
      <c r="H781" s="5"/>
      <c r="I781" s="5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4.25" customHeight="1">
      <c r="A782" s="3"/>
      <c r="B782" s="3"/>
      <c r="C782" s="3"/>
      <c r="D782" s="3"/>
      <c r="E782" s="3"/>
      <c r="F782" s="4"/>
      <c r="G782" s="3"/>
      <c r="H782" s="5"/>
      <c r="I782" s="5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4.25" customHeight="1">
      <c r="A783" s="3"/>
      <c r="B783" s="3"/>
      <c r="C783" s="3"/>
      <c r="D783" s="3"/>
      <c r="E783" s="3"/>
      <c r="F783" s="4"/>
      <c r="G783" s="3"/>
      <c r="H783" s="5"/>
      <c r="I783" s="5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4.25" customHeight="1">
      <c r="A784" s="3"/>
      <c r="B784" s="3"/>
      <c r="C784" s="3"/>
      <c r="D784" s="3"/>
      <c r="E784" s="3"/>
      <c r="F784" s="4"/>
      <c r="G784" s="3"/>
      <c r="H784" s="5"/>
      <c r="I784" s="5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4.25" customHeight="1">
      <c r="A785" s="3"/>
      <c r="B785" s="3"/>
      <c r="C785" s="3"/>
      <c r="D785" s="3"/>
      <c r="E785" s="3"/>
      <c r="F785" s="4"/>
      <c r="G785" s="3"/>
      <c r="H785" s="5"/>
      <c r="I785" s="5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4.25" customHeight="1">
      <c r="A786" s="3"/>
      <c r="B786" s="3"/>
      <c r="C786" s="3"/>
      <c r="D786" s="3"/>
      <c r="E786" s="3"/>
      <c r="F786" s="4"/>
      <c r="G786" s="3"/>
      <c r="H786" s="5"/>
      <c r="I786" s="5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4.25" customHeight="1">
      <c r="A787" s="3"/>
      <c r="B787" s="3"/>
      <c r="C787" s="3"/>
      <c r="D787" s="3"/>
      <c r="E787" s="3"/>
      <c r="F787" s="4"/>
      <c r="G787" s="3"/>
      <c r="H787" s="5"/>
      <c r="I787" s="5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4.25" customHeight="1">
      <c r="A788" s="3"/>
      <c r="B788" s="3"/>
      <c r="C788" s="3"/>
      <c r="D788" s="3"/>
      <c r="E788" s="3"/>
      <c r="F788" s="4"/>
      <c r="G788" s="3"/>
      <c r="H788" s="5"/>
      <c r="I788" s="5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4.25" customHeight="1">
      <c r="A789" s="3"/>
      <c r="B789" s="3"/>
      <c r="C789" s="3"/>
      <c r="D789" s="3"/>
      <c r="E789" s="3"/>
      <c r="F789" s="4"/>
      <c r="G789" s="3"/>
      <c r="H789" s="5"/>
      <c r="I789" s="5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4.25" customHeight="1">
      <c r="A790" s="3"/>
      <c r="B790" s="3"/>
      <c r="C790" s="3"/>
      <c r="D790" s="3"/>
      <c r="E790" s="3"/>
      <c r="F790" s="4"/>
      <c r="G790" s="3"/>
      <c r="H790" s="5"/>
      <c r="I790" s="5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4.25" customHeight="1">
      <c r="A791" s="3"/>
      <c r="B791" s="3"/>
      <c r="C791" s="3"/>
      <c r="D791" s="3"/>
      <c r="E791" s="3"/>
      <c r="F791" s="4"/>
      <c r="G791" s="3"/>
      <c r="H791" s="5"/>
      <c r="I791" s="5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4.25" customHeight="1">
      <c r="A792" s="3"/>
      <c r="B792" s="3"/>
      <c r="C792" s="3"/>
      <c r="D792" s="3"/>
      <c r="E792" s="3"/>
      <c r="F792" s="4"/>
      <c r="G792" s="3"/>
      <c r="H792" s="5"/>
      <c r="I792" s="5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4.25" customHeight="1">
      <c r="A793" s="3"/>
      <c r="B793" s="3"/>
      <c r="C793" s="3"/>
      <c r="D793" s="3"/>
      <c r="E793" s="3"/>
      <c r="F793" s="4"/>
      <c r="G793" s="3"/>
      <c r="H793" s="5"/>
      <c r="I793" s="5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4.25" customHeight="1">
      <c r="A794" s="3"/>
      <c r="B794" s="3"/>
      <c r="C794" s="3"/>
      <c r="D794" s="3"/>
      <c r="E794" s="3"/>
      <c r="F794" s="4"/>
      <c r="G794" s="3"/>
      <c r="H794" s="5"/>
      <c r="I794" s="5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4.25" customHeight="1">
      <c r="A795" s="3"/>
      <c r="B795" s="3"/>
      <c r="C795" s="3"/>
      <c r="D795" s="3"/>
      <c r="E795" s="3"/>
      <c r="F795" s="4"/>
      <c r="G795" s="3"/>
      <c r="H795" s="5"/>
      <c r="I795" s="5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4.25" customHeight="1">
      <c r="A796" s="3"/>
      <c r="B796" s="3"/>
      <c r="C796" s="3"/>
      <c r="D796" s="3"/>
      <c r="E796" s="3"/>
      <c r="F796" s="4"/>
      <c r="G796" s="3"/>
      <c r="H796" s="5"/>
      <c r="I796" s="5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4.25" customHeight="1">
      <c r="A797" s="3"/>
      <c r="B797" s="3"/>
      <c r="C797" s="3"/>
      <c r="D797" s="3"/>
      <c r="E797" s="3"/>
      <c r="F797" s="4"/>
      <c r="G797" s="3"/>
      <c r="H797" s="5"/>
      <c r="I797" s="5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4.25" customHeight="1">
      <c r="A798" s="3"/>
      <c r="B798" s="3"/>
      <c r="C798" s="3"/>
      <c r="D798" s="3"/>
      <c r="E798" s="3"/>
      <c r="F798" s="4"/>
      <c r="G798" s="3"/>
      <c r="H798" s="5"/>
      <c r="I798" s="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4.25" customHeight="1">
      <c r="A799" s="3"/>
      <c r="B799" s="3"/>
      <c r="C799" s="3"/>
      <c r="D799" s="3"/>
      <c r="E799" s="3"/>
      <c r="F799" s="4"/>
      <c r="G799" s="3"/>
      <c r="H799" s="5"/>
      <c r="I799" s="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4.25" customHeight="1">
      <c r="A800" s="3"/>
      <c r="B800" s="3"/>
      <c r="C800" s="3"/>
      <c r="D800" s="3"/>
      <c r="E800" s="3"/>
      <c r="F800" s="4"/>
      <c r="G800" s="3"/>
      <c r="H800" s="5"/>
      <c r="I800" s="5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4.25" customHeight="1">
      <c r="A801" s="3"/>
      <c r="B801" s="3"/>
      <c r="C801" s="3"/>
      <c r="D801" s="3"/>
      <c r="E801" s="3"/>
      <c r="F801" s="4"/>
      <c r="G801" s="3"/>
      <c r="H801" s="5"/>
      <c r="I801" s="5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4.25" customHeight="1">
      <c r="A802" s="3"/>
      <c r="B802" s="3"/>
      <c r="C802" s="3"/>
      <c r="D802" s="3"/>
      <c r="E802" s="3"/>
      <c r="F802" s="4"/>
      <c r="G802" s="3"/>
      <c r="H802" s="5"/>
      <c r="I802" s="5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4.25" customHeight="1">
      <c r="A803" s="3"/>
      <c r="B803" s="3"/>
      <c r="C803" s="3"/>
      <c r="D803" s="3"/>
      <c r="E803" s="3"/>
      <c r="F803" s="4"/>
      <c r="G803" s="3"/>
      <c r="H803" s="5"/>
      <c r="I803" s="5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4.25" customHeight="1">
      <c r="A804" s="3"/>
      <c r="B804" s="3"/>
      <c r="C804" s="3"/>
      <c r="D804" s="3"/>
      <c r="E804" s="3"/>
      <c r="F804" s="4"/>
      <c r="G804" s="3"/>
      <c r="H804" s="5"/>
      <c r="I804" s="5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4.25" customHeight="1">
      <c r="A805" s="3"/>
      <c r="B805" s="3"/>
      <c r="C805" s="3"/>
      <c r="D805" s="3"/>
      <c r="E805" s="3"/>
      <c r="F805" s="4"/>
      <c r="G805" s="3"/>
      <c r="H805" s="5"/>
      <c r="I805" s="5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4.25" customHeight="1">
      <c r="A806" s="3"/>
      <c r="B806" s="3"/>
      <c r="C806" s="3"/>
      <c r="D806" s="3"/>
      <c r="E806" s="3"/>
      <c r="F806" s="4"/>
      <c r="G806" s="3"/>
      <c r="H806" s="5"/>
      <c r="I806" s="5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4.25" customHeight="1">
      <c r="A807" s="3"/>
      <c r="B807" s="3"/>
      <c r="C807" s="3"/>
      <c r="D807" s="3"/>
      <c r="E807" s="3"/>
      <c r="F807" s="4"/>
      <c r="G807" s="3"/>
      <c r="H807" s="5"/>
      <c r="I807" s="5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4.25" customHeight="1">
      <c r="A808" s="3"/>
      <c r="B808" s="3"/>
      <c r="C808" s="3"/>
      <c r="D808" s="3"/>
      <c r="E808" s="3"/>
      <c r="F808" s="4"/>
      <c r="G808" s="3"/>
      <c r="H808" s="5"/>
      <c r="I808" s="5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4.25" customHeight="1">
      <c r="A809" s="3"/>
      <c r="B809" s="3"/>
      <c r="C809" s="3"/>
      <c r="D809" s="3"/>
      <c r="E809" s="3"/>
      <c r="F809" s="4"/>
      <c r="G809" s="3"/>
      <c r="H809" s="5"/>
      <c r="I809" s="5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4.25" customHeight="1">
      <c r="A810" s="3"/>
      <c r="B810" s="3"/>
      <c r="C810" s="3"/>
      <c r="D810" s="3"/>
      <c r="E810" s="3"/>
      <c r="F810" s="4"/>
      <c r="G810" s="3"/>
      <c r="H810" s="5"/>
      <c r="I810" s="5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4.25" customHeight="1">
      <c r="A811" s="3"/>
      <c r="B811" s="3"/>
      <c r="C811" s="3"/>
      <c r="D811" s="3"/>
      <c r="E811" s="3"/>
      <c r="F811" s="4"/>
      <c r="G811" s="3"/>
      <c r="H811" s="5"/>
      <c r="I811" s="5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4.25" customHeight="1">
      <c r="A812" s="3"/>
      <c r="B812" s="3"/>
      <c r="C812" s="3"/>
      <c r="D812" s="3"/>
      <c r="E812" s="3"/>
      <c r="F812" s="4"/>
      <c r="G812" s="3"/>
      <c r="H812" s="5"/>
      <c r="I812" s="5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4.25" customHeight="1">
      <c r="A813" s="3"/>
      <c r="B813" s="3"/>
      <c r="C813" s="3"/>
      <c r="D813" s="3"/>
      <c r="E813" s="3"/>
      <c r="F813" s="4"/>
      <c r="G813" s="3"/>
      <c r="H813" s="5"/>
      <c r="I813" s="5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4.25" customHeight="1">
      <c r="A814" s="3"/>
      <c r="B814" s="3"/>
      <c r="C814" s="3"/>
      <c r="D814" s="3"/>
      <c r="E814" s="3"/>
      <c r="F814" s="4"/>
      <c r="G814" s="3"/>
      <c r="H814" s="5"/>
      <c r="I814" s="5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4.25" customHeight="1">
      <c r="A815" s="3"/>
      <c r="B815" s="3"/>
      <c r="C815" s="3"/>
      <c r="D815" s="3"/>
      <c r="E815" s="3"/>
      <c r="F815" s="4"/>
      <c r="G815" s="3"/>
      <c r="H815" s="5"/>
      <c r="I815" s="5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4.25" customHeight="1">
      <c r="A816" s="3"/>
      <c r="B816" s="3"/>
      <c r="C816" s="3"/>
      <c r="D816" s="3"/>
      <c r="E816" s="3"/>
      <c r="F816" s="4"/>
      <c r="G816" s="3"/>
      <c r="H816" s="5"/>
      <c r="I816" s="5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4.25" customHeight="1">
      <c r="A817" s="3"/>
      <c r="B817" s="3"/>
      <c r="C817" s="3"/>
      <c r="D817" s="3"/>
      <c r="E817" s="3"/>
      <c r="F817" s="4"/>
      <c r="G817" s="3"/>
      <c r="H817" s="5"/>
      <c r="I817" s="5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4.25" customHeight="1">
      <c r="A818" s="3"/>
      <c r="B818" s="3"/>
      <c r="C818" s="3"/>
      <c r="D818" s="3"/>
      <c r="E818" s="3"/>
      <c r="F818" s="4"/>
      <c r="G818" s="3"/>
      <c r="H818" s="5"/>
      <c r="I818" s="5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4.25" customHeight="1">
      <c r="A819" s="3"/>
      <c r="B819" s="3"/>
      <c r="C819" s="3"/>
      <c r="D819" s="3"/>
      <c r="E819" s="3"/>
      <c r="F819" s="4"/>
      <c r="G819" s="3"/>
      <c r="H819" s="5"/>
      <c r="I819" s="5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4.25" customHeight="1">
      <c r="A820" s="3"/>
      <c r="B820" s="3"/>
      <c r="C820" s="3"/>
      <c r="D820" s="3"/>
      <c r="E820" s="3"/>
      <c r="F820" s="4"/>
      <c r="G820" s="3"/>
      <c r="H820" s="5"/>
      <c r="I820" s="5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4.25" customHeight="1">
      <c r="A821" s="3"/>
      <c r="B821" s="3"/>
      <c r="C821" s="3"/>
      <c r="D821" s="3"/>
      <c r="E821" s="3"/>
      <c r="F821" s="4"/>
      <c r="G821" s="3"/>
      <c r="H821" s="5"/>
      <c r="I821" s="5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4.25" customHeight="1">
      <c r="A822" s="3"/>
      <c r="B822" s="3"/>
      <c r="C822" s="3"/>
      <c r="D822" s="3"/>
      <c r="E822" s="3"/>
      <c r="F822" s="4"/>
      <c r="G822" s="3"/>
      <c r="H822" s="5"/>
      <c r="I822" s="5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4.25" customHeight="1">
      <c r="A823" s="3"/>
      <c r="B823" s="3"/>
      <c r="C823" s="3"/>
      <c r="D823" s="3"/>
      <c r="E823" s="3"/>
      <c r="F823" s="4"/>
      <c r="G823" s="3"/>
      <c r="H823" s="5"/>
      <c r="I823" s="5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4.25" customHeight="1">
      <c r="A824" s="3"/>
      <c r="B824" s="3"/>
      <c r="C824" s="3"/>
      <c r="D824" s="3"/>
      <c r="E824" s="3"/>
      <c r="F824" s="4"/>
      <c r="G824" s="3"/>
      <c r="H824" s="5"/>
      <c r="I824" s="5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4.25" customHeight="1">
      <c r="A825" s="3"/>
      <c r="B825" s="3"/>
      <c r="C825" s="3"/>
      <c r="D825" s="3"/>
      <c r="E825" s="3"/>
      <c r="F825" s="4"/>
      <c r="G825" s="3"/>
      <c r="H825" s="5"/>
      <c r="I825" s="5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4.25" customHeight="1">
      <c r="A826" s="3"/>
      <c r="B826" s="3"/>
      <c r="C826" s="3"/>
      <c r="D826" s="3"/>
      <c r="E826" s="3"/>
      <c r="F826" s="4"/>
      <c r="G826" s="3"/>
      <c r="H826" s="5"/>
      <c r="I826" s="5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4.25" customHeight="1">
      <c r="A827" s="3"/>
      <c r="B827" s="3"/>
      <c r="C827" s="3"/>
      <c r="D827" s="3"/>
      <c r="E827" s="3"/>
      <c r="F827" s="4"/>
      <c r="G827" s="3"/>
      <c r="H827" s="5"/>
      <c r="I827" s="5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4.25" customHeight="1">
      <c r="A828" s="3"/>
      <c r="B828" s="3"/>
      <c r="C828" s="3"/>
      <c r="D828" s="3"/>
      <c r="E828" s="3"/>
      <c r="F828" s="4"/>
      <c r="G828" s="3"/>
      <c r="H828" s="5"/>
      <c r="I828" s="5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4.25" customHeight="1">
      <c r="A829" s="3"/>
      <c r="B829" s="3"/>
      <c r="C829" s="3"/>
      <c r="D829" s="3"/>
      <c r="E829" s="3"/>
      <c r="F829" s="4"/>
      <c r="G829" s="3"/>
      <c r="H829" s="5"/>
      <c r="I829" s="5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4.25" customHeight="1">
      <c r="A830" s="3"/>
      <c r="B830" s="3"/>
      <c r="C830" s="3"/>
      <c r="D830" s="3"/>
      <c r="E830" s="3"/>
      <c r="F830" s="4"/>
      <c r="G830" s="3"/>
      <c r="H830" s="5"/>
      <c r="I830" s="5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4.25" customHeight="1">
      <c r="A831" s="3"/>
      <c r="B831" s="3"/>
      <c r="C831" s="3"/>
      <c r="D831" s="3"/>
      <c r="E831" s="3"/>
      <c r="F831" s="4"/>
      <c r="G831" s="3"/>
      <c r="H831" s="5"/>
      <c r="I831" s="5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4.25" customHeight="1">
      <c r="A832" s="3"/>
      <c r="B832" s="3"/>
      <c r="C832" s="3"/>
      <c r="D832" s="3"/>
      <c r="E832" s="3"/>
      <c r="F832" s="4"/>
      <c r="G832" s="3"/>
      <c r="H832" s="5"/>
      <c r="I832" s="5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4.25" customHeight="1">
      <c r="A833" s="3"/>
      <c r="B833" s="3"/>
      <c r="C833" s="3"/>
      <c r="D833" s="3"/>
      <c r="E833" s="3"/>
      <c r="F833" s="4"/>
      <c r="G833" s="3"/>
      <c r="H833" s="5"/>
      <c r="I833" s="5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4.25" customHeight="1">
      <c r="A834" s="3"/>
      <c r="B834" s="3"/>
      <c r="C834" s="3"/>
      <c r="D834" s="3"/>
      <c r="E834" s="3"/>
      <c r="F834" s="4"/>
      <c r="G834" s="3"/>
      <c r="H834" s="5"/>
      <c r="I834" s="5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4.25" customHeight="1">
      <c r="A835" s="3"/>
      <c r="B835" s="3"/>
      <c r="C835" s="3"/>
      <c r="D835" s="3"/>
      <c r="E835" s="3"/>
      <c r="F835" s="4"/>
      <c r="G835" s="3"/>
      <c r="H835" s="5"/>
      <c r="I835" s="5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4.25" customHeight="1">
      <c r="A836" s="3"/>
      <c r="B836" s="3"/>
      <c r="C836" s="3"/>
      <c r="D836" s="3"/>
      <c r="E836" s="3"/>
      <c r="F836" s="4"/>
      <c r="G836" s="3"/>
      <c r="H836" s="5"/>
      <c r="I836" s="5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4.25" customHeight="1">
      <c r="A837" s="3"/>
      <c r="B837" s="3"/>
      <c r="C837" s="3"/>
      <c r="D837" s="3"/>
      <c r="E837" s="3"/>
      <c r="F837" s="4"/>
      <c r="G837" s="3"/>
      <c r="H837" s="5"/>
      <c r="I837" s="5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4.25" customHeight="1">
      <c r="A838" s="3"/>
      <c r="B838" s="3"/>
      <c r="C838" s="3"/>
      <c r="D838" s="3"/>
      <c r="E838" s="3"/>
      <c r="F838" s="4"/>
      <c r="G838" s="3"/>
      <c r="H838" s="5"/>
      <c r="I838" s="5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4.25" customHeight="1">
      <c r="A839" s="3"/>
      <c r="B839" s="3"/>
      <c r="C839" s="3"/>
      <c r="D839" s="3"/>
      <c r="E839" s="3"/>
      <c r="F839" s="4"/>
      <c r="G839" s="3"/>
      <c r="H839" s="5"/>
      <c r="I839" s="5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4.25" customHeight="1">
      <c r="A840" s="3"/>
      <c r="B840" s="3"/>
      <c r="C840" s="3"/>
      <c r="D840" s="3"/>
      <c r="E840" s="3"/>
      <c r="F840" s="4"/>
      <c r="G840" s="3"/>
      <c r="H840" s="5"/>
      <c r="I840" s="5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4.25" customHeight="1">
      <c r="A841" s="3"/>
      <c r="B841" s="3"/>
      <c r="C841" s="3"/>
      <c r="D841" s="3"/>
      <c r="E841" s="3"/>
      <c r="F841" s="4"/>
      <c r="G841" s="3"/>
      <c r="H841" s="5"/>
      <c r="I841" s="5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4.25" customHeight="1">
      <c r="A842" s="3"/>
      <c r="B842" s="3"/>
      <c r="C842" s="3"/>
      <c r="D842" s="3"/>
      <c r="E842" s="3"/>
      <c r="F842" s="4"/>
      <c r="G842" s="3"/>
      <c r="H842" s="5"/>
      <c r="I842" s="5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4.25" customHeight="1">
      <c r="A843" s="3"/>
      <c r="B843" s="3"/>
      <c r="C843" s="3"/>
      <c r="D843" s="3"/>
      <c r="E843" s="3"/>
      <c r="F843" s="4"/>
      <c r="G843" s="3"/>
      <c r="H843" s="5"/>
      <c r="I843" s="5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4.25" customHeight="1">
      <c r="A844" s="3"/>
      <c r="B844" s="3"/>
      <c r="C844" s="3"/>
      <c r="D844" s="3"/>
      <c r="E844" s="3"/>
      <c r="F844" s="4"/>
      <c r="G844" s="3"/>
      <c r="H844" s="5"/>
      <c r="I844" s="5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4.25" customHeight="1">
      <c r="A845" s="3"/>
      <c r="B845" s="3"/>
      <c r="C845" s="3"/>
      <c r="D845" s="3"/>
      <c r="E845" s="3"/>
      <c r="F845" s="4"/>
      <c r="G845" s="3"/>
      <c r="H845" s="5"/>
      <c r="I845" s="5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4.25" customHeight="1">
      <c r="A846" s="3"/>
      <c r="B846" s="3"/>
      <c r="C846" s="3"/>
      <c r="D846" s="3"/>
      <c r="E846" s="3"/>
      <c r="F846" s="4"/>
      <c r="G846" s="3"/>
      <c r="H846" s="5"/>
      <c r="I846" s="5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4.25" customHeight="1">
      <c r="A847" s="3"/>
      <c r="B847" s="3"/>
      <c r="C847" s="3"/>
      <c r="D847" s="3"/>
      <c r="E847" s="3"/>
      <c r="F847" s="4"/>
      <c r="G847" s="3"/>
      <c r="H847" s="5"/>
      <c r="I847" s="5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4.25" customHeight="1">
      <c r="A848" s="3"/>
      <c r="B848" s="3"/>
      <c r="C848" s="3"/>
      <c r="D848" s="3"/>
      <c r="E848" s="3"/>
      <c r="F848" s="4"/>
      <c r="G848" s="3"/>
      <c r="H848" s="5"/>
      <c r="I848" s="5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4.25" customHeight="1">
      <c r="A849" s="3"/>
      <c r="B849" s="3"/>
      <c r="C849" s="3"/>
      <c r="D849" s="3"/>
      <c r="E849" s="3"/>
      <c r="F849" s="4"/>
      <c r="G849" s="3"/>
      <c r="H849" s="5"/>
      <c r="I849" s="5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4.25" customHeight="1">
      <c r="A850" s="3"/>
      <c r="B850" s="3"/>
      <c r="C850" s="3"/>
      <c r="D850" s="3"/>
      <c r="E850" s="3"/>
      <c r="F850" s="4"/>
      <c r="G850" s="3"/>
      <c r="H850" s="5"/>
      <c r="I850" s="5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4.25" customHeight="1">
      <c r="A851" s="3"/>
      <c r="B851" s="3"/>
      <c r="C851" s="3"/>
      <c r="D851" s="3"/>
      <c r="E851" s="3"/>
      <c r="F851" s="4"/>
      <c r="G851" s="3"/>
      <c r="H851" s="5"/>
      <c r="I851" s="5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4.25" customHeight="1">
      <c r="A852" s="3"/>
      <c r="B852" s="3"/>
      <c r="C852" s="3"/>
      <c r="D852" s="3"/>
      <c r="E852" s="3"/>
      <c r="F852" s="4"/>
      <c r="G852" s="3"/>
      <c r="H852" s="5"/>
      <c r="I852" s="5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4.25" customHeight="1">
      <c r="A853" s="3"/>
      <c r="B853" s="3"/>
      <c r="C853" s="3"/>
      <c r="D853" s="3"/>
      <c r="E853" s="3"/>
      <c r="F853" s="4"/>
      <c r="G853" s="3"/>
      <c r="H853" s="5"/>
      <c r="I853" s="5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4.25" customHeight="1">
      <c r="A854" s="3"/>
      <c r="B854" s="3"/>
      <c r="C854" s="3"/>
      <c r="D854" s="3"/>
      <c r="E854" s="3"/>
      <c r="F854" s="4"/>
      <c r="G854" s="3"/>
      <c r="H854" s="5"/>
      <c r="I854" s="5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4.25" customHeight="1">
      <c r="A855" s="3"/>
      <c r="B855" s="3"/>
      <c r="C855" s="3"/>
      <c r="D855" s="3"/>
      <c r="E855" s="3"/>
      <c r="F855" s="4"/>
      <c r="G855" s="3"/>
      <c r="H855" s="5"/>
      <c r="I855" s="5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4.25" customHeight="1">
      <c r="A856" s="3"/>
      <c r="B856" s="3"/>
      <c r="C856" s="3"/>
      <c r="D856" s="3"/>
      <c r="E856" s="3"/>
      <c r="F856" s="4"/>
      <c r="G856" s="3"/>
      <c r="H856" s="5"/>
      <c r="I856" s="5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4.25" customHeight="1">
      <c r="A857" s="3"/>
      <c r="B857" s="3"/>
      <c r="C857" s="3"/>
      <c r="D857" s="3"/>
      <c r="E857" s="3"/>
      <c r="F857" s="4"/>
      <c r="G857" s="3"/>
      <c r="H857" s="5"/>
      <c r="I857" s="5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4.25" customHeight="1">
      <c r="A858" s="3"/>
      <c r="B858" s="3"/>
      <c r="C858" s="3"/>
      <c r="D858" s="3"/>
      <c r="E858" s="3"/>
      <c r="F858" s="4"/>
      <c r="G858" s="3"/>
      <c r="H858" s="5"/>
      <c r="I858" s="5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4.25" customHeight="1">
      <c r="A859" s="3"/>
      <c r="B859" s="3"/>
      <c r="C859" s="3"/>
      <c r="D859" s="3"/>
      <c r="E859" s="3"/>
      <c r="F859" s="4"/>
      <c r="G859" s="3"/>
      <c r="H859" s="5"/>
      <c r="I859" s="5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4.25" customHeight="1">
      <c r="A860" s="3"/>
      <c r="B860" s="3"/>
      <c r="C860" s="3"/>
      <c r="D860" s="3"/>
      <c r="E860" s="3"/>
      <c r="F860" s="4"/>
      <c r="G860" s="3"/>
      <c r="H860" s="5"/>
      <c r="I860" s="5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4.25" customHeight="1">
      <c r="A861" s="3"/>
      <c r="B861" s="3"/>
      <c r="C861" s="3"/>
      <c r="D861" s="3"/>
      <c r="E861" s="3"/>
      <c r="F861" s="4"/>
      <c r="G861" s="3"/>
      <c r="H861" s="5"/>
      <c r="I861" s="5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4.25" customHeight="1">
      <c r="A862" s="3"/>
      <c r="B862" s="3"/>
      <c r="C862" s="3"/>
      <c r="D862" s="3"/>
      <c r="E862" s="3"/>
      <c r="F862" s="4"/>
      <c r="G862" s="3"/>
      <c r="H862" s="5"/>
      <c r="I862" s="5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4.25" customHeight="1">
      <c r="A863" s="3"/>
      <c r="B863" s="3"/>
      <c r="C863" s="3"/>
      <c r="D863" s="3"/>
      <c r="E863" s="3"/>
      <c r="F863" s="4"/>
      <c r="G863" s="3"/>
      <c r="H863" s="5"/>
      <c r="I863" s="5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4.25" customHeight="1">
      <c r="A864" s="3"/>
      <c r="B864" s="3"/>
      <c r="C864" s="3"/>
      <c r="D864" s="3"/>
      <c r="E864" s="3"/>
      <c r="F864" s="4"/>
      <c r="G864" s="3"/>
      <c r="H864" s="5"/>
      <c r="I864" s="5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4.25" customHeight="1">
      <c r="A865" s="3"/>
      <c r="B865" s="3"/>
      <c r="C865" s="3"/>
      <c r="D865" s="3"/>
      <c r="E865" s="3"/>
      <c r="F865" s="4"/>
      <c r="G865" s="3"/>
      <c r="H865" s="5"/>
      <c r="I865" s="5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4.25" customHeight="1">
      <c r="A866" s="3"/>
      <c r="B866" s="3"/>
      <c r="C866" s="3"/>
      <c r="D866" s="3"/>
      <c r="E866" s="3"/>
      <c r="F866" s="4"/>
      <c r="G866" s="3"/>
      <c r="H866" s="5"/>
      <c r="I866" s="5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4.25" customHeight="1">
      <c r="A867" s="3"/>
      <c r="B867" s="3"/>
      <c r="C867" s="3"/>
      <c r="D867" s="3"/>
      <c r="E867" s="3"/>
      <c r="F867" s="4"/>
      <c r="G867" s="3"/>
      <c r="H867" s="5"/>
      <c r="I867" s="5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4.25" customHeight="1">
      <c r="A868" s="3"/>
      <c r="B868" s="3"/>
      <c r="C868" s="3"/>
      <c r="D868" s="3"/>
      <c r="E868" s="3"/>
      <c r="F868" s="4"/>
      <c r="G868" s="3"/>
      <c r="H868" s="5"/>
      <c r="I868" s="5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4.25" customHeight="1">
      <c r="A869" s="3"/>
      <c r="B869" s="3"/>
      <c r="C869" s="3"/>
      <c r="D869" s="3"/>
      <c r="E869" s="3"/>
      <c r="F869" s="4"/>
      <c r="G869" s="3"/>
      <c r="H869" s="5"/>
      <c r="I869" s="5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4.25" customHeight="1">
      <c r="A870" s="3"/>
      <c r="B870" s="3"/>
      <c r="C870" s="3"/>
      <c r="D870" s="3"/>
      <c r="E870" s="3"/>
      <c r="F870" s="4"/>
      <c r="G870" s="3"/>
      <c r="H870" s="5"/>
      <c r="I870" s="5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4.25" customHeight="1">
      <c r="A871" s="3"/>
      <c r="B871" s="3"/>
      <c r="C871" s="3"/>
      <c r="D871" s="3"/>
      <c r="E871" s="3"/>
      <c r="F871" s="4"/>
      <c r="G871" s="3"/>
      <c r="H871" s="5"/>
      <c r="I871" s="5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4.25" customHeight="1">
      <c r="A872" s="3"/>
      <c r="B872" s="3"/>
      <c r="C872" s="3"/>
      <c r="D872" s="3"/>
      <c r="E872" s="3"/>
      <c r="F872" s="4"/>
      <c r="G872" s="3"/>
      <c r="H872" s="5"/>
      <c r="I872" s="5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4.25" customHeight="1">
      <c r="A873" s="3"/>
      <c r="B873" s="3"/>
      <c r="C873" s="3"/>
      <c r="D873" s="3"/>
      <c r="E873" s="3"/>
      <c r="F873" s="4"/>
      <c r="G873" s="3"/>
      <c r="H873" s="5"/>
      <c r="I873" s="5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4.25" customHeight="1">
      <c r="A874" s="3"/>
      <c r="B874" s="3"/>
      <c r="C874" s="3"/>
      <c r="D874" s="3"/>
      <c r="E874" s="3"/>
      <c r="F874" s="4"/>
      <c r="G874" s="3"/>
      <c r="H874" s="5"/>
      <c r="I874" s="5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4.25" customHeight="1">
      <c r="A875" s="3"/>
      <c r="B875" s="3"/>
      <c r="C875" s="3"/>
      <c r="D875" s="3"/>
      <c r="E875" s="3"/>
      <c r="F875" s="4"/>
      <c r="G875" s="3"/>
      <c r="H875" s="5"/>
      <c r="I875" s="5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4.25" customHeight="1">
      <c r="A876" s="3"/>
      <c r="B876" s="3"/>
      <c r="C876" s="3"/>
      <c r="D876" s="3"/>
      <c r="E876" s="3"/>
      <c r="F876" s="4"/>
      <c r="G876" s="3"/>
      <c r="H876" s="5"/>
      <c r="I876" s="5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4.25" customHeight="1">
      <c r="A877" s="3"/>
      <c r="B877" s="3"/>
      <c r="C877" s="3"/>
      <c r="D877" s="3"/>
      <c r="E877" s="3"/>
      <c r="F877" s="4"/>
      <c r="G877" s="3"/>
      <c r="H877" s="5"/>
      <c r="I877" s="5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4.25" customHeight="1">
      <c r="A878" s="3"/>
      <c r="B878" s="3"/>
      <c r="C878" s="3"/>
      <c r="D878" s="3"/>
      <c r="E878" s="3"/>
      <c r="F878" s="4"/>
      <c r="G878" s="3"/>
      <c r="H878" s="5"/>
      <c r="I878" s="5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4.25" customHeight="1">
      <c r="A879" s="3"/>
      <c r="B879" s="3"/>
      <c r="C879" s="3"/>
      <c r="D879" s="3"/>
      <c r="E879" s="3"/>
      <c r="F879" s="4"/>
      <c r="G879" s="3"/>
      <c r="H879" s="5"/>
      <c r="I879" s="5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4.25" customHeight="1">
      <c r="A880" s="3"/>
      <c r="B880" s="3"/>
      <c r="C880" s="3"/>
      <c r="D880" s="3"/>
      <c r="E880" s="3"/>
      <c r="F880" s="4"/>
      <c r="G880" s="3"/>
      <c r="H880" s="5"/>
      <c r="I880" s="5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4.25" customHeight="1">
      <c r="A881" s="3"/>
      <c r="B881" s="3"/>
      <c r="C881" s="3"/>
      <c r="D881" s="3"/>
      <c r="E881" s="3"/>
      <c r="F881" s="4"/>
      <c r="G881" s="3"/>
      <c r="H881" s="5"/>
      <c r="I881" s="5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4.25" customHeight="1">
      <c r="A882" s="3"/>
      <c r="B882" s="3"/>
      <c r="C882" s="3"/>
      <c r="D882" s="3"/>
      <c r="E882" s="3"/>
      <c r="F882" s="4"/>
      <c r="G882" s="3"/>
      <c r="H882" s="5"/>
      <c r="I882" s="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4.25" customHeight="1">
      <c r="A883" s="3"/>
      <c r="B883" s="3"/>
      <c r="C883" s="3"/>
      <c r="D883" s="3"/>
      <c r="E883" s="3"/>
      <c r="F883" s="4"/>
      <c r="G883" s="3"/>
      <c r="H883" s="5"/>
      <c r="I883" s="5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4.25" customHeight="1">
      <c r="A884" s="3"/>
      <c r="B884" s="3"/>
      <c r="C884" s="3"/>
      <c r="D884" s="3"/>
      <c r="E884" s="3"/>
      <c r="F884" s="4"/>
      <c r="G884" s="3"/>
      <c r="H884" s="5"/>
      <c r="I884" s="5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4.25" customHeight="1">
      <c r="A885" s="3"/>
      <c r="B885" s="3"/>
      <c r="C885" s="3"/>
      <c r="D885" s="3"/>
      <c r="E885" s="3"/>
      <c r="F885" s="4"/>
      <c r="G885" s="3"/>
      <c r="H885" s="5"/>
      <c r="I885" s="5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4.25" customHeight="1">
      <c r="A886" s="3"/>
      <c r="B886" s="3"/>
      <c r="C886" s="3"/>
      <c r="D886" s="3"/>
      <c r="E886" s="3"/>
      <c r="F886" s="4"/>
      <c r="G886" s="3"/>
      <c r="H886" s="5"/>
      <c r="I886" s="5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4.25" customHeight="1">
      <c r="A887" s="3"/>
      <c r="B887" s="3"/>
      <c r="C887" s="3"/>
      <c r="D887" s="3"/>
      <c r="E887" s="3"/>
      <c r="F887" s="4"/>
      <c r="G887" s="3"/>
      <c r="H887" s="5"/>
      <c r="I887" s="5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4.25" customHeight="1">
      <c r="A888" s="3"/>
      <c r="B888" s="3"/>
      <c r="C888" s="3"/>
      <c r="D888" s="3"/>
      <c r="E888" s="3"/>
      <c r="F888" s="4"/>
      <c r="G888" s="3"/>
      <c r="H888" s="5"/>
      <c r="I888" s="5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4.25" customHeight="1">
      <c r="A889" s="3"/>
      <c r="B889" s="3"/>
      <c r="C889" s="3"/>
      <c r="D889" s="3"/>
      <c r="E889" s="3"/>
      <c r="F889" s="4"/>
      <c r="G889" s="3"/>
      <c r="H889" s="5"/>
      <c r="I889" s="5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4.25" customHeight="1">
      <c r="A890" s="3"/>
      <c r="B890" s="3"/>
      <c r="C890" s="3"/>
      <c r="D890" s="3"/>
      <c r="E890" s="3"/>
      <c r="F890" s="4"/>
      <c r="G890" s="3"/>
      <c r="H890" s="5"/>
      <c r="I890" s="5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4.25" customHeight="1">
      <c r="A891" s="3"/>
      <c r="B891" s="3"/>
      <c r="C891" s="3"/>
      <c r="D891" s="3"/>
      <c r="E891" s="3"/>
      <c r="F891" s="4"/>
      <c r="G891" s="3"/>
      <c r="H891" s="5"/>
      <c r="I891" s="5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4.25" customHeight="1">
      <c r="A892" s="3"/>
      <c r="B892" s="3"/>
      <c r="C892" s="3"/>
      <c r="D892" s="3"/>
      <c r="E892" s="3"/>
      <c r="F892" s="4"/>
      <c r="G892" s="3"/>
      <c r="H892" s="5"/>
      <c r="I892" s="5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4.25" customHeight="1">
      <c r="A893" s="3"/>
      <c r="B893" s="3"/>
      <c r="C893" s="3"/>
      <c r="D893" s="3"/>
      <c r="E893" s="3"/>
      <c r="F893" s="4"/>
      <c r="G893" s="3"/>
      <c r="H893" s="5"/>
      <c r="I893" s="5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4.25" customHeight="1">
      <c r="A894" s="3"/>
      <c r="B894" s="3"/>
      <c r="C894" s="3"/>
      <c r="D894" s="3"/>
      <c r="E894" s="3"/>
      <c r="F894" s="4"/>
      <c r="G894" s="3"/>
      <c r="H894" s="5"/>
      <c r="I894" s="5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4.25" customHeight="1">
      <c r="A895" s="3"/>
      <c r="B895" s="3"/>
      <c r="C895" s="3"/>
      <c r="D895" s="3"/>
      <c r="E895" s="3"/>
      <c r="F895" s="4"/>
      <c r="G895" s="3"/>
      <c r="H895" s="5"/>
      <c r="I895" s="5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4.25" customHeight="1">
      <c r="A896" s="3"/>
      <c r="B896" s="3"/>
      <c r="C896" s="3"/>
      <c r="D896" s="3"/>
      <c r="E896" s="3"/>
      <c r="F896" s="4"/>
      <c r="G896" s="3"/>
      <c r="H896" s="5"/>
      <c r="I896" s="5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4.25" customHeight="1">
      <c r="A897" s="3"/>
      <c r="B897" s="3"/>
      <c r="C897" s="3"/>
      <c r="D897" s="3"/>
      <c r="E897" s="3"/>
      <c r="F897" s="4"/>
      <c r="G897" s="3"/>
      <c r="H897" s="5"/>
      <c r="I897" s="5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4.25" customHeight="1">
      <c r="A898" s="3"/>
      <c r="B898" s="3"/>
      <c r="C898" s="3"/>
      <c r="D898" s="3"/>
      <c r="E898" s="3"/>
      <c r="F898" s="4"/>
      <c r="G898" s="3"/>
      <c r="H898" s="5"/>
      <c r="I898" s="5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4.25" customHeight="1">
      <c r="A899" s="3"/>
      <c r="B899" s="3"/>
      <c r="C899" s="3"/>
      <c r="D899" s="3"/>
      <c r="E899" s="3"/>
      <c r="F899" s="4"/>
      <c r="G899" s="3"/>
      <c r="H899" s="5"/>
      <c r="I899" s="5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4.25" customHeight="1">
      <c r="A900" s="3"/>
      <c r="B900" s="3"/>
      <c r="C900" s="3"/>
      <c r="D900" s="3"/>
      <c r="E900" s="3"/>
      <c r="F900" s="4"/>
      <c r="G900" s="3"/>
      <c r="H900" s="5"/>
      <c r="I900" s="5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4.25" customHeight="1">
      <c r="A901" s="3"/>
      <c r="B901" s="3"/>
      <c r="C901" s="3"/>
      <c r="D901" s="3"/>
      <c r="E901" s="3"/>
      <c r="F901" s="4"/>
      <c r="G901" s="3"/>
      <c r="H901" s="5"/>
      <c r="I901" s="5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4.25" customHeight="1">
      <c r="A902" s="3"/>
      <c r="B902" s="3"/>
      <c r="C902" s="3"/>
      <c r="D902" s="3"/>
      <c r="E902" s="3"/>
      <c r="F902" s="4"/>
      <c r="G902" s="3"/>
      <c r="H902" s="5"/>
      <c r="I902" s="5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4.25" customHeight="1">
      <c r="A903" s="3"/>
      <c r="B903" s="3"/>
      <c r="C903" s="3"/>
      <c r="D903" s="3"/>
      <c r="E903" s="3"/>
      <c r="F903" s="4"/>
      <c r="G903" s="3"/>
      <c r="H903" s="5"/>
      <c r="I903" s="5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4.25" customHeight="1">
      <c r="A904" s="3"/>
      <c r="B904" s="3"/>
      <c r="C904" s="3"/>
      <c r="D904" s="3"/>
      <c r="E904" s="3"/>
      <c r="F904" s="4"/>
      <c r="G904" s="3"/>
      <c r="H904" s="5"/>
      <c r="I904" s="5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4.25" customHeight="1">
      <c r="A905" s="3"/>
      <c r="B905" s="3"/>
      <c r="C905" s="3"/>
      <c r="D905" s="3"/>
      <c r="E905" s="3"/>
      <c r="F905" s="4"/>
      <c r="G905" s="3"/>
      <c r="H905" s="5"/>
      <c r="I905" s="5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4.25" customHeight="1">
      <c r="A906" s="3"/>
      <c r="B906" s="3"/>
      <c r="C906" s="3"/>
      <c r="D906" s="3"/>
      <c r="E906" s="3"/>
      <c r="F906" s="4"/>
      <c r="G906" s="3"/>
      <c r="H906" s="5"/>
      <c r="I906" s="5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4.25" customHeight="1">
      <c r="A907" s="3"/>
      <c r="B907" s="3"/>
      <c r="C907" s="3"/>
      <c r="D907" s="3"/>
      <c r="E907" s="3"/>
      <c r="F907" s="4"/>
      <c r="G907" s="3"/>
      <c r="H907" s="5"/>
      <c r="I907" s="5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4.25" customHeight="1">
      <c r="A908" s="3"/>
      <c r="B908" s="3"/>
      <c r="C908" s="3"/>
      <c r="D908" s="3"/>
      <c r="E908" s="3"/>
      <c r="F908" s="4"/>
      <c r="G908" s="3"/>
      <c r="H908" s="5"/>
      <c r="I908" s="5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4.25" customHeight="1">
      <c r="A909" s="3"/>
      <c r="B909" s="3"/>
      <c r="C909" s="3"/>
      <c r="D909" s="3"/>
      <c r="E909" s="3"/>
      <c r="F909" s="4"/>
      <c r="G909" s="3"/>
      <c r="H909" s="5"/>
      <c r="I909" s="5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4.25" customHeight="1">
      <c r="A910" s="3"/>
      <c r="B910" s="3"/>
      <c r="C910" s="3"/>
      <c r="D910" s="3"/>
      <c r="E910" s="3"/>
      <c r="F910" s="4"/>
      <c r="G910" s="3"/>
      <c r="H910" s="5"/>
      <c r="I910" s="5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4.25" customHeight="1">
      <c r="A911" s="3"/>
      <c r="B911" s="3"/>
      <c r="C911" s="3"/>
      <c r="D911" s="3"/>
      <c r="E911" s="3"/>
      <c r="F911" s="4"/>
      <c r="G911" s="3"/>
      <c r="H911" s="5"/>
      <c r="I911" s="5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4.25" customHeight="1">
      <c r="A912" s="3"/>
      <c r="B912" s="3"/>
      <c r="C912" s="3"/>
      <c r="D912" s="3"/>
      <c r="E912" s="3"/>
      <c r="F912" s="4"/>
      <c r="G912" s="3"/>
      <c r="H912" s="5"/>
      <c r="I912" s="5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4.25" customHeight="1">
      <c r="A913" s="3"/>
      <c r="B913" s="3"/>
      <c r="C913" s="3"/>
      <c r="D913" s="3"/>
      <c r="E913" s="3"/>
      <c r="F913" s="4"/>
      <c r="G913" s="3"/>
      <c r="H913" s="5"/>
      <c r="I913" s="5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4.25" customHeight="1">
      <c r="A914" s="3"/>
      <c r="B914" s="3"/>
      <c r="C914" s="3"/>
      <c r="D914" s="3"/>
      <c r="E914" s="3"/>
      <c r="F914" s="4"/>
      <c r="G914" s="3"/>
      <c r="H914" s="5"/>
      <c r="I914" s="5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4.25" customHeight="1">
      <c r="A915" s="3"/>
      <c r="B915" s="3"/>
      <c r="C915" s="3"/>
      <c r="D915" s="3"/>
      <c r="E915" s="3"/>
      <c r="F915" s="4"/>
      <c r="G915" s="3"/>
      <c r="H915" s="5"/>
      <c r="I915" s="5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4.25" customHeight="1">
      <c r="A916" s="3"/>
      <c r="B916" s="3"/>
      <c r="C916" s="3"/>
      <c r="D916" s="3"/>
      <c r="E916" s="3"/>
      <c r="F916" s="4"/>
      <c r="G916" s="3"/>
      <c r="H916" s="5"/>
      <c r="I916" s="5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4.25" customHeight="1">
      <c r="A917" s="3"/>
      <c r="B917" s="3"/>
      <c r="C917" s="3"/>
      <c r="D917" s="3"/>
      <c r="E917" s="3"/>
      <c r="F917" s="4"/>
      <c r="G917" s="3"/>
      <c r="H917" s="5"/>
      <c r="I917" s="5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4.25" customHeight="1">
      <c r="A918" s="3"/>
      <c r="B918" s="3"/>
      <c r="C918" s="3"/>
      <c r="D918" s="3"/>
      <c r="E918" s="3"/>
      <c r="F918" s="4"/>
      <c r="G918" s="3"/>
      <c r="H918" s="5"/>
      <c r="I918" s="5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4.25" customHeight="1">
      <c r="A919" s="3"/>
      <c r="B919" s="3"/>
      <c r="C919" s="3"/>
      <c r="D919" s="3"/>
      <c r="E919" s="3"/>
      <c r="F919" s="4"/>
      <c r="G919" s="3"/>
      <c r="H919" s="5"/>
      <c r="I919" s="5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4.25" customHeight="1">
      <c r="A920" s="3"/>
      <c r="B920" s="3"/>
      <c r="C920" s="3"/>
      <c r="D920" s="3"/>
      <c r="E920" s="3"/>
      <c r="F920" s="4"/>
      <c r="G920" s="3"/>
      <c r="H920" s="5"/>
      <c r="I920" s="5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4.25" customHeight="1">
      <c r="A921" s="3"/>
      <c r="B921" s="3"/>
      <c r="C921" s="3"/>
      <c r="D921" s="3"/>
      <c r="E921" s="3"/>
      <c r="F921" s="4"/>
      <c r="G921" s="3"/>
      <c r="H921" s="5"/>
      <c r="I921" s="5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4.25" customHeight="1">
      <c r="A922" s="3"/>
      <c r="B922" s="3"/>
      <c r="C922" s="3"/>
      <c r="D922" s="3"/>
      <c r="E922" s="3"/>
      <c r="F922" s="4"/>
      <c r="G922" s="3"/>
      <c r="H922" s="5"/>
      <c r="I922" s="5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4.25" customHeight="1">
      <c r="A923" s="3"/>
      <c r="B923" s="3"/>
      <c r="C923" s="3"/>
      <c r="D923" s="3"/>
      <c r="E923" s="3"/>
      <c r="F923" s="4"/>
      <c r="G923" s="3"/>
      <c r="H923" s="5"/>
      <c r="I923" s="5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4.25" customHeight="1">
      <c r="A924" s="3"/>
      <c r="B924" s="3"/>
      <c r="C924" s="3"/>
      <c r="D924" s="3"/>
      <c r="E924" s="3"/>
      <c r="F924" s="4"/>
      <c r="G924" s="3"/>
      <c r="H924" s="5"/>
      <c r="I924" s="5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4.25" customHeight="1">
      <c r="A925" s="3"/>
      <c r="B925" s="3"/>
      <c r="C925" s="3"/>
      <c r="D925" s="3"/>
      <c r="E925" s="3"/>
      <c r="F925" s="4"/>
      <c r="G925" s="3"/>
      <c r="H925" s="5"/>
      <c r="I925" s="5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4.25" customHeight="1">
      <c r="A926" s="3"/>
      <c r="B926" s="3"/>
      <c r="C926" s="3"/>
      <c r="D926" s="3"/>
      <c r="E926" s="3"/>
      <c r="F926" s="4"/>
      <c r="G926" s="3"/>
      <c r="H926" s="5"/>
      <c r="I926" s="5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4.25" customHeight="1">
      <c r="A927" s="3"/>
      <c r="B927" s="3"/>
      <c r="C927" s="3"/>
      <c r="D927" s="3"/>
      <c r="E927" s="3"/>
      <c r="F927" s="4"/>
      <c r="G927" s="3"/>
      <c r="H927" s="5"/>
      <c r="I927" s="5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4.25" customHeight="1">
      <c r="A928" s="3"/>
      <c r="B928" s="3"/>
      <c r="C928" s="3"/>
      <c r="D928" s="3"/>
      <c r="E928" s="3"/>
      <c r="F928" s="4"/>
      <c r="G928" s="3"/>
      <c r="H928" s="5"/>
      <c r="I928" s="5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4.25" customHeight="1">
      <c r="A929" s="3"/>
      <c r="B929" s="3"/>
      <c r="C929" s="3"/>
      <c r="D929" s="3"/>
      <c r="E929" s="3"/>
      <c r="F929" s="4"/>
      <c r="G929" s="3"/>
      <c r="H929" s="5"/>
      <c r="I929" s="5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4.25" customHeight="1">
      <c r="A930" s="3"/>
      <c r="B930" s="3"/>
      <c r="C930" s="3"/>
      <c r="D930" s="3"/>
      <c r="E930" s="3"/>
      <c r="F930" s="4"/>
      <c r="G930" s="3"/>
      <c r="H930" s="5"/>
      <c r="I930" s="5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4.25" customHeight="1">
      <c r="A931" s="3"/>
      <c r="B931" s="3"/>
      <c r="C931" s="3"/>
      <c r="D931" s="3"/>
      <c r="E931" s="3"/>
      <c r="F931" s="4"/>
      <c r="G931" s="3"/>
      <c r="H931" s="5"/>
      <c r="I931" s="5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4.25" customHeight="1">
      <c r="A932" s="3"/>
      <c r="B932" s="3"/>
      <c r="C932" s="3"/>
      <c r="D932" s="3"/>
      <c r="E932" s="3"/>
      <c r="F932" s="4"/>
      <c r="G932" s="3"/>
      <c r="H932" s="5"/>
      <c r="I932" s="5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4.25" customHeight="1">
      <c r="A933" s="3"/>
      <c r="B933" s="3"/>
      <c r="C933" s="3"/>
      <c r="D933" s="3"/>
      <c r="E933" s="3"/>
      <c r="F933" s="4"/>
      <c r="G933" s="3"/>
      <c r="H933" s="5"/>
      <c r="I933" s="5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4.25" customHeight="1">
      <c r="A934" s="3"/>
      <c r="B934" s="3"/>
      <c r="C934" s="3"/>
      <c r="D934" s="3"/>
      <c r="E934" s="3"/>
      <c r="F934" s="4"/>
      <c r="G934" s="3"/>
      <c r="H934" s="5"/>
      <c r="I934" s="5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4.25" customHeight="1">
      <c r="A935" s="3"/>
      <c r="B935" s="3"/>
      <c r="C935" s="3"/>
      <c r="D935" s="3"/>
      <c r="E935" s="3"/>
      <c r="F935" s="4"/>
      <c r="G935" s="3"/>
      <c r="H935" s="5"/>
      <c r="I935" s="5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4.25" customHeight="1">
      <c r="A936" s="3"/>
      <c r="B936" s="3"/>
      <c r="C936" s="3"/>
      <c r="D936" s="3"/>
      <c r="E936" s="3"/>
      <c r="F936" s="4"/>
      <c r="G936" s="3"/>
      <c r="H936" s="5"/>
      <c r="I936" s="5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4.25" customHeight="1">
      <c r="A937" s="3"/>
      <c r="B937" s="3"/>
      <c r="C937" s="3"/>
      <c r="D937" s="3"/>
      <c r="E937" s="3"/>
      <c r="F937" s="4"/>
      <c r="G937" s="3"/>
      <c r="H937" s="5"/>
      <c r="I937" s="5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4.25" customHeight="1">
      <c r="A938" s="3"/>
      <c r="B938" s="3"/>
      <c r="C938" s="3"/>
      <c r="D938" s="3"/>
      <c r="E938" s="3"/>
      <c r="F938" s="4"/>
      <c r="G938" s="3"/>
      <c r="H938" s="5"/>
      <c r="I938" s="5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4.25" customHeight="1">
      <c r="A939" s="3"/>
      <c r="B939" s="3"/>
      <c r="C939" s="3"/>
      <c r="D939" s="3"/>
      <c r="E939" s="3"/>
      <c r="F939" s="4"/>
      <c r="G939" s="3"/>
      <c r="H939" s="5"/>
      <c r="I939" s="5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4.25" customHeight="1">
      <c r="A940" s="3"/>
      <c r="B940" s="3"/>
      <c r="C940" s="3"/>
      <c r="D940" s="3"/>
      <c r="E940" s="3"/>
      <c r="F940" s="4"/>
      <c r="G940" s="3"/>
      <c r="H940" s="5"/>
      <c r="I940" s="5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4.25" customHeight="1">
      <c r="A941" s="3"/>
      <c r="B941" s="3"/>
      <c r="C941" s="3"/>
      <c r="D941" s="3"/>
      <c r="E941" s="3"/>
      <c r="F941" s="4"/>
      <c r="G941" s="3"/>
      <c r="H941" s="5"/>
      <c r="I941" s="5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4.25" customHeight="1">
      <c r="A942" s="3"/>
      <c r="B942" s="3"/>
      <c r="C942" s="3"/>
      <c r="D942" s="3"/>
      <c r="E942" s="3"/>
      <c r="F942" s="4"/>
      <c r="G942" s="3"/>
      <c r="H942" s="5"/>
      <c r="I942" s="5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4.25" customHeight="1">
      <c r="A943" s="3"/>
      <c r="B943" s="3"/>
      <c r="C943" s="3"/>
      <c r="D943" s="3"/>
      <c r="E943" s="3"/>
      <c r="F943" s="4"/>
      <c r="G943" s="3"/>
      <c r="H943" s="5"/>
      <c r="I943" s="5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4.25" customHeight="1">
      <c r="A944" s="3"/>
      <c r="B944" s="3"/>
      <c r="C944" s="3"/>
      <c r="D944" s="3"/>
      <c r="E944" s="3"/>
      <c r="F944" s="4"/>
      <c r="G944" s="3"/>
      <c r="H944" s="5"/>
      <c r="I944" s="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4.25" customHeight="1">
      <c r="A945" s="3"/>
      <c r="B945" s="3"/>
      <c r="C945" s="3"/>
      <c r="D945" s="3"/>
      <c r="E945" s="3"/>
      <c r="F945" s="4"/>
      <c r="G945" s="3"/>
      <c r="H945" s="5"/>
      <c r="I945" s="5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4.25" customHeight="1">
      <c r="A946" s="3"/>
      <c r="B946" s="3"/>
      <c r="C946" s="3"/>
      <c r="D946" s="3"/>
      <c r="E946" s="3"/>
      <c r="F946" s="4"/>
      <c r="G946" s="3"/>
      <c r="H946" s="5"/>
      <c r="I946" s="5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4.25" customHeight="1">
      <c r="A947" s="3"/>
      <c r="B947" s="3"/>
      <c r="C947" s="3"/>
      <c r="D947" s="3"/>
      <c r="E947" s="3"/>
      <c r="F947" s="4"/>
      <c r="G947" s="3"/>
      <c r="H947" s="5"/>
      <c r="I947" s="5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4.25" customHeight="1">
      <c r="A948" s="3"/>
      <c r="B948" s="3"/>
      <c r="C948" s="3"/>
      <c r="D948" s="3"/>
      <c r="E948" s="3"/>
      <c r="F948" s="4"/>
      <c r="G948" s="3"/>
      <c r="H948" s="5"/>
      <c r="I948" s="5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4.25" customHeight="1">
      <c r="A949" s="3"/>
      <c r="B949" s="3"/>
      <c r="C949" s="3"/>
      <c r="D949" s="3"/>
      <c r="E949" s="3"/>
      <c r="F949" s="4"/>
      <c r="G949" s="3"/>
      <c r="H949" s="5"/>
      <c r="I949" s="5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4.25" customHeight="1">
      <c r="A950" s="3"/>
      <c r="B950" s="3"/>
      <c r="C950" s="3"/>
      <c r="D950" s="3"/>
      <c r="E950" s="3"/>
      <c r="F950" s="4"/>
      <c r="G950" s="3"/>
      <c r="H950" s="5"/>
      <c r="I950" s="5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4.25" customHeight="1">
      <c r="A951" s="3"/>
      <c r="B951" s="3"/>
      <c r="C951" s="3"/>
      <c r="D951" s="3"/>
      <c r="E951" s="3"/>
      <c r="F951" s="4"/>
      <c r="G951" s="3"/>
      <c r="H951" s="5"/>
      <c r="I951" s="5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4.25" customHeight="1">
      <c r="A952" s="3"/>
      <c r="B952" s="3"/>
      <c r="C952" s="3"/>
      <c r="D952" s="3"/>
      <c r="E952" s="3"/>
      <c r="F952" s="4"/>
      <c r="G952" s="3"/>
      <c r="H952" s="5"/>
      <c r="I952" s="5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4.25" customHeight="1">
      <c r="A953" s="3"/>
      <c r="B953" s="3"/>
      <c r="C953" s="3"/>
      <c r="D953" s="3"/>
      <c r="E953" s="3"/>
      <c r="F953" s="4"/>
      <c r="G953" s="3"/>
      <c r="H953" s="5"/>
      <c r="I953" s="5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4.25" customHeight="1">
      <c r="A954" s="3"/>
      <c r="B954" s="3"/>
      <c r="C954" s="3"/>
      <c r="D954" s="3"/>
      <c r="E954" s="3"/>
      <c r="F954" s="4"/>
      <c r="G954" s="3"/>
      <c r="H954" s="5"/>
      <c r="I954" s="5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4.25" customHeight="1">
      <c r="A955" s="3"/>
      <c r="B955" s="3"/>
      <c r="C955" s="3"/>
      <c r="D955" s="3"/>
      <c r="E955" s="3"/>
      <c r="F955" s="4"/>
      <c r="G955" s="3"/>
      <c r="H955" s="5"/>
      <c r="I955" s="5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4.25" customHeight="1">
      <c r="A956" s="3"/>
      <c r="B956" s="3"/>
      <c r="C956" s="3"/>
      <c r="D956" s="3"/>
      <c r="E956" s="3"/>
      <c r="F956" s="4"/>
      <c r="G956" s="3"/>
      <c r="H956" s="5"/>
      <c r="I956" s="5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4.25" customHeight="1">
      <c r="A957" s="3"/>
      <c r="B957" s="3"/>
      <c r="C957" s="3"/>
      <c r="D957" s="3"/>
      <c r="E957" s="3"/>
      <c r="F957" s="4"/>
      <c r="G957" s="3"/>
      <c r="H957" s="5"/>
      <c r="I957" s="5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4.25" customHeight="1">
      <c r="A958" s="3"/>
      <c r="B958" s="3"/>
      <c r="C958" s="3"/>
      <c r="D958" s="3"/>
      <c r="E958" s="3"/>
      <c r="F958" s="4"/>
      <c r="G958" s="3"/>
      <c r="H958" s="5"/>
      <c r="I958" s="5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4.25" customHeight="1">
      <c r="A959" s="3"/>
      <c r="B959" s="3"/>
      <c r="C959" s="3"/>
      <c r="D959" s="3"/>
      <c r="E959" s="3"/>
      <c r="F959" s="4"/>
      <c r="G959" s="3"/>
      <c r="H959" s="5"/>
      <c r="I959" s="5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4.25" customHeight="1">
      <c r="A960" s="3"/>
      <c r="B960" s="3"/>
      <c r="C960" s="3"/>
      <c r="D960" s="3"/>
      <c r="E960" s="3"/>
      <c r="F960" s="4"/>
      <c r="G960" s="3"/>
      <c r="H960" s="5"/>
      <c r="I960" s="5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4.25" customHeight="1">
      <c r="A961" s="3"/>
      <c r="B961" s="3"/>
      <c r="C961" s="3"/>
      <c r="D961" s="3"/>
      <c r="E961" s="3"/>
      <c r="F961" s="4"/>
      <c r="G961" s="3"/>
      <c r="H961" s="5"/>
      <c r="I961" s="5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4.25" customHeight="1">
      <c r="A962" s="3"/>
      <c r="B962" s="3"/>
      <c r="C962" s="3"/>
      <c r="D962" s="3"/>
      <c r="E962" s="3"/>
      <c r="F962" s="4"/>
      <c r="G962" s="3"/>
      <c r="H962" s="5"/>
      <c r="I962" s="5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4.25" customHeight="1">
      <c r="A963" s="3"/>
      <c r="B963" s="3"/>
      <c r="C963" s="3"/>
      <c r="D963" s="3"/>
      <c r="E963" s="3"/>
      <c r="F963" s="4"/>
      <c r="G963" s="3"/>
      <c r="H963" s="5"/>
      <c r="I963" s="5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4.25" customHeight="1">
      <c r="A964" s="3"/>
      <c r="B964" s="3"/>
      <c r="C964" s="3"/>
      <c r="D964" s="3"/>
      <c r="E964" s="3"/>
      <c r="F964" s="4"/>
      <c r="G964" s="3"/>
      <c r="H964" s="5"/>
      <c r="I964" s="5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4.25" customHeight="1">
      <c r="A965" s="3"/>
      <c r="B965" s="3"/>
      <c r="C965" s="3"/>
      <c r="D965" s="3"/>
      <c r="E965" s="3"/>
      <c r="F965" s="4"/>
      <c r="G965" s="3"/>
      <c r="H965" s="5"/>
      <c r="I965" s="5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4.25" customHeight="1">
      <c r="A966" s="3"/>
      <c r="B966" s="3"/>
      <c r="C966" s="3"/>
      <c r="D966" s="3"/>
      <c r="E966" s="3"/>
      <c r="F966" s="4"/>
      <c r="G966" s="3"/>
      <c r="H966" s="5"/>
      <c r="I966" s="5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4.25" customHeight="1">
      <c r="A967" s="3"/>
      <c r="B967" s="3"/>
      <c r="C967" s="3"/>
      <c r="D967" s="3"/>
      <c r="E967" s="3"/>
      <c r="F967" s="4"/>
      <c r="G967" s="3"/>
      <c r="H967" s="5"/>
      <c r="I967" s="5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4.25" customHeight="1">
      <c r="A968" s="3"/>
      <c r="B968" s="3"/>
      <c r="C968" s="3"/>
      <c r="D968" s="3"/>
      <c r="E968" s="3"/>
      <c r="F968" s="4"/>
      <c r="G968" s="3"/>
      <c r="H968" s="5"/>
      <c r="I968" s="5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4.25" customHeight="1">
      <c r="A969" s="3"/>
      <c r="B969" s="3"/>
      <c r="C969" s="3"/>
      <c r="D969" s="3"/>
      <c r="E969" s="3"/>
      <c r="F969" s="4"/>
      <c r="G969" s="3"/>
      <c r="H969" s="5"/>
      <c r="I969" s="5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4.25" customHeight="1">
      <c r="A970" s="3"/>
      <c r="B970" s="3"/>
      <c r="C970" s="3"/>
      <c r="D970" s="3"/>
      <c r="E970" s="3"/>
      <c r="F970" s="4"/>
      <c r="G970" s="3"/>
      <c r="H970" s="5"/>
      <c r="I970" s="5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4.25" customHeight="1">
      <c r="A971" s="3"/>
      <c r="B971" s="3"/>
      <c r="C971" s="3"/>
      <c r="D971" s="3"/>
      <c r="E971" s="3"/>
      <c r="F971" s="4"/>
      <c r="G971" s="3"/>
      <c r="H971" s="5"/>
      <c r="I971" s="5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4.25" customHeight="1">
      <c r="A972" s="3"/>
      <c r="B972" s="3"/>
      <c r="C972" s="3"/>
      <c r="D972" s="3"/>
      <c r="E972" s="3"/>
      <c r="F972" s="4"/>
      <c r="G972" s="3"/>
      <c r="H972" s="5"/>
      <c r="I972" s="5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4.25" customHeight="1">
      <c r="A973" s="3"/>
      <c r="B973" s="3"/>
      <c r="C973" s="3"/>
      <c r="D973" s="3"/>
      <c r="E973" s="3"/>
      <c r="F973" s="4"/>
      <c r="G973" s="3"/>
      <c r="H973" s="5"/>
      <c r="I973" s="5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4.25" customHeight="1">
      <c r="A974" s="3"/>
      <c r="B974" s="3"/>
      <c r="C974" s="3"/>
      <c r="D974" s="3"/>
      <c r="E974" s="3"/>
      <c r="F974" s="4"/>
      <c r="G974" s="3"/>
      <c r="H974" s="5"/>
      <c r="I974" s="5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4.25" customHeight="1">
      <c r="A975" s="3"/>
      <c r="B975" s="3"/>
      <c r="C975" s="3"/>
      <c r="D975" s="3"/>
      <c r="E975" s="3"/>
      <c r="F975" s="4"/>
      <c r="G975" s="3"/>
      <c r="H975" s="5"/>
      <c r="I975" s="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4.25" customHeight="1">
      <c r="A976" s="3"/>
      <c r="B976" s="3"/>
      <c r="C976" s="3"/>
      <c r="D976" s="3"/>
      <c r="E976" s="3"/>
      <c r="F976" s="4"/>
      <c r="G976" s="3"/>
      <c r="H976" s="5"/>
      <c r="I976" s="5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4.25" customHeight="1">
      <c r="A977" s="3"/>
      <c r="B977" s="3"/>
      <c r="C977" s="3"/>
      <c r="D977" s="3"/>
      <c r="E977" s="3"/>
      <c r="F977" s="4"/>
      <c r="G977" s="3"/>
      <c r="H977" s="5"/>
      <c r="I977" s="5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4.25" customHeight="1">
      <c r="A978" s="3"/>
      <c r="B978" s="3"/>
      <c r="C978" s="3"/>
      <c r="D978" s="3"/>
      <c r="E978" s="3"/>
      <c r="F978" s="4"/>
      <c r="G978" s="3"/>
      <c r="H978" s="5"/>
      <c r="I978" s="5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4.25" customHeight="1">
      <c r="A979" s="3"/>
      <c r="B979" s="3"/>
      <c r="C979" s="3"/>
      <c r="D979" s="3"/>
      <c r="E979" s="3"/>
      <c r="F979" s="4"/>
      <c r="G979" s="3"/>
      <c r="H979" s="5"/>
      <c r="I979" s="5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4.25" customHeight="1">
      <c r="A980" s="3"/>
      <c r="B980" s="3"/>
      <c r="C980" s="3"/>
      <c r="D980" s="3"/>
      <c r="E980" s="3"/>
      <c r="F980" s="4"/>
      <c r="G980" s="3"/>
      <c r="H980" s="5"/>
      <c r="I980" s="5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4.25" customHeight="1">
      <c r="A981" s="3"/>
      <c r="B981" s="3"/>
      <c r="C981" s="3"/>
      <c r="D981" s="3"/>
      <c r="E981" s="3"/>
      <c r="F981" s="4"/>
      <c r="G981" s="3"/>
      <c r="H981" s="5"/>
      <c r="I981" s="5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4.25" customHeight="1">
      <c r="A982" s="3"/>
      <c r="B982" s="3"/>
      <c r="C982" s="3"/>
      <c r="D982" s="3"/>
      <c r="E982" s="3"/>
      <c r="F982" s="4"/>
      <c r="G982" s="3"/>
      <c r="H982" s="5"/>
      <c r="I982" s="5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</sheetData>
  <pageMargins left="0.7" right="0.7" top="0.75" bottom="0.75" header="0" footer="0"/>
  <pageSetup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994"/>
  <sheetViews>
    <sheetView topLeftCell="A407" workbookViewId="0">
      <selection activeCell="AB2" sqref="AB1:AB1048576"/>
    </sheetView>
  </sheetViews>
  <sheetFormatPr baseColWidth="10" defaultColWidth="12.625" defaultRowHeight="14.25" outlineLevelCol="1"/>
  <cols>
    <col min="1" max="1" width="17.75" style="25" bestFit="1" customWidth="1"/>
    <col min="2" max="2" width="35.75" style="25" customWidth="1"/>
    <col min="3" max="3" width="11.625" style="14" customWidth="1"/>
    <col min="4" max="4" width="12.125" style="14" customWidth="1"/>
    <col min="5" max="5" width="13.5" style="14" customWidth="1"/>
    <col min="6" max="7" width="11.625" style="14" customWidth="1"/>
    <col min="8" max="9" width="11.625" style="14" hidden="1" customWidth="1" outlineLevel="1"/>
    <col min="10" max="10" width="13.5" style="14" hidden="1" customWidth="1" outlineLevel="1"/>
    <col min="11" max="24" width="11.625" style="14" hidden="1" customWidth="1" outlineLevel="1"/>
    <col min="25" max="25" width="14.5" style="14" bestFit="1" customWidth="1" collapsed="1"/>
    <col min="26" max="26" width="13.5" style="14" customWidth="1"/>
    <col min="27" max="27" width="11.625" style="14" customWidth="1"/>
    <col min="28" max="28" width="12.125" style="14" bestFit="1" customWidth="1"/>
    <col min="29" max="16384" width="12.625" style="14"/>
  </cols>
  <sheetData>
    <row r="1" spans="1:30" ht="24" customHeight="1">
      <c r="A1" s="12" t="s">
        <v>296</v>
      </c>
      <c r="B1" s="31" t="s">
        <v>17</v>
      </c>
      <c r="C1" s="11" t="s">
        <v>304</v>
      </c>
      <c r="D1" s="12" t="s">
        <v>51</v>
      </c>
      <c r="E1" s="12" t="s">
        <v>52</v>
      </c>
      <c r="F1" s="12" t="s">
        <v>53</v>
      </c>
      <c r="G1" s="11" t="s">
        <v>54</v>
      </c>
      <c r="H1" s="12" t="s">
        <v>55</v>
      </c>
      <c r="I1" s="12" t="s">
        <v>56</v>
      </c>
      <c r="J1" s="12" t="s">
        <v>57</v>
      </c>
      <c r="K1" s="12" t="s">
        <v>58</v>
      </c>
      <c r="L1" s="12" t="s">
        <v>59</v>
      </c>
      <c r="M1" s="12" t="s">
        <v>60</v>
      </c>
      <c r="N1" s="12" t="s">
        <v>61</v>
      </c>
      <c r="O1" s="12" t="s">
        <v>62</v>
      </c>
      <c r="P1" s="12" t="s">
        <v>63</v>
      </c>
      <c r="Q1" s="12" t="s">
        <v>64</v>
      </c>
      <c r="R1" s="12" t="s">
        <v>65</v>
      </c>
      <c r="S1" s="12" t="s">
        <v>66</v>
      </c>
      <c r="T1" s="13" t="s">
        <v>26</v>
      </c>
      <c r="U1" s="13" t="s">
        <v>67</v>
      </c>
      <c r="V1" s="13" t="s">
        <v>68</v>
      </c>
      <c r="W1" s="13" t="s">
        <v>69</v>
      </c>
      <c r="X1" s="13" t="s">
        <v>70</v>
      </c>
      <c r="Y1" s="12" t="s">
        <v>71</v>
      </c>
      <c r="Z1" s="12" t="s">
        <v>72</v>
      </c>
      <c r="AA1" s="12" t="s">
        <v>73</v>
      </c>
      <c r="AB1" s="12" t="s">
        <v>8</v>
      </c>
    </row>
    <row r="2" spans="1:30">
      <c r="A2" s="28" t="s">
        <v>297</v>
      </c>
      <c r="B2" s="29" t="s">
        <v>74</v>
      </c>
      <c r="C2" s="16"/>
      <c r="D2" s="17"/>
      <c r="E2" s="17"/>
      <c r="F2" s="18"/>
      <c r="G2" s="19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1"/>
      <c r="Y2" s="22" t="str">
        <f>IF('Soumission rapide'!$D2*(SUM('Soumission rapide'!$H2:$X2))&gt;0,'Soumission rapide'!$D2*(SUM('Soumission rapide'!$H2:$X2)),"")</f>
        <v/>
      </c>
      <c r="Z2" s="22" t="str">
        <f>IF('Soumission rapide'!$E2*(1+'Soumission rapide'!$F2)*(SUM('Soumission rapide'!$H2:$X2))&gt;0,'Soumission rapide'!$E2*(1+'Soumission rapide'!$F2)*(SUM('Soumission rapide'!$H2:$X2)),"")</f>
        <v/>
      </c>
      <c r="AA2" s="22" t="str">
        <f>IF('Soumission rapide'!$G2*(SUM('Soumission rapide'!$H2:$X2))&gt;0,'Soumission rapide'!$G2*(SUM('Soumission rapide'!$H2:$X2)),"")</f>
        <v/>
      </c>
      <c r="AB2" s="22" t="str">
        <f>IF(SUM('Soumission rapide'!$Y2:$AA2)&gt;0,SUM('Soumission rapide'!$Y2:$AA2),"")</f>
        <v/>
      </c>
    </row>
    <row r="3" spans="1:30" ht="12.75" customHeight="1">
      <c r="A3" s="28" t="s">
        <v>297</v>
      </c>
      <c r="B3" s="29" t="s">
        <v>75</v>
      </c>
      <c r="C3" s="16"/>
      <c r="D3" s="17">
        <v>170</v>
      </c>
      <c r="E3" s="17"/>
      <c r="F3" s="18"/>
      <c r="G3" s="19"/>
      <c r="H3" s="20"/>
      <c r="I3" s="20">
        <v>106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  <c r="Y3" s="22">
        <f>IF('Soumission rapide'!$D3*(SUM('Soumission rapide'!$H3:$X3))&gt;0,'Soumission rapide'!$D3*(SUM('Soumission rapide'!$H3:$X3)),"")</f>
        <v>18020</v>
      </c>
      <c r="Z3" s="22" t="str">
        <f>IF('Soumission rapide'!$E3*(1+'Soumission rapide'!$F3)*(SUM('Soumission rapide'!$H3:$X3))&gt;0,'Soumission rapide'!$E3*(1+'Soumission rapide'!$F3)*(SUM('Soumission rapide'!$H3:$X3)),"")</f>
        <v/>
      </c>
      <c r="AA3" s="22" t="str">
        <f>IF('Soumission rapide'!$G3*(SUM('Soumission rapide'!$H3:$X3))&gt;0,'Soumission rapide'!$G3*(SUM('Soumission rapide'!$H3:$X3)),"")</f>
        <v/>
      </c>
      <c r="AB3" s="22">
        <f>IF(SUM('Soumission rapide'!$Y3:$AA3)&gt;0,SUM('Soumission rapide'!$Y3:$AA3),"")</f>
        <v>18020</v>
      </c>
    </row>
    <row r="4" spans="1:30" ht="12.75" customHeight="1">
      <c r="A4" s="28" t="s">
        <v>297</v>
      </c>
      <c r="B4" s="29" t="s">
        <v>76</v>
      </c>
      <c r="C4" s="16"/>
      <c r="D4" s="17"/>
      <c r="E4" s="17">
        <v>35</v>
      </c>
      <c r="F4" s="18"/>
      <c r="G4" s="19">
        <v>60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1"/>
      <c r="Y4" s="22" t="str">
        <f>IF('Soumission rapide'!$D4*(SUM('Soumission rapide'!$H4:$X4))&gt;0,'Soumission rapide'!$D4*(SUM('Soumission rapide'!$H4:$X4)),"")</f>
        <v/>
      </c>
      <c r="Z4" s="22" t="str">
        <f>IF('Soumission rapide'!$E4*(1+'Soumission rapide'!$F4)*(SUM('Soumission rapide'!$H4:$X4))&gt;0,'Soumission rapide'!$E4*(1+'Soumission rapide'!$F4)*(SUM('Soumission rapide'!$H4:$X4)),"")</f>
        <v/>
      </c>
      <c r="AA4" s="22" t="str">
        <f>IF('Soumission rapide'!$G4*(SUM('Soumission rapide'!$H4:$X4))&gt;0,'Soumission rapide'!$G4*(SUM('Soumission rapide'!$H4:$X4)),"")</f>
        <v/>
      </c>
      <c r="AB4" s="22" t="str">
        <f>IF(SUM('Soumission rapide'!$Y4:$AA4)&gt;0,SUM('Soumission rapide'!$Y4:$AA4),"")</f>
        <v/>
      </c>
      <c r="AD4" s="38"/>
    </row>
    <row r="5" spans="1:30" ht="12.75" customHeight="1">
      <c r="A5" s="28" t="s">
        <v>297</v>
      </c>
      <c r="B5" s="29" t="s">
        <v>19</v>
      </c>
      <c r="C5" s="16"/>
      <c r="D5" s="17">
        <v>180</v>
      </c>
      <c r="E5" s="17"/>
      <c r="F5" s="18"/>
      <c r="G5" s="19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1"/>
      <c r="Y5" s="22" t="str">
        <f>IF('Soumission rapide'!$D5*(SUM('Soumission rapide'!$H5:$X5))&gt;0,'Soumission rapide'!$D5*(SUM('Soumission rapide'!$H5:$X5)),"")</f>
        <v/>
      </c>
      <c r="Z5" s="22" t="str">
        <f>IF('Soumission rapide'!$E5*(1+'Soumission rapide'!$F5)*(SUM('Soumission rapide'!$H5:$X5))&gt;0,'Soumission rapide'!$E5*(1+'Soumission rapide'!$F5)*(SUM('Soumission rapide'!$H5:$X5)),"")</f>
        <v/>
      </c>
      <c r="AA5" s="22" t="str">
        <f>IF('Soumission rapide'!$G5*(SUM('Soumission rapide'!$H5:$X5))&gt;0,'Soumission rapide'!$G5*(SUM('Soumission rapide'!$H5:$X5)),"")</f>
        <v/>
      </c>
      <c r="AB5" s="22" t="str">
        <f>IF(SUM('Soumission rapide'!$Y5:$AA5)&gt;0,SUM('Soumission rapide'!$Y5:$AA5),"")</f>
        <v/>
      </c>
    </row>
    <row r="6" spans="1:30" ht="12.75" customHeight="1">
      <c r="A6" s="28" t="s">
        <v>297</v>
      </c>
      <c r="B6" s="29" t="s">
        <v>77</v>
      </c>
      <c r="C6" s="16"/>
      <c r="D6" s="17">
        <v>25</v>
      </c>
      <c r="E6" s="17"/>
      <c r="F6" s="18"/>
      <c r="G6" s="19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1"/>
      <c r="Y6" s="22" t="str">
        <f>IF('Soumission rapide'!$D6*(SUM('Soumission rapide'!$H6:$X6))&gt;0,'Soumission rapide'!$D6*(SUM('Soumission rapide'!$H6:$X6)),"")</f>
        <v/>
      </c>
      <c r="Z6" s="22" t="str">
        <f>IF('Soumission rapide'!$E6*(1+'Soumission rapide'!$F6)*(SUM('Soumission rapide'!$H6:$X6))&gt;0,'Soumission rapide'!$E6*(1+'Soumission rapide'!$F6)*(SUM('Soumission rapide'!$H6:$X6)),"")</f>
        <v/>
      </c>
      <c r="AA6" s="22" t="str">
        <f>IF('Soumission rapide'!$G6*(SUM('Soumission rapide'!$H6:$X6))&gt;0,'Soumission rapide'!$G6*(SUM('Soumission rapide'!$H6:$X6)),"")</f>
        <v/>
      </c>
      <c r="AB6" s="22" t="str">
        <f>IF(SUM('Soumission rapide'!$Y6:$AA6)&gt;0,SUM('Soumission rapide'!$Y6:$AA6),"")</f>
        <v/>
      </c>
    </row>
    <row r="7" spans="1:30" ht="12.75" customHeight="1">
      <c r="A7" s="28" t="s">
        <v>297</v>
      </c>
      <c r="B7" s="29" t="s">
        <v>78</v>
      </c>
      <c r="C7" s="16"/>
      <c r="D7" s="17">
        <v>170</v>
      </c>
      <c r="E7" s="17"/>
      <c r="F7" s="18"/>
      <c r="G7" s="19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1"/>
      <c r="Y7" s="22" t="str">
        <f>IF('Soumission rapide'!$D7*(SUM('Soumission rapide'!$H7:$X7))&gt;0,'Soumission rapide'!$D7*(SUM('Soumission rapide'!$H7:$X7)),"")</f>
        <v/>
      </c>
      <c r="Z7" s="22" t="str">
        <f>IF('Soumission rapide'!$E7*(1+'Soumission rapide'!$F7)*(SUM('Soumission rapide'!$H7:$X7))&gt;0,'Soumission rapide'!$E7*(1+'Soumission rapide'!$F7)*(SUM('Soumission rapide'!$H7:$X7)),"")</f>
        <v/>
      </c>
      <c r="AA7" s="22" t="str">
        <f>IF('Soumission rapide'!$G7*(SUM('Soumission rapide'!$H7:$X7))&gt;0,'Soumission rapide'!$G7*(SUM('Soumission rapide'!$H7:$X7)),"")</f>
        <v/>
      </c>
      <c r="AB7" s="22" t="str">
        <f>IF(SUM('Soumission rapide'!$Y7:$AA7)&gt;0,SUM('Soumission rapide'!$Y7:$AA7),"")</f>
        <v/>
      </c>
    </row>
    <row r="8" spans="1:30" ht="12.75" customHeight="1">
      <c r="A8" s="28" t="s">
        <v>297</v>
      </c>
      <c r="B8" s="29" t="s">
        <v>79</v>
      </c>
      <c r="C8" s="16"/>
      <c r="D8" s="17">
        <v>160</v>
      </c>
      <c r="E8" s="17"/>
      <c r="F8" s="18"/>
      <c r="G8" s="19"/>
      <c r="H8" s="20">
        <f>479+400</f>
        <v>879</v>
      </c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1"/>
      <c r="Y8" s="22">
        <f>IF('Soumission rapide'!$D8*(SUM('Soumission rapide'!$H8:$X8))&gt;0,'Soumission rapide'!$D8*(SUM('Soumission rapide'!$H8:$X8)),"")</f>
        <v>140640</v>
      </c>
      <c r="Z8" s="22" t="str">
        <f>IF('Soumission rapide'!$E8*(1+'Soumission rapide'!$F8)*(SUM('Soumission rapide'!$H8:$X8))&gt;0,'Soumission rapide'!$E8*(1+'Soumission rapide'!$F8)*(SUM('Soumission rapide'!$H8:$X8)),"")</f>
        <v/>
      </c>
      <c r="AA8" s="22" t="str">
        <f>IF('Soumission rapide'!$G8*(SUM('Soumission rapide'!$H8:$X8))&gt;0,'Soumission rapide'!$G8*(SUM('Soumission rapide'!$H8:$X8)),"")</f>
        <v/>
      </c>
      <c r="AB8" s="22">
        <f>IF(SUM('Soumission rapide'!$Y8:$AA8)&gt;0,SUM('Soumission rapide'!$Y8:$AA8),"")</f>
        <v>140640</v>
      </c>
    </row>
    <row r="9" spans="1:30" ht="12.75" customHeight="1">
      <c r="A9" s="28" t="s">
        <v>297</v>
      </c>
      <c r="B9" s="29" t="s">
        <v>80</v>
      </c>
      <c r="C9" s="16"/>
      <c r="D9" s="17">
        <v>150</v>
      </c>
      <c r="E9" s="17"/>
      <c r="F9" s="18"/>
      <c r="G9" s="19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1"/>
      <c r="Y9" s="22" t="str">
        <f>IF('Soumission rapide'!$D9*(SUM('Soumission rapide'!$H9:$X9))&gt;0,'Soumission rapide'!$D9*(SUM('Soumission rapide'!$H9:$X9)),"")</f>
        <v/>
      </c>
      <c r="Z9" s="22" t="str">
        <f>IF('Soumission rapide'!$E9*(1+'Soumission rapide'!$F9)*(SUM('Soumission rapide'!$H9:$X9))&gt;0,'Soumission rapide'!$E9*(1+'Soumission rapide'!$F9)*(SUM('Soumission rapide'!$H9:$X9)),"")</f>
        <v/>
      </c>
      <c r="AA9" s="22" t="str">
        <f>IF('Soumission rapide'!$G9*(SUM('Soumission rapide'!$H9:$X9))&gt;0,'Soumission rapide'!$G9*(SUM('Soumission rapide'!$H9:$X9)),"")</f>
        <v/>
      </c>
      <c r="AB9" s="22" t="str">
        <f>IF(SUM('Soumission rapide'!$Y9:$AA9)&gt;0,SUM('Soumission rapide'!$Y9:$AA9),"")</f>
        <v/>
      </c>
    </row>
    <row r="10" spans="1:30" ht="12.75" customHeight="1">
      <c r="A10" s="28" t="s">
        <v>297</v>
      </c>
      <c r="B10" s="29" t="s">
        <v>81</v>
      </c>
      <c r="C10" s="16"/>
      <c r="D10" s="17">
        <v>40</v>
      </c>
      <c r="E10" s="17"/>
      <c r="F10" s="18"/>
      <c r="G10" s="19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1"/>
      <c r="Y10" s="22" t="str">
        <f>IF('Soumission rapide'!$D10*(SUM('Soumission rapide'!$H10:$X10))&gt;0,'Soumission rapide'!$D10*(SUM('Soumission rapide'!$H10:$X10)),"")</f>
        <v/>
      </c>
      <c r="Z10" s="22" t="str">
        <f>IF('Soumission rapide'!$E10*(1+'Soumission rapide'!$F10)*(SUM('Soumission rapide'!$H10:$X10))&gt;0,'Soumission rapide'!$E10*(1+'Soumission rapide'!$F10)*(SUM('Soumission rapide'!$H10:$X10)),"")</f>
        <v/>
      </c>
      <c r="AA10" s="22" t="str">
        <f>IF('Soumission rapide'!$G10*(SUM('Soumission rapide'!$H10:$X10))&gt;0,'Soumission rapide'!$G10*(SUM('Soumission rapide'!$H10:$X10)),"")</f>
        <v/>
      </c>
      <c r="AB10" s="22" t="str">
        <f>IF(SUM('Soumission rapide'!$Y10:$AA10)&gt;0,SUM('Soumission rapide'!$Y10:$AA10),"")</f>
        <v/>
      </c>
    </row>
    <row r="11" spans="1:30" ht="12.75" customHeight="1">
      <c r="A11" s="28"/>
      <c r="B11" s="30"/>
      <c r="C11" s="16"/>
      <c r="D11" s="17"/>
      <c r="E11" s="17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1"/>
      <c r="Y11" s="22" t="str">
        <f>IF('Soumission rapide'!$D11*(SUM('Soumission rapide'!$H11:$X11))&gt;0,'Soumission rapide'!$D11*(SUM('Soumission rapide'!$H11:$X11)),"")</f>
        <v/>
      </c>
      <c r="Z11" s="22" t="str">
        <f>IF('Soumission rapide'!$E11*(1+'Soumission rapide'!$F11)*(SUM('Soumission rapide'!$H11:$X11))&gt;0,'Soumission rapide'!$E11*(1+'Soumission rapide'!$F11)*(SUM('Soumission rapide'!$H11:$X11)),"")</f>
        <v/>
      </c>
      <c r="AA11" s="22" t="str">
        <f>IF('Soumission rapide'!$G11*(SUM('Soumission rapide'!$H11:$X11))&gt;0,'Soumission rapide'!$G11*(SUM('Soumission rapide'!$H11:$X11)),"")</f>
        <v/>
      </c>
      <c r="AB11" s="22" t="str">
        <f>IF(SUM('Soumission rapide'!$Y11:$AA11)&gt;0,SUM('Soumission rapide'!$Y11:$AA11),"")</f>
        <v/>
      </c>
    </row>
    <row r="12" spans="1:30" ht="12.75" customHeight="1">
      <c r="A12" s="28"/>
      <c r="B12" s="30"/>
      <c r="C12" s="16"/>
      <c r="D12" s="17"/>
      <c r="E12" s="17"/>
      <c r="F12" s="18"/>
      <c r="G12" s="19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2" t="str">
        <f>IF('Soumission rapide'!$D12*(SUM('Soumission rapide'!$H12:$X12))&gt;0,'Soumission rapide'!$D12*(SUM('Soumission rapide'!$H12:$X12)),"")</f>
        <v/>
      </c>
      <c r="Z12" s="22" t="str">
        <f>IF('Soumission rapide'!$E12*(1+'Soumission rapide'!$F12)*(SUM('Soumission rapide'!$H12:$X12))&gt;0,'Soumission rapide'!$E12*(1+'Soumission rapide'!$F12)*(SUM('Soumission rapide'!$H12:$X12)),"")</f>
        <v/>
      </c>
      <c r="AA12" s="22" t="str">
        <f>IF('Soumission rapide'!$G12*(SUM('Soumission rapide'!$H12:$X12))&gt;0,'Soumission rapide'!$G12*(SUM('Soumission rapide'!$H12:$X12)),"")</f>
        <v/>
      </c>
      <c r="AB12" s="22" t="str">
        <f>IF(SUM('Soumission rapide'!$Y12:$AA12)&gt;0,SUM('Soumission rapide'!$Y12:$AA12),"")</f>
        <v/>
      </c>
    </row>
    <row r="13" spans="1:30" ht="12.75" customHeight="1">
      <c r="A13" s="28"/>
      <c r="B13" s="30"/>
      <c r="C13" s="16"/>
      <c r="D13" s="17"/>
      <c r="E13" s="17"/>
      <c r="F13" s="18"/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1"/>
      <c r="Y13" s="22" t="str">
        <f>IF('Soumission rapide'!$D13*(SUM('Soumission rapide'!$H13:$X13))&gt;0,'Soumission rapide'!$D13*(SUM('Soumission rapide'!$H13:$X13)),"")</f>
        <v/>
      </c>
      <c r="Z13" s="22" t="str">
        <f>IF('Soumission rapide'!$E13*(1+'Soumission rapide'!$F13)*(SUM('Soumission rapide'!$H13:$X13))&gt;0,'Soumission rapide'!$E13*(1+'Soumission rapide'!$F13)*(SUM('Soumission rapide'!$H13:$X13)),"")</f>
        <v/>
      </c>
      <c r="AA13" s="22" t="str">
        <f>IF('Soumission rapide'!$G13*(SUM('Soumission rapide'!$H13:$X13))&gt;0,'Soumission rapide'!$G13*(SUM('Soumission rapide'!$H13:$X13)),"")</f>
        <v/>
      </c>
      <c r="AB13" s="22" t="str">
        <f>IF(SUM('Soumission rapide'!$Y13:$AA13)&gt;0,SUM('Soumission rapide'!$Y13:$AA13),"")</f>
        <v/>
      </c>
    </row>
    <row r="14" spans="1:30" ht="12.75" customHeight="1">
      <c r="A14" s="28"/>
      <c r="B14" s="30"/>
      <c r="C14" s="16"/>
      <c r="D14" s="17"/>
      <c r="E14" s="17"/>
      <c r="F14" s="18"/>
      <c r="G14" s="19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  <c r="Y14" s="22" t="str">
        <f>IF('Soumission rapide'!$D14*(SUM('Soumission rapide'!$H14:$X14))&gt;0,'Soumission rapide'!$D14*(SUM('Soumission rapide'!$H14:$X14)),"")</f>
        <v/>
      </c>
      <c r="Z14" s="22" t="str">
        <f>IF('Soumission rapide'!$E14*(1+'Soumission rapide'!$F14)*(SUM('Soumission rapide'!$H14:$X14))&gt;0,'Soumission rapide'!$E14*(1+'Soumission rapide'!$F14)*(SUM('Soumission rapide'!$H14:$X14)),"")</f>
        <v/>
      </c>
      <c r="AA14" s="22" t="str">
        <f>IF('Soumission rapide'!$G14*(SUM('Soumission rapide'!$H14:$X14))&gt;0,'Soumission rapide'!$G14*(SUM('Soumission rapide'!$H14:$X14)),"")</f>
        <v/>
      </c>
      <c r="AB14" s="22" t="str">
        <f>IF(SUM('Soumission rapide'!$Y14:$AA14)&gt;0,SUM('Soumission rapide'!$Y14:$AA14),"")</f>
        <v/>
      </c>
    </row>
    <row r="15" spans="1:30" ht="12.75" customHeight="1">
      <c r="A15" s="30" t="s">
        <v>303</v>
      </c>
      <c r="B15" s="29" t="s">
        <v>308</v>
      </c>
      <c r="C15" s="16" t="s">
        <v>323</v>
      </c>
      <c r="D15" s="17">
        <v>4</v>
      </c>
      <c r="E15" s="17"/>
      <c r="F15" s="18"/>
      <c r="G15" s="19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>
        <v>277</v>
      </c>
      <c r="T15" s="20"/>
      <c r="U15" s="20"/>
      <c r="V15" s="20"/>
      <c r="W15" s="20"/>
      <c r="X15" s="21"/>
      <c r="Y15" s="22">
        <f>IF('Soumission rapide'!$D15*(SUM('Soumission rapide'!$H15:$X15))&gt;0,'Soumission rapide'!$D15*(SUM('Soumission rapide'!$H15:$X15)),"")</f>
        <v>1108</v>
      </c>
      <c r="Z15" s="22" t="str">
        <f>IF('Soumission rapide'!$E15*(1+'Soumission rapide'!$F15)*(SUM('Soumission rapide'!$H15:$X15))&gt;0,'Soumission rapide'!$E15*(1+'Soumission rapide'!$F15)*(SUM('Soumission rapide'!$H15:$X15)),"")</f>
        <v/>
      </c>
      <c r="AA15" s="22" t="str">
        <f>IF('Soumission rapide'!$G15*(SUM('Soumission rapide'!$H15:$X15))&gt;0,'Soumission rapide'!$G15*(SUM('Soumission rapide'!$H15:$X15)),"")</f>
        <v/>
      </c>
      <c r="AB15" s="22">
        <f>IF(SUM('Soumission rapide'!$Y15:$AA15)&gt;0,SUM('Soumission rapide'!$Y15:$AA15),"")</f>
        <v>1108</v>
      </c>
      <c r="AD15" s="36"/>
    </row>
    <row r="16" spans="1:30" ht="12.75" customHeight="1">
      <c r="A16" s="30" t="s">
        <v>303</v>
      </c>
      <c r="B16" s="29" t="s">
        <v>307</v>
      </c>
      <c r="C16" s="16"/>
      <c r="D16" s="17">
        <v>5.5</v>
      </c>
      <c r="E16" s="17"/>
      <c r="F16" s="18"/>
      <c r="G16" s="19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1"/>
      <c r="Y16" s="22" t="str">
        <f>IF('Soumission rapide'!$D16*(SUM('Soumission rapide'!$H16:$X16))&gt;0,'Soumission rapide'!$D16*(SUM('Soumission rapide'!$H16:$X16)),"")</f>
        <v/>
      </c>
      <c r="Z16" s="22" t="str">
        <f>IF('Soumission rapide'!$E16*(1+'Soumission rapide'!$F16)*(SUM('Soumission rapide'!$H16:$X16))&gt;0,'Soumission rapide'!$E16*(1+'Soumission rapide'!$F16)*(SUM('Soumission rapide'!$H16:$X16)),"")</f>
        <v/>
      </c>
      <c r="AA16" s="22" t="str">
        <f>IF('Soumission rapide'!$G16*(SUM('Soumission rapide'!$H16:$X16))&gt;0,'Soumission rapide'!$G16*(SUM('Soumission rapide'!$H16:$X16)),"")</f>
        <v/>
      </c>
      <c r="AB16" s="22" t="str">
        <f>IF(SUM('Soumission rapide'!$Y16:$AA16)&gt;0,SUM('Soumission rapide'!$Y16:$AA16),"")</f>
        <v/>
      </c>
    </row>
    <row r="17" spans="1:30" ht="12.75" customHeight="1">
      <c r="A17" s="30" t="s">
        <v>303</v>
      </c>
      <c r="B17" s="29" t="s">
        <v>295</v>
      </c>
      <c r="C17" s="16"/>
      <c r="D17" s="17">
        <v>35</v>
      </c>
      <c r="E17" s="17"/>
      <c r="F17" s="18"/>
      <c r="G17" s="19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1"/>
      <c r="Y17" s="22" t="str">
        <f>IF('Soumission rapide'!$D17*(SUM('Soumission rapide'!$H17:$X17))&gt;0,'Soumission rapide'!$D17*(SUM('Soumission rapide'!$H17:$X17)),"")</f>
        <v/>
      </c>
      <c r="Z17" s="22" t="str">
        <f>IF('Soumission rapide'!$E17*(1+'Soumission rapide'!$F17)*(SUM('Soumission rapide'!$H17:$X17))&gt;0,'Soumission rapide'!$E17*(1+'Soumission rapide'!$F17)*(SUM('Soumission rapide'!$H17:$X17)),"")</f>
        <v/>
      </c>
      <c r="AA17" s="22" t="str">
        <f>IF('Soumission rapide'!$G17*(SUM('Soumission rapide'!$H17:$X17))&gt;0,'Soumission rapide'!$G17*(SUM('Soumission rapide'!$H17:$X17)),"")</f>
        <v/>
      </c>
      <c r="AB17" s="22" t="str">
        <f>IF(SUM('Soumission rapide'!$Y17:$AA17)&gt;0,SUM('Soumission rapide'!$Y17:$AA17),"")</f>
        <v/>
      </c>
    </row>
    <row r="18" spans="1:30" ht="12.75" customHeight="1">
      <c r="A18" s="30" t="s">
        <v>303</v>
      </c>
      <c r="B18" s="29" t="s">
        <v>82</v>
      </c>
      <c r="C18" s="16"/>
      <c r="D18" s="17"/>
      <c r="E18" s="17"/>
      <c r="F18" s="18"/>
      <c r="G18" s="19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1"/>
      <c r="Y18" s="22" t="str">
        <f>IF('Soumission rapide'!$D18*(SUM('Soumission rapide'!$H18:$X18))&gt;0,'Soumission rapide'!$D18*(SUM('Soumission rapide'!$H18:$X18)),"")</f>
        <v/>
      </c>
      <c r="Z18" s="22" t="str">
        <f>IF('Soumission rapide'!$E18*(1+'Soumission rapide'!$F18)*(SUM('Soumission rapide'!$H18:$X18))&gt;0,'Soumission rapide'!$E18*(1+'Soumission rapide'!$F18)*(SUM('Soumission rapide'!$H18:$X18)),"")</f>
        <v/>
      </c>
      <c r="AA18" s="22" t="str">
        <f>IF('Soumission rapide'!$G18*(SUM('Soumission rapide'!$H18:$X18))&gt;0,'Soumission rapide'!$G18*(SUM('Soumission rapide'!$H18:$X18)),"")</f>
        <v/>
      </c>
      <c r="AB18" s="22" t="str">
        <f>IF(SUM('Soumission rapide'!$Y18:$AA18)&gt;0,SUM('Soumission rapide'!$Y18:$AA18),"")</f>
        <v/>
      </c>
    </row>
    <row r="19" spans="1:30" ht="12.75" customHeight="1">
      <c r="A19" s="30" t="s">
        <v>303</v>
      </c>
      <c r="B19" s="29" t="s">
        <v>316</v>
      </c>
      <c r="C19" s="16"/>
      <c r="D19" s="17">
        <v>155</v>
      </c>
      <c r="E19" s="17"/>
      <c r="F19" s="18"/>
      <c r="G19" s="19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1"/>
      <c r="Y19" s="22" t="str">
        <f>IF('Soumission rapide'!$D19*(SUM('Soumission rapide'!$H19:$X19))&gt;0,'Soumission rapide'!$D19*(SUM('Soumission rapide'!$H19:$X19)),"")</f>
        <v/>
      </c>
      <c r="Z19" s="22" t="str">
        <f>IF('Soumission rapide'!$E19*(1+'Soumission rapide'!$F19)*(SUM('Soumission rapide'!$H19:$X19))&gt;0,'Soumission rapide'!$E19*(1+'Soumission rapide'!$F19)*(SUM('Soumission rapide'!$H19:$X19)),"")</f>
        <v/>
      </c>
      <c r="AA19" s="22" t="str">
        <f>IF('Soumission rapide'!$G19*(SUM('Soumission rapide'!$H19:$X19))&gt;0,'Soumission rapide'!$G19*(SUM('Soumission rapide'!$H19:$X19)),"")</f>
        <v/>
      </c>
      <c r="AB19" s="22" t="str">
        <f>IF(SUM('Soumission rapide'!$Y19:$AA19)&gt;0,SUM('Soumission rapide'!$Y19:$AA19),"")</f>
        <v/>
      </c>
    </row>
    <row r="20" spans="1:30" ht="12.75" customHeight="1">
      <c r="A20" s="30" t="s">
        <v>303</v>
      </c>
      <c r="B20" s="29" t="s">
        <v>317</v>
      </c>
      <c r="C20" s="16"/>
      <c r="D20" s="17">
        <v>225</v>
      </c>
      <c r="E20" s="17"/>
      <c r="F20" s="18"/>
      <c r="G20" s="19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1"/>
      <c r="Y20" s="22" t="str">
        <f>IF('Soumission rapide'!$D20*(SUM('Soumission rapide'!$H20:$X20))&gt;0,'Soumission rapide'!$D20*(SUM('Soumission rapide'!$H20:$X20)),"")</f>
        <v/>
      </c>
      <c r="Z20" s="22" t="str">
        <f>IF('Soumission rapide'!$E20*(1+'Soumission rapide'!$F20)*(SUM('Soumission rapide'!$H20:$X20))&gt;0,'Soumission rapide'!$E20*(1+'Soumission rapide'!$F20)*(SUM('Soumission rapide'!$H20:$X20)),"")</f>
        <v/>
      </c>
      <c r="AA20" s="22" t="str">
        <f>IF('Soumission rapide'!$G20*(SUM('Soumission rapide'!$H20:$X20))&gt;0,'Soumission rapide'!$G20*(SUM('Soumission rapide'!$H20:$X20)),"")</f>
        <v/>
      </c>
      <c r="AB20" s="22" t="str">
        <f>IF(SUM('Soumission rapide'!$Y20:$AA20)&gt;0,SUM('Soumission rapide'!$Y20:$AA20),"")</f>
        <v/>
      </c>
    </row>
    <row r="21" spans="1:30" ht="12.75" customHeight="1">
      <c r="A21" s="30" t="s">
        <v>303</v>
      </c>
      <c r="B21" s="29" t="s">
        <v>320</v>
      </c>
      <c r="C21" s="16"/>
      <c r="D21" s="17">
        <v>150</v>
      </c>
      <c r="E21" s="17"/>
      <c r="F21" s="18"/>
      <c r="G21" s="19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1"/>
      <c r="Y21" s="22" t="str">
        <f>IF('Soumission rapide'!$D21*(SUM('Soumission rapide'!$H21:$X21))&gt;0,'Soumission rapide'!$D21*(SUM('Soumission rapide'!$H21:$X21)),"")</f>
        <v/>
      </c>
      <c r="Z21" s="22" t="str">
        <f>IF('Soumission rapide'!$E21*(1+'Soumission rapide'!$F21)*(SUM('Soumission rapide'!$H21:$X21))&gt;0,'Soumission rapide'!$E21*(1+'Soumission rapide'!$F21)*(SUM('Soumission rapide'!$H21:$X21)),"")</f>
        <v/>
      </c>
      <c r="AA21" s="22" t="str">
        <f>IF('Soumission rapide'!$G21*(SUM('Soumission rapide'!$H21:$X21))&gt;0,'Soumission rapide'!$G21*(SUM('Soumission rapide'!$H21:$X21)),"")</f>
        <v/>
      </c>
      <c r="AB21" s="22" t="str">
        <f>IF(SUM('Soumission rapide'!$Y21:$AA21)&gt;0,SUM('Soumission rapide'!$Y21:$AA21),"")</f>
        <v/>
      </c>
    </row>
    <row r="22" spans="1:30" ht="12.75" customHeight="1">
      <c r="A22" s="30" t="s">
        <v>303</v>
      </c>
      <c r="B22" s="29" t="s">
        <v>83</v>
      </c>
      <c r="C22" s="16"/>
      <c r="D22" s="17">
        <v>1000</v>
      </c>
      <c r="E22" s="17"/>
      <c r="F22" s="18"/>
      <c r="G22" s="19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2" t="str">
        <f>IF('Soumission rapide'!$D22*(SUM('Soumission rapide'!$H22:$X22))&gt;0,'Soumission rapide'!$D22*(SUM('Soumission rapide'!$H22:$X22)),"")</f>
        <v/>
      </c>
      <c r="Z22" s="22" t="str">
        <f>IF('Soumission rapide'!$E22*(1+'Soumission rapide'!$F22)*(SUM('Soumission rapide'!$H22:$X22))&gt;0,'Soumission rapide'!$E22*(1+'Soumission rapide'!$F22)*(SUM('Soumission rapide'!$H22:$X22)),"")</f>
        <v/>
      </c>
      <c r="AA22" s="22" t="str">
        <f>IF('Soumission rapide'!$G22*(SUM('Soumission rapide'!$H22:$X22))&gt;0,'Soumission rapide'!$G22*(SUM('Soumission rapide'!$H22:$X22)),"")</f>
        <v/>
      </c>
      <c r="AB22" s="22" t="str">
        <f>IF(SUM('Soumission rapide'!$Y22:$AA22)&gt;0,SUM('Soumission rapide'!$Y22:$AA22),"")</f>
        <v/>
      </c>
    </row>
    <row r="23" spans="1:30" ht="12.75" customHeight="1">
      <c r="A23" s="30" t="s">
        <v>303</v>
      </c>
      <c r="B23" s="29" t="s">
        <v>84</v>
      </c>
      <c r="C23" s="16"/>
      <c r="D23" s="17">
        <v>60</v>
      </c>
      <c r="E23" s="17"/>
      <c r="F23" s="18"/>
      <c r="G23" s="19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1"/>
      <c r="Y23" s="22" t="str">
        <f>IF('Soumission rapide'!$D23*(SUM('Soumission rapide'!$H23:$X23))&gt;0,'Soumission rapide'!$D23*(SUM('Soumission rapide'!$H23:$X23)),"")</f>
        <v/>
      </c>
      <c r="Z23" s="22" t="str">
        <f>IF('Soumission rapide'!$E23*(1+'Soumission rapide'!$F23)*(SUM('Soumission rapide'!$H23:$X23))&gt;0,'Soumission rapide'!$E23*(1+'Soumission rapide'!$F23)*(SUM('Soumission rapide'!$H23:$X23)),"")</f>
        <v/>
      </c>
      <c r="AA23" s="22" t="str">
        <f>IF('Soumission rapide'!$G23*(SUM('Soumission rapide'!$H23:$X23))&gt;0,'Soumission rapide'!$G23*(SUM('Soumission rapide'!$H23:$X23)),"")</f>
        <v/>
      </c>
      <c r="AB23" s="22" t="str">
        <f>IF(SUM('Soumission rapide'!$Y23:$AA23)&gt;0,SUM('Soumission rapide'!$Y23:$AA23),"")</f>
        <v/>
      </c>
    </row>
    <row r="24" spans="1:30" ht="12.75" customHeight="1">
      <c r="A24" s="30" t="s">
        <v>303</v>
      </c>
      <c r="B24" s="29" t="s">
        <v>85</v>
      </c>
      <c r="C24" s="16"/>
      <c r="D24" s="17">
        <v>50</v>
      </c>
      <c r="E24" s="17"/>
      <c r="F24" s="18"/>
      <c r="G24" s="19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1"/>
      <c r="Y24" s="22" t="str">
        <f>IF('Soumission rapide'!$D24*(SUM('Soumission rapide'!$H24:$X24))&gt;0,'Soumission rapide'!$D24*(SUM('Soumission rapide'!$H24:$X24)),"")</f>
        <v/>
      </c>
      <c r="Z24" s="22" t="str">
        <f>IF('Soumission rapide'!$E24*(1+'Soumission rapide'!$F24)*(SUM('Soumission rapide'!$H24:$X24))&gt;0,'Soumission rapide'!$E24*(1+'Soumission rapide'!$F24)*(SUM('Soumission rapide'!$H24:$X24)),"")</f>
        <v/>
      </c>
      <c r="AA24" s="22" t="str">
        <f>IF('Soumission rapide'!$G24*(SUM('Soumission rapide'!$H24:$X24))&gt;0,'Soumission rapide'!$G24*(SUM('Soumission rapide'!$H24:$X24)),"")</f>
        <v/>
      </c>
      <c r="AB24" s="22" t="str">
        <f>IF(SUM('Soumission rapide'!$Y24:$AA24)&gt;0,SUM('Soumission rapide'!$Y24:$AA24),"")</f>
        <v/>
      </c>
    </row>
    <row r="25" spans="1:30" ht="12.75" customHeight="1">
      <c r="A25" s="30" t="s">
        <v>303</v>
      </c>
      <c r="B25" s="29" t="s">
        <v>314</v>
      </c>
      <c r="C25" s="16"/>
      <c r="D25" s="17">
        <v>55</v>
      </c>
      <c r="E25" s="17"/>
      <c r="F25" s="18"/>
      <c r="G25" s="19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1"/>
      <c r="Y25" s="22" t="str">
        <f>IF('Soumission rapide'!$D25*(SUM('Soumission rapide'!$H25:$X25))&gt;0,'Soumission rapide'!$D25*(SUM('Soumission rapide'!$H25:$X25)),"")</f>
        <v/>
      </c>
      <c r="Z25" s="22" t="str">
        <f>IF('Soumission rapide'!$E25*(1+'Soumission rapide'!$F25)*(SUM('Soumission rapide'!$H25:$X25))&gt;0,'Soumission rapide'!$E25*(1+'Soumission rapide'!$F25)*(SUM('Soumission rapide'!$H25:$X25)),"")</f>
        <v/>
      </c>
      <c r="AA25" s="22" t="str">
        <f>IF('Soumission rapide'!$G25*(SUM('Soumission rapide'!$H25:$X25))&gt;0,'Soumission rapide'!$G25*(SUM('Soumission rapide'!$H25:$X25)),"")</f>
        <v/>
      </c>
      <c r="AB25" s="22" t="str">
        <f>IF(SUM('Soumission rapide'!$Y25:$AA25)&gt;0,SUM('Soumission rapide'!$Y25:$AA25),"")</f>
        <v/>
      </c>
    </row>
    <row r="26" spans="1:30" ht="12.75" customHeight="1">
      <c r="A26" s="30" t="s">
        <v>303</v>
      </c>
      <c r="B26" s="29" t="s">
        <v>315</v>
      </c>
      <c r="C26" s="16"/>
      <c r="D26" s="17">
        <v>75</v>
      </c>
      <c r="E26" s="17"/>
      <c r="F26" s="18"/>
      <c r="G26" s="19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1"/>
      <c r="Y26" s="22" t="str">
        <f>IF('Soumission rapide'!$D26*(SUM('Soumission rapide'!$H26:$X26))&gt;0,'Soumission rapide'!$D26*(SUM('Soumission rapide'!$H26:$X26)),"")</f>
        <v/>
      </c>
      <c r="Z26" s="22" t="str">
        <f>IF('Soumission rapide'!$E26*(1+'Soumission rapide'!$F26)*(SUM('Soumission rapide'!$H26:$X26))&gt;0,'Soumission rapide'!$E26*(1+'Soumission rapide'!$F26)*(SUM('Soumission rapide'!$H26:$X26)),"")</f>
        <v/>
      </c>
      <c r="AA26" s="22" t="str">
        <f>IF('Soumission rapide'!$G26*(SUM('Soumission rapide'!$H26:$X26))&gt;0,'Soumission rapide'!$G26*(SUM('Soumission rapide'!$H26:$X26)),"")</f>
        <v/>
      </c>
      <c r="AB26" s="22" t="str">
        <f>IF(SUM('Soumission rapide'!$Y26:$AA26)&gt;0,SUM('Soumission rapide'!$Y26:$AA26),"")</f>
        <v/>
      </c>
    </row>
    <row r="27" spans="1:30" ht="12.75" customHeight="1">
      <c r="A27" s="30" t="s">
        <v>303</v>
      </c>
      <c r="B27" s="29" t="s">
        <v>313</v>
      </c>
      <c r="C27" s="16"/>
      <c r="D27" s="17">
        <v>135</v>
      </c>
      <c r="E27" s="17"/>
      <c r="F27" s="18"/>
      <c r="G27" s="19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1"/>
      <c r="Y27" s="22" t="str">
        <f>IF('Soumission rapide'!$D27*(SUM('Soumission rapide'!$H27:$X27))&gt;0,'Soumission rapide'!$D27*(SUM('Soumission rapide'!$H27:$X27)),"")</f>
        <v/>
      </c>
      <c r="Z27" s="22" t="str">
        <f>IF('Soumission rapide'!$E27*(1+'Soumission rapide'!$F27)*(SUM('Soumission rapide'!$H27:$X27))&gt;0,'Soumission rapide'!$E27*(1+'Soumission rapide'!$F27)*(SUM('Soumission rapide'!$H27:$X27)),"")</f>
        <v/>
      </c>
      <c r="AA27" s="22" t="str">
        <f>IF('Soumission rapide'!$G27*(SUM('Soumission rapide'!$H27:$X27))&gt;0,'Soumission rapide'!$G27*(SUM('Soumission rapide'!$H27:$X27)),"")</f>
        <v/>
      </c>
      <c r="AB27" s="22" t="str">
        <f>IF(SUM('Soumission rapide'!$Y27:$AA27)&gt;0,SUM('Soumission rapide'!$Y27:$AA27),"")</f>
        <v/>
      </c>
    </row>
    <row r="28" spans="1:30" ht="12.75" customHeight="1">
      <c r="A28" s="30" t="s">
        <v>303</v>
      </c>
      <c r="B28" s="29" t="s">
        <v>86</v>
      </c>
      <c r="C28" s="16"/>
      <c r="D28" s="17"/>
      <c r="E28" s="17"/>
      <c r="F28" s="18"/>
      <c r="G28" s="19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1"/>
      <c r="Y28" s="22" t="str">
        <f>IF('Soumission rapide'!$D28*(SUM('Soumission rapide'!$H28:$X28))&gt;0,'Soumission rapide'!$D28*(SUM('Soumission rapide'!$H28:$X28)),"")</f>
        <v/>
      </c>
      <c r="Z28" s="22" t="str">
        <f>IF('Soumission rapide'!$E28*(1+'Soumission rapide'!$F28)*(SUM('Soumission rapide'!$H28:$X28))&gt;0,'Soumission rapide'!$E28*(1+'Soumission rapide'!$F28)*(SUM('Soumission rapide'!$H28:$X28)),"")</f>
        <v/>
      </c>
      <c r="AA28" s="22" t="str">
        <f>IF('Soumission rapide'!$G28*(SUM('Soumission rapide'!$H28:$X28))&gt;0,'Soumission rapide'!$G28*(SUM('Soumission rapide'!$H28:$X28)),"")</f>
        <v/>
      </c>
      <c r="AB28" s="22" t="str">
        <f>IF(SUM('Soumission rapide'!$Y28:$AA28)&gt;0,SUM('Soumission rapide'!$Y28:$AA28),"")</f>
        <v/>
      </c>
    </row>
    <row r="29" spans="1:30" ht="12.75" customHeight="1">
      <c r="A29" s="30" t="s">
        <v>303</v>
      </c>
      <c r="B29" s="29" t="s">
        <v>87</v>
      </c>
      <c r="C29" s="16"/>
      <c r="D29" s="17">
        <v>88</v>
      </c>
      <c r="E29" s="17"/>
      <c r="F29" s="18"/>
      <c r="G29" s="19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1"/>
      <c r="Y29" s="22" t="str">
        <f>IF('Soumission rapide'!$D29*(SUM('Soumission rapide'!$H29:$X29))&gt;0,'Soumission rapide'!$D29*(SUM('Soumission rapide'!$H29:$X29)),"")</f>
        <v/>
      </c>
      <c r="Z29" s="22" t="str">
        <f>IF('Soumission rapide'!$E29*(1+'Soumission rapide'!$F29)*(SUM('Soumission rapide'!$H29:$X29))&gt;0,'Soumission rapide'!$E29*(1+'Soumission rapide'!$F29)*(SUM('Soumission rapide'!$H29:$X29)),"")</f>
        <v/>
      </c>
      <c r="AA29" s="22" t="str">
        <f>IF('Soumission rapide'!$G29*(SUM('Soumission rapide'!$H29:$X29))&gt;0,'Soumission rapide'!$G29*(SUM('Soumission rapide'!$H29:$X29)),"")</f>
        <v/>
      </c>
      <c r="AB29" s="22" t="str">
        <f>IF(SUM('Soumission rapide'!$Y29:$AA29)&gt;0,SUM('Soumission rapide'!$Y29:$AA29),"")</f>
        <v/>
      </c>
    </row>
    <row r="30" spans="1:30" ht="12.75" customHeight="1">
      <c r="A30" s="30" t="s">
        <v>303</v>
      </c>
      <c r="B30" s="29" t="s">
        <v>310</v>
      </c>
      <c r="C30" s="16"/>
      <c r="D30" s="17">
        <f>30</f>
        <v>30</v>
      </c>
      <c r="E30" s="17"/>
      <c r="F30" s="18"/>
      <c r="G30" s="19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1"/>
      <c r="Y30" s="22" t="str">
        <f>IF('Soumission rapide'!$D30*(SUM('Soumission rapide'!$H30:$X30))&gt;0,'Soumission rapide'!$D30*(SUM('Soumission rapide'!$H30:$X30)),"")</f>
        <v/>
      </c>
      <c r="Z30" s="22" t="str">
        <f>IF('Soumission rapide'!$E30*(1+'Soumission rapide'!$F30)*(SUM('Soumission rapide'!$H30:$X30))&gt;0,'Soumission rapide'!$E30*(1+'Soumission rapide'!$F30)*(SUM('Soumission rapide'!$H30:$X30)),"")</f>
        <v/>
      </c>
      <c r="AA30" s="22" t="str">
        <f>IF('Soumission rapide'!$G30*(SUM('Soumission rapide'!$H30:$X30))&gt;0,'Soumission rapide'!$G30*(SUM('Soumission rapide'!$H30:$X30)),"")</f>
        <v/>
      </c>
      <c r="AB30" s="22" t="str">
        <f>IF(SUM('Soumission rapide'!$Y30:$AA30)&gt;0,SUM('Soumission rapide'!$Y30:$AA30),"")</f>
        <v/>
      </c>
    </row>
    <row r="31" spans="1:30" ht="12.75" customHeight="1">
      <c r="A31" s="30" t="s">
        <v>303</v>
      </c>
      <c r="B31" s="29" t="s">
        <v>311</v>
      </c>
      <c r="C31" s="16"/>
      <c r="D31" s="17">
        <f>30+12</f>
        <v>42</v>
      </c>
      <c r="E31" s="17"/>
      <c r="F31" s="18"/>
      <c r="G31" s="19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1"/>
      <c r="Y31" s="22" t="str">
        <f>IF('Soumission rapide'!$D31*(SUM('Soumission rapide'!$H31:$X31))&gt;0,'Soumission rapide'!$D31*(SUM('Soumission rapide'!$H31:$X31)),"")</f>
        <v/>
      </c>
      <c r="Z31" s="22" t="str">
        <f>IF('Soumission rapide'!$E31*(1+'Soumission rapide'!$F31)*(SUM('Soumission rapide'!$H31:$X31))&gt;0,'Soumission rapide'!$E31*(1+'Soumission rapide'!$F31)*(SUM('Soumission rapide'!$H31:$X31)),"")</f>
        <v/>
      </c>
      <c r="AA31" s="22" t="str">
        <f>IF('Soumission rapide'!$G31*(SUM('Soumission rapide'!$H31:$X31))&gt;0,'Soumission rapide'!$G31*(SUM('Soumission rapide'!$H31:$X31)),"")</f>
        <v/>
      </c>
      <c r="AB31" s="22" t="str">
        <f>IF(SUM('Soumission rapide'!$Y31:$AA31)&gt;0,SUM('Soumission rapide'!$Y31:$AA31),"")</f>
        <v/>
      </c>
    </row>
    <row r="32" spans="1:30" ht="12.75" customHeight="1">
      <c r="A32" s="30" t="s">
        <v>303</v>
      </c>
      <c r="B32" s="29" t="s">
        <v>309</v>
      </c>
      <c r="C32" s="16" t="s">
        <v>323</v>
      </c>
      <c r="D32" s="17">
        <v>33</v>
      </c>
      <c r="E32" s="17"/>
      <c r="F32" s="18"/>
      <c r="G32" s="19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>
        <v>200</v>
      </c>
      <c r="T32" s="20"/>
      <c r="U32" s="20"/>
      <c r="V32" s="20"/>
      <c r="W32" s="20"/>
      <c r="X32" s="21"/>
      <c r="Y32" s="22">
        <f>IF('Soumission rapide'!$D32*(SUM('Soumission rapide'!$H32:$X32))&gt;0,'Soumission rapide'!$D32*(SUM('Soumission rapide'!$H32:$X32)),"")</f>
        <v>6600</v>
      </c>
      <c r="Z32" s="22" t="str">
        <f>IF('Soumission rapide'!$E32*(1+'Soumission rapide'!$F32)*(SUM('Soumission rapide'!$H32:$X32))&gt;0,'Soumission rapide'!$E32*(1+'Soumission rapide'!$F32)*(SUM('Soumission rapide'!$H32:$X32)),"")</f>
        <v/>
      </c>
      <c r="AA32" s="22" t="str">
        <f>IF('Soumission rapide'!$G32*(SUM('Soumission rapide'!$H32:$X32))&gt;0,'Soumission rapide'!$G32*(SUM('Soumission rapide'!$H32:$X32)),"")</f>
        <v/>
      </c>
      <c r="AB32" s="22">
        <f>IF(SUM('Soumission rapide'!$Y32:$AA32)&gt;0,SUM('Soumission rapide'!$Y32:$AA32),"")</f>
        <v>6600</v>
      </c>
      <c r="AD32" s="37"/>
    </row>
    <row r="33" spans="1:30" ht="12.75" customHeight="1">
      <c r="A33" s="30" t="s">
        <v>303</v>
      </c>
      <c r="B33" s="29" t="s">
        <v>312</v>
      </c>
      <c r="C33" s="16"/>
      <c r="D33" s="17">
        <f>28+12</f>
        <v>40</v>
      </c>
      <c r="E33" s="17"/>
      <c r="F33" s="18"/>
      <c r="G33" s="19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1"/>
      <c r="Y33" s="22" t="str">
        <f>IF('Soumission rapide'!$D33*(SUM('Soumission rapide'!$H33:$X33))&gt;0,'Soumission rapide'!$D33*(SUM('Soumission rapide'!$H33:$X33)),"")</f>
        <v/>
      </c>
      <c r="Z33" s="22" t="str">
        <f>IF('Soumission rapide'!$E33*(1+'Soumission rapide'!$F33)*(SUM('Soumission rapide'!$H33:$X33))&gt;0,'Soumission rapide'!$E33*(1+'Soumission rapide'!$F33)*(SUM('Soumission rapide'!$H33:$X33)),"")</f>
        <v/>
      </c>
      <c r="AA33" s="22" t="str">
        <f>IF('Soumission rapide'!$G33*(SUM('Soumission rapide'!$H33:$X33))&gt;0,'Soumission rapide'!$G33*(SUM('Soumission rapide'!$H33:$X33)),"")</f>
        <v/>
      </c>
      <c r="AB33" s="22" t="str">
        <f>IF(SUM('Soumission rapide'!$Y33:$AA33)&gt;0,SUM('Soumission rapide'!$Y33:$AA33),"")</f>
        <v/>
      </c>
      <c r="AD33" s="14" t="s">
        <v>25</v>
      </c>
    </row>
    <row r="34" spans="1:30" ht="12.75" customHeight="1">
      <c r="A34" s="30" t="s">
        <v>303</v>
      </c>
      <c r="B34" s="29" t="s">
        <v>306</v>
      </c>
      <c r="C34" s="16"/>
      <c r="D34" s="17">
        <v>15</v>
      </c>
      <c r="E34" s="17"/>
      <c r="F34" s="18"/>
      <c r="G34" s="19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2" t="str">
        <f>IF('Soumission rapide'!$D34*(SUM('Soumission rapide'!$H34:$X34))&gt;0,'Soumission rapide'!$D34*(SUM('Soumission rapide'!$H34:$X34)),"")</f>
        <v/>
      </c>
      <c r="Z34" s="22" t="str">
        <f>IF('Soumission rapide'!$E34*(1+'Soumission rapide'!$F34)*(SUM('Soumission rapide'!$H34:$X34))&gt;0,'Soumission rapide'!$E34*(1+'Soumission rapide'!$F34)*(SUM('Soumission rapide'!$H34:$X34)),"")</f>
        <v/>
      </c>
      <c r="AA34" s="22" t="str">
        <f>IF('Soumission rapide'!$G34*(SUM('Soumission rapide'!$H34:$X34))&gt;0,'Soumission rapide'!$G34*(SUM('Soumission rapide'!$H34:$X34)),"")</f>
        <v/>
      </c>
      <c r="AB34" s="22" t="str">
        <f>IF(SUM('Soumission rapide'!$Y34:$AA34)&gt;0,SUM('Soumission rapide'!$Y34:$AA34),"")</f>
        <v/>
      </c>
      <c r="AD34" s="14" t="s">
        <v>49</v>
      </c>
    </row>
    <row r="35" spans="1:30" ht="12.75" customHeight="1">
      <c r="A35" s="30" t="s">
        <v>303</v>
      </c>
      <c r="B35" s="29" t="s">
        <v>305</v>
      </c>
      <c r="C35" s="16"/>
      <c r="D35" s="17">
        <v>25</v>
      </c>
      <c r="E35" s="17"/>
      <c r="F35" s="18"/>
      <c r="G35" s="19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1"/>
      <c r="Y35" s="22" t="str">
        <f>IF('Soumission rapide'!$D35*(SUM('Soumission rapide'!$H35:$X35))&gt;0,'Soumission rapide'!$D35*(SUM('Soumission rapide'!$H35:$X35)),"")</f>
        <v/>
      </c>
      <c r="Z35" s="22" t="str">
        <f>IF('Soumission rapide'!$E35*(1+'Soumission rapide'!$F35)*(SUM('Soumission rapide'!$H35:$X35))&gt;0,'Soumission rapide'!$E35*(1+'Soumission rapide'!$F35)*(SUM('Soumission rapide'!$H35:$X35)),"")</f>
        <v/>
      </c>
      <c r="AA35" s="22" t="str">
        <f>IF('Soumission rapide'!$G35*(SUM('Soumission rapide'!$H35:$X35))&gt;0,'Soumission rapide'!$G35*(SUM('Soumission rapide'!$H35:$X35)),"")</f>
        <v/>
      </c>
      <c r="AB35" s="22" t="str">
        <f>IF(SUM('Soumission rapide'!$Y35:$AA35)&gt;0,SUM('Soumission rapide'!$Y35:$AA35),"")</f>
        <v/>
      </c>
      <c r="AD35" s="14" t="s">
        <v>22</v>
      </c>
    </row>
    <row r="36" spans="1:30" ht="12.75" customHeight="1">
      <c r="A36" s="30" t="s">
        <v>303</v>
      </c>
      <c r="B36" s="29" t="s">
        <v>318</v>
      </c>
      <c r="C36" s="16"/>
      <c r="D36" s="17"/>
      <c r="E36" s="17"/>
      <c r="F36" s="18"/>
      <c r="G36" s="19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>
        <v>17</v>
      </c>
      <c r="T36" s="20"/>
      <c r="U36" s="20"/>
      <c r="V36" s="20"/>
      <c r="W36" s="20"/>
      <c r="X36" s="21"/>
      <c r="Y36" s="22" t="str">
        <f>IF('Soumission rapide'!$D36*(SUM('Soumission rapide'!$H36:$X36))&gt;0,'Soumission rapide'!$D36*(SUM('Soumission rapide'!$H36:$X36)),"")</f>
        <v/>
      </c>
      <c r="Z36" s="22" t="str">
        <f>IF('Soumission rapide'!$E36*(1+'Soumission rapide'!$F36)*(SUM('Soumission rapide'!$H36:$X36))&gt;0,'Soumission rapide'!$E36*(1+'Soumission rapide'!$F36)*(SUM('Soumission rapide'!$H36:$X36)),"")</f>
        <v/>
      </c>
      <c r="AA36" s="22" t="str">
        <f>IF('Soumission rapide'!$G36*(SUM('Soumission rapide'!$H36:$X36))&gt;0,'Soumission rapide'!$G36*(SUM('Soumission rapide'!$H36:$X36)),"")</f>
        <v/>
      </c>
      <c r="AB36" s="22" t="str">
        <f>IF(SUM('Soumission rapide'!$Y36:$AA36)&gt;0,SUM('Soumission rapide'!$Y36:$AA36),"")</f>
        <v/>
      </c>
    </row>
    <row r="37" spans="1:30" ht="12.75" customHeight="1">
      <c r="A37" s="30" t="s">
        <v>303</v>
      </c>
      <c r="B37" s="29" t="s">
        <v>319</v>
      </c>
      <c r="C37" s="16"/>
      <c r="D37" s="17">
        <v>50</v>
      </c>
      <c r="E37" s="17"/>
      <c r="F37" s="18"/>
      <c r="G37" s="19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1"/>
      <c r="Y37" s="22" t="str">
        <f>IF('Soumission rapide'!$D37*(SUM('Soumission rapide'!$H37:$X37))&gt;0,'Soumission rapide'!$D37*(SUM('Soumission rapide'!$H37:$X37)),"")</f>
        <v/>
      </c>
      <c r="Z37" s="22" t="str">
        <f>IF('Soumission rapide'!$E37*(1+'Soumission rapide'!$F37)*(SUM('Soumission rapide'!$H37:$X37))&gt;0,'Soumission rapide'!$E37*(1+'Soumission rapide'!$F37)*(SUM('Soumission rapide'!$H37:$X37)),"")</f>
        <v/>
      </c>
      <c r="AA37" s="22" t="str">
        <f>IF('Soumission rapide'!$G37*(SUM('Soumission rapide'!$H37:$X37))&gt;0,'Soumission rapide'!$G37*(SUM('Soumission rapide'!$H37:$X37)),"")</f>
        <v/>
      </c>
      <c r="AB37" s="22" t="str">
        <f>IF(SUM('Soumission rapide'!$Y37:$AA37)&gt;0,SUM('Soumission rapide'!$Y37:$AA37),"")</f>
        <v/>
      </c>
    </row>
    <row r="38" spans="1:30" ht="12.75" customHeight="1">
      <c r="A38" s="30" t="s">
        <v>303</v>
      </c>
      <c r="B38" s="29" t="s">
        <v>329</v>
      </c>
      <c r="C38" s="16" t="s">
        <v>323</v>
      </c>
      <c r="D38" s="17">
        <v>65</v>
      </c>
      <c r="E38" s="17"/>
      <c r="F38" s="18"/>
      <c r="G38" s="19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>
        <f>23*3</f>
        <v>69</v>
      </c>
      <c r="T38" s="20"/>
      <c r="U38" s="20"/>
      <c r="V38" s="20"/>
      <c r="W38" s="20"/>
      <c r="X38" s="21"/>
      <c r="Y38" s="22">
        <f>IF('Soumission rapide'!$D38*(SUM('Soumission rapide'!$H38:$X38))&gt;0,'Soumission rapide'!$D38*(SUM('Soumission rapide'!$H38:$X38)),"")</f>
        <v>4485</v>
      </c>
      <c r="Z38" s="22" t="str">
        <f>IF('Soumission rapide'!$E38*(1+'Soumission rapide'!$F38)*(SUM('Soumission rapide'!$H38:$X38))&gt;0,'Soumission rapide'!$E38*(1+'Soumission rapide'!$F38)*(SUM('Soumission rapide'!$H38:$X38)),"")</f>
        <v/>
      </c>
      <c r="AA38" s="22" t="str">
        <f>IF('Soumission rapide'!$G38*(SUM('Soumission rapide'!$H38:$X38))&gt;0,'Soumission rapide'!$G38*(SUM('Soumission rapide'!$H38:$X38)),"")</f>
        <v/>
      </c>
      <c r="AB38" s="22">
        <f>IF(SUM('Soumission rapide'!$Y38:$AA38)&gt;0,SUM('Soumission rapide'!$Y38:$AA38),"")</f>
        <v>4485</v>
      </c>
    </row>
    <row r="39" spans="1:30" ht="12.75" customHeight="1">
      <c r="A39" s="30"/>
      <c r="B39" s="29"/>
      <c r="C39" s="16"/>
      <c r="D39" s="17"/>
      <c r="E39" s="17"/>
      <c r="F39" s="18"/>
      <c r="G39" s="19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1"/>
      <c r="Y39" s="22" t="str">
        <f>IF('Soumission rapide'!$D39*(SUM('Soumission rapide'!$H39:$X39))&gt;0,'Soumission rapide'!$D39*(SUM('Soumission rapide'!$H39:$X39)),"")</f>
        <v/>
      </c>
      <c r="Z39" s="22" t="str">
        <f>IF('Soumission rapide'!$E39*(1+'Soumission rapide'!$F39)*(SUM('Soumission rapide'!$H39:$X39))&gt;0,'Soumission rapide'!$E39*(1+'Soumission rapide'!$F39)*(SUM('Soumission rapide'!$H39:$X39)),"")</f>
        <v/>
      </c>
      <c r="AA39" s="22" t="str">
        <f>IF('Soumission rapide'!$G39*(SUM('Soumission rapide'!$H39:$X39))&gt;0,'Soumission rapide'!$G39*(SUM('Soumission rapide'!$H39:$X39)),"")</f>
        <v/>
      </c>
      <c r="AB39" s="22" t="str">
        <f>IF(SUM('Soumission rapide'!$Y39:$AA39)&gt;0,SUM('Soumission rapide'!$Y39:$AA39),"")</f>
        <v/>
      </c>
    </row>
    <row r="40" spans="1:30" ht="12.75" customHeight="1">
      <c r="A40" s="28"/>
      <c r="B40" s="30"/>
      <c r="C40" s="16"/>
      <c r="D40" s="17"/>
      <c r="E40" s="17"/>
      <c r="F40" s="18"/>
      <c r="G40" s="19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1"/>
      <c r="Y40" s="22" t="str">
        <f>IF('Soumission rapide'!$D40*(SUM('Soumission rapide'!$H40:$X40))&gt;0,'Soumission rapide'!$D40*(SUM('Soumission rapide'!$H40:$X40)),"")</f>
        <v/>
      </c>
      <c r="Z40" s="22" t="str">
        <f>IF('Soumission rapide'!$E40*(1+'Soumission rapide'!$F40)*(SUM('Soumission rapide'!$H40:$X40))&gt;0,'Soumission rapide'!$E40*(1+'Soumission rapide'!$F40)*(SUM('Soumission rapide'!$H40:$X40)),"")</f>
        <v/>
      </c>
      <c r="AA40" s="22" t="str">
        <f>IF('Soumission rapide'!$G40*(SUM('Soumission rapide'!$H40:$X40))&gt;0,'Soumission rapide'!$G40*(SUM('Soumission rapide'!$H40:$X40)),"")</f>
        <v/>
      </c>
      <c r="AB40" s="22" t="str">
        <f>IF(SUM('Soumission rapide'!$Y40:$AA40)&gt;0,SUM('Soumission rapide'!$Y40:$AA40),"")</f>
        <v/>
      </c>
    </row>
    <row r="41" spans="1:30" ht="12.75" customHeight="1">
      <c r="A41" s="30" t="s">
        <v>27</v>
      </c>
      <c r="B41" s="29" t="s">
        <v>88</v>
      </c>
      <c r="C41" s="16"/>
      <c r="D41" s="17"/>
      <c r="E41" s="17"/>
      <c r="F41" s="18"/>
      <c r="G41" s="19">
        <v>160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1"/>
      <c r="Y41" s="22" t="str">
        <f>IF('Soumission rapide'!$D41*(SUM('Soumission rapide'!$H41:$X41))&gt;0,'Soumission rapide'!$D41*(SUM('Soumission rapide'!$H41:$X41)),"")</f>
        <v/>
      </c>
      <c r="Z41" s="22" t="str">
        <f>IF('Soumission rapide'!$E41*(1+'Soumission rapide'!$F41)*(SUM('Soumission rapide'!$H41:$X41))&gt;0,'Soumission rapide'!$E41*(1+'Soumission rapide'!$F41)*(SUM('Soumission rapide'!$H41:$X41)),"")</f>
        <v/>
      </c>
      <c r="AA41" s="22" t="str">
        <f>IF('Soumission rapide'!$G41*(SUM('Soumission rapide'!$H41:$X41))&gt;0,'Soumission rapide'!$G41*(SUM('Soumission rapide'!$H41:$X41)),"")</f>
        <v/>
      </c>
      <c r="AB41" s="22" t="str">
        <f>IF(SUM('Soumission rapide'!$Y41:$AA41)&gt;0,SUM('Soumission rapide'!$Y41:$AA41),"")</f>
        <v/>
      </c>
    </row>
    <row r="42" spans="1:30" ht="12.75" customHeight="1">
      <c r="A42" s="28"/>
      <c r="B42" s="30"/>
      <c r="C42" s="16"/>
      <c r="D42" s="17"/>
      <c r="E42" s="17"/>
      <c r="F42" s="18"/>
      <c r="G42" s="19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1"/>
      <c r="Y42" s="22" t="str">
        <f>IF('Soumission rapide'!$D42*(SUM('Soumission rapide'!$H42:$X42))&gt;0,'Soumission rapide'!$D42*(SUM('Soumission rapide'!$H42:$X42)),"")</f>
        <v/>
      </c>
      <c r="Z42" s="22" t="str">
        <f>IF('Soumission rapide'!$E42*(1+'Soumission rapide'!$F42)*(SUM('Soumission rapide'!$H42:$X42))&gt;0,'Soumission rapide'!$E42*(1+'Soumission rapide'!$F42)*(SUM('Soumission rapide'!$H42:$X42)),"")</f>
        <v/>
      </c>
      <c r="AA42" s="22" t="str">
        <f>IF('Soumission rapide'!$G42*(SUM('Soumission rapide'!$H42:$X42))&gt;0,'Soumission rapide'!$G42*(SUM('Soumission rapide'!$H42:$X42)),"")</f>
        <v/>
      </c>
      <c r="AB42" s="22" t="str">
        <f>IF(SUM('Soumission rapide'!$Y42:$AA42)&gt;0,SUM('Soumission rapide'!$Y42:$AA42),"")</f>
        <v/>
      </c>
    </row>
    <row r="43" spans="1:30" ht="12.75" customHeight="1">
      <c r="A43" s="30" t="s">
        <v>28</v>
      </c>
      <c r="B43" s="29" t="s">
        <v>89</v>
      </c>
      <c r="C43" s="16"/>
      <c r="D43" s="17">
        <v>300</v>
      </c>
      <c r="E43" s="17"/>
      <c r="F43" s="18"/>
      <c r="G43" s="19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1"/>
      <c r="Y43" s="22" t="str">
        <f>IF('Soumission rapide'!$D43*(SUM('Soumission rapide'!$H43:$X43))&gt;0,'Soumission rapide'!$D43*(SUM('Soumission rapide'!$H43:$X43)),"")</f>
        <v/>
      </c>
      <c r="Z43" s="22" t="str">
        <f>IF('Soumission rapide'!$E43*(1+'Soumission rapide'!$F43)*(SUM('Soumission rapide'!$H43:$X43))&gt;0,'Soumission rapide'!$E43*(1+'Soumission rapide'!$F43)*(SUM('Soumission rapide'!$H43:$X43)),"")</f>
        <v/>
      </c>
      <c r="AA43" s="22" t="str">
        <f>IF('Soumission rapide'!$G43*(SUM('Soumission rapide'!$H43:$X43))&gt;0,'Soumission rapide'!$G43*(SUM('Soumission rapide'!$H43:$X43)),"")</f>
        <v/>
      </c>
      <c r="AB43" s="22" t="str">
        <f>IF(SUM('Soumission rapide'!$Y43:$AA43)&gt;0,SUM('Soumission rapide'!$Y43:$AA43),"")</f>
        <v/>
      </c>
    </row>
    <row r="44" spans="1:30" ht="12.75" customHeight="1">
      <c r="A44" s="30" t="s">
        <v>28</v>
      </c>
      <c r="B44" s="29" t="s">
        <v>90</v>
      </c>
      <c r="C44" s="16"/>
      <c r="D44" s="17">
        <v>1500</v>
      </c>
      <c r="E44" s="17"/>
      <c r="F44" s="18"/>
      <c r="G44" s="19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1"/>
      <c r="Y44" s="22" t="str">
        <f>IF('Soumission rapide'!$D44*(SUM('Soumission rapide'!$H44:$X44))&gt;0,'Soumission rapide'!$D44*(SUM('Soumission rapide'!$H44:$X44)),"")</f>
        <v/>
      </c>
      <c r="Z44" s="22" t="str">
        <f>IF('Soumission rapide'!$E44*(1+'Soumission rapide'!$F44)*(SUM('Soumission rapide'!$H44:$X44))&gt;0,'Soumission rapide'!$E44*(1+'Soumission rapide'!$F44)*(SUM('Soumission rapide'!$H44:$X44)),"")</f>
        <v/>
      </c>
      <c r="AA44" s="22" t="str">
        <f>IF('Soumission rapide'!$G44*(SUM('Soumission rapide'!$H44:$X44))&gt;0,'Soumission rapide'!$G44*(SUM('Soumission rapide'!$H44:$X44)),"")</f>
        <v/>
      </c>
      <c r="AB44" s="22" t="str">
        <f>IF(SUM('Soumission rapide'!$Y44:$AA44)&gt;0,SUM('Soumission rapide'!$Y44:$AA44),"")</f>
        <v/>
      </c>
    </row>
    <row r="45" spans="1:30" ht="12.75" customHeight="1">
      <c r="A45" s="28"/>
      <c r="B45" s="30"/>
      <c r="C45" s="16"/>
      <c r="D45" s="17"/>
      <c r="E45" s="17"/>
      <c r="F45" s="18"/>
      <c r="G45" s="19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1"/>
      <c r="Y45" s="22" t="str">
        <f>IF('Soumission rapide'!$D45*(SUM('Soumission rapide'!$H45:$X45))&gt;0,'Soumission rapide'!$D45*(SUM('Soumission rapide'!$H45:$X45)),"")</f>
        <v/>
      </c>
      <c r="Z45" s="22" t="str">
        <f>IF('Soumission rapide'!$E45*(1+'Soumission rapide'!$F45)*(SUM('Soumission rapide'!$H45:$X45))&gt;0,'Soumission rapide'!$E45*(1+'Soumission rapide'!$F45)*(SUM('Soumission rapide'!$H45:$X45)),"")</f>
        <v/>
      </c>
      <c r="AA45" s="22" t="str">
        <f>IF('Soumission rapide'!$G45*(SUM('Soumission rapide'!$H45:$X45))&gt;0,'Soumission rapide'!$G45*(SUM('Soumission rapide'!$H45:$X45)),"")</f>
        <v/>
      </c>
      <c r="AB45" s="22" t="str">
        <f>IF(SUM('Soumission rapide'!$Y45:$AA45)&gt;0,SUM('Soumission rapide'!$Y45:$AA45),"")</f>
        <v/>
      </c>
    </row>
    <row r="46" spans="1:30" ht="12.75" customHeight="1">
      <c r="A46" s="30" t="s">
        <v>29</v>
      </c>
      <c r="B46" s="30" t="s">
        <v>91</v>
      </c>
      <c r="C46" s="16"/>
      <c r="D46" s="17">
        <v>1</v>
      </c>
      <c r="E46" s="17"/>
      <c r="F46" s="18"/>
      <c r="G46" s="19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1"/>
      <c r="Y46" s="22" t="str">
        <f>IF('Soumission rapide'!$D46*(SUM('Soumission rapide'!$H46:$X46))&gt;0,'Soumission rapide'!$D46*(SUM('Soumission rapide'!$H46:$X46)),"")</f>
        <v/>
      </c>
      <c r="Z46" s="22" t="str">
        <f>IF('Soumission rapide'!$E46*(1+'Soumission rapide'!$F46)*(SUM('Soumission rapide'!$H46:$X46))&gt;0,'Soumission rapide'!$E46*(1+'Soumission rapide'!$F46)*(SUM('Soumission rapide'!$H46:$X46)),"")</f>
        <v/>
      </c>
      <c r="AA46" s="22" t="str">
        <f>IF('Soumission rapide'!$G46*(SUM('Soumission rapide'!$H46:$X46))&gt;0,'Soumission rapide'!$G46*(SUM('Soumission rapide'!$H46:$X46)),"")</f>
        <v/>
      </c>
      <c r="AB46" s="22" t="str">
        <f>IF(SUM('Soumission rapide'!$Y46:$AA46)&gt;0,SUM('Soumission rapide'!$Y46:$AA46),"")</f>
        <v/>
      </c>
    </row>
    <row r="47" spans="1:30" ht="12.75" customHeight="1">
      <c r="A47" s="28"/>
      <c r="B47" s="30"/>
      <c r="C47" s="16"/>
      <c r="D47" s="17"/>
      <c r="E47" s="17"/>
      <c r="F47" s="18"/>
      <c r="G47" s="19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1"/>
      <c r="Y47" s="22" t="str">
        <f>IF('Soumission rapide'!$D47*(SUM('Soumission rapide'!$H47:$X47))&gt;0,'Soumission rapide'!$D47*(SUM('Soumission rapide'!$H47:$X47)),"")</f>
        <v/>
      </c>
      <c r="Z47" s="22" t="str">
        <f>IF('Soumission rapide'!$E47*(1+'Soumission rapide'!$F47)*(SUM('Soumission rapide'!$H47:$X47))&gt;0,'Soumission rapide'!$E47*(1+'Soumission rapide'!$F47)*(SUM('Soumission rapide'!$H47:$X47)),"")</f>
        <v/>
      </c>
      <c r="AA47" s="22" t="str">
        <f>IF('Soumission rapide'!$G47*(SUM('Soumission rapide'!$H47:$X47))&gt;0,'Soumission rapide'!$G47*(SUM('Soumission rapide'!$H47:$X47)),"")</f>
        <v/>
      </c>
      <c r="AB47" s="22" t="str">
        <f>IF(SUM('Soumission rapide'!$Y47:$AA47)&gt;0,SUM('Soumission rapide'!$Y47:$AA47),"")</f>
        <v/>
      </c>
    </row>
    <row r="48" spans="1:30" ht="12.75" customHeight="1">
      <c r="A48" s="30" t="s">
        <v>31</v>
      </c>
      <c r="B48" s="29" t="s">
        <v>92</v>
      </c>
      <c r="C48" s="16" t="s">
        <v>323</v>
      </c>
      <c r="D48" s="17"/>
      <c r="E48" s="17"/>
      <c r="F48" s="18"/>
      <c r="G48" s="19">
        <v>18</v>
      </c>
      <c r="H48" s="20"/>
      <c r="I48" s="20">
        <v>13</v>
      </c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1"/>
      <c r="Y48" s="22" t="str">
        <f>IF('Soumission rapide'!$D48*(SUM('Soumission rapide'!$H48:$X48))&gt;0,'Soumission rapide'!$D48*(SUM('Soumission rapide'!$H48:$X48)),"")</f>
        <v/>
      </c>
      <c r="Z48" s="22" t="str">
        <f>IF('Soumission rapide'!$E48*(1+'Soumission rapide'!$F48)*(SUM('Soumission rapide'!$H48:$X48))&gt;0,'Soumission rapide'!$E48*(1+'Soumission rapide'!$F48)*(SUM('Soumission rapide'!$H48:$X48)),"")</f>
        <v/>
      </c>
      <c r="AA48" s="22">
        <f>IF('Soumission rapide'!$G48*(SUM('Soumission rapide'!$H48:$X48))&gt;0,'Soumission rapide'!$G48*(SUM('Soumission rapide'!$H48:$X48)),"")</f>
        <v>234</v>
      </c>
      <c r="AB48" s="22">
        <f>IF(SUM('Soumission rapide'!$Y48:$AA48)&gt;0,SUM('Soumission rapide'!$Y48:$AA48),"")</f>
        <v>234</v>
      </c>
    </row>
    <row r="49" spans="1:28" ht="12.75" customHeight="1">
      <c r="A49" s="30" t="s">
        <v>31</v>
      </c>
      <c r="B49" s="29" t="s">
        <v>93</v>
      </c>
      <c r="C49" s="16"/>
      <c r="D49" s="17"/>
      <c r="E49" s="17"/>
      <c r="F49" s="18"/>
      <c r="G49" s="19">
        <v>13.75</v>
      </c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1"/>
      <c r="Y49" s="22" t="str">
        <f>IF('Soumission rapide'!$D49*(SUM('Soumission rapide'!$H49:$X49))&gt;0,'Soumission rapide'!$D49*(SUM('Soumission rapide'!$H49:$X49)),"")</f>
        <v/>
      </c>
      <c r="Z49" s="22" t="str">
        <f>IF('Soumission rapide'!$E49*(1+'Soumission rapide'!$F49)*(SUM('Soumission rapide'!$H49:$X49))&gt;0,'Soumission rapide'!$E49*(1+'Soumission rapide'!$F49)*(SUM('Soumission rapide'!$H49:$X49)),"")</f>
        <v/>
      </c>
      <c r="AA49" s="22" t="str">
        <f>IF('Soumission rapide'!$G49*(SUM('Soumission rapide'!$H49:$X49))&gt;0,'Soumission rapide'!$G49*(SUM('Soumission rapide'!$H49:$X49)),"")</f>
        <v/>
      </c>
      <c r="AB49" s="22" t="str">
        <f>IF(SUM('Soumission rapide'!$Y49:$AA49)&gt;0,SUM('Soumission rapide'!$Y49:$AA49),"")</f>
        <v/>
      </c>
    </row>
    <row r="50" spans="1:28" ht="12.75" customHeight="1">
      <c r="A50" s="30" t="s">
        <v>31</v>
      </c>
      <c r="B50" s="29" t="s">
        <v>94</v>
      </c>
      <c r="C50" s="16"/>
      <c r="D50" s="17"/>
      <c r="E50" s="17"/>
      <c r="F50" s="18"/>
      <c r="G50" s="19">
        <v>24</v>
      </c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1"/>
      <c r="Y50" s="22" t="str">
        <f>IF('Soumission rapide'!$D50*(SUM('Soumission rapide'!$H50:$X50))&gt;0,'Soumission rapide'!$D50*(SUM('Soumission rapide'!$H50:$X50)),"")</f>
        <v/>
      </c>
      <c r="Z50" s="22" t="str">
        <f>IF('Soumission rapide'!$E50*(1+'Soumission rapide'!$F50)*(SUM('Soumission rapide'!$H50:$X50))&gt;0,'Soumission rapide'!$E50*(1+'Soumission rapide'!$F50)*(SUM('Soumission rapide'!$H50:$X50)),"")</f>
        <v/>
      </c>
      <c r="AA50" s="22" t="str">
        <f>IF('Soumission rapide'!$G50*(SUM('Soumission rapide'!$H50:$X50))&gt;0,'Soumission rapide'!$G50*(SUM('Soumission rapide'!$H50:$X50)),"")</f>
        <v/>
      </c>
      <c r="AB50" s="22" t="str">
        <f>IF(SUM('Soumission rapide'!$Y50:$AA50)&gt;0,SUM('Soumission rapide'!$Y50:$AA50),"")</f>
        <v/>
      </c>
    </row>
    <row r="51" spans="1:28" ht="12.75" customHeight="1">
      <c r="A51" s="30" t="s">
        <v>31</v>
      </c>
      <c r="B51" s="29" t="s">
        <v>95</v>
      </c>
      <c r="C51" s="16"/>
      <c r="D51" s="17"/>
      <c r="E51" s="17"/>
      <c r="F51" s="18"/>
      <c r="G51" s="19">
        <v>18.5</v>
      </c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1"/>
      <c r="Y51" s="22" t="str">
        <f>IF('Soumission rapide'!$D51*(SUM('Soumission rapide'!$H51:$X51))&gt;0,'Soumission rapide'!$D51*(SUM('Soumission rapide'!$H51:$X51)),"")</f>
        <v/>
      </c>
      <c r="Z51" s="22" t="str">
        <f>IF('Soumission rapide'!$E51*(1+'Soumission rapide'!$F51)*(SUM('Soumission rapide'!$H51:$X51))&gt;0,'Soumission rapide'!$E51*(1+'Soumission rapide'!$F51)*(SUM('Soumission rapide'!$H51:$X51)),"")</f>
        <v/>
      </c>
      <c r="AA51" s="22" t="str">
        <f>IF('Soumission rapide'!$G51*(SUM('Soumission rapide'!$H51:$X51))&gt;0,'Soumission rapide'!$G51*(SUM('Soumission rapide'!$H51:$X51)),"")</f>
        <v/>
      </c>
      <c r="AB51" s="22" t="str">
        <f>IF(SUM('Soumission rapide'!$Y51:$AA51)&gt;0,SUM('Soumission rapide'!$Y51:$AA51),"")</f>
        <v/>
      </c>
    </row>
    <row r="52" spans="1:28" ht="12.75" customHeight="1">
      <c r="A52" s="30" t="s">
        <v>31</v>
      </c>
      <c r="B52" s="33" t="s">
        <v>96</v>
      </c>
      <c r="C52" s="16"/>
      <c r="D52" s="17"/>
      <c r="E52" s="17"/>
      <c r="F52" s="18"/>
      <c r="G52" s="19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1"/>
      <c r="Y52" s="22" t="str">
        <f>IF('Soumission rapide'!$D52*(SUM('Soumission rapide'!$H52:$X52))&gt;0,'Soumission rapide'!$D52*(SUM('Soumission rapide'!$H52:$X52)),"")</f>
        <v/>
      </c>
      <c r="Z52" s="22" t="str">
        <f>IF('Soumission rapide'!$E52*(1+'Soumission rapide'!$F52)*(SUM('Soumission rapide'!$H52:$X52))&gt;0,'Soumission rapide'!$E52*(1+'Soumission rapide'!$F52)*(SUM('Soumission rapide'!$H52:$X52)),"")</f>
        <v/>
      </c>
      <c r="AA52" s="22" t="str">
        <f>IF('Soumission rapide'!$G52*(SUM('Soumission rapide'!$H52:$X52))&gt;0,'Soumission rapide'!$G52*(SUM('Soumission rapide'!$H52:$X52)),"")</f>
        <v/>
      </c>
      <c r="AB52" s="22" t="str">
        <f>IF(SUM('Soumission rapide'!$Y52:$AA52)&gt;0,SUM('Soumission rapide'!$Y52:$AA52),"")</f>
        <v/>
      </c>
    </row>
    <row r="53" spans="1:28" ht="12.75" customHeight="1">
      <c r="A53" s="30" t="s">
        <v>31</v>
      </c>
      <c r="B53" s="29" t="s">
        <v>97</v>
      </c>
      <c r="C53" s="16" t="s">
        <v>323</v>
      </c>
      <c r="D53" s="17"/>
      <c r="E53" s="17"/>
      <c r="F53" s="18"/>
      <c r="G53" s="19">
        <v>6.5</v>
      </c>
      <c r="H53" s="20"/>
      <c r="I53" s="20">
        <v>78</v>
      </c>
      <c r="J53" s="20"/>
      <c r="K53" s="20"/>
      <c r="L53" s="20"/>
      <c r="M53" s="20">
        <v>82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1"/>
      <c r="Y53" s="22" t="str">
        <f>IF('Soumission rapide'!$D53*(SUM('Soumission rapide'!$H53:$X53))&gt;0,'Soumission rapide'!$D53*(SUM('Soumission rapide'!$H53:$X53)),"")</f>
        <v/>
      </c>
      <c r="Z53" s="22" t="str">
        <f>IF('Soumission rapide'!$E53*(1+'Soumission rapide'!$F53)*(SUM('Soumission rapide'!$H53:$X53))&gt;0,'Soumission rapide'!$E53*(1+'Soumission rapide'!$F53)*(SUM('Soumission rapide'!$H53:$X53)),"")</f>
        <v/>
      </c>
      <c r="AA53" s="22">
        <f>IF('Soumission rapide'!$G53*(SUM('Soumission rapide'!$H53:$X53))&gt;0,'Soumission rapide'!$G53*(SUM('Soumission rapide'!$H53:$X53)),"")</f>
        <v>1040</v>
      </c>
      <c r="AB53" s="22">
        <f>IF(SUM('Soumission rapide'!$Y53:$AA53)&gt;0,SUM('Soumission rapide'!$Y53:$AA53),"")</f>
        <v>1040</v>
      </c>
    </row>
    <row r="54" spans="1:28" ht="12.75" customHeight="1">
      <c r="A54" s="30" t="s">
        <v>31</v>
      </c>
      <c r="B54" s="29" t="s">
        <v>98</v>
      </c>
      <c r="C54" s="16"/>
      <c r="D54" s="17"/>
      <c r="E54" s="17"/>
      <c r="F54" s="18"/>
      <c r="G54" s="19">
        <v>10</v>
      </c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1"/>
      <c r="Y54" s="22" t="str">
        <f>IF('Soumission rapide'!$D54*(SUM('Soumission rapide'!$H54:$X54))&gt;0,'Soumission rapide'!$D54*(SUM('Soumission rapide'!$H54:$X54)),"")</f>
        <v/>
      </c>
      <c r="Z54" s="22" t="str">
        <f>IF('Soumission rapide'!$E54*(1+'Soumission rapide'!$F54)*(SUM('Soumission rapide'!$H54:$X54))&gt;0,'Soumission rapide'!$E54*(1+'Soumission rapide'!$F54)*(SUM('Soumission rapide'!$H54:$X54)),"")</f>
        <v/>
      </c>
      <c r="AA54" s="22" t="str">
        <f>IF('Soumission rapide'!$G54*(SUM('Soumission rapide'!$H54:$X54))&gt;0,'Soumission rapide'!$G54*(SUM('Soumission rapide'!$H54:$X54)),"")</f>
        <v/>
      </c>
      <c r="AB54" s="22" t="str">
        <f>IF(SUM('Soumission rapide'!$Y54:$AA54)&gt;0,SUM('Soumission rapide'!$Y54:$AA54),"")</f>
        <v/>
      </c>
    </row>
    <row r="55" spans="1:28" ht="12.75" customHeight="1">
      <c r="A55" s="30" t="s">
        <v>31</v>
      </c>
      <c r="B55" s="29" t="s">
        <v>99</v>
      </c>
      <c r="C55" s="16"/>
      <c r="D55" s="17"/>
      <c r="E55" s="17"/>
      <c r="F55" s="18"/>
      <c r="G55" s="19">
        <v>1.5</v>
      </c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1"/>
      <c r="Y55" s="22" t="str">
        <f>IF('Soumission rapide'!$D55*(SUM('Soumission rapide'!$H55:$X55))&gt;0,'Soumission rapide'!$D55*(SUM('Soumission rapide'!$H55:$X55)),"")</f>
        <v/>
      </c>
      <c r="Z55" s="22" t="str">
        <f>IF('Soumission rapide'!$E55*(1+'Soumission rapide'!$F55)*(SUM('Soumission rapide'!$H55:$X55))&gt;0,'Soumission rapide'!$E55*(1+'Soumission rapide'!$F55)*(SUM('Soumission rapide'!$H55:$X55)),"")</f>
        <v/>
      </c>
      <c r="AA55" s="22" t="str">
        <f>IF('Soumission rapide'!$G55*(SUM('Soumission rapide'!$H55:$X55))&gt;0,'Soumission rapide'!$G55*(SUM('Soumission rapide'!$H55:$X55)),"")</f>
        <v/>
      </c>
      <c r="AB55" s="22" t="str">
        <f>IF(SUM('Soumission rapide'!$Y55:$AA55)&gt;0,SUM('Soumission rapide'!$Y55:$AA55),"")</f>
        <v/>
      </c>
    </row>
    <row r="56" spans="1:28" ht="12.75" customHeight="1">
      <c r="A56" s="30" t="s">
        <v>31</v>
      </c>
      <c r="B56" s="29" t="s">
        <v>100</v>
      </c>
      <c r="C56" s="16"/>
      <c r="D56" s="17"/>
      <c r="E56" s="17"/>
      <c r="F56" s="18"/>
      <c r="G56" s="19">
        <v>8</v>
      </c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1"/>
      <c r="Y56" s="22" t="str">
        <f>IF('Soumission rapide'!$D56*(SUM('Soumission rapide'!$H56:$X56))&gt;0,'Soumission rapide'!$D56*(SUM('Soumission rapide'!$H56:$X56)),"")</f>
        <v/>
      </c>
      <c r="Z56" s="22" t="str">
        <f>IF('Soumission rapide'!$E56*(1+'Soumission rapide'!$F56)*(SUM('Soumission rapide'!$H56:$X56))&gt;0,'Soumission rapide'!$E56*(1+'Soumission rapide'!$F56)*(SUM('Soumission rapide'!$H56:$X56)),"")</f>
        <v/>
      </c>
      <c r="AA56" s="22" t="str">
        <f>IF('Soumission rapide'!$G56*(SUM('Soumission rapide'!$H56:$X56))&gt;0,'Soumission rapide'!$G56*(SUM('Soumission rapide'!$H56:$X56)),"")</f>
        <v/>
      </c>
      <c r="AB56" s="22" t="str">
        <f>IF(SUM('Soumission rapide'!$Y56:$AA56)&gt;0,SUM('Soumission rapide'!$Y56:$AA56),"")</f>
        <v/>
      </c>
    </row>
    <row r="57" spans="1:28" ht="12.75" customHeight="1">
      <c r="A57" s="30" t="s">
        <v>31</v>
      </c>
      <c r="B57" s="29" t="s">
        <v>101</v>
      </c>
      <c r="C57" s="16"/>
      <c r="D57" s="17"/>
      <c r="E57" s="17"/>
      <c r="F57" s="18"/>
      <c r="G57" s="19">
        <v>60</v>
      </c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1"/>
      <c r="Y57" s="22" t="str">
        <f>IF('Soumission rapide'!$D57*(SUM('Soumission rapide'!$H57:$X57))&gt;0,'Soumission rapide'!$D57*(SUM('Soumission rapide'!$H57:$X57)),"")</f>
        <v/>
      </c>
      <c r="Z57" s="22" t="str">
        <f>IF('Soumission rapide'!$E57*(1+'Soumission rapide'!$F57)*(SUM('Soumission rapide'!$H57:$X57))&gt;0,'Soumission rapide'!$E57*(1+'Soumission rapide'!$F57)*(SUM('Soumission rapide'!$H57:$X57)),"")</f>
        <v/>
      </c>
      <c r="AA57" s="22" t="str">
        <f>IF('Soumission rapide'!$G57*(SUM('Soumission rapide'!$H57:$X57))&gt;0,'Soumission rapide'!$G57*(SUM('Soumission rapide'!$H57:$X57)),"")</f>
        <v/>
      </c>
      <c r="AB57" s="22" t="str">
        <f>IF(SUM('Soumission rapide'!$Y57:$AA57)&gt;0,SUM('Soumission rapide'!$Y57:$AA57),"")</f>
        <v/>
      </c>
    </row>
    <row r="58" spans="1:28" ht="12.75" customHeight="1">
      <c r="A58" s="30" t="s">
        <v>31</v>
      </c>
      <c r="B58" s="33" t="s">
        <v>102</v>
      </c>
      <c r="C58" s="16"/>
      <c r="D58" s="17"/>
      <c r="E58" s="17"/>
      <c r="F58" s="18"/>
      <c r="G58" s="19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1"/>
      <c r="Y58" s="22" t="str">
        <f>IF('Soumission rapide'!$D58*(SUM('Soumission rapide'!$H58:$X58))&gt;0,'Soumission rapide'!$D58*(SUM('Soumission rapide'!$H58:$X58)),"")</f>
        <v/>
      </c>
      <c r="Z58" s="22" t="str">
        <f>IF('Soumission rapide'!$E58*(1+'Soumission rapide'!$F58)*(SUM('Soumission rapide'!$H58:$X58))&gt;0,'Soumission rapide'!$E58*(1+'Soumission rapide'!$F58)*(SUM('Soumission rapide'!$H58:$X58)),"")</f>
        <v/>
      </c>
      <c r="AA58" s="22" t="str">
        <f>IF('Soumission rapide'!$G58*(SUM('Soumission rapide'!$H58:$X58))&gt;0,'Soumission rapide'!$G58*(SUM('Soumission rapide'!$H58:$X58)),"")</f>
        <v/>
      </c>
      <c r="AB58" s="22" t="str">
        <f>IF(SUM('Soumission rapide'!$Y58:$AA58)&gt;0,SUM('Soumission rapide'!$Y58:$AA58),"")</f>
        <v/>
      </c>
    </row>
    <row r="59" spans="1:28" ht="12.75" customHeight="1">
      <c r="A59" s="30" t="s">
        <v>31</v>
      </c>
      <c r="B59" s="29" t="s">
        <v>103</v>
      </c>
      <c r="C59" s="16"/>
      <c r="D59" s="17"/>
      <c r="E59" s="17"/>
      <c r="F59" s="18"/>
      <c r="G59" s="19">
        <v>8</v>
      </c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1"/>
      <c r="Y59" s="22" t="str">
        <f>IF('Soumission rapide'!$D59*(SUM('Soumission rapide'!$H59:$X59))&gt;0,'Soumission rapide'!$D59*(SUM('Soumission rapide'!$H59:$X59)),"")</f>
        <v/>
      </c>
      <c r="Z59" s="22" t="str">
        <f>IF('Soumission rapide'!$E59*(1+'Soumission rapide'!$F59)*(SUM('Soumission rapide'!$H59:$X59))&gt;0,'Soumission rapide'!$E59*(1+'Soumission rapide'!$F59)*(SUM('Soumission rapide'!$H59:$X59)),"")</f>
        <v/>
      </c>
      <c r="AA59" s="22" t="str">
        <f>IF('Soumission rapide'!$G59*(SUM('Soumission rapide'!$H59:$X59))&gt;0,'Soumission rapide'!$G59*(SUM('Soumission rapide'!$H59:$X59)),"")</f>
        <v/>
      </c>
      <c r="AB59" s="22" t="str">
        <f>IF(SUM('Soumission rapide'!$Y59:$AA59)&gt;0,SUM('Soumission rapide'!$Y59:$AA59),"")</f>
        <v/>
      </c>
    </row>
    <row r="60" spans="1:28" ht="12.75" customHeight="1">
      <c r="A60" s="30" t="s">
        <v>31</v>
      </c>
      <c r="B60" s="29" t="s">
        <v>99</v>
      </c>
      <c r="C60" s="16"/>
      <c r="D60" s="17"/>
      <c r="E60" s="17"/>
      <c r="F60" s="18"/>
      <c r="G60" s="19">
        <v>1.5</v>
      </c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1"/>
      <c r="Y60" s="22" t="str">
        <f>IF('Soumission rapide'!$D60*(SUM('Soumission rapide'!$H60:$X60))&gt;0,'Soumission rapide'!$D60*(SUM('Soumission rapide'!$H60:$X60)),"")</f>
        <v/>
      </c>
      <c r="Z60" s="22" t="str">
        <f>IF('Soumission rapide'!$E60*(1+'Soumission rapide'!$F60)*(SUM('Soumission rapide'!$H60:$X60))&gt;0,'Soumission rapide'!$E60*(1+'Soumission rapide'!$F60)*(SUM('Soumission rapide'!$H60:$X60)),"")</f>
        <v/>
      </c>
      <c r="AA60" s="22" t="str">
        <f>IF('Soumission rapide'!$G60*(SUM('Soumission rapide'!$H60:$X60))&gt;0,'Soumission rapide'!$G60*(SUM('Soumission rapide'!$H60:$X60)),"")</f>
        <v/>
      </c>
      <c r="AB60" s="22" t="str">
        <f>IF(SUM('Soumission rapide'!$Y60:$AA60)&gt;0,SUM('Soumission rapide'!$Y60:$AA60),"")</f>
        <v/>
      </c>
    </row>
    <row r="61" spans="1:28" ht="12.75" customHeight="1">
      <c r="A61" s="30" t="s">
        <v>31</v>
      </c>
      <c r="B61" s="29" t="s">
        <v>100</v>
      </c>
      <c r="C61" s="16"/>
      <c r="D61" s="17"/>
      <c r="E61" s="17"/>
      <c r="F61" s="18"/>
      <c r="G61" s="19">
        <v>8.5</v>
      </c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2" t="str">
        <f>IF('Soumission rapide'!$D61*(SUM('Soumission rapide'!$H61:$X61))&gt;0,'Soumission rapide'!$D61*(SUM('Soumission rapide'!$H61:$X61)),"")</f>
        <v/>
      </c>
      <c r="Z61" s="22" t="str">
        <f>IF('Soumission rapide'!$E61*(1+'Soumission rapide'!$F61)*(SUM('Soumission rapide'!$H61:$X61))&gt;0,'Soumission rapide'!$E61*(1+'Soumission rapide'!$F61)*(SUM('Soumission rapide'!$H61:$X61)),"")</f>
        <v/>
      </c>
      <c r="AA61" s="22" t="str">
        <f>IF('Soumission rapide'!$G61*(SUM('Soumission rapide'!$H61:$X61))&gt;0,'Soumission rapide'!$G61*(SUM('Soumission rapide'!$H61:$X61)),"")</f>
        <v/>
      </c>
      <c r="AB61" s="22" t="str">
        <f>IF(SUM('Soumission rapide'!$Y61:$AA61)&gt;0,SUM('Soumission rapide'!$Y61:$AA61),"")</f>
        <v/>
      </c>
    </row>
    <row r="62" spans="1:28" ht="12.75" customHeight="1">
      <c r="A62" s="30" t="s">
        <v>31</v>
      </c>
      <c r="B62" s="29" t="s">
        <v>104</v>
      </c>
      <c r="C62" s="16"/>
      <c r="D62" s="17">
        <v>4.5</v>
      </c>
      <c r="E62" s="17"/>
      <c r="F62" s="18"/>
      <c r="G62" s="19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1"/>
      <c r="Y62" s="22" t="str">
        <f>IF('Soumission rapide'!$D62*(SUM('Soumission rapide'!$H62:$X62))&gt;0,'Soumission rapide'!$D62*(SUM('Soumission rapide'!$H62:$X62)),"")</f>
        <v/>
      </c>
      <c r="Z62" s="22" t="str">
        <f>IF('Soumission rapide'!$E62*(1+'Soumission rapide'!$F62)*(SUM('Soumission rapide'!$H62:$X62))&gt;0,'Soumission rapide'!$E62*(1+'Soumission rapide'!$F62)*(SUM('Soumission rapide'!$H62:$X62)),"")</f>
        <v/>
      </c>
      <c r="AA62" s="22" t="str">
        <f>IF('Soumission rapide'!$G62*(SUM('Soumission rapide'!$H62:$X62))&gt;0,'Soumission rapide'!$G62*(SUM('Soumission rapide'!$H62:$X62)),"")</f>
        <v/>
      </c>
      <c r="AB62" s="22" t="str">
        <f>IF(SUM('Soumission rapide'!$Y62:$AA62)&gt;0,SUM('Soumission rapide'!$Y62:$AA62),"")</f>
        <v/>
      </c>
    </row>
    <row r="63" spans="1:28" ht="12.75" customHeight="1">
      <c r="A63" s="30" t="s">
        <v>31</v>
      </c>
      <c r="B63" s="29" t="s">
        <v>105</v>
      </c>
      <c r="C63" s="16"/>
      <c r="D63" s="17">
        <v>4.5</v>
      </c>
      <c r="E63" s="17"/>
      <c r="F63" s="18"/>
      <c r="G63" s="19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1"/>
      <c r="Y63" s="22" t="str">
        <f>IF('Soumission rapide'!$D63*(SUM('Soumission rapide'!$H63:$X63))&gt;0,'Soumission rapide'!$D63*(SUM('Soumission rapide'!$H63:$X63)),"")</f>
        <v/>
      </c>
      <c r="Z63" s="22" t="str">
        <f>IF('Soumission rapide'!$E63*(1+'Soumission rapide'!$F63)*(SUM('Soumission rapide'!$H63:$X63))&gt;0,'Soumission rapide'!$E63*(1+'Soumission rapide'!$F63)*(SUM('Soumission rapide'!$H63:$X63)),"")</f>
        <v/>
      </c>
      <c r="AA63" s="22" t="str">
        <f>IF('Soumission rapide'!$G63*(SUM('Soumission rapide'!$H63:$X63))&gt;0,'Soumission rapide'!$G63*(SUM('Soumission rapide'!$H63:$X63)),"")</f>
        <v/>
      </c>
      <c r="AB63" s="22" t="str">
        <f>IF(SUM('Soumission rapide'!$Y63:$AA63)&gt;0,SUM('Soumission rapide'!$Y63:$AA63),"")</f>
        <v/>
      </c>
    </row>
    <row r="64" spans="1:28" ht="12.75" customHeight="1">
      <c r="A64" s="30" t="s">
        <v>31</v>
      </c>
      <c r="B64" s="29" t="s">
        <v>106</v>
      </c>
      <c r="C64" s="16"/>
      <c r="D64" s="17"/>
      <c r="E64" s="17"/>
      <c r="F64" s="18"/>
      <c r="G64" s="19">
        <v>65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1"/>
      <c r="Y64" s="22" t="str">
        <f>IF('Soumission rapide'!$D64*(SUM('Soumission rapide'!$H64:$X64))&gt;0,'Soumission rapide'!$D64*(SUM('Soumission rapide'!$H64:$X64)),"")</f>
        <v/>
      </c>
      <c r="Z64" s="22" t="str">
        <f>IF('Soumission rapide'!$E64*(1+'Soumission rapide'!$F64)*(SUM('Soumission rapide'!$H64:$X64))&gt;0,'Soumission rapide'!$E64*(1+'Soumission rapide'!$F64)*(SUM('Soumission rapide'!$H64:$X64)),"")</f>
        <v/>
      </c>
      <c r="AA64" s="22" t="str">
        <f>IF('Soumission rapide'!$G64*(SUM('Soumission rapide'!$H64:$X64))&gt;0,'Soumission rapide'!$G64*(SUM('Soumission rapide'!$H64:$X64)),"")</f>
        <v/>
      </c>
      <c r="AB64" s="22" t="str">
        <f>IF(SUM('Soumission rapide'!$Y64:$AA64)&gt;0,SUM('Soumission rapide'!$Y64:$AA64),"")</f>
        <v/>
      </c>
    </row>
    <row r="65" spans="1:28" ht="12.75" customHeight="1">
      <c r="A65" s="30" t="s">
        <v>31</v>
      </c>
      <c r="B65" s="29" t="s">
        <v>107</v>
      </c>
      <c r="C65" s="16"/>
      <c r="D65" s="17"/>
      <c r="E65" s="17"/>
      <c r="F65" s="18"/>
      <c r="G65" s="19">
        <v>350</v>
      </c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1"/>
      <c r="Y65" s="22" t="str">
        <f>IF('Soumission rapide'!$D65*(SUM('Soumission rapide'!$H65:$X65))&gt;0,'Soumission rapide'!$D65*(SUM('Soumission rapide'!$H65:$X65)),"")</f>
        <v/>
      </c>
      <c r="Z65" s="22" t="str">
        <f>IF('Soumission rapide'!$E65*(1+'Soumission rapide'!$F65)*(SUM('Soumission rapide'!$H65:$X65))&gt;0,'Soumission rapide'!$E65*(1+'Soumission rapide'!$F65)*(SUM('Soumission rapide'!$H65:$X65)),"")</f>
        <v/>
      </c>
      <c r="AA65" s="22" t="str">
        <f>IF('Soumission rapide'!$G65*(SUM('Soumission rapide'!$H65:$X65))&gt;0,'Soumission rapide'!$G65*(SUM('Soumission rapide'!$H65:$X65)),"")</f>
        <v/>
      </c>
      <c r="AB65" s="22" t="str">
        <f>IF(SUM('Soumission rapide'!$Y65:$AA65)&gt;0,SUM('Soumission rapide'!$Y65:$AA65),"")</f>
        <v/>
      </c>
    </row>
    <row r="66" spans="1:28" ht="12.75" customHeight="1">
      <c r="A66" s="30" t="s">
        <v>31</v>
      </c>
      <c r="B66" s="29" t="s">
        <v>108</v>
      </c>
      <c r="C66" s="16"/>
      <c r="D66" s="17"/>
      <c r="E66" s="17"/>
      <c r="F66" s="18"/>
      <c r="G66" s="19">
        <v>10</v>
      </c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1"/>
      <c r="Y66" s="22" t="str">
        <f>IF('Soumission rapide'!$D66*(SUM('Soumission rapide'!$H66:$X66))&gt;0,'Soumission rapide'!$D66*(SUM('Soumission rapide'!$H66:$X66)),"")</f>
        <v/>
      </c>
      <c r="Z66" s="22" t="str">
        <f>IF('Soumission rapide'!$E66*(1+'Soumission rapide'!$F66)*(SUM('Soumission rapide'!$H66:$X66))&gt;0,'Soumission rapide'!$E66*(1+'Soumission rapide'!$F66)*(SUM('Soumission rapide'!$H66:$X66)),"")</f>
        <v/>
      </c>
      <c r="AA66" s="22" t="str">
        <f>IF('Soumission rapide'!$G66*(SUM('Soumission rapide'!$H66:$X66))&gt;0,'Soumission rapide'!$G66*(SUM('Soumission rapide'!$H66:$X66)),"")</f>
        <v/>
      </c>
      <c r="AB66" s="22" t="str">
        <f>IF(SUM('Soumission rapide'!$Y66:$AA66)&gt;0,SUM('Soumission rapide'!$Y66:$AA66),"")</f>
        <v/>
      </c>
    </row>
    <row r="67" spans="1:28" ht="12.75" customHeight="1">
      <c r="A67" s="30" t="s">
        <v>31</v>
      </c>
      <c r="B67" s="29" t="s">
        <v>109</v>
      </c>
      <c r="C67" s="16"/>
      <c r="D67" s="17"/>
      <c r="E67" s="17"/>
      <c r="F67" s="18"/>
      <c r="G67" s="19">
        <v>125</v>
      </c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1"/>
      <c r="Y67" s="22" t="str">
        <f>IF('Soumission rapide'!$D67*(SUM('Soumission rapide'!$H67:$X67))&gt;0,'Soumission rapide'!$D67*(SUM('Soumission rapide'!$H67:$X67)),"")</f>
        <v/>
      </c>
      <c r="Z67" s="22" t="str">
        <f>IF('Soumission rapide'!$E67*(1+'Soumission rapide'!$F67)*(SUM('Soumission rapide'!$H67:$X67))&gt;0,'Soumission rapide'!$E67*(1+'Soumission rapide'!$F67)*(SUM('Soumission rapide'!$H67:$X67)),"")</f>
        <v/>
      </c>
      <c r="AA67" s="22" t="str">
        <f>IF('Soumission rapide'!$G67*(SUM('Soumission rapide'!$H67:$X67))&gt;0,'Soumission rapide'!$G67*(SUM('Soumission rapide'!$H67:$X67)),"")</f>
        <v/>
      </c>
      <c r="AB67" s="22" t="str">
        <f>IF(SUM('Soumission rapide'!$Y67:$AA67)&gt;0,SUM('Soumission rapide'!$Y67:$AA67),"")</f>
        <v/>
      </c>
    </row>
    <row r="68" spans="1:28" ht="12.75" customHeight="1">
      <c r="A68" s="30" t="s">
        <v>31</v>
      </c>
      <c r="B68" s="29" t="s">
        <v>110</v>
      </c>
      <c r="C68" s="16"/>
      <c r="D68" s="17"/>
      <c r="E68" s="17"/>
      <c r="F68" s="18"/>
      <c r="G68" s="19">
        <v>150</v>
      </c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1"/>
      <c r="Y68" s="22" t="str">
        <f>IF('Soumission rapide'!$D68*(SUM('Soumission rapide'!$H68:$X68))&gt;0,'Soumission rapide'!$D68*(SUM('Soumission rapide'!$H68:$X68)),"")</f>
        <v/>
      </c>
      <c r="Z68" s="22" t="str">
        <f>IF('Soumission rapide'!$E68*(1+'Soumission rapide'!$F68)*(SUM('Soumission rapide'!$H68:$X68))&gt;0,'Soumission rapide'!$E68*(1+'Soumission rapide'!$F68)*(SUM('Soumission rapide'!$H68:$X68)),"")</f>
        <v/>
      </c>
      <c r="AA68" s="22" t="str">
        <f>IF('Soumission rapide'!$G68*(SUM('Soumission rapide'!$H68:$X68))&gt;0,'Soumission rapide'!$G68*(SUM('Soumission rapide'!$H68:$X68)),"")</f>
        <v/>
      </c>
      <c r="AB68" s="22" t="str">
        <f>IF(SUM('Soumission rapide'!$Y68:$AA68)&gt;0,SUM('Soumission rapide'!$Y68:$AA68),"")</f>
        <v/>
      </c>
    </row>
    <row r="69" spans="1:28" ht="12.75" customHeight="1">
      <c r="A69" s="30" t="s">
        <v>31</v>
      </c>
      <c r="B69" s="29" t="s">
        <v>111</v>
      </c>
      <c r="C69" s="16"/>
      <c r="D69" s="17"/>
      <c r="E69" s="17"/>
      <c r="F69" s="18"/>
      <c r="G69" s="19">
        <v>5</v>
      </c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1"/>
      <c r="Y69" s="22" t="str">
        <f>IF('Soumission rapide'!$D69*(SUM('Soumission rapide'!$H69:$X69))&gt;0,'Soumission rapide'!$D69*(SUM('Soumission rapide'!$H69:$X69)),"")</f>
        <v/>
      </c>
      <c r="Z69" s="22" t="str">
        <f>IF('Soumission rapide'!$E69*(1+'Soumission rapide'!$F69)*(SUM('Soumission rapide'!$H69:$X69))&gt;0,'Soumission rapide'!$E69*(1+'Soumission rapide'!$F69)*(SUM('Soumission rapide'!$H69:$X69)),"")</f>
        <v/>
      </c>
      <c r="AA69" s="22" t="str">
        <f>IF('Soumission rapide'!$G69*(SUM('Soumission rapide'!$H69:$X69))&gt;0,'Soumission rapide'!$G69*(SUM('Soumission rapide'!$H69:$X69)),"")</f>
        <v/>
      </c>
      <c r="AB69" s="22" t="str">
        <f>IF(SUM('Soumission rapide'!$Y69:$AA69)&gt;0,SUM('Soumission rapide'!$Y69:$AA69),"")</f>
        <v/>
      </c>
    </row>
    <row r="70" spans="1:28" ht="12.75" customHeight="1">
      <c r="A70" s="28"/>
      <c r="B70" s="28"/>
      <c r="C70" s="16"/>
      <c r="D70" s="17"/>
      <c r="E70" s="17"/>
      <c r="F70" s="18"/>
      <c r="G70" s="19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1"/>
      <c r="Y70" s="22" t="str">
        <f>IF('Soumission rapide'!$D70*(SUM('Soumission rapide'!$H70:$X70))&gt;0,'Soumission rapide'!$D70*(SUM('Soumission rapide'!$H70:$X70)),"")</f>
        <v/>
      </c>
      <c r="Z70" s="22" t="str">
        <f>IF('Soumission rapide'!$E70*(1+'Soumission rapide'!$F70)*(SUM('Soumission rapide'!$H70:$X70))&gt;0,'Soumission rapide'!$E70*(1+'Soumission rapide'!$F70)*(SUM('Soumission rapide'!$H70:$X70)),"")</f>
        <v/>
      </c>
      <c r="AA70" s="22" t="str">
        <f>IF('Soumission rapide'!$G70*(SUM('Soumission rapide'!$H70:$X70))&gt;0,'Soumission rapide'!$G70*(SUM('Soumission rapide'!$H70:$X70)),"")</f>
        <v/>
      </c>
      <c r="AB70" s="22" t="str">
        <f>IF(SUM('Soumission rapide'!$Y70:$AA70)&gt;0,SUM('Soumission rapide'!$Y70:$AA70),"")</f>
        <v/>
      </c>
    </row>
    <row r="71" spans="1:28" ht="12.75" customHeight="1">
      <c r="A71" s="28"/>
      <c r="B71" s="29"/>
      <c r="C71" s="16"/>
      <c r="D71" s="17"/>
      <c r="E71" s="17"/>
      <c r="F71" s="18"/>
      <c r="G71" s="19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1"/>
      <c r="Y71" s="22" t="str">
        <f>IF('Soumission rapide'!$D71*(SUM('Soumission rapide'!$H71:$X71))&gt;0,'Soumission rapide'!$D71*(SUM('Soumission rapide'!$H71:$X71)),"")</f>
        <v/>
      </c>
      <c r="Z71" s="22" t="str">
        <f>IF('Soumission rapide'!$E71*(1+'Soumission rapide'!$F71)*(SUM('Soumission rapide'!$H71:$X71))&gt;0,'Soumission rapide'!$E71*(1+'Soumission rapide'!$F71)*(SUM('Soumission rapide'!$H71:$X71)),"")</f>
        <v/>
      </c>
      <c r="AA71" s="22" t="str">
        <f>IF('Soumission rapide'!$G71*(SUM('Soumission rapide'!$H71:$X71))&gt;0,'Soumission rapide'!$G71*(SUM('Soumission rapide'!$H71:$X71)),"")</f>
        <v/>
      </c>
      <c r="AB71" s="22" t="str">
        <f>IF(SUM('Soumission rapide'!$Y71:$AA71)&gt;0,SUM('Soumission rapide'!$Y71:$AA71),"")</f>
        <v/>
      </c>
    </row>
    <row r="72" spans="1:28" ht="12.75" customHeight="1">
      <c r="A72" s="28"/>
      <c r="B72" s="29"/>
      <c r="C72" s="16"/>
      <c r="D72" s="17"/>
      <c r="E72" s="17"/>
      <c r="F72" s="18"/>
      <c r="G72" s="19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1"/>
      <c r="Y72" s="22" t="str">
        <f>IF('Soumission rapide'!$D72*(SUM('Soumission rapide'!$H72:$X72))&gt;0,'Soumission rapide'!$D72*(SUM('Soumission rapide'!$H72:$X72)),"")</f>
        <v/>
      </c>
      <c r="Z72" s="22" t="str">
        <f>IF('Soumission rapide'!$E72*(1+'Soumission rapide'!$F72)*(SUM('Soumission rapide'!$H72:$X72))&gt;0,'Soumission rapide'!$E72*(1+'Soumission rapide'!$F72)*(SUM('Soumission rapide'!$H72:$X72)),"")</f>
        <v/>
      </c>
      <c r="AA72" s="22" t="str">
        <f>IF('Soumission rapide'!$G72*(SUM('Soumission rapide'!$H72:$X72))&gt;0,'Soumission rapide'!$G72*(SUM('Soumission rapide'!$H72:$X72)),"")</f>
        <v/>
      </c>
      <c r="AB72" s="22" t="str">
        <f>IF(SUM('Soumission rapide'!$Y72:$AA72)&gt;0,SUM('Soumission rapide'!$Y72:$AA72),"")</f>
        <v/>
      </c>
    </row>
    <row r="73" spans="1:28" ht="12.75" customHeight="1">
      <c r="A73" s="30" t="s">
        <v>32</v>
      </c>
      <c r="B73" s="29" t="s">
        <v>112</v>
      </c>
      <c r="C73" s="16" t="s">
        <v>323</v>
      </c>
      <c r="D73" s="17"/>
      <c r="E73" s="17"/>
      <c r="F73" s="18"/>
      <c r="G73" s="19">
        <v>1.2</v>
      </c>
      <c r="H73" s="20">
        <f>20*8</f>
        <v>160</v>
      </c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1"/>
      <c r="Y73" s="22" t="str">
        <f>IF('Soumission rapide'!$D73*(SUM('Soumission rapide'!$H73:$X73))&gt;0,'Soumission rapide'!$D73*(SUM('Soumission rapide'!$H73:$X73)),"")</f>
        <v/>
      </c>
      <c r="Z73" s="22" t="str">
        <f>IF('Soumission rapide'!$E73*(1+'Soumission rapide'!$F73)*(SUM('Soumission rapide'!$H73:$X73))&gt;0,'Soumission rapide'!$E73*(1+'Soumission rapide'!$F73)*(SUM('Soumission rapide'!$H73:$X73)),"")</f>
        <v/>
      </c>
      <c r="AA73" s="22">
        <f>IF('Soumission rapide'!$G73*(SUM('Soumission rapide'!$H73:$X73))&gt;0,'Soumission rapide'!$G73*(SUM('Soumission rapide'!$H73:$X73)),"")</f>
        <v>192</v>
      </c>
      <c r="AB73" s="22">
        <f>IF(SUM('Soumission rapide'!$Y73:$AA73)&gt;0,SUM('Soumission rapide'!$Y73:$AA73),"")</f>
        <v>192</v>
      </c>
    </row>
    <row r="74" spans="1:28" ht="12.75" customHeight="1">
      <c r="A74" s="30" t="s">
        <v>32</v>
      </c>
      <c r="B74" s="29" t="s">
        <v>113</v>
      </c>
      <c r="C74" s="16"/>
      <c r="D74" s="17">
        <v>300</v>
      </c>
      <c r="E74" s="17"/>
      <c r="F74" s="18"/>
      <c r="G74" s="19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1"/>
      <c r="Y74" s="22" t="str">
        <f>IF('Soumission rapide'!$D74*(SUM('Soumission rapide'!$H74:$X74))&gt;0,'Soumission rapide'!$D74*(SUM('Soumission rapide'!$H74:$X74)),"")</f>
        <v/>
      </c>
      <c r="Z74" s="22" t="str">
        <f>IF('Soumission rapide'!$E74*(1+'Soumission rapide'!$F74)*(SUM('Soumission rapide'!$H74:$X74))&gt;0,'Soumission rapide'!$E74*(1+'Soumission rapide'!$F74)*(SUM('Soumission rapide'!$H74:$X74)),"")</f>
        <v/>
      </c>
      <c r="AA74" s="22" t="str">
        <f>IF('Soumission rapide'!$G74*(SUM('Soumission rapide'!$H74:$X74))&gt;0,'Soumission rapide'!$G74*(SUM('Soumission rapide'!$H74:$X74)),"")</f>
        <v/>
      </c>
      <c r="AB74" s="22" t="str">
        <f>IF(SUM('Soumission rapide'!$Y74:$AA74)&gt;0,SUM('Soumission rapide'!$Y74:$AA74),"")</f>
        <v/>
      </c>
    </row>
    <row r="75" spans="1:28" ht="12.75" customHeight="1">
      <c r="A75" s="30" t="s">
        <v>32</v>
      </c>
      <c r="B75" s="29" t="s">
        <v>114</v>
      </c>
      <c r="C75" s="16"/>
      <c r="D75" s="17"/>
      <c r="E75" s="17"/>
      <c r="F75" s="18"/>
      <c r="G75" s="19">
        <v>5</v>
      </c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1"/>
      <c r="Y75" s="22" t="str">
        <f>IF('Soumission rapide'!$D75*(SUM('Soumission rapide'!$H75:$X75))&gt;0,'Soumission rapide'!$D75*(SUM('Soumission rapide'!$H75:$X75)),"")</f>
        <v/>
      </c>
      <c r="Z75" s="22" t="str">
        <f>IF('Soumission rapide'!$E75*(1+'Soumission rapide'!$F75)*(SUM('Soumission rapide'!$H75:$X75))&gt;0,'Soumission rapide'!$E75*(1+'Soumission rapide'!$F75)*(SUM('Soumission rapide'!$H75:$X75)),"")</f>
        <v/>
      </c>
      <c r="AA75" s="22" t="str">
        <f>IF('Soumission rapide'!$G75*(SUM('Soumission rapide'!$H75:$X75))&gt;0,'Soumission rapide'!$G75*(SUM('Soumission rapide'!$H75:$X75)),"")</f>
        <v/>
      </c>
      <c r="AB75" s="22" t="str">
        <f>IF(SUM('Soumission rapide'!$Y75:$AA75)&gt;0,SUM('Soumission rapide'!$Y75:$AA75),"")</f>
        <v/>
      </c>
    </row>
    <row r="76" spans="1:28" ht="12.75" customHeight="1">
      <c r="A76" s="30" t="s">
        <v>32</v>
      </c>
      <c r="B76" s="29" t="s">
        <v>115</v>
      </c>
      <c r="C76" s="16"/>
      <c r="D76" s="17"/>
      <c r="E76" s="17"/>
      <c r="F76" s="18"/>
      <c r="G76" s="19">
        <v>4</v>
      </c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1"/>
      <c r="Y76" s="22" t="str">
        <f>IF('Soumission rapide'!$D76*(SUM('Soumission rapide'!$H76:$X76))&gt;0,'Soumission rapide'!$D76*(SUM('Soumission rapide'!$H76:$X76)),"")</f>
        <v/>
      </c>
      <c r="Z76" s="22" t="str">
        <f>IF('Soumission rapide'!$E76*(1+'Soumission rapide'!$F76)*(SUM('Soumission rapide'!$H76:$X76))&gt;0,'Soumission rapide'!$E76*(1+'Soumission rapide'!$F76)*(SUM('Soumission rapide'!$H76:$X76)),"")</f>
        <v/>
      </c>
      <c r="AA76" s="22" t="str">
        <f>IF('Soumission rapide'!$G76*(SUM('Soumission rapide'!$H76:$X76))&gt;0,'Soumission rapide'!$G76*(SUM('Soumission rapide'!$H76:$X76)),"")</f>
        <v/>
      </c>
      <c r="AB76" s="22" t="str">
        <f>IF(SUM('Soumission rapide'!$Y76:$AA76)&gt;0,SUM('Soumission rapide'!$Y76:$AA76),"")</f>
        <v/>
      </c>
    </row>
    <row r="77" spans="1:28" ht="12.75" customHeight="1">
      <c r="A77" s="30" t="s">
        <v>32</v>
      </c>
      <c r="B77" s="29" t="s">
        <v>116</v>
      </c>
      <c r="C77" s="16"/>
      <c r="D77" s="17"/>
      <c r="E77" s="17"/>
      <c r="F77" s="18"/>
      <c r="G77" s="19">
        <v>1.5</v>
      </c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1"/>
      <c r="Y77" s="22" t="str">
        <f>IF('Soumission rapide'!$D77*(SUM('Soumission rapide'!$H77:$X77))&gt;0,'Soumission rapide'!$D77*(SUM('Soumission rapide'!$H77:$X77)),"")</f>
        <v/>
      </c>
      <c r="Z77" s="22" t="str">
        <f>IF('Soumission rapide'!$E77*(1+'Soumission rapide'!$F77)*(SUM('Soumission rapide'!$H77:$X77))&gt;0,'Soumission rapide'!$E77*(1+'Soumission rapide'!$F77)*(SUM('Soumission rapide'!$H77:$X77)),"")</f>
        <v/>
      </c>
      <c r="AA77" s="22" t="str">
        <f>IF('Soumission rapide'!$G77*(SUM('Soumission rapide'!$H77:$X77))&gt;0,'Soumission rapide'!$G77*(SUM('Soumission rapide'!$H77:$X77)),"")</f>
        <v/>
      </c>
      <c r="AB77" s="22" t="str">
        <f>IF(SUM('Soumission rapide'!$Y77:$AA77)&gt;0,SUM('Soumission rapide'!$Y77:$AA77),"")</f>
        <v/>
      </c>
    </row>
    <row r="78" spans="1:28" ht="12.75" customHeight="1">
      <c r="A78" s="30" t="s">
        <v>32</v>
      </c>
      <c r="B78" s="29" t="s">
        <v>117</v>
      </c>
      <c r="C78" s="16"/>
      <c r="D78" s="17"/>
      <c r="E78" s="17"/>
      <c r="F78" s="18"/>
      <c r="G78" s="19">
        <v>4</v>
      </c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1"/>
      <c r="Y78" s="22" t="str">
        <f>IF('Soumission rapide'!$D78*(SUM('Soumission rapide'!$H78:$X78))&gt;0,'Soumission rapide'!$D78*(SUM('Soumission rapide'!$H78:$X78)),"")</f>
        <v/>
      </c>
      <c r="Z78" s="22" t="str">
        <f>IF('Soumission rapide'!$E78*(1+'Soumission rapide'!$F78)*(SUM('Soumission rapide'!$H78:$X78))&gt;0,'Soumission rapide'!$E78*(1+'Soumission rapide'!$F78)*(SUM('Soumission rapide'!$H78:$X78)),"")</f>
        <v/>
      </c>
      <c r="AA78" s="22" t="str">
        <f>IF('Soumission rapide'!$G78*(SUM('Soumission rapide'!$H78:$X78))&gt;0,'Soumission rapide'!$G78*(SUM('Soumission rapide'!$H78:$X78)),"")</f>
        <v/>
      </c>
      <c r="AB78" s="22" t="str">
        <f>IF(SUM('Soumission rapide'!$Y78:$AA78)&gt;0,SUM('Soumission rapide'!$Y78:$AA78),"")</f>
        <v/>
      </c>
    </row>
    <row r="79" spans="1:28" ht="12.75" customHeight="1">
      <c r="A79" s="30" t="s">
        <v>32</v>
      </c>
      <c r="B79" s="29" t="s">
        <v>118</v>
      </c>
      <c r="C79" s="16"/>
      <c r="D79" s="17"/>
      <c r="E79" s="17"/>
      <c r="F79" s="18"/>
      <c r="G79" s="19">
        <v>1</v>
      </c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1"/>
      <c r="Y79" s="22" t="str">
        <f>IF('Soumission rapide'!$D79*(SUM('Soumission rapide'!$H79:$X79))&gt;0,'Soumission rapide'!$D79*(SUM('Soumission rapide'!$H79:$X79)),"")</f>
        <v/>
      </c>
      <c r="Z79" s="22" t="str">
        <f>IF('Soumission rapide'!$E79*(1+'Soumission rapide'!$F79)*(SUM('Soumission rapide'!$H79:$X79))&gt;0,'Soumission rapide'!$E79*(1+'Soumission rapide'!$F79)*(SUM('Soumission rapide'!$H79:$X79)),"")</f>
        <v/>
      </c>
      <c r="AA79" s="22" t="str">
        <f>IF('Soumission rapide'!$G79*(SUM('Soumission rapide'!$H79:$X79))&gt;0,'Soumission rapide'!$G79*(SUM('Soumission rapide'!$H79:$X79)),"")</f>
        <v/>
      </c>
      <c r="AB79" s="22" t="str">
        <f>IF(SUM('Soumission rapide'!$Y79:$AA79)&gt;0,SUM('Soumission rapide'!$Y79:$AA79),"")</f>
        <v/>
      </c>
    </row>
    <row r="80" spans="1:28" ht="12.75" customHeight="1">
      <c r="A80" s="30" t="s">
        <v>32</v>
      </c>
      <c r="B80" s="29" t="s">
        <v>119</v>
      </c>
      <c r="C80" s="16" t="s">
        <v>323</v>
      </c>
      <c r="D80" s="17"/>
      <c r="E80" s="17"/>
      <c r="F80" s="18"/>
      <c r="G80" s="19">
        <v>1</v>
      </c>
      <c r="H80" s="20"/>
      <c r="I80" s="20">
        <f>7*8</f>
        <v>56</v>
      </c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1"/>
      <c r="Y80" s="22" t="str">
        <f>IF('Soumission rapide'!$D80*(SUM('Soumission rapide'!$H80:$X80))&gt;0,'Soumission rapide'!$D80*(SUM('Soumission rapide'!$H80:$X80)),"")</f>
        <v/>
      </c>
      <c r="Z80" s="22" t="str">
        <f>IF('Soumission rapide'!$E80*(1+'Soumission rapide'!$F80)*(SUM('Soumission rapide'!$H80:$X80))&gt;0,'Soumission rapide'!$E80*(1+'Soumission rapide'!$F80)*(SUM('Soumission rapide'!$H80:$X80)),"")</f>
        <v/>
      </c>
      <c r="AA80" s="22">
        <f>IF('Soumission rapide'!$G80*(SUM('Soumission rapide'!$H80:$X80))&gt;0,'Soumission rapide'!$G80*(SUM('Soumission rapide'!$H80:$X80)),"")</f>
        <v>56</v>
      </c>
      <c r="AB80" s="22">
        <f>IF(SUM('Soumission rapide'!$Y80:$AA80)&gt;0,SUM('Soumission rapide'!$Y80:$AA80),"")</f>
        <v>56</v>
      </c>
    </row>
    <row r="81" spans="1:28" ht="12.75" customHeight="1">
      <c r="A81" s="30" t="s">
        <v>32</v>
      </c>
      <c r="B81" s="29" t="s">
        <v>120</v>
      </c>
      <c r="C81" s="16"/>
      <c r="D81" s="17"/>
      <c r="E81" s="17"/>
      <c r="F81" s="18"/>
      <c r="G81" s="19">
        <v>8</v>
      </c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1"/>
      <c r="Y81" s="22" t="str">
        <f>IF('Soumission rapide'!$D81*(SUM('Soumission rapide'!$H81:$X81))&gt;0,'Soumission rapide'!$D81*(SUM('Soumission rapide'!$H81:$X81)),"")</f>
        <v/>
      </c>
      <c r="Z81" s="22" t="str">
        <f>IF('Soumission rapide'!$E81*(1+'Soumission rapide'!$F81)*(SUM('Soumission rapide'!$H81:$X81))&gt;0,'Soumission rapide'!$E81*(1+'Soumission rapide'!$F81)*(SUM('Soumission rapide'!$H81:$X81)),"")</f>
        <v/>
      </c>
      <c r="AA81" s="22" t="str">
        <f>IF('Soumission rapide'!$G81*(SUM('Soumission rapide'!$H81:$X81))&gt;0,'Soumission rapide'!$G81*(SUM('Soumission rapide'!$H81:$X81)),"")</f>
        <v/>
      </c>
      <c r="AB81" s="22" t="str">
        <f>IF(SUM('Soumission rapide'!$Y81:$AA81)&gt;0,SUM('Soumission rapide'!$Y81:$AA81),"")</f>
        <v/>
      </c>
    </row>
    <row r="82" spans="1:28" ht="12.75" customHeight="1">
      <c r="A82" s="30" t="s">
        <v>32</v>
      </c>
      <c r="B82" s="29" t="s">
        <v>121</v>
      </c>
      <c r="C82" s="16" t="s">
        <v>323</v>
      </c>
      <c r="D82" s="17"/>
      <c r="E82" s="17"/>
      <c r="F82" s="18"/>
      <c r="G82" s="19">
        <v>30</v>
      </c>
      <c r="H82" s="20"/>
      <c r="I82" s="20"/>
      <c r="J82" s="20"/>
      <c r="K82" s="20"/>
      <c r="L82" s="20"/>
      <c r="M82" s="20">
        <v>1</v>
      </c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1"/>
      <c r="Y82" s="22" t="str">
        <f>IF('Soumission rapide'!$D82*(SUM('Soumission rapide'!$H82:$X82))&gt;0,'Soumission rapide'!$D82*(SUM('Soumission rapide'!$H82:$X82)),"")</f>
        <v/>
      </c>
      <c r="Z82" s="22" t="str">
        <f>IF('Soumission rapide'!$E82*(1+'Soumission rapide'!$F82)*(SUM('Soumission rapide'!$H82:$X82))&gt;0,'Soumission rapide'!$E82*(1+'Soumission rapide'!$F82)*(SUM('Soumission rapide'!$H82:$X82)),"")</f>
        <v/>
      </c>
      <c r="AA82" s="22">
        <f>IF('Soumission rapide'!$G82*(SUM('Soumission rapide'!$H82:$X82))&gt;0,'Soumission rapide'!$G82*(SUM('Soumission rapide'!$H82:$X82)),"")</f>
        <v>30</v>
      </c>
      <c r="AB82" s="22">
        <f>IF(SUM('Soumission rapide'!$Y82:$AA82)&gt;0,SUM('Soumission rapide'!$Y82:$AA82),"")</f>
        <v>30</v>
      </c>
    </row>
    <row r="83" spans="1:28" ht="12.75" customHeight="1">
      <c r="A83" s="30" t="s">
        <v>32</v>
      </c>
      <c r="B83" s="29" t="s">
        <v>122</v>
      </c>
      <c r="C83" s="16"/>
      <c r="D83" s="17"/>
      <c r="E83" s="17"/>
      <c r="F83" s="18"/>
      <c r="G83" s="19">
        <v>150</v>
      </c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1"/>
      <c r="Y83" s="22" t="str">
        <f>IF('Soumission rapide'!$D83*(SUM('Soumission rapide'!$H83:$X83))&gt;0,'Soumission rapide'!$D83*(SUM('Soumission rapide'!$H83:$X83)),"")</f>
        <v/>
      </c>
      <c r="Z83" s="22" t="str">
        <f>IF('Soumission rapide'!$E83*(1+'Soumission rapide'!$F83)*(SUM('Soumission rapide'!$H83:$X83))&gt;0,'Soumission rapide'!$E83*(1+'Soumission rapide'!$F83)*(SUM('Soumission rapide'!$H83:$X83)),"")</f>
        <v/>
      </c>
      <c r="AA83" s="22" t="str">
        <f>IF('Soumission rapide'!$G83*(SUM('Soumission rapide'!$H83:$X83))&gt;0,'Soumission rapide'!$G83*(SUM('Soumission rapide'!$H83:$X83)),"")</f>
        <v/>
      </c>
      <c r="AB83" s="22" t="str">
        <f>IF(SUM('Soumission rapide'!$Y83:$AA83)&gt;0,SUM('Soumission rapide'!$Y83:$AA83),"")</f>
        <v/>
      </c>
    </row>
    <row r="84" spans="1:28" ht="12.75" customHeight="1">
      <c r="A84" s="30" t="s">
        <v>32</v>
      </c>
      <c r="B84" s="29" t="s">
        <v>123</v>
      </c>
      <c r="C84" s="16"/>
      <c r="D84" s="17"/>
      <c r="E84" s="17"/>
      <c r="F84" s="18"/>
      <c r="G84" s="19">
        <v>250</v>
      </c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1"/>
      <c r="Y84" s="22" t="str">
        <f>IF('Soumission rapide'!$D84*(SUM('Soumission rapide'!$H84:$X84))&gt;0,'Soumission rapide'!$D84*(SUM('Soumission rapide'!$H84:$X84)),"")</f>
        <v/>
      </c>
      <c r="Z84" s="22" t="str">
        <f>IF('Soumission rapide'!$E84*(1+'Soumission rapide'!$F84)*(SUM('Soumission rapide'!$H84:$X84))&gt;0,'Soumission rapide'!$E84*(1+'Soumission rapide'!$F84)*(SUM('Soumission rapide'!$H84:$X84)),"")</f>
        <v/>
      </c>
      <c r="AA84" s="22" t="str">
        <f>IF('Soumission rapide'!$G84*(SUM('Soumission rapide'!$H84:$X84))&gt;0,'Soumission rapide'!$G84*(SUM('Soumission rapide'!$H84:$X84)),"")</f>
        <v/>
      </c>
      <c r="AB84" s="22" t="str">
        <f>IF(SUM('Soumission rapide'!$Y84:$AA84)&gt;0,SUM('Soumission rapide'!$Y84:$AA84),"")</f>
        <v/>
      </c>
    </row>
    <row r="85" spans="1:28" ht="12.75" customHeight="1">
      <c r="A85" s="30" t="s">
        <v>32</v>
      </c>
      <c r="B85" s="29" t="s">
        <v>124</v>
      </c>
      <c r="C85" s="16" t="s">
        <v>323</v>
      </c>
      <c r="D85" s="17"/>
      <c r="E85" s="17"/>
      <c r="F85" s="18"/>
      <c r="G85" s="19">
        <v>30</v>
      </c>
      <c r="H85" s="20"/>
      <c r="I85" s="20"/>
      <c r="J85" s="20"/>
      <c r="K85" s="20"/>
      <c r="L85" s="20"/>
      <c r="M85" s="20">
        <v>1</v>
      </c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1"/>
      <c r="Y85" s="22" t="str">
        <f>IF('Soumission rapide'!$D85*(SUM('Soumission rapide'!$H85:$X85))&gt;0,'Soumission rapide'!$D85*(SUM('Soumission rapide'!$H85:$X85)),"")</f>
        <v/>
      </c>
      <c r="Z85" s="22" t="str">
        <f>IF('Soumission rapide'!$E85*(1+'Soumission rapide'!$F85)*(SUM('Soumission rapide'!$H85:$X85))&gt;0,'Soumission rapide'!$E85*(1+'Soumission rapide'!$F85)*(SUM('Soumission rapide'!$H85:$X85)),"")</f>
        <v/>
      </c>
      <c r="AA85" s="22">
        <f>IF('Soumission rapide'!$G85*(SUM('Soumission rapide'!$H85:$X85))&gt;0,'Soumission rapide'!$G85*(SUM('Soumission rapide'!$H85:$X85)),"")</f>
        <v>30</v>
      </c>
      <c r="AB85" s="22">
        <f>IF(SUM('Soumission rapide'!$Y85:$AA85)&gt;0,SUM('Soumission rapide'!$Y85:$AA85),"")</f>
        <v>30</v>
      </c>
    </row>
    <row r="86" spans="1:28" ht="12.75" customHeight="1">
      <c r="A86" s="30" t="s">
        <v>32</v>
      </c>
      <c r="B86" s="29" t="s">
        <v>125</v>
      </c>
      <c r="C86" s="16"/>
      <c r="D86" s="17"/>
      <c r="E86" s="17">
        <v>1</v>
      </c>
      <c r="F86" s="18"/>
      <c r="G86" s="19">
        <v>4</v>
      </c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1"/>
      <c r="Y86" s="22" t="str">
        <f>IF('Soumission rapide'!$D86*(SUM('Soumission rapide'!$H86:$X86))&gt;0,'Soumission rapide'!$D86*(SUM('Soumission rapide'!$H86:$X86)),"")</f>
        <v/>
      </c>
      <c r="Z86" s="22" t="str">
        <f>IF('Soumission rapide'!$E86*(1+'Soumission rapide'!$F86)*(SUM('Soumission rapide'!$H86:$X86))&gt;0,'Soumission rapide'!$E86*(1+'Soumission rapide'!$F86)*(SUM('Soumission rapide'!$H86:$X86)),"")</f>
        <v/>
      </c>
      <c r="AA86" s="22" t="str">
        <f>IF('Soumission rapide'!$G86*(SUM('Soumission rapide'!$H86:$X86))&gt;0,'Soumission rapide'!$G86*(SUM('Soumission rapide'!$H86:$X86)),"")</f>
        <v/>
      </c>
      <c r="AB86" s="22" t="str">
        <f>IF(SUM('Soumission rapide'!$Y86:$AA86)&gt;0,SUM('Soumission rapide'!$Y86:$AA86),"")</f>
        <v/>
      </c>
    </row>
    <row r="87" spans="1:28" ht="12.75" customHeight="1">
      <c r="A87" s="30" t="s">
        <v>32</v>
      </c>
      <c r="B87" s="29" t="s">
        <v>126</v>
      </c>
      <c r="C87" s="16" t="s">
        <v>323</v>
      </c>
      <c r="D87" s="17"/>
      <c r="E87" s="17"/>
      <c r="F87" s="18"/>
      <c r="G87" s="19">
        <v>3.5</v>
      </c>
      <c r="H87" s="20"/>
      <c r="I87" s="20"/>
      <c r="J87" s="20"/>
      <c r="K87" s="20"/>
      <c r="L87" s="20"/>
      <c r="M87" s="20"/>
      <c r="N87" s="20"/>
      <c r="O87" s="20">
        <v>340</v>
      </c>
      <c r="P87" s="20"/>
      <c r="Q87" s="20"/>
      <c r="R87" s="20"/>
      <c r="S87" s="20"/>
      <c r="T87" s="20"/>
      <c r="U87" s="20"/>
      <c r="V87" s="20"/>
      <c r="W87" s="20"/>
      <c r="X87" s="21"/>
      <c r="Y87" s="22" t="str">
        <f>IF('Soumission rapide'!$D87*(SUM('Soumission rapide'!$H87:$X87))&gt;0,'Soumission rapide'!$D87*(SUM('Soumission rapide'!$H87:$X87)),"")</f>
        <v/>
      </c>
      <c r="Z87" s="22" t="str">
        <f>IF('Soumission rapide'!$E87*(1+'Soumission rapide'!$F87)*(SUM('Soumission rapide'!$H87:$X87))&gt;0,'Soumission rapide'!$E87*(1+'Soumission rapide'!$F87)*(SUM('Soumission rapide'!$H87:$X87)),"")</f>
        <v/>
      </c>
      <c r="AA87" s="22">
        <f>IF('Soumission rapide'!$G87*(SUM('Soumission rapide'!$H87:$X87))&gt;0,'Soumission rapide'!$G87*(SUM('Soumission rapide'!$H87:$X87)),"")</f>
        <v>1190</v>
      </c>
      <c r="AB87" s="22">
        <f>IF(SUM('Soumission rapide'!$Y87:$AA87)&gt;0,SUM('Soumission rapide'!$Y87:$AA87),"")</f>
        <v>1190</v>
      </c>
    </row>
    <row r="88" spans="1:28" ht="12.75" customHeight="1">
      <c r="A88" s="30" t="s">
        <v>32</v>
      </c>
      <c r="B88" s="29" t="s">
        <v>127</v>
      </c>
      <c r="C88" s="16"/>
      <c r="D88" s="17"/>
      <c r="E88" s="17"/>
      <c r="F88" s="18"/>
      <c r="G88" s="19">
        <v>4.5</v>
      </c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1"/>
      <c r="Y88" s="22" t="str">
        <f>IF('Soumission rapide'!$D88*(SUM('Soumission rapide'!$H88:$X88))&gt;0,'Soumission rapide'!$D88*(SUM('Soumission rapide'!$H88:$X88)),"")</f>
        <v/>
      </c>
      <c r="Z88" s="22" t="str">
        <f>IF('Soumission rapide'!$E88*(1+'Soumission rapide'!$F88)*(SUM('Soumission rapide'!$H88:$X88))&gt;0,'Soumission rapide'!$E88*(1+'Soumission rapide'!$F88)*(SUM('Soumission rapide'!$H88:$X88)),"")</f>
        <v/>
      </c>
      <c r="AA88" s="22" t="str">
        <f>IF('Soumission rapide'!$G88*(SUM('Soumission rapide'!$H88:$X88))&gt;0,'Soumission rapide'!$G88*(SUM('Soumission rapide'!$H88:$X88)),"")</f>
        <v/>
      </c>
      <c r="AB88" s="22" t="str">
        <f>IF(SUM('Soumission rapide'!$Y88:$AA88)&gt;0,SUM('Soumission rapide'!$Y88:$AA88),"")</f>
        <v/>
      </c>
    </row>
    <row r="89" spans="1:28" ht="12.75" customHeight="1">
      <c r="A89" s="30" t="s">
        <v>32</v>
      </c>
      <c r="B89" s="29" t="s">
        <v>128</v>
      </c>
      <c r="C89" s="16" t="s">
        <v>323</v>
      </c>
      <c r="D89" s="17"/>
      <c r="E89" s="17">
        <v>0.8</v>
      </c>
      <c r="F89" s="18">
        <v>0.1</v>
      </c>
      <c r="G89" s="19">
        <v>2.5</v>
      </c>
      <c r="H89" s="20">
        <v>3500</v>
      </c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1"/>
      <c r="Y89" s="22" t="str">
        <f>IF('Soumission rapide'!$D89*(SUM('Soumission rapide'!$H89:$X89))&gt;0,'Soumission rapide'!$D89*(SUM('Soumission rapide'!$H89:$X89)),"")</f>
        <v/>
      </c>
      <c r="Z89" s="22">
        <f>IF('Soumission rapide'!$E89*(1+'Soumission rapide'!$F89)*(SUM('Soumission rapide'!$H89:$X89))&gt;0,'Soumission rapide'!$E89*(1+'Soumission rapide'!$F89)*(SUM('Soumission rapide'!$H89:$X89)),"")</f>
        <v>3080.0000000000005</v>
      </c>
      <c r="AA89" s="22">
        <f>IF('Soumission rapide'!$G89*(SUM('Soumission rapide'!$H89:$X89))&gt;0,'Soumission rapide'!$G89*(SUM('Soumission rapide'!$H89:$X89)),"")</f>
        <v>8750</v>
      </c>
      <c r="AB89" s="22">
        <f>IF(SUM('Soumission rapide'!$Y89:$AA89)&gt;0,SUM('Soumission rapide'!$Y89:$AA89),"")</f>
        <v>11830</v>
      </c>
    </row>
    <row r="90" spans="1:28" ht="12.75" customHeight="1">
      <c r="A90" s="30" t="s">
        <v>32</v>
      </c>
      <c r="B90" s="29" t="s">
        <v>129</v>
      </c>
      <c r="C90" s="16"/>
      <c r="D90" s="17"/>
      <c r="E90" s="17">
        <v>0.75</v>
      </c>
      <c r="F90" s="18">
        <v>0.1</v>
      </c>
      <c r="G90" s="19">
        <v>2.5</v>
      </c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1"/>
      <c r="Y90" s="22" t="str">
        <f>IF('Soumission rapide'!$D90*(SUM('Soumission rapide'!$H90:$X90))&gt;0,'Soumission rapide'!$D90*(SUM('Soumission rapide'!$H90:$X90)),"")</f>
        <v/>
      </c>
      <c r="Z90" s="22" t="str">
        <f>IF('Soumission rapide'!$E90*(1+'Soumission rapide'!$F90)*(SUM('Soumission rapide'!$H90:$X90))&gt;0,'Soumission rapide'!$E90*(1+'Soumission rapide'!$F90)*(SUM('Soumission rapide'!$H90:$X90)),"")</f>
        <v/>
      </c>
      <c r="AA90" s="22" t="str">
        <f>IF('Soumission rapide'!$G90*(SUM('Soumission rapide'!$H90:$X90))&gt;0,'Soumission rapide'!$G90*(SUM('Soumission rapide'!$H90:$X90)),"")</f>
        <v/>
      </c>
      <c r="AB90" s="22" t="str">
        <f>IF(SUM('Soumission rapide'!$Y90:$AA90)&gt;0,SUM('Soumission rapide'!$Y90:$AA90),"")</f>
        <v/>
      </c>
    </row>
    <row r="91" spans="1:28" ht="12.75" customHeight="1">
      <c r="A91" s="30" t="s">
        <v>32</v>
      </c>
      <c r="B91" s="29" t="s">
        <v>130</v>
      </c>
      <c r="C91" s="16"/>
      <c r="D91" s="17"/>
      <c r="E91" s="17">
        <v>1.1499999999999999</v>
      </c>
      <c r="F91" s="18">
        <v>0.1</v>
      </c>
      <c r="G91" s="19">
        <v>2.5</v>
      </c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1"/>
      <c r="Y91" s="22" t="str">
        <f>IF('Soumission rapide'!$D91*(SUM('Soumission rapide'!$H91:$X91))&gt;0,'Soumission rapide'!$D91*(SUM('Soumission rapide'!$H91:$X91)),"")</f>
        <v/>
      </c>
      <c r="Z91" s="22" t="str">
        <f>IF('Soumission rapide'!$E91*(1+'Soumission rapide'!$F91)*(SUM('Soumission rapide'!$H91:$X91))&gt;0,'Soumission rapide'!$E91*(1+'Soumission rapide'!$F91)*(SUM('Soumission rapide'!$H91:$X91)),"")</f>
        <v/>
      </c>
      <c r="AA91" s="22" t="str">
        <f>IF('Soumission rapide'!$G91*(SUM('Soumission rapide'!$H91:$X91))&gt;0,'Soumission rapide'!$G91*(SUM('Soumission rapide'!$H91:$X91)),"")</f>
        <v/>
      </c>
      <c r="AB91" s="22" t="str">
        <f>IF(SUM('Soumission rapide'!$Y91:$AA91)&gt;0,SUM('Soumission rapide'!$Y91:$AA91),"")</f>
        <v/>
      </c>
    </row>
    <row r="92" spans="1:28">
      <c r="A92" s="30" t="s">
        <v>32</v>
      </c>
      <c r="B92" s="29" t="s">
        <v>131</v>
      </c>
      <c r="C92" s="16"/>
      <c r="D92" s="17"/>
      <c r="E92" s="17">
        <f>1+1.25</f>
        <v>2.25</v>
      </c>
      <c r="F92" s="18"/>
      <c r="G92" s="19">
        <v>10</v>
      </c>
      <c r="H92" s="20">
        <v>400</v>
      </c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1"/>
      <c r="Y92" s="22" t="str">
        <f>IF('Soumission rapide'!$D92*(SUM('Soumission rapide'!$H92:$X92))&gt;0,'Soumission rapide'!$D92*(SUM('Soumission rapide'!$H92:$X92)),"")</f>
        <v/>
      </c>
      <c r="Z92" s="22">
        <f>IF('Soumission rapide'!$E92*(1+'Soumission rapide'!$F92)*(SUM('Soumission rapide'!$H92:$X92))&gt;0,'Soumission rapide'!$E92*(1+'Soumission rapide'!$F92)*(SUM('Soumission rapide'!$H92:$X92)),"")</f>
        <v>900</v>
      </c>
      <c r="AA92" s="22">
        <f>IF('Soumission rapide'!$G92*(SUM('Soumission rapide'!$H92:$X92))&gt;0,'Soumission rapide'!$G92*(SUM('Soumission rapide'!$H92:$X92)),"")</f>
        <v>4000</v>
      </c>
      <c r="AB92" s="22">
        <f>IF(SUM('Soumission rapide'!$Y92:$AA92)&gt;0,SUM('Soumission rapide'!$Y92:$AA92),"")</f>
        <v>4900</v>
      </c>
    </row>
    <row r="93" spans="1:28" ht="12.75" customHeight="1">
      <c r="A93" s="30" t="s">
        <v>32</v>
      </c>
      <c r="B93" s="29" t="s">
        <v>132</v>
      </c>
      <c r="C93" s="16" t="s">
        <v>323</v>
      </c>
      <c r="D93" s="17"/>
      <c r="E93" s="17">
        <v>0.6</v>
      </c>
      <c r="F93" s="18">
        <v>0.1</v>
      </c>
      <c r="G93" s="19">
        <v>4</v>
      </c>
      <c r="H93" s="20">
        <f>43*8</f>
        <v>344</v>
      </c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1"/>
      <c r="Y93" s="22" t="str">
        <f>IF('Soumission rapide'!$D93*(SUM('Soumission rapide'!$H93:$X93))&gt;0,'Soumission rapide'!$D93*(SUM('Soumission rapide'!$H93:$X93)),"")</f>
        <v/>
      </c>
      <c r="Z93" s="22">
        <f>IF('Soumission rapide'!$E93*(1+'Soumission rapide'!$F93)*(SUM('Soumission rapide'!$H93:$X93))&gt;0,'Soumission rapide'!$E93*(1+'Soumission rapide'!$F93)*(SUM('Soumission rapide'!$H93:$X93)),"")</f>
        <v>227.04000000000002</v>
      </c>
      <c r="AA93" s="22">
        <f>IF('Soumission rapide'!$G93*(SUM('Soumission rapide'!$H93:$X93))&gt;0,'Soumission rapide'!$G93*(SUM('Soumission rapide'!$H93:$X93)),"")</f>
        <v>1376</v>
      </c>
      <c r="AB93" s="22">
        <f>IF(SUM('Soumission rapide'!$Y93:$AA93)&gt;0,SUM('Soumission rapide'!$Y93:$AA93),"")</f>
        <v>1603.04</v>
      </c>
    </row>
    <row r="94" spans="1:28">
      <c r="A94" s="30" t="s">
        <v>32</v>
      </c>
      <c r="B94" s="29" t="s">
        <v>133</v>
      </c>
      <c r="C94" s="16"/>
      <c r="D94" s="17"/>
      <c r="E94" s="17">
        <v>0.75</v>
      </c>
      <c r="F94" s="18"/>
      <c r="G94" s="19">
        <v>12</v>
      </c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1"/>
      <c r="Y94" s="22" t="str">
        <f>IF('Soumission rapide'!$D94*(SUM('Soumission rapide'!$H94:$X94))&gt;0,'Soumission rapide'!$D94*(SUM('Soumission rapide'!$H94:$X94)),"")</f>
        <v/>
      </c>
      <c r="Z94" s="22" t="str">
        <f>IF('Soumission rapide'!$E94*(1+'Soumission rapide'!$F94)*(SUM('Soumission rapide'!$H94:$X94))&gt;0,'Soumission rapide'!$E94*(1+'Soumission rapide'!$F94)*(SUM('Soumission rapide'!$H94:$X94)),"")</f>
        <v/>
      </c>
      <c r="AA94" s="22" t="str">
        <f>IF('Soumission rapide'!$G94*(SUM('Soumission rapide'!$H94:$X94))&gt;0,'Soumission rapide'!$G94*(SUM('Soumission rapide'!$H94:$X94)),"")</f>
        <v/>
      </c>
      <c r="AB94" s="22" t="str">
        <f>IF(SUM('Soumission rapide'!$Y94:$AA94)&gt;0,SUM('Soumission rapide'!$Y94:$AA94),"")</f>
        <v/>
      </c>
    </row>
    <row r="95" spans="1:28" ht="12.75" customHeight="1">
      <c r="A95" s="30" t="s">
        <v>32</v>
      </c>
      <c r="B95" s="29" t="s">
        <v>134</v>
      </c>
      <c r="C95" s="16"/>
      <c r="D95" s="17"/>
      <c r="E95" s="17">
        <v>0.75</v>
      </c>
      <c r="F95" s="18"/>
      <c r="G95" s="19">
        <v>29.5</v>
      </c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1"/>
      <c r="Y95" s="22" t="str">
        <f>IF('Soumission rapide'!$D95*(SUM('Soumission rapide'!$H95:$X95))&gt;0,'Soumission rapide'!$D95*(SUM('Soumission rapide'!$H95:$X95)),"")</f>
        <v/>
      </c>
      <c r="Z95" s="22" t="str">
        <f>IF('Soumission rapide'!$E95*(1+'Soumission rapide'!$F95)*(SUM('Soumission rapide'!$H95:$X95))&gt;0,'Soumission rapide'!$E95*(1+'Soumission rapide'!$F95)*(SUM('Soumission rapide'!$H95:$X95)),"")</f>
        <v/>
      </c>
      <c r="AA95" s="22" t="str">
        <f>IF('Soumission rapide'!$G95*(SUM('Soumission rapide'!$H95:$X95))&gt;0,'Soumission rapide'!$G95*(SUM('Soumission rapide'!$H95:$X95)),"")</f>
        <v/>
      </c>
      <c r="AB95" s="22" t="str">
        <f>IF(SUM('Soumission rapide'!$Y95:$AA95)&gt;0,SUM('Soumission rapide'!$Y95:$AA95),"")</f>
        <v/>
      </c>
    </row>
    <row r="96" spans="1:28" ht="12.75" customHeight="1">
      <c r="A96" s="30" t="s">
        <v>32</v>
      </c>
      <c r="B96" s="29" t="s">
        <v>135</v>
      </c>
      <c r="C96" s="16"/>
      <c r="D96" s="17"/>
      <c r="E96" s="17">
        <v>4.75</v>
      </c>
      <c r="F96" s="18"/>
      <c r="G96" s="19">
        <v>29.5</v>
      </c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1"/>
      <c r="Y96" s="22" t="str">
        <f>IF('Soumission rapide'!$D96*(SUM('Soumission rapide'!$H96:$X96))&gt;0,'Soumission rapide'!$D96*(SUM('Soumission rapide'!$H96:$X96)),"")</f>
        <v/>
      </c>
      <c r="Z96" s="22" t="str">
        <f>IF('Soumission rapide'!$E96*(1+'Soumission rapide'!$F96)*(SUM('Soumission rapide'!$H96:$X96))&gt;0,'Soumission rapide'!$E96*(1+'Soumission rapide'!$F96)*(SUM('Soumission rapide'!$H96:$X96)),"")</f>
        <v/>
      </c>
      <c r="AA96" s="22" t="str">
        <f>IF('Soumission rapide'!$G96*(SUM('Soumission rapide'!$H96:$X96))&gt;0,'Soumission rapide'!$G96*(SUM('Soumission rapide'!$H96:$X96)),"")</f>
        <v/>
      </c>
      <c r="AB96" s="22" t="str">
        <f>IF(SUM('Soumission rapide'!$Y96:$AA96)&gt;0,SUM('Soumission rapide'!$Y96:$AA96),"")</f>
        <v/>
      </c>
    </row>
    <row r="97" spans="1:28" ht="12.75" customHeight="1">
      <c r="A97" s="30" t="s">
        <v>32</v>
      </c>
      <c r="B97" s="29" t="s">
        <v>136</v>
      </c>
      <c r="C97" s="16"/>
      <c r="D97" s="17"/>
      <c r="E97" s="17">
        <v>0.05</v>
      </c>
      <c r="F97" s="18"/>
      <c r="G97" s="19">
        <v>2</v>
      </c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1"/>
      <c r="Y97" s="22" t="str">
        <f>IF('Soumission rapide'!$D97*(SUM('Soumission rapide'!$H97:$X97))&gt;0,'Soumission rapide'!$D97*(SUM('Soumission rapide'!$H97:$X97)),"")</f>
        <v/>
      </c>
      <c r="Z97" s="22" t="str">
        <f>IF('Soumission rapide'!$E97*(1+'Soumission rapide'!$F97)*(SUM('Soumission rapide'!$H97:$X97))&gt;0,'Soumission rapide'!$E97*(1+'Soumission rapide'!$F97)*(SUM('Soumission rapide'!$H97:$X97)),"")</f>
        <v/>
      </c>
      <c r="AA97" s="22" t="str">
        <f>IF('Soumission rapide'!$G97*(SUM('Soumission rapide'!$H97:$X97))&gt;0,'Soumission rapide'!$G97*(SUM('Soumission rapide'!$H97:$X97)),"")</f>
        <v/>
      </c>
      <c r="AB97" s="22" t="str">
        <f>IF(SUM('Soumission rapide'!$Y97:$AA97)&gt;0,SUM('Soumission rapide'!$Y97:$AA97),"")</f>
        <v/>
      </c>
    </row>
    <row r="98" spans="1:28" ht="12.75" customHeight="1">
      <c r="A98" s="30" t="s">
        <v>32</v>
      </c>
      <c r="B98" s="29" t="s">
        <v>137</v>
      </c>
      <c r="C98" s="16"/>
      <c r="D98" s="17"/>
      <c r="E98" s="17">
        <v>0.1</v>
      </c>
      <c r="F98" s="18">
        <v>0.1</v>
      </c>
      <c r="G98" s="19">
        <v>1.25</v>
      </c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1"/>
      <c r="Y98" s="22" t="str">
        <f>IF('Soumission rapide'!$D98*(SUM('Soumission rapide'!$H98:$X98))&gt;0,'Soumission rapide'!$D98*(SUM('Soumission rapide'!$H98:$X98)),"")</f>
        <v/>
      </c>
      <c r="Z98" s="22" t="str">
        <f>IF('Soumission rapide'!$E98*(1+'Soumission rapide'!$F98)*(SUM('Soumission rapide'!$H98:$X98))&gt;0,'Soumission rapide'!$E98*(1+'Soumission rapide'!$F98)*(SUM('Soumission rapide'!$H98:$X98)),"")</f>
        <v/>
      </c>
      <c r="AA98" s="22" t="str">
        <f>IF('Soumission rapide'!$G98*(SUM('Soumission rapide'!$H98:$X98))&gt;0,'Soumission rapide'!$G98*(SUM('Soumission rapide'!$H98:$X98)),"")</f>
        <v/>
      </c>
      <c r="AB98" s="22" t="str">
        <f>IF(SUM('Soumission rapide'!$Y98:$AA98)&gt;0,SUM('Soumission rapide'!$Y98:$AA98),"")</f>
        <v/>
      </c>
    </row>
    <row r="99" spans="1:28" ht="12.75" customHeight="1">
      <c r="A99" s="30" t="s">
        <v>32</v>
      </c>
      <c r="B99" s="29" t="s">
        <v>138</v>
      </c>
      <c r="C99" s="16" t="s">
        <v>323</v>
      </c>
      <c r="D99" s="17"/>
      <c r="E99" s="17"/>
      <c r="F99" s="18"/>
      <c r="G99" s="19">
        <v>60</v>
      </c>
      <c r="H99" s="20"/>
      <c r="I99" s="20"/>
      <c r="J99" s="20"/>
      <c r="K99" s="20"/>
      <c r="L99" s="20"/>
      <c r="M99" s="20">
        <v>1</v>
      </c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1"/>
      <c r="Y99" s="22" t="str">
        <f>IF('Soumission rapide'!$D99*(SUM('Soumission rapide'!$H99:$X99))&gt;0,'Soumission rapide'!$D99*(SUM('Soumission rapide'!$H99:$X99)),"")</f>
        <v/>
      </c>
      <c r="Z99" s="22" t="str">
        <f>IF('Soumission rapide'!$E99*(1+'Soumission rapide'!$F99)*(SUM('Soumission rapide'!$H99:$X99))&gt;0,'Soumission rapide'!$E99*(1+'Soumission rapide'!$F99)*(SUM('Soumission rapide'!$H99:$X99)),"")</f>
        <v/>
      </c>
      <c r="AA99" s="22">
        <f>IF('Soumission rapide'!$G99*(SUM('Soumission rapide'!$H99:$X99))&gt;0,'Soumission rapide'!$G99*(SUM('Soumission rapide'!$H99:$X99)),"")</f>
        <v>60</v>
      </c>
      <c r="AB99" s="22">
        <f>IF(SUM('Soumission rapide'!$Y99:$AA99)&gt;0,SUM('Soumission rapide'!$Y99:$AA99),"")</f>
        <v>60</v>
      </c>
    </row>
    <row r="100" spans="1:28" ht="12.75" customHeight="1">
      <c r="A100" s="30" t="s">
        <v>32</v>
      </c>
      <c r="B100" s="29" t="s">
        <v>139</v>
      </c>
      <c r="C100" s="16"/>
      <c r="D100" s="17"/>
      <c r="E100" s="17">
        <v>50</v>
      </c>
      <c r="F100" s="18"/>
      <c r="G100" s="19">
        <v>120</v>
      </c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1"/>
      <c r="Y100" s="22" t="str">
        <f>IF('Soumission rapide'!$D100*(SUM('Soumission rapide'!$H100:$X100))&gt;0,'Soumission rapide'!$D100*(SUM('Soumission rapide'!$H100:$X100)),"")</f>
        <v/>
      </c>
      <c r="Z100" s="22" t="str">
        <f>IF('Soumission rapide'!$E100*(1+'Soumission rapide'!$F100)*(SUM('Soumission rapide'!$H100:$X100))&gt;0,'Soumission rapide'!$E100*(1+'Soumission rapide'!$F100)*(SUM('Soumission rapide'!$H100:$X100)),"")</f>
        <v/>
      </c>
      <c r="AA100" s="22" t="str">
        <f>IF('Soumission rapide'!$G100*(SUM('Soumission rapide'!$H100:$X100))&gt;0,'Soumission rapide'!$G100*(SUM('Soumission rapide'!$H100:$X100)),"")</f>
        <v/>
      </c>
      <c r="AB100" s="22" t="str">
        <f>IF(SUM('Soumission rapide'!$Y100:$AA100)&gt;0,SUM('Soumission rapide'!$Y100:$AA100),"")</f>
        <v/>
      </c>
    </row>
    <row r="101" spans="1:28" ht="12.75" customHeight="1">
      <c r="A101" s="30" t="s">
        <v>32</v>
      </c>
      <c r="B101" s="29" t="s">
        <v>140</v>
      </c>
      <c r="C101" s="16"/>
      <c r="D101" s="17"/>
      <c r="E101" s="17"/>
      <c r="F101" s="18"/>
      <c r="G101" s="19">
        <v>60</v>
      </c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1"/>
      <c r="Y101" s="22" t="str">
        <f>IF('Soumission rapide'!$D101*(SUM('Soumission rapide'!$H101:$X101))&gt;0,'Soumission rapide'!$D101*(SUM('Soumission rapide'!$H101:$X101)),"")</f>
        <v/>
      </c>
      <c r="Z101" s="22" t="str">
        <f>IF('Soumission rapide'!$E101*(1+'Soumission rapide'!$F101)*(SUM('Soumission rapide'!$H101:$X101))&gt;0,'Soumission rapide'!$E101*(1+'Soumission rapide'!$F101)*(SUM('Soumission rapide'!$H101:$X101)),"")</f>
        <v/>
      </c>
      <c r="AA101" s="22" t="str">
        <f>IF('Soumission rapide'!$G101*(SUM('Soumission rapide'!$H101:$X101))&gt;0,'Soumission rapide'!$G101*(SUM('Soumission rapide'!$H101:$X101)),"")</f>
        <v/>
      </c>
      <c r="AB101" s="22" t="str">
        <f>IF(SUM('Soumission rapide'!$Y101:$AA101)&gt;0,SUM('Soumission rapide'!$Y101:$AA101),"")</f>
        <v/>
      </c>
    </row>
    <row r="102" spans="1:28" ht="12.75" customHeight="1">
      <c r="A102" s="30" t="s">
        <v>32</v>
      </c>
      <c r="B102" s="29" t="s">
        <v>141</v>
      </c>
      <c r="C102" s="16"/>
      <c r="D102" s="17"/>
      <c r="E102" s="17"/>
      <c r="F102" s="18"/>
      <c r="G102" s="19">
        <v>30</v>
      </c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1"/>
      <c r="Y102" s="22" t="str">
        <f>IF('Soumission rapide'!$D102*(SUM('Soumission rapide'!$H102:$X102))&gt;0,'Soumission rapide'!$D102*(SUM('Soumission rapide'!$H102:$X102)),"")</f>
        <v/>
      </c>
      <c r="Z102" s="22" t="str">
        <f>IF('Soumission rapide'!$E102*(1+'Soumission rapide'!$F102)*(SUM('Soumission rapide'!$H102:$X102))&gt;0,'Soumission rapide'!$E102*(1+'Soumission rapide'!$F102)*(SUM('Soumission rapide'!$H102:$X102)),"")</f>
        <v/>
      </c>
      <c r="AA102" s="22" t="str">
        <f>IF('Soumission rapide'!$G102*(SUM('Soumission rapide'!$H102:$X102))&gt;0,'Soumission rapide'!$G102*(SUM('Soumission rapide'!$H102:$X102)),"")</f>
        <v/>
      </c>
      <c r="AB102" s="22" t="str">
        <f>IF(SUM('Soumission rapide'!$Y102:$AA102)&gt;0,SUM('Soumission rapide'!$Y102:$AA102),"")</f>
        <v/>
      </c>
    </row>
    <row r="103" spans="1:28" ht="12.75" customHeight="1">
      <c r="A103" s="30" t="s">
        <v>32</v>
      </c>
      <c r="B103" s="29" t="s">
        <v>142</v>
      </c>
      <c r="C103" s="16"/>
      <c r="D103" s="17"/>
      <c r="E103" s="17"/>
      <c r="F103" s="18"/>
      <c r="G103" s="19">
        <v>6</v>
      </c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1"/>
      <c r="Y103" s="22" t="str">
        <f>IF('Soumission rapide'!$D103*(SUM('Soumission rapide'!$H103:$X103))&gt;0,'Soumission rapide'!$D103*(SUM('Soumission rapide'!$H103:$X103)),"")</f>
        <v/>
      </c>
      <c r="Z103" s="22" t="str">
        <f>IF('Soumission rapide'!$E103*(1+'Soumission rapide'!$F103)*(SUM('Soumission rapide'!$H103:$X103))&gt;0,'Soumission rapide'!$E103*(1+'Soumission rapide'!$F103)*(SUM('Soumission rapide'!$H103:$X103)),"")</f>
        <v/>
      </c>
      <c r="AA103" s="22" t="str">
        <f>IF('Soumission rapide'!$G103*(SUM('Soumission rapide'!$H103:$X103))&gt;0,'Soumission rapide'!$G103*(SUM('Soumission rapide'!$H103:$X103)),"")</f>
        <v/>
      </c>
      <c r="AB103" s="22" t="str">
        <f>IF(SUM('Soumission rapide'!$Y103:$AA103)&gt;0,SUM('Soumission rapide'!$Y103:$AA103),"")</f>
        <v/>
      </c>
    </row>
    <row r="104" spans="1:28" ht="12.75" customHeight="1">
      <c r="A104" s="30" t="s">
        <v>32</v>
      </c>
      <c r="B104" s="29" t="s">
        <v>143</v>
      </c>
      <c r="C104" s="16"/>
      <c r="D104" s="17"/>
      <c r="E104" s="17"/>
      <c r="F104" s="18"/>
      <c r="G104" s="19">
        <v>6</v>
      </c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1"/>
      <c r="Y104" s="22" t="str">
        <f>IF('Soumission rapide'!$D104*(SUM('Soumission rapide'!$H104:$X104))&gt;0,'Soumission rapide'!$D104*(SUM('Soumission rapide'!$H104:$X104)),"")</f>
        <v/>
      </c>
      <c r="Z104" s="22" t="str">
        <f>IF('Soumission rapide'!$E104*(1+'Soumission rapide'!$F104)*(SUM('Soumission rapide'!$H104:$X104))&gt;0,'Soumission rapide'!$E104*(1+'Soumission rapide'!$F104)*(SUM('Soumission rapide'!$H104:$X104)),"")</f>
        <v/>
      </c>
      <c r="AA104" s="22" t="str">
        <f>IF('Soumission rapide'!$G104*(SUM('Soumission rapide'!$H104:$X104))&gt;0,'Soumission rapide'!$G104*(SUM('Soumission rapide'!$H104:$X104)),"")</f>
        <v/>
      </c>
      <c r="AB104" s="22" t="str">
        <f>IF(SUM('Soumission rapide'!$Y104:$AA104)&gt;0,SUM('Soumission rapide'!$Y104:$AA104),"")</f>
        <v/>
      </c>
    </row>
    <row r="105" spans="1:28" ht="12.75" customHeight="1">
      <c r="A105" s="30" t="s">
        <v>32</v>
      </c>
      <c r="B105" s="29" t="s">
        <v>144</v>
      </c>
      <c r="C105" s="16"/>
      <c r="D105" s="17"/>
      <c r="E105" s="17"/>
      <c r="F105" s="18"/>
      <c r="G105" s="19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1"/>
      <c r="Y105" s="22" t="str">
        <f>IF('Soumission rapide'!$D105*(SUM('Soumission rapide'!$H105:$X105))&gt;0,'Soumission rapide'!$D105*(SUM('Soumission rapide'!$H105:$X105)),"")</f>
        <v/>
      </c>
      <c r="Z105" s="22" t="str">
        <f>IF('Soumission rapide'!$E105*(1+'Soumission rapide'!$F105)*(SUM('Soumission rapide'!$H105:$X105))&gt;0,'Soumission rapide'!$E105*(1+'Soumission rapide'!$F105)*(SUM('Soumission rapide'!$H105:$X105)),"")</f>
        <v/>
      </c>
      <c r="AA105" s="22" t="str">
        <f>IF('Soumission rapide'!$G105*(SUM('Soumission rapide'!$H105:$X105))&gt;0,'Soumission rapide'!$G105*(SUM('Soumission rapide'!$H105:$X105)),"")</f>
        <v/>
      </c>
      <c r="AB105" s="22" t="str">
        <f>IF(SUM('Soumission rapide'!$Y105:$AA105)&gt;0,SUM('Soumission rapide'!$Y105:$AA105),"")</f>
        <v/>
      </c>
    </row>
    <row r="106" spans="1:28" ht="12.75" customHeight="1">
      <c r="A106" s="30" t="s">
        <v>32</v>
      </c>
      <c r="B106" s="29" t="s">
        <v>145</v>
      </c>
      <c r="C106" s="16"/>
      <c r="D106" s="17"/>
      <c r="E106" s="17"/>
      <c r="F106" s="18"/>
      <c r="G106" s="19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1"/>
      <c r="Y106" s="22" t="str">
        <f>IF('Soumission rapide'!$D106*(SUM('Soumission rapide'!$H106:$X106))&gt;0,'Soumission rapide'!$D106*(SUM('Soumission rapide'!$H106:$X106)),"")</f>
        <v/>
      </c>
      <c r="Z106" s="22" t="str">
        <f>IF('Soumission rapide'!$E106*(1+'Soumission rapide'!$F106)*(SUM('Soumission rapide'!$H106:$X106))&gt;0,'Soumission rapide'!$E106*(1+'Soumission rapide'!$F106)*(SUM('Soumission rapide'!$H106:$X106)),"")</f>
        <v/>
      </c>
      <c r="AA106" s="22" t="str">
        <f>IF('Soumission rapide'!$G106*(SUM('Soumission rapide'!$H106:$X106))&gt;0,'Soumission rapide'!$G106*(SUM('Soumission rapide'!$H106:$X106)),"")</f>
        <v/>
      </c>
      <c r="AB106" s="22" t="str">
        <f>IF(SUM('Soumission rapide'!$Y106:$AA106)&gt;0,SUM('Soumission rapide'!$Y106:$AA106),"")</f>
        <v/>
      </c>
    </row>
    <row r="107" spans="1:28" ht="12.75" customHeight="1">
      <c r="A107" s="30" t="s">
        <v>32</v>
      </c>
      <c r="B107" s="29" t="s">
        <v>146</v>
      </c>
      <c r="C107" s="16" t="s">
        <v>323</v>
      </c>
      <c r="D107" s="17"/>
      <c r="E107" s="17">
        <v>1</v>
      </c>
      <c r="F107" s="18">
        <v>0.1</v>
      </c>
      <c r="G107" s="19">
        <v>2</v>
      </c>
      <c r="H107" s="20">
        <v>2275</v>
      </c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1"/>
      <c r="Y107" s="22" t="str">
        <f>IF('Soumission rapide'!$D107*(SUM('Soumission rapide'!$H107:$X107))&gt;0,'Soumission rapide'!$D107*(SUM('Soumission rapide'!$H107:$X107)),"")</f>
        <v/>
      </c>
      <c r="Z107" s="22">
        <f>IF('Soumission rapide'!$E107*(1+'Soumission rapide'!$F107)*(SUM('Soumission rapide'!$H107:$X107))&gt;0,'Soumission rapide'!$E107*(1+'Soumission rapide'!$F107)*(SUM('Soumission rapide'!$H107:$X107)),"")</f>
        <v>2502.5</v>
      </c>
      <c r="AA107" s="22">
        <f>IF('Soumission rapide'!$G107*(SUM('Soumission rapide'!$H107:$X107))&gt;0,'Soumission rapide'!$G107*(SUM('Soumission rapide'!$H107:$X107)),"")</f>
        <v>4550</v>
      </c>
      <c r="AB107" s="22">
        <f>IF(SUM('Soumission rapide'!$Y107:$AA107)&gt;0,SUM('Soumission rapide'!$Y107:$AA107),"")</f>
        <v>7052.5</v>
      </c>
    </row>
    <row r="108" spans="1:28" ht="12.75" customHeight="1">
      <c r="A108" s="30" t="s">
        <v>32</v>
      </c>
      <c r="B108" s="29" t="s">
        <v>147</v>
      </c>
      <c r="C108" s="16"/>
      <c r="D108" s="17"/>
      <c r="E108" s="17">
        <v>1.25</v>
      </c>
      <c r="F108" s="18">
        <v>0.1</v>
      </c>
      <c r="G108" s="19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1"/>
      <c r="Y108" s="22" t="str">
        <f>IF('Soumission rapide'!$D108*(SUM('Soumission rapide'!$H108:$X108))&gt;0,'Soumission rapide'!$D108*(SUM('Soumission rapide'!$H108:$X108)),"")</f>
        <v/>
      </c>
      <c r="Z108" s="22" t="str">
        <f>IF('Soumission rapide'!$E108*(1+'Soumission rapide'!$F108)*(SUM('Soumission rapide'!$H108:$X108))&gt;0,'Soumission rapide'!$E108*(1+'Soumission rapide'!$F108)*(SUM('Soumission rapide'!$H108:$X108)),"")</f>
        <v/>
      </c>
      <c r="AA108" s="22" t="str">
        <f>IF('Soumission rapide'!$G108*(SUM('Soumission rapide'!$H108:$X108))&gt;0,'Soumission rapide'!$G108*(SUM('Soumission rapide'!$H108:$X108)),"")</f>
        <v/>
      </c>
      <c r="AB108" s="22" t="str">
        <f>IF(SUM('Soumission rapide'!$Y108:$AA108)&gt;0,SUM('Soumission rapide'!$Y108:$AA108),"")</f>
        <v/>
      </c>
    </row>
    <row r="109" spans="1:28" ht="12.75" customHeight="1">
      <c r="A109" s="30" t="s">
        <v>32</v>
      </c>
      <c r="B109" s="29" t="s">
        <v>148</v>
      </c>
      <c r="C109" s="16"/>
      <c r="D109" s="17"/>
      <c r="E109" s="17">
        <v>2</v>
      </c>
      <c r="F109" s="18">
        <v>0.1</v>
      </c>
      <c r="G109" s="19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1"/>
      <c r="Y109" s="22" t="str">
        <f>IF('Soumission rapide'!$D109*(SUM('Soumission rapide'!$H109:$X109))&gt;0,'Soumission rapide'!$D109*(SUM('Soumission rapide'!$H109:$X109)),"")</f>
        <v/>
      </c>
      <c r="Z109" s="22" t="str">
        <f>IF('Soumission rapide'!$E109*(1+'Soumission rapide'!$F109)*(SUM('Soumission rapide'!$H109:$X109))&gt;0,'Soumission rapide'!$E109*(1+'Soumission rapide'!$F109)*(SUM('Soumission rapide'!$H109:$X109)),"")</f>
        <v/>
      </c>
      <c r="AA109" s="22" t="str">
        <f>IF('Soumission rapide'!$G109*(SUM('Soumission rapide'!$H109:$X109))&gt;0,'Soumission rapide'!$G109*(SUM('Soumission rapide'!$H109:$X109)),"")</f>
        <v/>
      </c>
      <c r="AB109" s="22" t="str">
        <f>IF(SUM('Soumission rapide'!$Y109:$AA109)&gt;0,SUM('Soumission rapide'!$Y109:$AA109),"")</f>
        <v/>
      </c>
    </row>
    <row r="110" spans="1:28" ht="12.75" customHeight="1">
      <c r="A110" s="30" t="s">
        <v>32</v>
      </c>
      <c r="B110" s="29" t="s">
        <v>149</v>
      </c>
      <c r="C110" s="16"/>
      <c r="D110" s="17"/>
      <c r="E110" s="17">
        <v>6</v>
      </c>
      <c r="F110" s="18"/>
      <c r="G110" s="19">
        <v>40</v>
      </c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1"/>
      <c r="Y110" s="22" t="str">
        <f>IF('Soumission rapide'!$D110*(SUM('Soumission rapide'!$H110:$X110))&gt;0,'Soumission rapide'!$D110*(SUM('Soumission rapide'!$H110:$X110)),"")</f>
        <v/>
      </c>
      <c r="Z110" s="22" t="str">
        <f>IF('Soumission rapide'!$E110*(1+'Soumission rapide'!$F110)*(SUM('Soumission rapide'!$H110:$X110))&gt;0,'Soumission rapide'!$E110*(1+'Soumission rapide'!$F110)*(SUM('Soumission rapide'!$H110:$X110)),"")</f>
        <v/>
      </c>
      <c r="AA110" s="22" t="str">
        <f>IF('Soumission rapide'!$G110*(SUM('Soumission rapide'!$H110:$X110))&gt;0,'Soumission rapide'!$G110*(SUM('Soumission rapide'!$H110:$X110)),"")</f>
        <v/>
      </c>
      <c r="AB110" s="22" t="str">
        <f>IF(SUM('Soumission rapide'!$Y110:$AA110)&gt;0,SUM('Soumission rapide'!$Y110:$AA110),"")</f>
        <v/>
      </c>
    </row>
    <row r="111" spans="1:28" ht="12.75" customHeight="1">
      <c r="A111" s="30" t="s">
        <v>32</v>
      </c>
      <c r="B111" s="29" t="s">
        <v>150</v>
      </c>
      <c r="C111" s="16"/>
      <c r="D111" s="17"/>
      <c r="E111" s="17"/>
      <c r="F111" s="18"/>
      <c r="G111" s="19">
        <v>60</v>
      </c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1"/>
      <c r="Y111" s="22" t="str">
        <f>IF('Soumission rapide'!$D111*(SUM('Soumission rapide'!$H111:$X111))&gt;0,'Soumission rapide'!$D111*(SUM('Soumission rapide'!$H111:$X111)),"")</f>
        <v/>
      </c>
      <c r="Z111" s="22" t="str">
        <f>IF('Soumission rapide'!$E111*(1+'Soumission rapide'!$F111)*(SUM('Soumission rapide'!$H111:$X111))&gt;0,'Soumission rapide'!$E111*(1+'Soumission rapide'!$F111)*(SUM('Soumission rapide'!$H111:$X111)),"")</f>
        <v/>
      </c>
      <c r="AA111" s="22" t="str">
        <f>IF('Soumission rapide'!$G111*(SUM('Soumission rapide'!$H111:$X111))&gt;0,'Soumission rapide'!$G111*(SUM('Soumission rapide'!$H111:$X111)),"")</f>
        <v/>
      </c>
      <c r="AB111" s="22" t="str">
        <f>IF(SUM('Soumission rapide'!$Y111:$AA111)&gt;0,SUM('Soumission rapide'!$Y111:$AA111),"")</f>
        <v/>
      </c>
    </row>
    <row r="112" spans="1:28" ht="12.75" customHeight="1">
      <c r="A112" s="28"/>
      <c r="B112" s="30"/>
      <c r="C112" s="16"/>
      <c r="D112" s="17"/>
      <c r="E112" s="17"/>
      <c r="F112" s="18"/>
      <c r="G112" s="19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1"/>
      <c r="Y112" s="22" t="str">
        <f>IF('Soumission rapide'!$D112*(SUM('Soumission rapide'!$H112:$X112))&gt;0,'Soumission rapide'!$D112*(SUM('Soumission rapide'!$H112:$X112)),"")</f>
        <v/>
      </c>
      <c r="Z112" s="22" t="str">
        <f>IF('Soumission rapide'!$E112*(1+'Soumission rapide'!$F112)*(SUM('Soumission rapide'!$H112:$X112))&gt;0,'Soumission rapide'!$E112*(1+'Soumission rapide'!$F112)*(SUM('Soumission rapide'!$H112:$X112)),"")</f>
        <v/>
      </c>
      <c r="AA112" s="22" t="str">
        <f>IF('Soumission rapide'!$G112*(SUM('Soumission rapide'!$H112:$X112))&gt;0,'Soumission rapide'!$G112*(SUM('Soumission rapide'!$H112:$X112)),"")</f>
        <v/>
      </c>
      <c r="AB112" s="22" t="str">
        <f>IF(SUM('Soumission rapide'!$Y112:$AA112)&gt;0,SUM('Soumission rapide'!$Y112:$AA112),"")</f>
        <v/>
      </c>
    </row>
    <row r="113" spans="1:28" ht="12.75" customHeight="1">
      <c r="A113" s="28"/>
      <c r="B113" s="30"/>
      <c r="C113" s="16"/>
      <c r="D113" s="17"/>
      <c r="E113" s="17"/>
      <c r="F113" s="18"/>
      <c r="G113" s="19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1"/>
      <c r="Y113" s="22" t="str">
        <f>IF('Soumission rapide'!$D113*(SUM('Soumission rapide'!$H113:$X113))&gt;0,'Soumission rapide'!$D113*(SUM('Soumission rapide'!$H113:$X113)),"")</f>
        <v/>
      </c>
      <c r="Z113" s="22" t="str">
        <f>IF('Soumission rapide'!$E113*(1+'Soumission rapide'!$F113)*(SUM('Soumission rapide'!$H113:$X113))&gt;0,'Soumission rapide'!$E113*(1+'Soumission rapide'!$F113)*(SUM('Soumission rapide'!$H113:$X113)),"")</f>
        <v/>
      </c>
      <c r="AA113" s="22" t="str">
        <f>IF('Soumission rapide'!$G113*(SUM('Soumission rapide'!$H113:$X113))&gt;0,'Soumission rapide'!$G113*(SUM('Soumission rapide'!$H113:$X113)),"")</f>
        <v/>
      </c>
      <c r="AB113" s="22" t="str">
        <f>IF(SUM('Soumission rapide'!$Y113:$AA113)&gt;0,SUM('Soumission rapide'!$Y113:$AA113),"")</f>
        <v/>
      </c>
    </row>
    <row r="114" spans="1:28" ht="12.75" customHeight="1">
      <c r="A114" s="30" t="s">
        <v>33</v>
      </c>
      <c r="B114" s="29" t="s">
        <v>151</v>
      </c>
      <c r="C114" s="16" t="s">
        <v>323</v>
      </c>
      <c r="D114" s="17">
        <v>9568</v>
      </c>
      <c r="E114" s="17"/>
      <c r="F114" s="18"/>
      <c r="G114" s="19"/>
      <c r="H114" s="20">
        <v>1</v>
      </c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1"/>
      <c r="Y114" s="22">
        <f>IF('Soumission rapide'!$D114*(SUM('Soumission rapide'!$H114:$X114))&gt;0,'Soumission rapide'!$D114*(SUM('Soumission rapide'!$H114:$X114)),"")</f>
        <v>9568</v>
      </c>
      <c r="Z114" s="22" t="str">
        <f>IF('Soumission rapide'!$E114*(1+'Soumission rapide'!$F114)*(SUM('Soumission rapide'!$H114:$X114))&gt;0,'Soumission rapide'!$E114*(1+'Soumission rapide'!$F114)*(SUM('Soumission rapide'!$H114:$X114)),"")</f>
        <v/>
      </c>
      <c r="AA114" s="22" t="str">
        <f>IF('Soumission rapide'!$G114*(SUM('Soumission rapide'!$H114:$X114))&gt;0,'Soumission rapide'!$G114*(SUM('Soumission rapide'!$H114:$X114)),"")</f>
        <v/>
      </c>
      <c r="AB114" s="22">
        <f>IF(SUM('Soumission rapide'!$Y114:$AA114)&gt;0,SUM('Soumission rapide'!$Y114:$AA114),"")</f>
        <v>9568</v>
      </c>
    </row>
    <row r="115" spans="1:28" ht="12.75" customHeight="1">
      <c r="A115" s="30" t="s">
        <v>33</v>
      </c>
      <c r="B115" s="29" t="s">
        <v>152</v>
      </c>
      <c r="C115" s="16"/>
      <c r="D115" s="17"/>
      <c r="E115" s="17"/>
      <c r="F115" s="18"/>
      <c r="G115" s="19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1"/>
      <c r="Y115" s="22" t="str">
        <f>IF('Soumission rapide'!$D115*(SUM('Soumission rapide'!$H115:$X115))&gt;0,'Soumission rapide'!$D115*(SUM('Soumission rapide'!$H115:$X115)),"")</f>
        <v/>
      </c>
      <c r="Z115" s="22" t="str">
        <f>IF('Soumission rapide'!$E115*(1+'Soumission rapide'!$F115)*(SUM('Soumission rapide'!$H115:$X115))&gt;0,'Soumission rapide'!$E115*(1+'Soumission rapide'!$F115)*(SUM('Soumission rapide'!$H115:$X115)),"")</f>
        <v/>
      </c>
      <c r="AA115" s="22" t="str">
        <f>IF('Soumission rapide'!$G115*(SUM('Soumission rapide'!$H115:$X115))&gt;0,'Soumission rapide'!$G115*(SUM('Soumission rapide'!$H115:$X115)),"")</f>
        <v/>
      </c>
      <c r="AB115" s="22" t="str">
        <f>IF(SUM('Soumission rapide'!$Y115:$AA115)&gt;0,SUM('Soumission rapide'!$Y115:$AA115),"")</f>
        <v/>
      </c>
    </row>
    <row r="116" spans="1:28" ht="12.75" customHeight="1">
      <c r="A116" s="30" t="s">
        <v>33</v>
      </c>
      <c r="B116" s="29" t="s">
        <v>153</v>
      </c>
      <c r="C116" s="16"/>
      <c r="D116" s="17"/>
      <c r="E116" s="17"/>
      <c r="F116" s="18"/>
      <c r="G116" s="19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1"/>
      <c r="Y116" s="22" t="str">
        <f>IF('Soumission rapide'!$D116*(SUM('Soumission rapide'!$H116:$X116))&gt;0,'Soumission rapide'!$D116*(SUM('Soumission rapide'!$H116:$X116)),"")</f>
        <v/>
      </c>
      <c r="Z116" s="22" t="str">
        <f>IF('Soumission rapide'!$E116*(1+'Soumission rapide'!$F116)*(SUM('Soumission rapide'!$H116:$X116))&gt;0,'Soumission rapide'!$E116*(1+'Soumission rapide'!$F116)*(SUM('Soumission rapide'!$H116:$X116)),"")</f>
        <v/>
      </c>
      <c r="AA116" s="22" t="str">
        <f>IF('Soumission rapide'!$G116*(SUM('Soumission rapide'!$H116:$X116))&gt;0,'Soumission rapide'!$G116*(SUM('Soumission rapide'!$H116:$X116)),"")</f>
        <v/>
      </c>
      <c r="AB116" s="22" t="str">
        <f>IF(SUM('Soumission rapide'!$Y116:$AA116)&gt;0,SUM('Soumission rapide'!$Y116:$AA116),"")</f>
        <v/>
      </c>
    </row>
    <row r="117" spans="1:28" ht="12.75" customHeight="1">
      <c r="A117" s="30" t="s">
        <v>33</v>
      </c>
      <c r="B117" s="29" t="s">
        <v>154</v>
      </c>
      <c r="C117" s="16" t="s">
        <v>323</v>
      </c>
      <c r="D117" s="17">
        <v>3410</v>
      </c>
      <c r="E117" s="17"/>
      <c r="F117" s="18"/>
      <c r="G117" s="19"/>
      <c r="H117" s="20">
        <v>1</v>
      </c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1"/>
      <c r="Y117" s="22">
        <f>IF('Soumission rapide'!$D117*(SUM('Soumission rapide'!$H117:$X117))&gt;0,'Soumission rapide'!$D117*(SUM('Soumission rapide'!$H117:$X117)),"")</f>
        <v>3410</v>
      </c>
      <c r="Z117" s="22" t="str">
        <f>IF('Soumission rapide'!$E117*(1+'Soumission rapide'!$F117)*(SUM('Soumission rapide'!$H117:$X117))&gt;0,'Soumission rapide'!$E117*(1+'Soumission rapide'!$F117)*(SUM('Soumission rapide'!$H117:$X117)),"")</f>
        <v/>
      </c>
      <c r="AA117" s="22" t="str">
        <f>IF('Soumission rapide'!$G117*(SUM('Soumission rapide'!$H117:$X117))&gt;0,'Soumission rapide'!$G117*(SUM('Soumission rapide'!$H117:$X117)),"")</f>
        <v/>
      </c>
      <c r="AB117" s="22">
        <f>IF(SUM('Soumission rapide'!$Y117:$AA117)&gt;0,SUM('Soumission rapide'!$Y117:$AA117),"")</f>
        <v>3410</v>
      </c>
    </row>
    <row r="118" spans="1:28" ht="12.75" customHeight="1">
      <c r="A118" s="28"/>
      <c r="B118" s="30"/>
      <c r="C118" s="16"/>
      <c r="D118" s="17"/>
      <c r="E118" s="17"/>
      <c r="F118" s="18"/>
      <c r="G118" s="19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1"/>
      <c r="Y118" s="22" t="str">
        <f>IF('Soumission rapide'!$D118*(SUM('Soumission rapide'!$H118:$X118))&gt;0,'Soumission rapide'!$D118*(SUM('Soumission rapide'!$H118:$X118)),"")</f>
        <v/>
      </c>
      <c r="Z118" s="22" t="str">
        <f>IF('Soumission rapide'!$E118*(1+'Soumission rapide'!$F118)*(SUM('Soumission rapide'!$H118:$X118))&gt;0,'Soumission rapide'!$E118*(1+'Soumission rapide'!$F118)*(SUM('Soumission rapide'!$H118:$X118)),"")</f>
        <v/>
      </c>
      <c r="AA118" s="22" t="str">
        <f>IF('Soumission rapide'!$G118*(SUM('Soumission rapide'!$H118:$X118))&gt;0,'Soumission rapide'!$G118*(SUM('Soumission rapide'!$H118:$X118)),"")</f>
        <v/>
      </c>
      <c r="AB118" s="22" t="str">
        <f>IF(SUM('Soumission rapide'!$Y118:$AA118)&gt;0,SUM('Soumission rapide'!$Y118:$AA118),"")</f>
        <v/>
      </c>
    </row>
    <row r="119" spans="1:28" ht="12.75" customHeight="1">
      <c r="A119" s="30" t="s">
        <v>34</v>
      </c>
      <c r="B119" s="29" t="s">
        <v>155</v>
      </c>
      <c r="C119" s="16"/>
      <c r="D119" s="17">
        <v>10</v>
      </c>
      <c r="E119" s="17"/>
      <c r="F119" s="18"/>
      <c r="G119" s="19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1"/>
      <c r="Y119" s="22" t="str">
        <f>IF('Soumission rapide'!$D119*(SUM('Soumission rapide'!$H119:$X119))&gt;0,'Soumission rapide'!$D119*(SUM('Soumission rapide'!$H119:$X119)),"")</f>
        <v/>
      </c>
      <c r="Z119" s="22" t="str">
        <f>IF('Soumission rapide'!$E119*(1+'Soumission rapide'!$F119)*(SUM('Soumission rapide'!$H119:$X119))&gt;0,'Soumission rapide'!$E119*(1+'Soumission rapide'!$F119)*(SUM('Soumission rapide'!$H119:$X119)),"")</f>
        <v/>
      </c>
      <c r="AA119" s="22" t="str">
        <f>IF('Soumission rapide'!$G119*(SUM('Soumission rapide'!$H119:$X119))&gt;0,'Soumission rapide'!$G119*(SUM('Soumission rapide'!$H119:$X119)),"")</f>
        <v/>
      </c>
      <c r="AB119" s="22" t="str">
        <f>IF(SUM('Soumission rapide'!$Y119:$AA119)&gt;0,SUM('Soumission rapide'!$Y119:$AA119),"")</f>
        <v/>
      </c>
    </row>
    <row r="120" spans="1:28" ht="12.75" customHeight="1">
      <c r="A120" s="30" t="s">
        <v>34</v>
      </c>
      <c r="B120" s="29" t="s">
        <v>156</v>
      </c>
      <c r="C120" s="16" t="s">
        <v>323</v>
      </c>
      <c r="D120" s="17">
        <v>75</v>
      </c>
      <c r="E120" s="17"/>
      <c r="F120" s="18"/>
      <c r="G120" s="19"/>
      <c r="H120" s="20"/>
      <c r="I120" s="20">
        <v>20</v>
      </c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1"/>
      <c r="Y120" s="22">
        <f>IF('Soumission rapide'!$D120*(SUM('Soumission rapide'!$H120:$X120))&gt;0,'Soumission rapide'!$D120*(SUM('Soumission rapide'!$H120:$X120)),"")</f>
        <v>1500</v>
      </c>
      <c r="Z120" s="22" t="str">
        <f>IF('Soumission rapide'!$E120*(1+'Soumission rapide'!$F120)*(SUM('Soumission rapide'!$H120:$X120))&gt;0,'Soumission rapide'!$E120*(1+'Soumission rapide'!$F120)*(SUM('Soumission rapide'!$H120:$X120)),"")</f>
        <v/>
      </c>
      <c r="AA120" s="22" t="str">
        <f>IF('Soumission rapide'!$G120*(SUM('Soumission rapide'!$H120:$X120))&gt;0,'Soumission rapide'!$G120*(SUM('Soumission rapide'!$H120:$X120)),"")</f>
        <v/>
      </c>
      <c r="AB120" s="22">
        <f>IF(SUM('Soumission rapide'!$Y120:$AA120)&gt;0,SUM('Soumission rapide'!$Y120:$AA120),"")</f>
        <v>1500</v>
      </c>
    </row>
    <row r="121" spans="1:28" ht="12.75" customHeight="1">
      <c r="A121" s="30" t="s">
        <v>34</v>
      </c>
      <c r="B121" s="29" t="s">
        <v>157</v>
      </c>
      <c r="C121" s="16"/>
      <c r="D121" s="17">
        <v>100</v>
      </c>
      <c r="E121" s="17"/>
      <c r="F121" s="18"/>
      <c r="G121" s="19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1"/>
      <c r="Y121" s="22" t="str">
        <f>IF('Soumission rapide'!$D121*(SUM('Soumission rapide'!$H121:$X121))&gt;0,'Soumission rapide'!$D121*(SUM('Soumission rapide'!$H121:$X121)),"")</f>
        <v/>
      </c>
      <c r="Z121" s="22" t="str">
        <f>IF('Soumission rapide'!$E121*(1+'Soumission rapide'!$F121)*(SUM('Soumission rapide'!$H121:$X121))&gt;0,'Soumission rapide'!$E121*(1+'Soumission rapide'!$F121)*(SUM('Soumission rapide'!$H121:$X121)),"")</f>
        <v/>
      </c>
      <c r="AA121" s="22" t="str">
        <f>IF('Soumission rapide'!$G121*(SUM('Soumission rapide'!$H121:$X121))&gt;0,'Soumission rapide'!$G121*(SUM('Soumission rapide'!$H121:$X121)),"")</f>
        <v/>
      </c>
      <c r="AB121" s="22" t="str">
        <f>IF(SUM('Soumission rapide'!$Y121:$AA121)&gt;0,SUM('Soumission rapide'!$Y121:$AA121),"")</f>
        <v/>
      </c>
    </row>
    <row r="122" spans="1:28" ht="12.75" customHeight="1">
      <c r="A122" s="30" t="s">
        <v>34</v>
      </c>
      <c r="B122" s="29" t="s">
        <v>158</v>
      </c>
      <c r="C122" s="16"/>
      <c r="D122" s="17"/>
      <c r="E122" s="17"/>
      <c r="F122" s="18"/>
      <c r="G122" s="19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1"/>
      <c r="Y122" s="22" t="str">
        <f>IF('Soumission rapide'!$D122*(SUM('Soumission rapide'!$H122:$X122))&gt;0,'Soumission rapide'!$D122*(SUM('Soumission rapide'!$H122:$X122)),"")</f>
        <v/>
      </c>
      <c r="Z122" s="22" t="str">
        <f>IF('Soumission rapide'!$E122*(1+'Soumission rapide'!$F122)*(SUM('Soumission rapide'!$H122:$X122))&gt;0,'Soumission rapide'!$E122*(1+'Soumission rapide'!$F122)*(SUM('Soumission rapide'!$H122:$X122)),"")</f>
        <v/>
      </c>
      <c r="AA122" s="22" t="str">
        <f>IF('Soumission rapide'!$G122*(SUM('Soumission rapide'!$H122:$X122))&gt;0,'Soumission rapide'!$G122*(SUM('Soumission rapide'!$H122:$X122)),"")</f>
        <v/>
      </c>
      <c r="AB122" s="22" t="str">
        <f>IF(SUM('Soumission rapide'!$Y122:$AA122)&gt;0,SUM('Soumission rapide'!$Y122:$AA122),"")</f>
        <v/>
      </c>
    </row>
    <row r="123" spans="1:28" ht="12.75" customHeight="1">
      <c r="A123" s="28"/>
      <c r="B123" s="30"/>
      <c r="C123" s="16"/>
      <c r="D123" s="17"/>
      <c r="E123" s="17"/>
      <c r="F123" s="18"/>
      <c r="G123" s="19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1"/>
      <c r="Y123" s="22" t="str">
        <f>IF('Soumission rapide'!$D123*(SUM('Soumission rapide'!$H123:$X123))&gt;0,'Soumission rapide'!$D123*(SUM('Soumission rapide'!$H123:$X123)),"")</f>
        <v/>
      </c>
      <c r="Z123" s="22" t="str">
        <f>IF('Soumission rapide'!$E123*(1+'Soumission rapide'!$F123)*(SUM('Soumission rapide'!$H123:$X123))&gt;0,'Soumission rapide'!$E123*(1+'Soumission rapide'!$F123)*(SUM('Soumission rapide'!$H123:$X123)),"")</f>
        <v/>
      </c>
      <c r="AA123" s="22" t="str">
        <f>IF('Soumission rapide'!$G123*(SUM('Soumission rapide'!$H123:$X123))&gt;0,'Soumission rapide'!$G123*(SUM('Soumission rapide'!$H123:$X123)),"")</f>
        <v/>
      </c>
      <c r="AB123" s="22" t="str">
        <f>IF(SUM('Soumission rapide'!$Y123:$AA123)&gt;0,SUM('Soumission rapide'!$Y123:$AA123),"")</f>
        <v/>
      </c>
    </row>
    <row r="124" spans="1:28" ht="12.75" customHeight="1">
      <c r="A124" s="30" t="s">
        <v>35</v>
      </c>
      <c r="B124" s="29" t="s">
        <v>159</v>
      </c>
      <c r="C124" s="16"/>
      <c r="D124" s="17">
        <v>250</v>
      </c>
      <c r="E124" s="17"/>
      <c r="F124" s="18"/>
      <c r="G124" s="19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1"/>
      <c r="Y124" s="22" t="str">
        <f>IF('Soumission rapide'!$D124*(SUM('Soumission rapide'!$H124:$X124))&gt;0,'Soumission rapide'!$D124*(SUM('Soumission rapide'!$H124:$X124)),"")</f>
        <v/>
      </c>
      <c r="Z124" s="22" t="str">
        <f>IF('Soumission rapide'!$E124*(1+'Soumission rapide'!$F124)*(SUM('Soumission rapide'!$H124:$X124))&gt;0,'Soumission rapide'!$E124*(1+'Soumission rapide'!$F124)*(SUM('Soumission rapide'!$H124:$X124)),"")</f>
        <v/>
      </c>
      <c r="AA124" s="22" t="str">
        <f>IF('Soumission rapide'!$G124*(SUM('Soumission rapide'!$H124:$X124))&gt;0,'Soumission rapide'!$G124*(SUM('Soumission rapide'!$H124:$X124)),"")</f>
        <v/>
      </c>
      <c r="AB124" s="22" t="str">
        <f>IF(SUM('Soumission rapide'!$Y124:$AA124)&gt;0,SUM('Soumission rapide'!$Y124:$AA124),"")</f>
        <v/>
      </c>
    </row>
    <row r="125" spans="1:28" ht="12.75" customHeight="1">
      <c r="A125" s="30" t="s">
        <v>35</v>
      </c>
      <c r="B125" s="29" t="s">
        <v>160</v>
      </c>
      <c r="C125" s="16"/>
      <c r="D125" s="17">
        <v>450</v>
      </c>
      <c r="E125" s="17"/>
      <c r="F125" s="18"/>
      <c r="G125" s="19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1"/>
      <c r="Y125" s="22" t="str">
        <f>IF('Soumission rapide'!$D125*(SUM('Soumission rapide'!$H125:$X125))&gt;0,'Soumission rapide'!$D125*(SUM('Soumission rapide'!$H125:$X125)),"")</f>
        <v/>
      </c>
      <c r="Z125" s="22" t="str">
        <f>IF('Soumission rapide'!$E125*(1+'Soumission rapide'!$F125)*(SUM('Soumission rapide'!$H125:$X125))&gt;0,'Soumission rapide'!$E125*(1+'Soumission rapide'!$F125)*(SUM('Soumission rapide'!$H125:$X125)),"")</f>
        <v/>
      </c>
      <c r="AA125" s="22" t="str">
        <f>IF('Soumission rapide'!$G125*(SUM('Soumission rapide'!$H125:$X125))&gt;0,'Soumission rapide'!$G125*(SUM('Soumission rapide'!$H125:$X125)),"")</f>
        <v/>
      </c>
      <c r="AB125" s="22" t="str">
        <f>IF(SUM('Soumission rapide'!$Y125:$AA125)&gt;0,SUM('Soumission rapide'!$Y125:$AA125),"")</f>
        <v/>
      </c>
    </row>
    <row r="126" spans="1:28" ht="12.75" customHeight="1">
      <c r="A126" s="30" t="s">
        <v>35</v>
      </c>
      <c r="B126" s="29" t="s">
        <v>161</v>
      </c>
      <c r="C126" s="16" t="s">
        <v>323</v>
      </c>
      <c r="D126" s="17">
        <v>600</v>
      </c>
      <c r="E126" s="17"/>
      <c r="F126" s="18"/>
      <c r="G126" s="19"/>
      <c r="H126" s="20">
        <v>4</v>
      </c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1"/>
      <c r="Y126" s="22">
        <f>IF('Soumission rapide'!$D126*(SUM('Soumission rapide'!$H126:$X126))&gt;0,'Soumission rapide'!$D126*(SUM('Soumission rapide'!$H126:$X126)),"")</f>
        <v>2400</v>
      </c>
      <c r="Z126" s="22" t="str">
        <f>IF('Soumission rapide'!$E126*(1+'Soumission rapide'!$F126)*(SUM('Soumission rapide'!$H126:$X126))&gt;0,'Soumission rapide'!$E126*(1+'Soumission rapide'!$F126)*(SUM('Soumission rapide'!$H126:$X126)),"")</f>
        <v/>
      </c>
      <c r="AA126" s="22" t="str">
        <f>IF('Soumission rapide'!$G126*(SUM('Soumission rapide'!$H126:$X126))&gt;0,'Soumission rapide'!$G126*(SUM('Soumission rapide'!$H126:$X126)),"")</f>
        <v/>
      </c>
      <c r="AB126" s="22">
        <f>IF(SUM('Soumission rapide'!$Y126:$AA126)&gt;0,SUM('Soumission rapide'!$Y126:$AA126),"")</f>
        <v>2400</v>
      </c>
    </row>
    <row r="127" spans="1:28" ht="12.75" customHeight="1">
      <c r="A127" s="28"/>
      <c r="B127" s="30"/>
      <c r="C127" s="16"/>
      <c r="D127" s="17"/>
      <c r="E127" s="17"/>
      <c r="F127" s="18"/>
      <c r="G127" s="19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1"/>
      <c r="Y127" s="22" t="str">
        <f>IF('Soumission rapide'!$D127*(SUM('Soumission rapide'!$H127:$X127))&gt;0,'Soumission rapide'!$D127*(SUM('Soumission rapide'!$H127:$X127)),"")</f>
        <v/>
      </c>
      <c r="Z127" s="22" t="str">
        <f>IF('Soumission rapide'!$E127*(1+'Soumission rapide'!$F127)*(SUM('Soumission rapide'!$H127:$X127))&gt;0,'Soumission rapide'!$E127*(1+'Soumission rapide'!$F127)*(SUM('Soumission rapide'!$H127:$X127)),"")</f>
        <v/>
      </c>
      <c r="AA127" s="22" t="str">
        <f>IF('Soumission rapide'!$G127*(SUM('Soumission rapide'!$H127:$X127))&gt;0,'Soumission rapide'!$G127*(SUM('Soumission rapide'!$H127:$X127)),"")</f>
        <v/>
      </c>
      <c r="AB127" s="22" t="str">
        <f>IF(SUM('Soumission rapide'!$Y127:$AA127)&gt;0,SUM('Soumission rapide'!$Y127:$AA127),"")</f>
        <v/>
      </c>
    </row>
    <row r="128" spans="1:28" ht="12.75" customHeight="1">
      <c r="A128" s="30" t="s">
        <v>36</v>
      </c>
      <c r="B128" s="29" t="s">
        <v>162</v>
      </c>
      <c r="C128" s="16"/>
      <c r="D128" s="17">
        <v>200</v>
      </c>
      <c r="E128" s="17"/>
      <c r="F128" s="18"/>
      <c r="G128" s="19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1"/>
      <c r="Y128" s="22" t="str">
        <f>IF('Soumission rapide'!$D128*(SUM('Soumission rapide'!$H128:$X128))&gt;0,'Soumission rapide'!$D128*(SUM('Soumission rapide'!$H128:$X128)),"")</f>
        <v/>
      </c>
      <c r="Z128" s="22" t="str">
        <f>IF('Soumission rapide'!$E128*(1+'Soumission rapide'!$F128)*(SUM('Soumission rapide'!$H128:$X128))&gt;0,'Soumission rapide'!$E128*(1+'Soumission rapide'!$F128)*(SUM('Soumission rapide'!$H128:$X128)),"")</f>
        <v/>
      </c>
      <c r="AA128" s="22" t="str">
        <f>IF('Soumission rapide'!$G128*(SUM('Soumission rapide'!$H128:$X128))&gt;0,'Soumission rapide'!$G128*(SUM('Soumission rapide'!$H128:$X128)),"")</f>
        <v/>
      </c>
      <c r="AB128" s="22" t="str">
        <f>IF(SUM('Soumission rapide'!$Y128:$AA128)&gt;0,SUM('Soumission rapide'!$Y128:$AA128),"")</f>
        <v/>
      </c>
    </row>
    <row r="129" spans="1:28" ht="12.75" customHeight="1">
      <c r="A129" s="30" t="s">
        <v>36</v>
      </c>
      <c r="B129" s="29" t="s">
        <v>163</v>
      </c>
      <c r="C129" s="16"/>
      <c r="D129" s="17"/>
      <c r="E129" s="17"/>
      <c r="F129" s="18"/>
      <c r="G129" s="19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1"/>
      <c r="Y129" s="22" t="str">
        <f>IF('Soumission rapide'!$D129*(SUM('Soumission rapide'!$H129:$X129))&gt;0,'Soumission rapide'!$D129*(SUM('Soumission rapide'!$H129:$X129)),"")</f>
        <v/>
      </c>
      <c r="Z129" s="22" t="str">
        <f>IF('Soumission rapide'!$E129*(1+'Soumission rapide'!$F129)*(SUM('Soumission rapide'!$H129:$X129))&gt;0,'Soumission rapide'!$E129*(1+'Soumission rapide'!$F129)*(SUM('Soumission rapide'!$H129:$X129)),"")</f>
        <v/>
      </c>
      <c r="AA129" s="22" t="str">
        <f>IF('Soumission rapide'!$G129*(SUM('Soumission rapide'!$H129:$X129))&gt;0,'Soumission rapide'!$G129*(SUM('Soumission rapide'!$H129:$X129)),"")</f>
        <v/>
      </c>
      <c r="AB129" s="22" t="str">
        <f>IF(SUM('Soumission rapide'!$Y129:$AA129)&gt;0,SUM('Soumission rapide'!$Y129:$AA129),"")</f>
        <v/>
      </c>
    </row>
    <row r="130" spans="1:28" ht="12.75" customHeight="1">
      <c r="A130" s="28"/>
      <c r="B130" s="30"/>
      <c r="C130" s="16"/>
      <c r="D130" s="17"/>
      <c r="E130" s="17"/>
      <c r="F130" s="18"/>
      <c r="G130" s="19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1"/>
      <c r="Y130" s="22" t="str">
        <f>IF('Soumission rapide'!$D130*(SUM('Soumission rapide'!$H130:$X130))&gt;0,'Soumission rapide'!$D130*(SUM('Soumission rapide'!$H130:$X130)),"")</f>
        <v/>
      </c>
      <c r="Z130" s="22" t="str">
        <f>IF('Soumission rapide'!$E130*(1+'Soumission rapide'!$F130)*(SUM('Soumission rapide'!$H130:$X130))&gt;0,'Soumission rapide'!$E130*(1+'Soumission rapide'!$F130)*(SUM('Soumission rapide'!$H130:$X130)),"")</f>
        <v/>
      </c>
      <c r="AA130" s="22" t="str">
        <f>IF('Soumission rapide'!$G130*(SUM('Soumission rapide'!$H130:$X130))&gt;0,'Soumission rapide'!$G130*(SUM('Soumission rapide'!$H130:$X130)),"")</f>
        <v/>
      </c>
      <c r="AB130" s="22" t="str">
        <f>IF(SUM('Soumission rapide'!$Y130:$AA130)&gt;0,SUM('Soumission rapide'!$Y130:$AA130),"")</f>
        <v/>
      </c>
    </row>
    <row r="131" spans="1:28" ht="12.75" customHeight="1">
      <c r="A131" s="30" t="s">
        <v>298</v>
      </c>
      <c r="B131" s="29" t="s">
        <v>164</v>
      </c>
      <c r="C131" s="16"/>
      <c r="D131" s="17"/>
      <c r="E131" s="17"/>
      <c r="F131" s="18"/>
      <c r="G131" s="19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1"/>
      <c r="Y131" s="22" t="str">
        <f>IF('Soumission rapide'!$D131*(SUM('Soumission rapide'!$H131:$X131))&gt;0,'Soumission rapide'!$D131*(SUM('Soumission rapide'!$H131:$X131)),"")</f>
        <v/>
      </c>
      <c r="Z131" s="22" t="str">
        <f>IF('Soumission rapide'!$E131*(1+'Soumission rapide'!$F131)*(SUM('Soumission rapide'!$H131:$X131))&gt;0,'Soumission rapide'!$E131*(1+'Soumission rapide'!$F131)*(SUM('Soumission rapide'!$H131:$X131)),"")</f>
        <v/>
      </c>
      <c r="AA131" s="22" t="str">
        <f>IF('Soumission rapide'!$G131*(SUM('Soumission rapide'!$H131:$X131))&gt;0,'Soumission rapide'!$G131*(SUM('Soumission rapide'!$H131:$X131)),"")</f>
        <v/>
      </c>
      <c r="AB131" s="22" t="str">
        <f>IF(SUM('Soumission rapide'!$Y131:$AA131)&gt;0,SUM('Soumission rapide'!$Y131:$AA131),"")</f>
        <v/>
      </c>
    </row>
    <row r="132" spans="1:28" ht="12.75" customHeight="1">
      <c r="A132" s="30" t="s">
        <v>298</v>
      </c>
      <c r="B132" s="29" t="s">
        <v>165</v>
      </c>
      <c r="C132" s="16"/>
      <c r="D132" s="17"/>
      <c r="E132" s="17"/>
      <c r="F132" s="18"/>
      <c r="G132" s="19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1"/>
      <c r="Y132" s="22" t="str">
        <f>IF('Soumission rapide'!$D132*(SUM('Soumission rapide'!$H132:$X132))&gt;0,'Soumission rapide'!$D132*(SUM('Soumission rapide'!$H132:$X132)),"")</f>
        <v/>
      </c>
      <c r="Z132" s="22" t="str">
        <f>IF('Soumission rapide'!$E132*(1+'Soumission rapide'!$F132)*(SUM('Soumission rapide'!$H132:$X132))&gt;0,'Soumission rapide'!$E132*(1+'Soumission rapide'!$F132)*(SUM('Soumission rapide'!$H132:$X132)),"")</f>
        <v/>
      </c>
      <c r="AA132" s="22" t="str">
        <f>IF('Soumission rapide'!$G132*(SUM('Soumission rapide'!$H132:$X132))&gt;0,'Soumission rapide'!$G132*(SUM('Soumission rapide'!$H132:$X132)),"")</f>
        <v/>
      </c>
      <c r="AB132" s="22" t="str">
        <f>IF(SUM('Soumission rapide'!$Y132:$AA132)&gt;0,SUM('Soumission rapide'!$Y132:$AA132),"")</f>
        <v/>
      </c>
    </row>
    <row r="133" spans="1:28" ht="12.75" customHeight="1">
      <c r="A133" s="30" t="s">
        <v>298</v>
      </c>
      <c r="B133" s="29" t="s">
        <v>166</v>
      </c>
      <c r="C133" s="16"/>
      <c r="D133" s="17"/>
      <c r="E133" s="17"/>
      <c r="F133" s="18"/>
      <c r="G133" s="19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1"/>
      <c r="Y133" s="22" t="str">
        <f>IF('Soumission rapide'!$D133*(SUM('Soumission rapide'!$H133:$X133))&gt;0,'Soumission rapide'!$D133*(SUM('Soumission rapide'!$H133:$X133)),"")</f>
        <v/>
      </c>
      <c r="Z133" s="22" t="str">
        <f>IF('Soumission rapide'!$E133*(1+'Soumission rapide'!$F133)*(SUM('Soumission rapide'!$H133:$X133))&gt;0,'Soumission rapide'!$E133*(1+'Soumission rapide'!$F133)*(SUM('Soumission rapide'!$H133:$X133)),"")</f>
        <v/>
      </c>
      <c r="AA133" s="22" t="str">
        <f>IF('Soumission rapide'!$G133*(SUM('Soumission rapide'!$H133:$X133))&gt;0,'Soumission rapide'!$G133*(SUM('Soumission rapide'!$H133:$X133)),"")</f>
        <v/>
      </c>
      <c r="AB133" s="22" t="str">
        <f>IF(SUM('Soumission rapide'!$Y133:$AA133)&gt;0,SUM('Soumission rapide'!$Y133:$AA133),"")</f>
        <v/>
      </c>
    </row>
    <row r="134" spans="1:28" ht="12.75" customHeight="1">
      <c r="A134" s="30" t="s">
        <v>298</v>
      </c>
      <c r="B134" s="29" t="s">
        <v>167</v>
      </c>
      <c r="C134" s="16"/>
      <c r="D134" s="17"/>
      <c r="E134" s="17"/>
      <c r="F134" s="18"/>
      <c r="G134" s="19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1"/>
      <c r="Y134" s="22" t="str">
        <f>IF('Soumission rapide'!$D134*(SUM('Soumission rapide'!$H134:$X134))&gt;0,'Soumission rapide'!$D134*(SUM('Soumission rapide'!$H134:$X134)),"")</f>
        <v/>
      </c>
      <c r="Z134" s="22" t="str">
        <f>IF('Soumission rapide'!$E134*(1+'Soumission rapide'!$F134)*(SUM('Soumission rapide'!$H134:$X134))&gt;0,'Soumission rapide'!$E134*(1+'Soumission rapide'!$F134)*(SUM('Soumission rapide'!$H134:$X134)),"")</f>
        <v/>
      </c>
      <c r="AA134" s="22" t="str">
        <f>IF('Soumission rapide'!$G134*(SUM('Soumission rapide'!$H134:$X134))&gt;0,'Soumission rapide'!$G134*(SUM('Soumission rapide'!$H134:$X134)),"")</f>
        <v/>
      </c>
      <c r="AB134" s="22" t="str">
        <f>IF(SUM('Soumission rapide'!$Y134:$AA134)&gt;0,SUM('Soumission rapide'!$Y134:$AA134),"")</f>
        <v/>
      </c>
    </row>
    <row r="135" spans="1:28" ht="12.75" customHeight="1">
      <c r="A135" s="30" t="s">
        <v>298</v>
      </c>
      <c r="B135" s="29" t="s">
        <v>168</v>
      </c>
      <c r="C135" s="16"/>
      <c r="D135" s="17"/>
      <c r="E135" s="17"/>
      <c r="F135" s="18"/>
      <c r="G135" s="19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1"/>
      <c r="Y135" s="22" t="str">
        <f>IF('Soumission rapide'!$D135*(SUM('Soumission rapide'!$H135:$X135))&gt;0,'Soumission rapide'!$D135*(SUM('Soumission rapide'!$H135:$X135)),"")</f>
        <v/>
      </c>
      <c r="Z135" s="22" t="str">
        <f>IF('Soumission rapide'!$E135*(1+'Soumission rapide'!$F135)*(SUM('Soumission rapide'!$H135:$X135))&gt;0,'Soumission rapide'!$E135*(1+'Soumission rapide'!$F135)*(SUM('Soumission rapide'!$H135:$X135)),"")</f>
        <v/>
      </c>
      <c r="AA135" s="22" t="str">
        <f>IF('Soumission rapide'!$G135*(SUM('Soumission rapide'!$H135:$X135))&gt;0,'Soumission rapide'!$G135*(SUM('Soumission rapide'!$H135:$X135)),"")</f>
        <v/>
      </c>
      <c r="AB135" s="22" t="str">
        <f>IF(SUM('Soumission rapide'!$Y135:$AA135)&gt;0,SUM('Soumission rapide'!$Y135:$AA135),"")</f>
        <v/>
      </c>
    </row>
    <row r="136" spans="1:28" ht="12.75" customHeight="1">
      <c r="A136" s="30" t="s">
        <v>298</v>
      </c>
      <c r="B136" s="29" t="s">
        <v>169</v>
      </c>
      <c r="C136" s="16"/>
      <c r="D136" s="17"/>
      <c r="E136" s="17"/>
      <c r="F136" s="18"/>
      <c r="G136" s="19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1"/>
      <c r="Y136" s="22" t="str">
        <f>IF('Soumission rapide'!$D136*(SUM('Soumission rapide'!$H136:$X136))&gt;0,'Soumission rapide'!$D136*(SUM('Soumission rapide'!$H136:$X136)),"")</f>
        <v/>
      </c>
      <c r="Z136" s="22" t="str">
        <f>IF('Soumission rapide'!$E136*(1+'Soumission rapide'!$F136)*(SUM('Soumission rapide'!$H136:$X136))&gt;0,'Soumission rapide'!$E136*(1+'Soumission rapide'!$F136)*(SUM('Soumission rapide'!$H136:$X136)),"")</f>
        <v/>
      </c>
      <c r="AA136" s="22" t="str">
        <f>IF('Soumission rapide'!$G136*(SUM('Soumission rapide'!$H136:$X136))&gt;0,'Soumission rapide'!$G136*(SUM('Soumission rapide'!$H136:$X136)),"")</f>
        <v/>
      </c>
      <c r="AB136" s="22" t="str">
        <f>IF(SUM('Soumission rapide'!$Y136:$AA136)&gt;0,SUM('Soumission rapide'!$Y136:$AA136),"")</f>
        <v/>
      </c>
    </row>
    <row r="137" spans="1:28" ht="12.75" customHeight="1">
      <c r="A137" s="30" t="s">
        <v>298</v>
      </c>
      <c r="B137" s="29" t="s">
        <v>170</v>
      </c>
      <c r="C137" s="16" t="s">
        <v>323</v>
      </c>
      <c r="D137" s="17">
        <v>640</v>
      </c>
      <c r="E137" s="17"/>
      <c r="F137" s="18"/>
      <c r="G137" s="19"/>
      <c r="H137" s="20"/>
      <c r="I137" s="20">
        <v>25</v>
      </c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1"/>
      <c r="Y137" s="22">
        <f>IF('Soumission rapide'!$D137*(SUM('Soumission rapide'!$H137:$X137))&gt;0,'Soumission rapide'!$D137*(SUM('Soumission rapide'!$H137:$X137)),"")</f>
        <v>16000</v>
      </c>
      <c r="Z137" s="22" t="str">
        <f>IF('Soumission rapide'!$E137*(1+'Soumission rapide'!$F137)*(SUM('Soumission rapide'!$H137:$X137))&gt;0,'Soumission rapide'!$E137*(1+'Soumission rapide'!$F137)*(SUM('Soumission rapide'!$H137:$X137)),"")</f>
        <v/>
      </c>
      <c r="AA137" s="22" t="str">
        <f>IF('Soumission rapide'!$G137*(SUM('Soumission rapide'!$H137:$X137))&gt;0,'Soumission rapide'!$G137*(SUM('Soumission rapide'!$H137:$X137)),"")</f>
        <v/>
      </c>
      <c r="AB137" s="22">
        <f>IF(SUM('Soumission rapide'!$Y137:$AA137)&gt;0,SUM('Soumission rapide'!$Y137:$AA137),"")</f>
        <v>16000</v>
      </c>
    </row>
    <row r="138" spans="1:28" ht="12.75" customHeight="1">
      <c r="A138" s="28"/>
      <c r="B138" s="30"/>
      <c r="C138" s="16"/>
      <c r="D138" s="17"/>
      <c r="E138" s="17"/>
      <c r="F138" s="18"/>
      <c r="G138" s="19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1"/>
      <c r="Y138" s="22" t="str">
        <f>IF('Soumission rapide'!$D138*(SUM('Soumission rapide'!$H138:$X138))&gt;0,'Soumission rapide'!$D138*(SUM('Soumission rapide'!$H138:$X138)),"")</f>
        <v/>
      </c>
      <c r="Z138" s="22" t="str">
        <f>IF('Soumission rapide'!$E138*(1+'Soumission rapide'!$F138)*(SUM('Soumission rapide'!$H138:$X138))&gt;0,'Soumission rapide'!$E138*(1+'Soumission rapide'!$F138)*(SUM('Soumission rapide'!$H138:$X138)),"")</f>
        <v/>
      </c>
      <c r="AA138" s="22" t="str">
        <f>IF('Soumission rapide'!$G138*(SUM('Soumission rapide'!$H138:$X138))&gt;0,'Soumission rapide'!$G138*(SUM('Soumission rapide'!$H138:$X138)),"")</f>
        <v/>
      </c>
      <c r="AB138" s="22" t="str">
        <f>IF(SUM('Soumission rapide'!$Y138:$AA138)&gt;0,SUM('Soumission rapide'!$Y138:$AA138),"")</f>
        <v/>
      </c>
    </row>
    <row r="139" spans="1:28" ht="12.75" customHeight="1">
      <c r="A139" s="30" t="s">
        <v>37</v>
      </c>
      <c r="B139" s="29" t="s">
        <v>171</v>
      </c>
      <c r="C139" s="16" t="s">
        <v>323</v>
      </c>
      <c r="D139" s="17">
        <v>500</v>
      </c>
      <c r="E139" s="17"/>
      <c r="F139" s="18"/>
      <c r="G139" s="19"/>
      <c r="H139" s="20">
        <v>1</v>
      </c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1"/>
      <c r="Y139" s="22">
        <f>IF('Soumission rapide'!$D139*(SUM('Soumission rapide'!$H139:$X139))&gt;0,'Soumission rapide'!$D139*(SUM('Soumission rapide'!$H139:$X139)),"")</f>
        <v>500</v>
      </c>
      <c r="Z139" s="22" t="str">
        <f>IF('Soumission rapide'!$E139*(1+'Soumission rapide'!$F139)*(SUM('Soumission rapide'!$H139:$X139))&gt;0,'Soumission rapide'!$E139*(1+'Soumission rapide'!$F139)*(SUM('Soumission rapide'!$H139:$X139)),"")</f>
        <v/>
      </c>
      <c r="AA139" s="22" t="str">
        <f>IF('Soumission rapide'!$G139*(SUM('Soumission rapide'!$H139:$X139))&gt;0,'Soumission rapide'!$G139*(SUM('Soumission rapide'!$H139:$X139)),"")</f>
        <v/>
      </c>
      <c r="AB139" s="22">
        <f>IF(SUM('Soumission rapide'!$Y139:$AA139)&gt;0,SUM('Soumission rapide'!$Y139:$AA139),"")</f>
        <v>500</v>
      </c>
    </row>
    <row r="140" spans="1:28" ht="12.75" customHeight="1">
      <c r="A140" s="30" t="s">
        <v>37</v>
      </c>
      <c r="B140" s="29" t="s">
        <v>172</v>
      </c>
      <c r="C140" s="16" t="s">
        <v>323</v>
      </c>
      <c r="D140" s="17">
        <v>1500</v>
      </c>
      <c r="E140" s="17"/>
      <c r="F140" s="18"/>
      <c r="G140" s="19"/>
      <c r="H140" s="20">
        <v>1</v>
      </c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1"/>
      <c r="Y140" s="22">
        <f>IF('Soumission rapide'!$D140*(SUM('Soumission rapide'!$H140:$X140))&gt;0,'Soumission rapide'!$D140*(SUM('Soumission rapide'!$H140:$X140)),"")</f>
        <v>1500</v>
      </c>
      <c r="Z140" s="22" t="str">
        <f>IF('Soumission rapide'!$E140*(1+'Soumission rapide'!$F140)*(SUM('Soumission rapide'!$H140:$X140))&gt;0,'Soumission rapide'!$E140*(1+'Soumission rapide'!$F140)*(SUM('Soumission rapide'!$H140:$X140)),"")</f>
        <v/>
      </c>
      <c r="AA140" s="22" t="str">
        <f>IF('Soumission rapide'!$G140*(SUM('Soumission rapide'!$H140:$X140))&gt;0,'Soumission rapide'!$G140*(SUM('Soumission rapide'!$H140:$X140)),"")</f>
        <v/>
      </c>
      <c r="AB140" s="22">
        <f>IF(SUM('Soumission rapide'!$Y140:$AA140)&gt;0,SUM('Soumission rapide'!$Y140:$AA140),"")</f>
        <v>1500</v>
      </c>
    </row>
    <row r="141" spans="1:28" ht="12.75" customHeight="1">
      <c r="A141" s="30" t="s">
        <v>37</v>
      </c>
      <c r="B141" s="29" t="s">
        <v>173</v>
      </c>
      <c r="C141" s="16" t="s">
        <v>323</v>
      </c>
      <c r="D141" s="17">
        <v>2000</v>
      </c>
      <c r="E141" s="17"/>
      <c r="F141" s="18"/>
      <c r="G141" s="19"/>
      <c r="H141" s="20">
        <v>1</v>
      </c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1"/>
      <c r="Y141" s="22">
        <f>IF('Soumission rapide'!$D141*(SUM('Soumission rapide'!$H141:$X141))&gt;0,'Soumission rapide'!$D141*(SUM('Soumission rapide'!$H141:$X141)),"")</f>
        <v>2000</v>
      </c>
      <c r="Z141" s="22" t="str">
        <f>IF('Soumission rapide'!$E141*(1+'Soumission rapide'!$F141)*(SUM('Soumission rapide'!$H141:$X141))&gt;0,'Soumission rapide'!$E141*(1+'Soumission rapide'!$F141)*(SUM('Soumission rapide'!$H141:$X141)),"")</f>
        <v/>
      </c>
      <c r="AA141" s="22" t="str">
        <f>IF('Soumission rapide'!$G141*(SUM('Soumission rapide'!$H141:$X141))&gt;0,'Soumission rapide'!$G141*(SUM('Soumission rapide'!$H141:$X141)),"")</f>
        <v/>
      </c>
      <c r="AB141" s="22">
        <f>IF(SUM('Soumission rapide'!$Y141:$AA141)&gt;0,SUM('Soumission rapide'!$Y141:$AA141),"")</f>
        <v>2000</v>
      </c>
    </row>
    <row r="142" spans="1:28" ht="12.75" customHeight="1">
      <c r="A142" s="30" t="s">
        <v>37</v>
      </c>
      <c r="B142" s="29" t="s">
        <v>174</v>
      </c>
      <c r="C142" s="16" t="s">
        <v>323</v>
      </c>
      <c r="D142" s="17">
        <v>1500</v>
      </c>
      <c r="E142" s="17"/>
      <c r="F142" s="18"/>
      <c r="G142" s="19"/>
      <c r="H142" s="20">
        <v>1</v>
      </c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1"/>
      <c r="Y142" s="22">
        <f>IF('Soumission rapide'!$D142*(SUM('Soumission rapide'!$H142:$X142))&gt;0,'Soumission rapide'!$D142*(SUM('Soumission rapide'!$H142:$X142)),"")</f>
        <v>1500</v>
      </c>
      <c r="Z142" s="22" t="str">
        <f>IF('Soumission rapide'!$E142*(1+'Soumission rapide'!$F142)*(SUM('Soumission rapide'!$H142:$X142))&gt;0,'Soumission rapide'!$E142*(1+'Soumission rapide'!$F142)*(SUM('Soumission rapide'!$H142:$X142)),"")</f>
        <v/>
      </c>
      <c r="AA142" s="22" t="str">
        <f>IF('Soumission rapide'!$G142*(SUM('Soumission rapide'!$H142:$X142))&gt;0,'Soumission rapide'!$G142*(SUM('Soumission rapide'!$H142:$X142)),"")</f>
        <v/>
      </c>
      <c r="AB142" s="22">
        <f>IF(SUM('Soumission rapide'!$Y142:$AA142)&gt;0,SUM('Soumission rapide'!$Y142:$AA142),"")</f>
        <v>1500</v>
      </c>
    </row>
    <row r="143" spans="1:28" ht="12.75" customHeight="1">
      <c r="A143" s="30" t="s">
        <v>37</v>
      </c>
      <c r="B143" s="29" t="s">
        <v>175</v>
      </c>
      <c r="C143" s="16"/>
      <c r="D143" s="17"/>
      <c r="E143" s="17"/>
      <c r="F143" s="18"/>
      <c r="G143" s="19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1"/>
      <c r="Y143" s="22" t="str">
        <f>IF('Soumission rapide'!$D143*(SUM('Soumission rapide'!$H143:$X143))&gt;0,'Soumission rapide'!$D143*(SUM('Soumission rapide'!$H143:$X143)),"")</f>
        <v/>
      </c>
      <c r="Z143" s="22" t="str">
        <f>IF('Soumission rapide'!$E143*(1+'Soumission rapide'!$F143)*(SUM('Soumission rapide'!$H143:$X143))&gt;0,'Soumission rapide'!$E143*(1+'Soumission rapide'!$F143)*(SUM('Soumission rapide'!$H143:$X143)),"")</f>
        <v/>
      </c>
      <c r="AA143" s="22" t="str">
        <f>IF('Soumission rapide'!$G143*(SUM('Soumission rapide'!$H143:$X143))&gt;0,'Soumission rapide'!$G143*(SUM('Soumission rapide'!$H143:$X143)),"")</f>
        <v/>
      </c>
      <c r="AB143" s="22" t="str">
        <f>IF(SUM('Soumission rapide'!$Y143:$AA143)&gt;0,SUM('Soumission rapide'!$Y143:$AA143),"")</f>
        <v/>
      </c>
    </row>
    <row r="144" spans="1:28" ht="12.75" customHeight="1">
      <c r="A144" s="30" t="s">
        <v>37</v>
      </c>
      <c r="B144" s="29" t="s">
        <v>176</v>
      </c>
      <c r="C144" s="16"/>
      <c r="D144" s="17"/>
      <c r="E144" s="17"/>
      <c r="F144" s="18"/>
      <c r="G144" s="19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1"/>
      <c r="Y144" s="22" t="str">
        <f>IF('Soumission rapide'!$D144*(SUM('Soumission rapide'!$H144:$X144))&gt;0,'Soumission rapide'!$D144*(SUM('Soumission rapide'!$H144:$X144)),"")</f>
        <v/>
      </c>
      <c r="Z144" s="22" t="str">
        <f>IF('Soumission rapide'!$E144*(1+'Soumission rapide'!$F144)*(SUM('Soumission rapide'!$H144:$X144))&gt;0,'Soumission rapide'!$E144*(1+'Soumission rapide'!$F144)*(SUM('Soumission rapide'!$H144:$X144)),"")</f>
        <v/>
      </c>
      <c r="AA144" s="22" t="str">
        <f>IF('Soumission rapide'!$G144*(SUM('Soumission rapide'!$H144:$X144))&gt;0,'Soumission rapide'!$G144*(SUM('Soumission rapide'!$H144:$X144)),"")</f>
        <v/>
      </c>
      <c r="AB144" s="22" t="str">
        <f>IF(SUM('Soumission rapide'!$Y144:$AA144)&gt;0,SUM('Soumission rapide'!$Y144:$AA144),"")</f>
        <v/>
      </c>
    </row>
    <row r="145" spans="1:28" ht="12.75" customHeight="1">
      <c r="A145" s="30" t="s">
        <v>37</v>
      </c>
      <c r="B145" s="29" t="s">
        <v>177</v>
      </c>
      <c r="C145" s="16"/>
      <c r="D145" s="17"/>
      <c r="E145" s="17">
        <v>3</v>
      </c>
      <c r="F145" s="18"/>
      <c r="G145" s="19">
        <v>15</v>
      </c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1"/>
      <c r="Y145" s="22" t="str">
        <f>IF('Soumission rapide'!$D145*(SUM('Soumission rapide'!$H145:$X145))&gt;0,'Soumission rapide'!$D145*(SUM('Soumission rapide'!$H145:$X145)),"")</f>
        <v/>
      </c>
      <c r="Z145" s="22" t="str">
        <f>IF('Soumission rapide'!$E145*(1+'Soumission rapide'!$F145)*(SUM('Soumission rapide'!$H145:$X145))&gt;0,'Soumission rapide'!$E145*(1+'Soumission rapide'!$F145)*(SUM('Soumission rapide'!$H145:$X145)),"")</f>
        <v/>
      </c>
      <c r="AA145" s="22" t="str">
        <f>IF('Soumission rapide'!$G145*(SUM('Soumission rapide'!$H145:$X145))&gt;0,'Soumission rapide'!$G145*(SUM('Soumission rapide'!$H145:$X145)),"")</f>
        <v/>
      </c>
      <c r="AB145" s="22" t="str">
        <f>IF(SUM('Soumission rapide'!$Y145:$AA145)&gt;0,SUM('Soumission rapide'!$Y145:$AA145),"")</f>
        <v/>
      </c>
    </row>
    <row r="146" spans="1:28" ht="12.75" customHeight="1">
      <c r="A146" s="30" t="s">
        <v>37</v>
      </c>
      <c r="B146" s="29" t="s">
        <v>178</v>
      </c>
      <c r="C146" s="16"/>
      <c r="D146" s="17"/>
      <c r="E146" s="17">
        <v>400</v>
      </c>
      <c r="F146" s="18"/>
      <c r="G146" s="19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1"/>
      <c r="Y146" s="22" t="str">
        <f>IF('Soumission rapide'!$D146*(SUM('Soumission rapide'!$H146:$X146))&gt;0,'Soumission rapide'!$D146*(SUM('Soumission rapide'!$H146:$X146)),"")</f>
        <v/>
      </c>
      <c r="Z146" s="22" t="str">
        <f>IF('Soumission rapide'!$E146*(1+'Soumission rapide'!$F146)*(SUM('Soumission rapide'!$H146:$X146))&gt;0,'Soumission rapide'!$E146*(1+'Soumission rapide'!$F146)*(SUM('Soumission rapide'!$H146:$X146)),"")</f>
        <v/>
      </c>
      <c r="AA146" s="22" t="str">
        <f>IF('Soumission rapide'!$G146*(SUM('Soumission rapide'!$H146:$X146))&gt;0,'Soumission rapide'!$G146*(SUM('Soumission rapide'!$H146:$X146)),"")</f>
        <v/>
      </c>
      <c r="AB146" s="22" t="str">
        <f>IF(SUM('Soumission rapide'!$Y146:$AA146)&gt;0,SUM('Soumission rapide'!$Y146:$AA146),"")</f>
        <v/>
      </c>
    </row>
    <row r="147" spans="1:28" ht="12.75" customHeight="1">
      <c r="A147" s="30" t="s">
        <v>37</v>
      </c>
      <c r="B147" s="29" t="s">
        <v>179</v>
      </c>
      <c r="C147" s="16" t="s">
        <v>323</v>
      </c>
      <c r="D147" s="17">
        <v>1000</v>
      </c>
      <c r="E147" s="17"/>
      <c r="F147" s="18"/>
      <c r="G147" s="19"/>
      <c r="H147" s="20">
        <v>1</v>
      </c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1"/>
      <c r="Y147" s="22">
        <f>IF('Soumission rapide'!$D147*(SUM('Soumission rapide'!$H147:$X147))&gt;0,'Soumission rapide'!$D147*(SUM('Soumission rapide'!$H147:$X147)),"")</f>
        <v>1000</v>
      </c>
      <c r="Z147" s="22" t="str">
        <f>IF('Soumission rapide'!$E147*(1+'Soumission rapide'!$F147)*(SUM('Soumission rapide'!$H147:$X147))&gt;0,'Soumission rapide'!$E147*(1+'Soumission rapide'!$F147)*(SUM('Soumission rapide'!$H147:$X147)),"")</f>
        <v/>
      </c>
      <c r="AA147" s="22" t="str">
        <f>IF('Soumission rapide'!$G147*(SUM('Soumission rapide'!$H147:$X147))&gt;0,'Soumission rapide'!$G147*(SUM('Soumission rapide'!$H147:$X147)),"")</f>
        <v/>
      </c>
      <c r="AB147" s="22">
        <f>IF(SUM('Soumission rapide'!$Y147:$AA147)&gt;0,SUM('Soumission rapide'!$Y147:$AA147),"")</f>
        <v>1000</v>
      </c>
    </row>
    <row r="148" spans="1:28" ht="12.75" customHeight="1">
      <c r="A148" s="30" t="s">
        <v>37</v>
      </c>
      <c r="B148" s="29" t="s">
        <v>180</v>
      </c>
      <c r="C148" s="16" t="s">
        <v>323</v>
      </c>
      <c r="D148" s="17">
        <v>500</v>
      </c>
      <c r="E148" s="17"/>
      <c r="F148" s="18"/>
      <c r="G148" s="19"/>
      <c r="H148" s="20">
        <v>1</v>
      </c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1"/>
      <c r="Y148" s="22">
        <f>IF('Soumission rapide'!$D148*(SUM('Soumission rapide'!$H148:$X148))&gt;0,'Soumission rapide'!$D148*(SUM('Soumission rapide'!$H148:$X148)),"")</f>
        <v>500</v>
      </c>
      <c r="Z148" s="22" t="str">
        <f>IF('Soumission rapide'!$E148*(1+'Soumission rapide'!$F148)*(SUM('Soumission rapide'!$H148:$X148))&gt;0,'Soumission rapide'!$E148*(1+'Soumission rapide'!$F148)*(SUM('Soumission rapide'!$H148:$X148)),"")</f>
        <v/>
      </c>
      <c r="AA148" s="22" t="str">
        <f>IF('Soumission rapide'!$G148*(SUM('Soumission rapide'!$H148:$X148))&gt;0,'Soumission rapide'!$G148*(SUM('Soumission rapide'!$H148:$X148)),"")</f>
        <v/>
      </c>
      <c r="AB148" s="22">
        <f>IF(SUM('Soumission rapide'!$Y148:$AA148)&gt;0,SUM('Soumission rapide'!$Y148:$AA148),"")</f>
        <v>500</v>
      </c>
    </row>
    <row r="149" spans="1:28" ht="12.75" customHeight="1">
      <c r="A149" s="30" t="s">
        <v>37</v>
      </c>
      <c r="B149" s="29" t="s">
        <v>181</v>
      </c>
      <c r="C149" s="16"/>
      <c r="D149" s="17"/>
      <c r="E149" s="17"/>
      <c r="F149" s="18"/>
      <c r="G149" s="19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1"/>
      <c r="Y149" s="22" t="str">
        <f>IF('Soumission rapide'!$D149*(SUM('Soumission rapide'!$H149:$X149))&gt;0,'Soumission rapide'!$D149*(SUM('Soumission rapide'!$H149:$X149)),"")</f>
        <v/>
      </c>
      <c r="Z149" s="22" t="str">
        <f>IF('Soumission rapide'!$E149*(1+'Soumission rapide'!$F149)*(SUM('Soumission rapide'!$H149:$X149))&gt;0,'Soumission rapide'!$E149*(1+'Soumission rapide'!$F149)*(SUM('Soumission rapide'!$H149:$X149)),"")</f>
        <v/>
      </c>
      <c r="AA149" s="22" t="str">
        <f>IF('Soumission rapide'!$G149*(SUM('Soumission rapide'!$H149:$X149))&gt;0,'Soumission rapide'!$G149*(SUM('Soumission rapide'!$H149:$X149)),"")</f>
        <v/>
      </c>
      <c r="AB149" s="22" t="str">
        <f>IF(SUM('Soumission rapide'!$Y149:$AA149)&gt;0,SUM('Soumission rapide'!$Y149:$AA149),"")</f>
        <v/>
      </c>
    </row>
    <row r="150" spans="1:28" ht="12.75" customHeight="1">
      <c r="A150" s="28"/>
      <c r="B150" s="30"/>
      <c r="C150" s="16"/>
      <c r="D150" s="17"/>
      <c r="E150" s="17"/>
      <c r="F150" s="18"/>
      <c r="G150" s="19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1"/>
      <c r="Y150" s="22" t="str">
        <f>IF('Soumission rapide'!$D150*(SUM('Soumission rapide'!$H150:$X150))&gt;0,'Soumission rapide'!$D150*(SUM('Soumission rapide'!$H150:$X150)),"")</f>
        <v/>
      </c>
      <c r="Z150" s="22" t="str">
        <f>IF('Soumission rapide'!$E150*(1+'Soumission rapide'!$F150)*(SUM('Soumission rapide'!$H150:$X150))&gt;0,'Soumission rapide'!$E150*(1+'Soumission rapide'!$F150)*(SUM('Soumission rapide'!$H150:$X150)),"")</f>
        <v/>
      </c>
      <c r="AA150" s="22" t="str">
        <f>IF('Soumission rapide'!$G150*(SUM('Soumission rapide'!$H150:$X150))&gt;0,'Soumission rapide'!$G150*(SUM('Soumission rapide'!$H150:$X150)),"")</f>
        <v/>
      </c>
      <c r="AB150" s="22" t="str">
        <f>IF(SUM('Soumission rapide'!$Y150:$AA150)&gt;0,SUM('Soumission rapide'!$Y150:$AA150),"")</f>
        <v/>
      </c>
    </row>
    <row r="151" spans="1:28" ht="12.75" customHeight="1">
      <c r="A151" s="30" t="s">
        <v>38</v>
      </c>
      <c r="B151" s="29" t="s">
        <v>182</v>
      </c>
      <c r="C151" s="16"/>
      <c r="D151" s="17"/>
      <c r="E151" s="17"/>
      <c r="F151" s="18"/>
      <c r="G151" s="19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1"/>
      <c r="Y151" s="22" t="str">
        <f>IF('Soumission rapide'!$D151*(SUM('Soumission rapide'!$H151:$X151))&gt;0,'Soumission rapide'!$D151*(SUM('Soumission rapide'!$H151:$X151)),"")</f>
        <v/>
      </c>
      <c r="Z151" s="22" t="str">
        <f>IF('Soumission rapide'!$E151*(1+'Soumission rapide'!$F151)*(SUM('Soumission rapide'!$H151:$X151))&gt;0,'Soumission rapide'!$E151*(1+'Soumission rapide'!$F151)*(SUM('Soumission rapide'!$H151:$X151)),"")</f>
        <v/>
      </c>
      <c r="AA151" s="22" t="str">
        <f>IF('Soumission rapide'!$G151*(SUM('Soumission rapide'!$H151:$X151))&gt;0,'Soumission rapide'!$G151*(SUM('Soumission rapide'!$H151:$X151)),"")</f>
        <v/>
      </c>
      <c r="AB151" s="22" t="str">
        <f>IF(SUM('Soumission rapide'!$Y151:$AA151)&gt;0,SUM('Soumission rapide'!$Y151:$AA151),"")</f>
        <v/>
      </c>
    </row>
    <row r="152" spans="1:28" ht="12.75" customHeight="1">
      <c r="A152" s="28"/>
      <c r="B152" s="30"/>
      <c r="C152" s="16"/>
      <c r="D152" s="17"/>
      <c r="E152" s="17"/>
      <c r="F152" s="18"/>
      <c r="G152" s="19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1"/>
      <c r="Y152" s="22" t="str">
        <f>IF('Soumission rapide'!$D152*(SUM('Soumission rapide'!$H152:$X152))&gt;0,'Soumission rapide'!$D152*(SUM('Soumission rapide'!$H152:$X152)),"")</f>
        <v/>
      </c>
      <c r="Z152" s="22" t="str">
        <f>IF('Soumission rapide'!$E152*(1+'Soumission rapide'!$F152)*(SUM('Soumission rapide'!$H152:$X152))&gt;0,'Soumission rapide'!$E152*(1+'Soumission rapide'!$F152)*(SUM('Soumission rapide'!$H152:$X152)),"")</f>
        <v/>
      </c>
      <c r="AA152" s="22" t="str">
        <f>IF('Soumission rapide'!$G152*(SUM('Soumission rapide'!$H152:$X152))&gt;0,'Soumission rapide'!$G152*(SUM('Soumission rapide'!$H152:$X152)),"")</f>
        <v/>
      </c>
      <c r="AB152" s="22" t="str">
        <f>IF(SUM('Soumission rapide'!$Y152:$AA152)&gt;0,SUM('Soumission rapide'!$Y152:$AA152),"")</f>
        <v/>
      </c>
    </row>
    <row r="153" spans="1:28" ht="12.75" customHeight="1">
      <c r="A153" s="30" t="s">
        <v>39</v>
      </c>
      <c r="B153" s="30" t="s">
        <v>39</v>
      </c>
      <c r="C153" s="16" t="s">
        <v>323</v>
      </c>
      <c r="D153" s="17">
        <v>0.3</v>
      </c>
      <c r="E153" s="17"/>
      <c r="F153" s="18"/>
      <c r="G153" s="19"/>
      <c r="H153" s="20">
        <v>1075</v>
      </c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1"/>
      <c r="Y153" s="22">
        <f>IF('Soumission rapide'!$D153*(SUM('Soumission rapide'!$H153:$X153))&gt;0,'Soumission rapide'!$D153*(SUM('Soumission rapide'!$H153:$X153)),"")</f>
        <v>322.5</v>
      </c>
      <c r="Z153" s="22" t="str">
        <f>IF('Soumission rapide'!$E153*(1+'Soumission rapide'!$F153)*(SUM('Soumission rapide'!$H153:$X153))&gt;0,'Soumission rapide'!$E153*(1+'Soumission rapide'!$F153)*(SUM('Soumission rapide'!$H153:$X153)),"")</f>
        <v/>
      </c>
      <c r="AA153" s="22" t="str">
        <f>IF('Soumission rapide'!$G153*(SUM('Soumission rapide'!$H153:$X153))&gt;0,'Soumission rapide'!$G153*(SUM('Soumission rapide'!$H153:$X153)),"")</f>
        <v/>
      </c>
      <c r="AB153" s="22">
        <f>IF(SUM('Soumission rapide'!$Y153:$AA153)&gt;0,SUM('Soumission rapide'!$Y153:$AA153),"")</f>
        <v>322.5</v>
      </c>
    </row>
    <row r="154" spans="1:28" ht="12.75" customHeight="1">
      <c r="A154" s="28"/>
      <c r="B154" s="30"/>
      <c r="C154" s="16"/>
      <c r="D154" s="17"/>
      <c r="E154" s="17"/>
      <c r="F154" s="18"/>
      <c r="G154" s="19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1"/>
      <c r="Y154" s="22" t="str">
        <f>IF('Soumission rapide'!$D154*(SUM('Soumission rapide'!$H154:$X154))&gt;0,'Soumission rapide'!$D154*(SUM('Soumission rapide'!$H154:$X154)),"")</f>
        <v/>
      </c>
      <c r="Z154" s="22" t="str">
        <f>IF('Soumission rapide'!$E154*(1+'Soumission rapide'!$F154)*(SUM('Soumission rapide'!$H154:$X154))&gt;0,'Soumission rapide'!$E154*(1+'Soumission rapide'!$F154)*(SUM('Soumission rapide'!$H154:$X154)),"")</f>
        <v/>
      </c>
      <c r="AA154" s="22" t="str">
        <f>IF('Soumission rapide'!$G154*(SUM('Soumission rapide'!$H154:$X154))&gt;0,'Soumission rapide'!$G154*(SUM('Soumission rapide'!$H154:$X154)),"")</f>
        <v/>
      </c>
      <c r="AB154" s="22" t="str">
        <f>IF(SUM('Soumission rapide'!$Y154:$AA154)&gt;0,SUM('Soumission rapide'!$Y154:$AA154),"")</f>
        <v/>
      </c>
    </row>
    <row r="155" spans="1:28" ht="12.75" customHeight="1">
      <c r="A155" s="30" t="s">
        <v>40</v>
      </c>
      <c r="B155" s="29" t="s">
        <v>183</v>
      </c>
      <c r="C155" s="16" t="s">
        <v>323</v>
      </c>
      <c r="D155" s="17">
        <v>220</v>
      </c>
      <c r="E155" s="17"/>
      <c r="F155" s="18"/>
      <c r="G155" s="19"/>
      <c r="H155" s="20">
        <v>22</v>
      </c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1"/>
      <c r="Y155" s="22">
        <f>IF('Soumission rapide'!$D155*(SUM('Soumission rapide'!$H155:$X155))&gt;0,'Soumission rapide'!$D155*(SUM('Soumission rapide'!$H155:$X155)),"")</f>
        <v>4840</v>
      </c>
      <c r="Z155" s="22" t="str">
        <f>IF('Soumission rapide'!$E155*(1+'Soumission rapide'!$F155)*(SUM('Soumission rapide'!$H155:$X155))&gt;0,'Soumission rapide'!$E155*(1+'Soumission rapide'!$F155)*(SUM('Soumission rapide'!$H155:$X155)),"")</f>
        <v/>
      </c>
      <c r="AA155" s="22" t="str">
        <f>IF('Soumission rapide'!$G155*(SUM('Soumission rapide'!$H155:$X155))&gt;0,'Soumission rapide'!$G155*(SUM('Soumission rapide'!$H155:$X155)),"")</f>
        <v/>
      </c>
      <c r="AB155" s="22">
        <f>IF(SUM('Soumission rapide'!$Y155:$AA155)&gt;0,SUM('Soumission rapide'!$Y155:$AA155),"")</f>
        <v>4840</v>
      </c>
    </row>
    <row r="156" spans="1:28" ht="12.75" customHeight="1">
      <c r="A156" s="30" t="s">
        <v>40</v>
      </c>
      <c r="B156" s="29" t="s">
        <v>184</v>
      </c>
      <c r="C156" s="16" t="s">
        <v>323</v>
      </c>
      <c r="D156" s="17">
        <v>120</v>
      </c>
      <c r="E156" s="17"/>
      <c r="F156" s="18"/>
      <c r="G156" s="19"/>
      <c r="H156" s="20">
        <v>33</v>
      </c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1"/>
      <c r="Y156" s="22">
        <f>IF('Soumission rapide'!$D156*(SUM('Soumission rapide'!$H156:$X156))&gt;0,'Soumission rapide'!$D156*(SUM('Soumission rapide'!$H156:$X156)),"")</f>
        <v>3960</v>
      </c>
      <c r="Z156" s="22" t="str">
        <f>IF('Soumission rapide'!$E156*(1+'Soumission rapide'!$F156)*(SUM('Soumission rapide'!$H156:$X156))&gt;0,'Soumission rapide'!$E156*(1+'Soumission rapide'!$F156)*(SUM('Soumission rapide'!$H156:$X156)),"")</f>
        <v/>
      </c>
      <c r="AA156" s="22" t="str">
        <f>IF('Soumission rapide'!$G156*(SUM('Soumission rapide'!$H156:$X156))&gt;0,'Soumission rapide'!$G156*(SUM('Soumission rapide'!$H156:$X156)),"")</f>
        <v/>
      </c>
      <c r="AB156" s="22">
        <f>IF(SUM('Soumission rapide'!$Y156:$AA156)&gt;0,SUM('Soumission rapide'!$Y156:$AA156),"")</f>
        <v>3960</v>
      </c>
    </row>
    <row r="157" spans="1:28" ht="12.75" customHeight="1">
      <c r="A157" s="30" t="s">
        <v>40</v>
      </c>
      <c r="B157" s="29" t="s">
        <v>185</v>
      </c>
      <c r="C157" s="16"/>
      <c r="D157" s="17"/>
      <c r="E157" s="17"/>
      <c r="F157" s="18"/>
      <c r="G157" s="19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1"/>
      <c r="Y157" s="22" t="str">
        <f>IF('Soumission rapide'!$D157*(SUM('Soumission rapide'!$H157:$X157))&gt;0,'Soumission rapide'!$D157*(SUM('Soumission rapide'!$H157:$X157)),"")</f>
        <v/>
      </c>
      <c r="Z157" s="22" t="str">
        <f>IF('Soumission rapide'!$E157*(1+'Soumission rapide'!$F157)*(SUM('Soumission rapide'!$H157:$X157))&gt;0,'Soumission rapide'!$E157*(1+'Soumission rapide'!$F157)*(SUM('Soumission rapide'!$H157:$X157)),"")</f>
        <v/>
      </c>
      <c r="AA157" s="22" t="str">
        <f>IF('Soumission rapide'!$G157*(SUM('Soumission rapide'!$H157:$X157))&gt;0,'Soumission rapide'!$G157*(SUM('Soumission rapide'!$H157:$X157)),"")</f>
        <v/>
      </c>
      <c r="AB157" s="22" t="str">
        <f>IF(SUM('Soumission rapide'!$Y157:$AA157)&gt;0,SUM('Soumission rapide'!$Y157:$AA157),"")</f>
        <v/>
      </c>
    </row>
    <row r="158" spans="1:28" ht="12.75" customHeight="1">
      <c r="A158" s="30" t="s">
        <v>40</v>
      </c>
      <c r="B158" s="29" t="s">
        <v>186</v>
      </c>
      <c r="C158" s="16"/>
      <c r="D158" s="17"/>
      <c r="E158" s="17"/>
      <c r="F158" s="18"/>
      <c r="G158" s="19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1"/>
      <c r="Y158" s="22" t="str">
        <f>IF('Soumission rapide'!$D158*(SUM('Soumission rapide'!$H158:$X158))&gt;0,'Soumission rapide'!$D158*(SUM('Soumission rapide'!$H158:$X158)),"")</f>
        <v/>
      </c>
      <c r="Z158" s="22" t="str">
        <f>IF('Soumission rapide'!$E158*(1+'Soumission rapide'!$F158)*(SUM('Soumission rapide'!$H158:$X158))&gt;0,'Soumission rapide'!$E158*(1+'Soumission rapide'!$F158)*(SUM('Soumission rapide'!$H158:$X158)),"")</f>
        <v/>
      </c>
      <c r="AA158" s="22" t="str">
        <f>IF('Soumission rapide'!$G158*(SUM('Soumission rapide'!$H158:$X158))&gt;0,'Soumission rapide'!$G158*(SUM('Soumission rapide'!$H158:$X158)),"")</f>
        <v/>
      </c>
      <c r="AB158" s="22" t="str">
        <f>IF(SUM('Soumission rapide'!$Y158:$AA158)&gt;0,SUM('Soumission rapide'!$Y158:$AA158),"")</f>
        <v/>
      </c>
    </row>
    <row r="159" spans="1:28" ht="12.75" customHeight="1">
      <c r="A159" s="30" t="s">
        <v>40</v>
      </c>
      <c r="B159" s="29" t="s">
        <v>187</v>
      </c>
      <c r="C159" s="16"/>
      <c r="D159" s="17">
        <v>140</v>
      </c>
      <c r="E159" s="17"/>
      <c r="F159" s="18"/>
      <c r="G159" s="19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1"/>
      <c r="Y159" s="22" t="str">
        <f>IF('Soumission rapide'!$D159*(SUM('Soumission rapide'!$H159:$X159))&gt;0,'Soumission rapide'!$D159*(SUM('Soumission rapide'!$H159:$X159)),"")</f>
        <v/>
      </c>
      <c r="Z159" s="22" t="str">
        <f>IF('Soumission rapide'!$E159*(1+'Soumission rapide'!$F159)*(SUM('Soumission rapide'!$H159:$X159))&gt;0,'Soumission rapide'!$E159*(1+'Soumission rapide'!$F159)*(SUM('Soumission rapide'!$H159:$X159)),"")</f>
        <v/>
      </c>
      <c r="AA159" s="22" t="str">
        <f>IF('Soumission rapide'!$G159*(SUM('Soumission rapide'!$H159:$X159))&gt;0,'Soumission rapide'!$G159*(SUM('Soumission rapide'!$H159:$X159)),"")</f>
        <v/>
      </c>
      <c r="AB159" s="22" t="str">
        <f>IF(SUM('Soumission rapide'!$Y159:$AA159)&gt;0,SUM('Soumission rapide'!$Y159:$AA159),"")</f>
        <v/>
      </c>
    </row>
    <row r="160" spans="1:28" ht="12.75" customHeight="1">
      <c r="A160" s="30" t="s">
        <v>40</v>
      </c>
      <c r="B160" s="29" t="s">
        <v>188</v>
      </c>
      <c r="C160" s="16"/>
      <c r="D160" s="17"/>
      <c r="E160" s="17"/>
      <c r="F160" s="18"/>
      <c r="G160" s="19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1"/>
      <c r="Y160" s="22" t="str">
        <f>IF('Soumission rapide'!$D160*(SUM('Soumission rapide'!$H160:$X160))&gt;0,'Soumission rapide'!$D160*(SUM('Soumission rapide'!$H160:$X160)),"")</f>
        <v/>
      </c>
      <c r="Z160" s="22" t="str">
        <f>IF('Soumission rapide'!$E160*(1+'Soumission rapide'!$F160)*(SUM('Soumission rapide'!$H160:$X160))&gt;0,'Soumission rapide'!$E160*(1+'Soumission rapide'!$F160)*(SUM('Soumission rapide'!$H160:$X160)),"")</f>
        <v/>
      </c>
      <c r="AA160" s="22" t="str">
        <f>IF('Soumission rapide'!$G160*(SUM('Soumission rapide'!$H160:$X160))&gt;0,'Soumission rapide'!$G160*(SUM('Soumission rapide'!$H160:$X160)),"")</f>
        <v/>
      </c>
      <c r="AB160" s="22" t="str">
        <f>IF(SUM('Soumission rapide'!$Y160:$AA160)&gt;0,SUM('Soumission rapide'!$Y160:$AA160),"")</f>
        <v/>
      </c>
    </row>
    <row r="161" spans="1:28" ht="12.75" customHeight="1">
      <c r="A161" s="28"/>
      <c r="B161" s="30"/>
      <c r="C161" s="16"/>
      <c r="D161" s="17"/>
      <c r="E161" s="17"/>
      <c r="F161" s="18"/>
      <c r="G161" s="19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1"/>
      <c r="Y161" s="22" t="str">
        <f>IF('Soumission rapide'!$D161*(SUM('Soumission rapide'!$H161:$X161))&gt;0,'Soumission rapide'!$D161*(SUM('Soumission rapide'!$H161:$X161)),"")</f>
        <v/>
      </c>
      <c r="Z161" s="22" t="str">
        <f>IF('Soumission rapide'!$E161*(1+'Soumission rapide'!$F161)*(SUM('Soumission rapide'!$H161:$X161))&gt;0,'Soumission rapide'!$E161*(1+'Soumission rapide'!$F161)*(SUM('Soumission rapide'!$H161:$X161)),"")</f>
        <v/>
      </c>
      <c r="AA161" s="22" t="str">
        <f>IF('Soumission rapide'!$G161*(SUM('Soumission rapide'!$H161:$X161))&gt;0,'Soumission rapide'!$G161*(SUM('Soumission rapide'!$H161:$X161)),"")</f>
        <v/>
      </c>
      <c r="AB161" s="22" t="str">
        <f>IF(SUM('Soumission rapide'!$Y161:$AA161)&gt;0,SUM('Soumission rapide'!$Y161:$AA161),"")</f>
        <v/>
      </c>
    </row>
    <row r="162" spans="1:28" ht="12.75" customHeight="1">
      <c r="A162" s="30" t="s">
        <v>23</v>
      </c>
      <c r="B162" s="29" t="s">
        <v>189</v>
      </c>
      <c r="C162" s="16" t="s">
        <v>323</v>
      </c>
      <c r="D162" s="17">
        <f>855+1600</f>
        <v>2455</v>
      </c>
      <c r="E162" s="17"/>
      <c r="F162" s="18"/>
      <c r="G162" s="19"/>
      <c r="H162" s="20">
        <v>1</v>
      </c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1"/>
      <c r="Y162" s="22">
        <f>IF('Soumission rapide'!$D162*(SUM('Soumission rapide'!$H162:$X162))&gt;0,'Soumission rapide'!$D162*(SUM('Soumission rapide'!$H162:$X162)),"")</f>
        <v>2455</v>
      </c>
      <c r="Z162" s="22" t="str">
        <f>IF('Soumission rapide'!$E162*(1+'Soumission rapide'!$F162)*(SUM('Soumission rapide'!$H162:$X162))&gt;0,'Soumission rapide'!$E162*(1+'Soumission rapide'!$F162)*(SUM('Soumission rapide'!$H162:$X162)),"")</f>
        <v/>
      </c>
      <c r="AA162" s="22" t="str">
        <f>IF('Soumission rapide'!$G162*(SUM('Soumission rapide'!$H162:$X162))&gt;0,'Soumission rapide'!$G162*(SUM('Soumission rapide'!$H162:$X162)),"")</f>
        <v/>
      </c>
      <c r="AB162" s="22">
        <f>IF(SUM('Soumission rapide'!$Y162:$AA162)&gt;0,SUM('Soumission rapide'!$Y162:$AA162),"")</f>
        <v>2455</v>
      </c>
    </row>
    <row r="163" spans="1:28" ht="12.75" customHeight="1">
      <c r="A163" s="30" t="s">
        <v>23</v>
      </c>
      <c r="B163" s="29" t="s">
        <v>331</v>
      </c>
      <c r="C163" s="16" t="s">
        <v>323</v>
      </c>
      <c r="D163" s="17">
        <f>2480+2300+275+2800</f>
        <v>7855</v>
      </c>
      <c r="E163" s="17"/>
      <c r="F163" s="18"/>
      <c r="G163" s="19"/>
      <c r="H163" s="20">
        <v>1</v>
      </c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1"/>
      <c r="Y163" s="22">
        <f>IF('Soumission rapide'!$D163*(SUM('Soumission rapide'!$H163:$X163))&gt;0,'Soumission rapide'!$D163*(SUM('Soumission rapide'!$H163:$X163)),"")</f>
        <v>7855</v>
      </c>
      <c r="Z163" s="22" t="str">
        <f>IF('Soumission rapide'!$E163*(1+'Soumission rapide'!$F163)*(SUM('Soumission rapide'!$H163:$X163))&gt;0,'Soumission rapide'!$E163*(1+'Soumission rapide'!$F163)*(SUM('Soumission rapide'!$H163:$X163)),"")</f>
        <v/>
      </c>
      <c r="AA163" s="22" t="str">
        <f>IF('Soumission rapide'!$G163*(SUM('Soumission rapide'!$H163:$X163))&gt;0,'Soumission rapide'!$G163*(SUM('Soumission rapide'!$H163:$X163)),"")</f>
        <v/>
      </c>
      <c r="AB163" s="22">
        <f>IF(SUM('Soumission rapide'!$Y163:$AA163)&gt;0,SUM('Soumission rapide'!$Y163:$AA163),"")</f>
        <v>7855</v>
      </c>
    </row>
    <row r="164" spans="1:28" ht="12.75" customHeight="1">
      <c r="A164" s="30" t="s">
        <v>23</v>
      </c>
      <c r="B164" s="29" t="s">
        <v>24</v>
      </c>
      <c r="C164" s="16"/>
      <c r="D164" s="17"/>
      <c r="E164" s="17"/>
      <c r="F164" s="18"/>
      <c r="G164" s="19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1"/>
      <c r="Y164" s="22" t="str">
        <f>IF('Soumission rapide'!$D164*(SUM('Soumission rapide'!$H164:$X164))&gt;0,'Soumission rapide'!$D164*(SUM('Soumission rapide'!$H164:$X164)),"")</f>
        <v/>
      </c>
      <c r="Z164" s="22" t="str">
        <f>IF('Soumission rapide'!$E164*(1+'Soumission rapide'!$F164)*(SUM('Soumission rapide'!$H164:$X164))&gt;0,'Soumission rapide'!$E164*(1+'Soumission rapide'!$F164)*(SUM('Soumission rapide'!$H164:$X164)),"")</f>
        <v/>
      </c>
      <c r="AA164" s="22" t="str">
        <f>IF('Soumission rapide'!$G164*(SUM('Soumission rapide'!$H164:$X164))&gt;0,'Soumission rapide'!$G164*(SUM('Soumission rapide'!$H164:$X164)),"")</f>
        <v/>
      </c>
      <c r="AB164" s="22" t="str">
        <f>IF(SUM('Soumission rapide'!$Y164:$AA164)&gt;0,SUM('Soumission rapide'!$Y164:$AA164),"")</f>
        <v/>
      </c>
    </row>
    <row r="165" spans="1:28" ht="12.75" customHeight="1">
      <c r="A165" s="28"/>
      <c r="B165" s="30"/>
      <c r="C165" s="16"/>
      <c r="D165" s="17"/>
      <c r="E165" s="17"/>
      <c r="F165" s="18"/>
      <c r="G165" s="19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1"/>
      <c r="Y165" s="22" t="str">
        <f>IF('Soumission rapide'!$D165*(SUM('Soumission rapide'!$H165:$X165))&gt;0,'Soumission rapide'!$D165*(SUM('Soumission rapide'!$H165:$X165)),"")</f>
        <v/>
      </c>
      <c r="Z165" s="22" t="str">
        <f>IF('Soumission rapide'!$E165*(1+'Soumission rapide'!$F165)*(SUM('Soumission rapide'!$H165:$X165))&gt;0,'Soumission rapide'!$E165*(1+'Soumission rapide'!$F165)*(SUM('Soumission rapide'!$H165:$X165)),"")</f>
        <v/>
      </c>
      <c r="AA165" s="22" t="str">
        <f>IF('Soumission rapide'!$G165*(SUM('Soumission rapide'!$H165:$X165))&gt;0,'Soumission rapide'!$G165*(SUM('Soumission rapide'!$H165:$X165)),"")</f>
        <v/>
      </c>
      <c r="AB165" s="22" t="str">
        <f>IF(SUM('Soumission rapide'!$Y165:$AA165)&gt;0,SUM('Soumission rapide'!$Y165:$AA165),"")</f>
        <v/>
      </c>
    </row>
    <row r="166" spans="1:28" ht="12.75" customHeight="1">
      <c r="A166" s="28"/>
      <c r="B166" s="30"/>
      <c r="C166" s="16"/>
      <c r="D166" s="17"/>
      <c r="E166" s="17"/>
      <c r="F166" s="18"/>
      <c r="G166" s="19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1"/>
      <c r="Y166" s="22" t="str">
        <f>IF('Soumission rapide'!$D166*(SUM('Soumission rapide'!$H166:$X166))&gt;0,'Soumission rapide'!$D166*(SUM('Soumission rapide'!$H166:$X166)),"")</f>
        <v/>
      </c>
      <c r="Z166" s="22" t="str">
        <f>IF('Soumission rapide'!$E166*(1+'Soumission rapide'!$F166)*(SUM('Soumission rapide'!$H166:$X166))&gt;0,'Soumission rapide'!$E166*(1+'Soumission rapide'!$F166)*(SUM('Soumission rapide'!$H166:$X166)),"")</f>
        <v/>
      </c>
      <c r="AA166" s="22" t="str">
        <f>IF('Soumission rapide'!$G166*(SUM('Soumission rapide'!$H166:$X166))&gt;0,'Soumission rapide'!$G166*(SUM('Soumission rapide'!$H166:$X166)),"")</f>
        <v/>
      </c>
      <c r="AB166" s="22" t="str">
        <f>IF(SUM('Soumission rapide'!$Y166:$AA166)&gt;0,SUM('Soumission rapide'!$Y166:$AA166),"")</f>
        <v/>
      </c>
    </row>
    <row r="167" spans="1:28" ht="12.75" customHeight="1">
      <c r="A167" s="30" t="s">
        <v>41</v>
      </c>
      <c r="B167" s="30" t="s">
        <v>41</v>
      </c>
      <c r="C167" s="16"/>
      <c r="D167" s="17"/>
      <c r="E167" s="17"/>
      <c r="F167" s="18"/>
      <c r="G167" s="19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1"/>
      <c r="Y167" s="22" t="str">
        <f>IF('Soumission rapide'!$D167*(SUM('Soumission rapide'!$H167:$X167))&gt;0,'Soumission rapide'!$D167*(SUM('Soumission rapide'!$H167:$X167)),"")</f>
        <v/>
      </c>
      <c r="Z167" s="22" t="str">
        <f>IF('Soumission rapide'!$E167*(1+'Soumission rapide'!$F167)*(SUM('Soumission rapide'!$H167:$X167))&gt;0,'Soumission rapide'!$E167*(1+'Soumission rapide'!$F167)*(SUM('Soumission rapide'!$H167:$X167)),"")</f>
        <v/>
      </c>
      <c r="AA167" s="22" t="str">
        <f>IF('Soumission rapide'!$G167*(SUM('Soumission rapide'!$H167:$X167))&gt;0,'Soumission rapide'!$G167*(SUM('Soumission rapide'!$H167:$X167)),"")</f>
        <v/>
      </c>
      <c r="AB167" s="22" t="str">
        <f>IF(SUM('Soumission rapide'!$Y167:$AA167)&gt;0,SUM('Soumission rapide'!$Y167:$AA167),"")</f>
        <v/>
      </c>
    </row>
    <row r="168" spans="1:28" ht="12.75" customHeight="1">
      <c r="A168" s="28"/>
      <c r="B168" s="30"/>
      <c r="C168" s="16"/>
      <c r="D168" s="17"/>
      <c r="E168" s="17"/>
      <c r="F168" s="18"/>
      <c r="G168" s="19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1"/>
      <c r="Y168" s="22" t="str">
        <f>IF('Soumission rapide'!$D168*(SUM('Soumission rapide'!$H168:$X168))&gt;0,'Soumission rapide'!$D168*(SUM('Soumission rapide'!$H168:$X168)),"")</f>
        <v/>
      </c>
      <c r="Z168" s="22" t="str">
        <f>IF('Soumission rapide'!$E168*(1+'Soumission rapide'!$F168)*(SUM('Soumission rapide'!$H168:$X168))&gt;0,'Soumission rapide'!$E168*(1+'Soumission rapide'!$F168)*(SUM('Soumission rapide'!$H168:$X168)),"")</f>
        <v/>
      </c>
      <c r="AA168" s="22" t="str">
        <f>IF('Soumission rapide'!$G168*(SUM('Soumission rapide'!$H168:$X168))&gt;0,'Soumission rapide'!$G168*(SUM('Soumission rapide'!$H168:$X168)),"")</f>
        <v/>
      </c>
      <c r="AB168" s="22" t="str">
        <f>IF(SUM('Soumission rapide'!$Y168:$AA168)&gt;0,SUM('Soumission rapide'!$Y168:$AA168),"")</f>
        <v/>
      </c>
    </row>
    <row r="169" spans="1:28" ht="12.75" customHeight="1">
      <c r="A169" s="30" t="s">
        <v>42</v>
      </c>
      <c r="B169" s="29" t="s">
        <v>299</v>
      </c>
      <c r="C169" s="16"/>
      <c r="D169" s="17">
        <v>600</v>
      </c>
      <c r="E169" s="17"/>
      <c r="F169" s="18"/>
      <c r="G169" s="19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1"/>
      <c r="Y169" s="22" t="str">
        <f>IF('Soumission rapide'!$D169*(SUM('Soumission rapide'!$H169:$X169))&gt;0,'Soumission rapide'!$D169*(SUM('Soumission rapide'!$H169:$X169)),"")</f>
        <v/>
      </c>
      <c r="Z169" s="22" t="str">
        <f>IF('Soumission rapide'!$E169*(1+'Soumission rapide'!$F169)*(SUM('Soumission rapide'!$H169:$X169))&gt;0,'Soumission rapide'!$E169*(1+'Soumission rapide'!$F169)*(SUM('Soumission rapide'!$H169:$X169)),"")</f>
        <v/>
      </c>
      <c r="AA169" s="22" t="str">
        <f>IF('Soumission rapide'!$G169*(SUM('Soumission rapide'!$H169:$X169))&gt;0,'Soumission rapide'!$G169*(SUM('Soumission rapide'!$H169:$X169)),"")</f>
        <v/>
      </c>
      <c r="AB169" s="22" t="str">
        <f>IF(SUM('Soumission rapide'!$Y169:$AA169)&gt;0,SUM('Soumission rapide'!$Y169:$AA169),"")</f>
        <v/>
      </c>
    </row>
    <row r="170" spans="1:28" ht="12.75" customHeight="1">
      <c r="A170" s="30" t="s">
        <v>42</v>
      </c>
      <c r="B170" s="29" t="s">
        <v>300</v>
      </c>
      <c r="C170" s="16"/>
      <c r="D170" s="17">
        <v>900</v>
      </c>
      <c r="E170" s="17"/>
      <c r="F170" s="18"/>
      <c r="G170" s="19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1"/>
      <c r="Y170" s="22" t="str">
        <f>IF('Soumission rapide'!$D170*(SUM('Soumission rapide'!$H170:$X170))&gt;0,'Soumission rapide'!$D170*(SUM('Soumission rapide'!$H170:$X170)),"")</f>
        <v/>
      </c>
      <c r="Z170" s="22" t="str">
        <f>IF('Soumission rapide'!$E170*(1+'Soumission rapide'!$F170)*(SUM('Soumission rapide'!$H170:$X170))&gt;0,'Soumission rapide'!$E170*(1+'Soumission rapide'!$F170)*(SUM('Soumission rapide'!$H170:$X170)),"")</f>
        <v/>
      </c>
      <c r="AA170" s="22" t="str">
        <f>IF('Soumission rapide'!$G170*(SUM('Soumission rapide'!$H170:$X170))&gt;0,'Soumission rapide'!$G170*(SUM('Soumission rapide'!$H170:$X170)),"")</f>
        <v/>
      </c>
      <c r="AB170" s="22" t="str">
        <f>IF(SUM('Soumission rapide'!$Y170:$AA170)&gt;0,SUM('Soumission rapide'!$Y170:$AA170),"")</f>
        <v/>
      </c>
    </row>
    <row r="171" spans="1:28" ht="12.75" customHeight="1">
      <c r="A171" s="30" t="s">
        <v>42</v>
      </c>
      <c r="B171" s="29" t="s">
        <v>190</v>
      </c>
      <c r="C171" s="16"/>
      <c r="D171" s="17">
        <v>2000</v>
      </c>
      <c r="E171" s="17"/>
      <c r="F171" s="18"/>
      <c r="G171" s="19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1"/>
      <c r="Y171" s="22" t="str">
        <f>IF('Soumission rapide'!$D171*(SUM('Soumission rapide'!$H171:$X171))&gt;0,'Soumission rapide'!$D171*(SUM('Soumission rapide'!$H171:$X171)),"")</f>
        <v/>
      </c>
      <c r="Z171" s="22" t="str">
        <f>IF('Soumission rapide'!$E171*(1+'Soumission rapide'!$F171)*(SUM('Soumission rapide'!$H171:$X171))&gt;0,'Soumission rapide'!$E171*(1+'Soumission rapide'!$F171)*(SUM('Soumission rapide'!$H171:$X171)),"")</f>
        <v/>
      </c>
      <c r="AA171" s="22" t="str">
        <f>IF('Soumission rapide'!$G171*(SUM('Soumission rapide'!$H171:$X171))&gt;0,'Soumission rapide'!$G171*(SUM('Soumission rapide'!$H171:$X171)),"")</f>
        <v/>
      </c>
      <c r="AB171" s="22" t="str">
        <f>IF(SUM('Soumission rapide'!$Y171:$AA171)&gt;0,SUM('Soumission rapide'!$Y171:$AA171),"")</f>
        <v/>
      </c>
    </row>
    <row r="172" spans="1:28" ht="12.75" customHeight="1">
      <c r="A172" s="30"/>
      <c r="B172" s="29"/>
      <c r="C172" s="16"/>
      <c r="D172" s="17"/>
      <c r="E172" s="17"/>
      <c r="F172" s="18"/>
      <c r="G172" s="19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1"/>
      <c r="Y172" s="22" t="str">
        <f>IF('Soumission rapide'!$D172*(SUM('Soumission rapide'!$H172:$X172))&gt;0,'Soumission rapide'!$D172*(SUM('Soumission rapide'!$H172:$X172)),"")</f>
        <v/>
      </c>
      <c r="Z172" s="22" t="str">
        <f>IF('Soumission rapide'!$E172*(1+'Soumission rapide'!$F172)*(SUM('Soumission rapide'!$H172:$X172))&gt;0,'Soumission rapide'!$E172*(1+'Soumission rapide'!$F172)*(SUM('Soumission rapide'!$H172:$X172)),"")</f>
        <v/>
      </c>
      <c r="AA172" s="22" t="str">
        <f>IF('Soumission rapide'!$G172*(SUM('Soumission rapide'!$H172:$X172))&gt;0,'Soumission rapide'!$G172*(SUM('Soumission rapide'!$H172:$X172)),"")</f>
        <v/>
      </c>
      <c r="AB172" s="22" t="str">
        <f>IF(SUM('Soumission rapide'!$Y172:$AA172)&gt;0,SUM('Soumission rapide'!$Y172:$AA172),"")</f>
        <v/>
      </c>
    </row>
    <row r="173" spans="1:28" ht="12.75" customHeight="1">
      <c r="A173" s="28"/>
      <c r="B173" s="30"/>
      <c r="C173" s="16"/>
      <c r="D173" s="17"/>
      <c r="E173" s="17"/>
      <c r="F173" s="18"/>
      <c r="G173" s="19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1"/>
      <c r="Y173" s="22" t="str">
        <f>IF('Soumission rapide'!$D173*(SUM('Soumission rapide'!$H173:$X173))&gt;0,'Soumission rapide'!$D173*(SUM('Soumission rapide'!$H173:$X173)),"")</f>
        <v/>
      </c>
      <c r="Z173" s="22" t="str">
        <f>IF('Soumission rapide'!$E173*(1+'Soumission rapide'!$F173)*(SUM('Soumission rapide'!$H173:$X173))&gt;0,'Soumission rapide'!$E173*(1+'Soumission rapide'!$F173)*(SUM('Soumission rapide'!$H173:$X173)),"")</f>
        <v/>
      </c>
      <c r="AA173" s="22" t="str">
        <f>IF('Soumission rapide'!$G173*(SUM('Soumission rapide'!$H173:$X173))&gt;0,'Soumission rapide'!$G173*(SUM('Soumission rapide'!$H173:$X173)),"")</f>
        <v/>
      </c>
      <c r="AB173" s="22" t="str">
        <f>IF(SUM('Soumission rapide'!$Y173:$AA173)&gt;0,SUM('Soumission rapide'!$Y173:$AA173),"")</f>
        <v/>
      </c>
    </row>
    <row r="174" spans="1:28" ht="12.75" customHeight="1">
      <c r="A174" s="30" t="s">
        <v>43</v>
      </c>
      <c r="B174" s="29" t="s">
        <v>191</v>
      </c>
      <c r="C174" s="16"/>
      <c r="D174" s="17">
        <v>1.5</v>
      </c>
      <c r="E174" s="17"/>
      <c r="F174" s="18"/>
      <c r="G174" s="19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1"/>
      <c r="Y174" s="22" t="str">
        <f>IF('Soumission rapide'!$D174*(SUM('Soumission rapide'!$H174:$X174))&gt;0,'Soumission rapide'!$D174*(SUM('Soumission rapide'!$H174:$X174)),"")</f>
        <v/>
      </c>
      <c r="Z174" s="22" t="str">
        <f>IF('Soumission rapide'!$E174*(1+'Soumission rapide'!$F174)*(SUM('Soumission rapide'!$H174:$X174))&gt;0,'Soumission rapide'!$E174*(1+'Soumission rapide'!$F174)*(SUM('Soumission rapide'!$H174:$X174)),"")</f>
        <v/>
      </c>
      <c r="AA174" s="22" t="str">
        <f>IF('Soumission rapide'!$G174*(SUM('Soumission rapide'!$H174:$X174))&gt;0,'Soumission rapide'!$G174*(SUM('Soumission rapide'!$H174:$X174)),"")</f>
        <v/>
      </c>
      <c r="AB174" s="22" t="str">
        <f>IF(SUM('Soumission rapide'!$Y174:$AA174)&gt;0,SUM('Soumission rapide'!$Y174:$AA174),"")</f>
        <v/>
      </c>
    </row>
    <row r="175" spans="1:28" ht="12.75" customHeight="1">
      <c r="A175" s="30" t="s">
        <v>43</v>
      </c>
      <c r="B175" s="29" t="s">
        <v>192</v>
      </c>
      <c r="C175" s="16"/>
      <c r="D175" s="17">
        <v>2.75</v>
      </c>
      <c r="E175" s="17"/>
      <c r="F175" s="18"/>
      <c r="G175" s="19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1"/>
      <c r="Y175" s="22" t="str">
        <f>IF('Soumission rapide'!$D175*(SUM('Soumission rapide'!$H175:$X175))&gt;0,'Soumission rapide'!$D175*(SUM('Soumission rapide'!$H175:$X175)),"")</f>
        <v/>
      </c>
      <c r="Z175" s="22" t="str">
        <f>IF('Soumission rapide'!$E175*(1+'Soumission rapide'!$F175)*(SUM('Soumission rapide'!$H175:$X175))&gt;0,'Soumission rapide'!$E175*(1+'Soumission rapide'!$F175)*(SUM('Soumission rapide'!$H175:$X175)),"")</f>
        <v/>
      </c>
      <c r="AA175" s="22" t="str">
        <f>IF('Soumission rapide'!$G175*(SUM('Soumission rapide'!$H175:$X175))&gt;0,'Soumission rapide'!$G175*(SUM('Soumission rapide'!$H175:$X175)),"")</f>
        <v/>
      </c>
      <c r="AB175" s="22" t="str">
        <f>IF(SUM('Soumission rapide'!$Y175:$AA175)&gt;0,SUM('Soumission rapide'!$Y175:$AA175),"")</f>
        <v/>
      </c>
    </row>
    <row r="176" spans="1:28" ht="12.75" customHeight="1">
      <c r="A176" s="30" t="s">
        <v>43</v>
      </c>
      <c r="B176" s="29" t="s">
        <v>193</v>
      </c>
      <c r="C176" s="16"/>
      <c r="D176" s="17">
        <v>3.5</v>
      </c>
      <c r="E176" s="17"/>
      <c r="F176" s="18"/>
      <c r="G176" s="19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1"/>
      <c r="Y176" s="22" t="str">
        <f>IF('Soumission rapide'!$D176*(SUM('Soumission rapide'!$H176:$X176))&gt;0,'Soumission rapide'!$D176*(SUM('Soumission rapide'!$H176:$X176)),"")</f>
        <v/>
      </c>
      <c r="Z176" s="22" t="str">
        <f>IF('Soumission rapide'!$E176*(1+'Soumission rapide'!$F176)*(SUM('Soumission rapide'!$H176:$X176))&gt;0,'Soumission rapide'!$E176*(1+'Soumission rapide'!$F176)*(SUM('Soumission rapide'!$H176:$X176)),"")</f>
        <v/>
      </c>
      <c r="AA176" s="22" t="str">
        <f>IF('Soumission rapide'!$G176*(SUM('Soumission rapide'!$H176:$X176))&gt;0,'Soumission rapide'!$G176*(SUM('Soumission rapide'!$H176:$X176)),"")</f>
        <v/>
      </c>
      <c r="AB176" s="22" t="str">
        <f>IF(SUM('Soumission rapide'!$Y176:$AA176)&gt;0,SUM('Soumission rapide'!$Y176:$AA176),"")</f>
        <v/>
      </c>
    </row>
    <row r="177" spans="1:28" ht="12.75" customHeight="1">
      <c r="A177" s="30" t="s">
        <v>43</v>
      </c>
      <c r="B177" s="29" t="s">
        <v>194</v>
      </c>
      <c r="C177" s="16"/>
      <c r="D177" s="17">
        <v>0.85</v>
      </c>
      <c r="E177" s="17"/>
      <c r="F177" s="18"/>
      <c r="G177" s="19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1"/>
      <c r="Y177" s="22" t="str">
        <f>IF('Soumission rapide'!$D177*(SUM('Soumission rapide'!$H177:$X177))&gt;0,'Soumission rapide'!$D177*(SUM('Soumission rapide'!$H177:$X177)),"")</f>
        <v/>
      </c>
      <c r="Z177" s="22" t="str">
        <f>IF('Soumission rapide'!$E177*(1+'Soumission rapide'!$F177)*(SUM('Soumission rapide'!$H177:$X177))&gt;0,'Soumission rapide'!$E177*(1+'Soumission rapide'!$F177)*(SUM('Soumission rapide'!$H177:$X177)),"")</f>
        <v/>
      </c>
      <c r="AA177" s="22" t="str">
        <f>IF('Soumission rapide'!$G177*(SUM('Soumission rapide'!$H177:$X177))&gt;0,'Soumission rapide'!$G177*(SUM('Soumission rapide'!$H177:$X177)),"")</f>
        <v/>
      </c>
      <c r="AB177" s="22" t="str">
        <f>IF(SUM('Soumission rapide'!$Y177:$AA177)&gt;0,SUM('Soumission rapide'!$Y177:$AA177),"")</f>
        <v/>
      </c>
    </row>
    <row r="178" spans="1:28" ht="12.75" customHeight="1">
      <c r="A178" s="28"/>
      <c r="B178" s="30"/>
      <c r="C178" s="16"/>
      <c r="D178" s="17"/>
      <c r="E178" s="17"/>
      <c r="F178" s="18"/>
      <c r="G178" s="19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1"/>
      <c r="Y178" s="22" t="str">
        <f>IF('Soumission rapide'!$D178*(SUM('Soumission rapide'!$H178:$X178))&gt;0,'Soumission rapide'!$D178*(SUM('Soumission rapide'!$H178:$X178)),"")</f>
        <v/>
      </c>
      <c r="Z178" s="22" t="str">
        <f>IF('Soumission rapide'!$E178*(1+'Soumission rapide'!$F178)*(SUM('Soumission rapide'!$H178:$X178))&gt;0,'Soumission rapide'!$E178*(1+'Soumission rapide'!$F178)*(SUM('Soumission rapide'!$H178:$X178)),"")</f>
        <v/>
      </c>
      <c r="AA178" s="22" t="str">
        <f>IF('Soumission rapide'!$G178*(SUM('Soumission rapide'!$H178:$X178))&gt;0,'Soumission rapide'!$G178*(SUM('Soumission rapide'!$H178:$X178)),"")</f>
        <v/>
      </c>
      <c r="AB178" s="22" t="str">
        <f>IF(SUM('Soumission rapide'!$Y178:$AA178)&gt;0,SUM('Soumission rapide'!$Y178:$AA178),"")</f>
        <v/>
      </c>
    </row>
    <row r="179" spans="1:28" ht="12.75" customHeight="1">
      <c r="A179" s="30" t="s">
        <v>30</v>
      </c>
      <c r="B179" s="29" t="s">
        <v>321</v>
      </c>
      <c r="C179" s="16" t="s">
        <v>323</v>
      </c>
      <c r="D179" s="17"/>
      <c r="E179" s="17">
        <v>8</v>
      </c>
      <c r="F179" s="18"/>
      <c r="G179" s="19">
        <v>15</v>
      </c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>
        <v>325</v>
      </c>
      <c r="T179" s="20"/>
      <c r="U179" s="20"/>
      <c r="V179" s="20"/>
      <c r="W179" s="20"/>
      <c r="X179" s="21"/>
      <c r="Y179" s="22" t="str">
        <f>IF('Soumission rapide'!$D179*(SUM('Soumission rapide'!$H179:$X179))&gt;0,'Soumission rapide'!$D179*(SUM('Soumission rapide'!$H179:$X179)),"")</f>
        <v/>
      </c>
      <c r="Z179" s="22">
        <f>IF('Soumission rapide'!$E179*(1+'Soumission rapide'!$F179)*(SUM('Soumission rapide'!$H179:$X179))&gt;0,'Soumission rapide'!$E179*(1+'Soumission rapide'!$F179)*(SUM('Soumission rapide'!$H179:$X179)),"")</f>
        <v>2600</v>
      </c>
      <c r="AA179" s="22">
        <f>IF('Soumission rapide'!$G179*(SUM('Soumission rapide'!$H179:$X179))&gt;0,'Soumission rapide'!$G179*(SUM('Soumission rapide'!$H179:$X179)),"")</f>
        <v>4875</v>
      </c>
      <c r="AB179" s="22">
        <f>IF(SUM('Soumission rapide'!$Y179:$AA179)&gt;0,SUM('Soumission rapide'!$Y179:$AA179),"")</f>
        <v>7475</v>
      </c>
    </row>
    <row r="180" spans="1:28" ht="12.75" customHeight="1">
      <c r="A180" s="30" t="s">
        <v>30</v>
      </c>
      <c r="B180" s="29" t="s">
        <v>322</v>
      </c>
      <c r="C180" s="16"/>
      <c r="D180" s="17">
        <v>50</v>
      </c>
      <c r="E180" s="17"/>
      <c r="F180" s="18"/>
      <c r="G180" s="19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1"/>
      <c r="Y180" s="22" t="str">
        <f>IF('Soumission rapide'!$D180*(SUM('Soumission rapide'!$H180:$X180))&gt;0,'Soumission rapide'!$D180*(SUM('Soumission rapide'!$H180:$X180)),"")</f>
        <v/>
      </c>
      <c r="Z180" s="22" t="str">
        <f>IF('Soumission rapide'!$E180*(1+'Soumission rapide'!$F180)*(SUM('Soumission rapide'!$H180:$X180))&gt;0,'Soumission rapide'!$E180*(1+'Soumission rapide'!$F180)*(SUM('Soumission rapide'!$H180:$X180)),"")</f>
        <v/>
      </c>
      <c r="AA180" s="22" t="str">
        <f>IF('Soumission rapide'!$G180*(SUM('Soumission rapide'!$H180:$X180))&gt;0,'Soumission rapide'!$G180*(SUM('Soumission rapide'!$H180:$X180)),"")</f>
        <v/>
      </c>
      <c r="AB180" s="22" t="str">
        <f>IF(SUM('Soumission rapide'!$Y180:$AA180)&gt;0,SUM('Soumission rapide'!$Y180:$AA180),"")</f>
        <v/>
      </c>
    </row>
    <row r="181" spans="1:28" ht="12.75" customHeight="1">
      <c r="A181" s="30" t="s">
        <v>30</v>
      </c>
      <c r="B181" s="29" t="s">
        <v>195</v>
      </c>
      <c r="C181" s="16"/>
      <c r="D181" s="17"/>
      <c r="E181" s="17"/>
      <c r="F181" s="18"/>
      <c r="G181" s="19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1"/>
      <c r="Y181" s="22" t="str">
        <f>IF('Soumission rapide'!$D181*(SUM('Soumission rapide'!$H181:$X181))&gt;0,'Soumission rapide'!$D181*(SUM('Soumission rapide'!$H181:$X181)),"")</f>
        <v/>
      </c>
      <c r="Z181" s="22" t="str">
        <f>IF('Soumission rapide'!$E181*(1+'Soumission rapide'!$F181)*(SUM('Soumission rapide'!$H181:$X181))&gt;0,'Soumission rapide'!$E181*(1+'Soumission rapide'!$F181)*(SUM('Soumission rapide'!$H181:$X181)),"")</f>
        <v/>
      </c>
      <c r="AA181" s="22" t="str">
        <f>IF('Soumission rapide'!$G181*(SUM('Soumission rapide'!$H181:$X181))&gt;0,'Soumission rapide'!$G181*(SUM('Soumission rapide'!$H181:$X181)),"")</f>
        <v/>
      </c>
      <c r="AB181" s="22" t="str">
        <f>IF(SUM('Soumission rapide'!$Y181:$AA181)&gt;0,SUM('Soumission rapide'!$Y181:$AA181),"")</f>
        <v/>
      </c>
    </row>
    <row r="182" spans="1:28" ht="12.75" customHeight="1">
      <c r="A182" s="30" t="s">
        <v>30</v>
      </c>
      <c r="B182" s="29" t="s">
        <v>196</v>
      </c>
      <c r="C182" s="16"/>
      <c r="D182" s="17"/>
      <c r="E182" s="17"/>
      <c r="F182" s="18"/>
      <c r="G182" s="19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1"/>
      <c r="Y182" s="22" t="str">
        <f>IF('Soumission rapide'!$D182*(SUM('Soumission rapide'!$H182:$X182))&gt;0,'Soumission rapide'!$D182*(SUM('Soumission rapide'!$H182:$X182)),"")</f>
        <v/>
      </c>
      <c r="Z182" s="22" t="str">
        <f>IF('Soumission rapide'!$E182*(1+'Soumission rapide'!$F182)*(SUM('Soumission rapide'!$H182:$X182))&gt;0,'Soumission rapide'!$E182*(1+'Soumission rapide'!$F182)*(SUM('Soumission rapide'!$H182:$X182)),"")</f>
        <v/>
      </c>
      <c r="AA182" s="22" t="str">
        <f>IF('Soumission rapide'!$G182*(SUM('Soumission rapide'!$H182:$X182))&gt;0,'Soumission rapide'!$G182*(SUM('Soumission rapide'!$H182:$X182)),"")</f>
        <v/>
      </c>
      <c r="AB182" s="22" t="str">
        <f>IF(SUM('Soumission rapide'!$Y182:$AA182)&gt;0,SUM('Soumission rapide'!$Y182:$AA182),"")</f>
        <v/>
      </c>
    </row>
    <row r="183" spans="1:28" ht="12.75" customHeight="1">
      <c r="A183" s="30" t="s">
        <v>30</v>
      </c>
      <c r="B183" s="29" t="s">
        <v>197</v>
      </c>
      <c r="C183" s="16"/>
      <c r="D183" s="17"/>
      <c r="E183" s="17"/>
      <c r="F183" s="18"/>
      <c r="G183" s="19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1"/>
      <c r="Y183" s="22" t="str">
        <f>IF('Soumission rapide'!$D183*(SUM('Soumission rapide'!$H183:$X183))&gt;0,'Soumission rapide'!$D183*(SUM('Soumission rapide'!$H183:$X183)),"")</f>
        <v/>
      </c>
      <c r="Z183" s="22" t="str">
        <f>IF('Soumission rapide'!$E183*(1+'Soumission rapide'!$F183)*(SUM('Soumission rapide'!$H183:$X183))&gt;0,'Soumission rapide'!$E183*(1+'Soumission rapide'!$F183)*(SUM('Soumission rapide'!$H183:$X183)),"")</f>
        <v/>
      </c>
      <c r="AA183" s="22" t="str">
        <f>IF('Soumission rapide'!$G183*(SUM('Soumission rapide'!$H183:$X183))&gt;0,'Soumission rapide'!$G183*(SUM('Soumission rapide'!$H183:$X183)),"")</f>
        <v/>
      </c>
      <c r="AB183" s="22" t="str">
        <f>IF(SUM('Soumission rapide'!$Y183:$AA183)&gt;0,SUM('Soumission rapide'!$Y183:$AA183),"")</f>
        <v/>
      </c>
    </row>
    <row r="184" spans="1:28" ht="12.75" customHeight="1">
      <c r="A184" s="30" t="s">
        <v>30</v>
      </c>
      <c r="B184" s="29" t="s">
        <v>198</v>
      </c>
      <c r="C184" s="16"/>
      <c r="D184" s="17"/>
      <c r="E184" s="17"/>
      <c r="F184" s="18"/>
      <c r="G184" s="19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1"/>
      <c r="Y184" s="22" t="str">
        <f>IF('Soumission rapide'!$D184*(SUM('Soumission rapide'!$H184:$X184))&gt;0,'Soumission rapide'!$D184*(SUM('Soumission rapide'!$H184:$X184)),"")</f>
        <v/>
      </c>
      <c r="Z184" s="22" t="str">
        <f>IF('Soumission rapide'!$E184*(1+'Soumission rapide'!$F184)*(SUM('Soumission rapide'!$H184:$X184))&gt;0,'Soumission rapide'!$E184*(1+'Soumission rapide'!$F184)*(SUM('Soumission rapide'!$H184:$X184)),"")</f>
        <v/>
      </c>
      <c r="AA184" s="22" t="str">
        <f>IF('Soumission rapide'!$G184*(SUM('Soumission rapide'!$H184:$X184))&gt;0,'Soumission rapide'!$G184*(SUM('Soumission rapide'!$H184:$X184)),"")</f>
        <v/>
      </c>
      <c r="AB184" s="22" t="str">
        <f>IF(SUM('Soumission rapide'!$Y184:$AA184)&gt;0,SUM('Soumission rapide'!$Y184:$AA184),"")</f>
        <v/>
      </c>
    </row>
    <row r="185" spans="1:28" ht="12.75" customHeight="1">
      <c r="A185" s="28"/>
      <c r="B185" s="30"/>
      <c r="C185" s="16"/>
      <c r="D185" s="17"/>
      <c r="E185" s="17"/>
      <c r="F185" s="18"/>
      <c r="G185" s="19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1"/>
      <c r="Y185" s="22" t="str">
        <f>IF('Soumission rapide'!$D185*(SUM('Soumission rapide'!$H185:$X185))&gt;0,'Soumission rapide'!$D185*(SUM('Soumission rapide'!$H185:$X185)),"")</f>
        <v/>
      </c>
      <c r="Z185" s="22" t="str">
        <f>IF('Soumission rapide'!$E185*(1+'Soumission rapide'!$F185)*(SUM('Soumission rapide'!$H185:$X185))&gt;0,'Soumission rapide'!$E185*(1+'Soumission rapide'!$F185)*(SUM('Soumission rapide'!$H185:$X185)),"")</f>
        <v/>
      </c>
      <c r="AA185" s="22" t="str">
        <f>IF('Soumission rapide'!$G185*(SUM('Soumission rapide'!$H185:$X185))&gt;0,'Soumission rapide'!$G185*(SUM('Soumission rapide'!$H185:$X185)),"")</f>
        <v/>
      </c>
      <c r="AB185" s="22" t="str">
        <f>IF(SUM('Soumission rapide'!$Y185:$AA185)&gt;0,SUM('Soumission rapide'!$Y185:$AA185),"")</f>
        <v/>
      </c>
    </row>
    <row r="186" spans="1:28" ht="12.75" customHeight="1">
      <c r="A186" s="30" t="s">
        <v>199</v>
      </c>
      <c r="B186" s="29" t="s">
        <v>200</v>
      </c>
      <c r="C186" s="16"/>
      <c r="D186" s="17"/>
      <c r="E186" s="17"/>
      <c r="F186" s="18"/>
      <c r="G186" s="19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1"/>
      <c r="Y186" s="22" t="str">
        <f>IF('Soumission rapide'!$D186*(SUM('Soumission rapide'!$H186:$X186))&gt;0,'Soumission rapide'!$D186*(SUM('Soumission rapide'!$H186:$X186)),"")</f>
        <v/>
      </c>
      <c r="Z186" s="22" t="str">
        <f>IF('Soumission rapide'!$E186*(1+'Soumission rapide'!$F186)*(SUM('Soumission rapide'!$H186:$X186))&gt;0,'Soumission rapide'!$E186*(1+'Soumission rapide'!$F186)*(SUM('Soumission rapide'!$H186:$X186)),"")</f>
        <v/>
      </c>
      <c r="AA186" s="22" t="str">
        <f>IF('Soumission rapide'!$G186*(SUM('Soumission rapide'!$H186:$X186))&gt;0,'Soumission rapide'!$G186*(SUM('Soumission rapide'!$H186:$X186)),"")</f>
        <v/>
      </c>
      <c r="AB186" s="22" t="str">
        <f>IF(SUM('Soumission rapide'!$Y186:$AA186)&gt;0,SUM('Soumission rapide'!$Y186:$AA186),"")</f>
        <v/>
      </c>
    </row>
    <row r="187" spans="1:28" ht="12.75" customHeight="1">
      <c r="A187" s="30" t="s">
        <v>199</v>
      </c>
      <c r="B187" s="29" t="s">
        <v>201</v>
      </c>
      <c r="C187" s="16"/>
      <c r="D187" s="17"/>
      <c r="E187" s="17"/>
      <c r="F187" s="18"/>
      <c r="G187" s="19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1"/>
      <c r="Y187" s="22" t="str">
        <f>IF('Soumission rapide'!$D187*(SUM('Soumission rapide'!$H187:$X187))&gt;0,'Soumission rapide'!$D187*(SUM('Soumission rapide'!$H187:$X187)),"")</f>
        <v/>
      </c>
      <c r="Z187" s="22" t="str">
        <f>IF('Soumission rapide'!$E187*(1+'Soumission rapide'!$F187)*(SUM('Soumission rapide'!$H187:$X187))&gt;0,'Soumission rapide'!$E187*(1+'Soumission rapide'!$F187)*(SUM('Soumission rapide'!$H187:$X187)),"")</f>
        <v/>
      </c>
      <c r="AA187" s="22" t="str">
        <f>IF('Soumission rapide'!$G187*(SUM('Soumission rapide'!$H187:$X187))&gt;0,'Soumission rapide'!$G187*(SUM('Soumission rapide'!$H187:$X187)),"")</f>
        <v/>
      </c>
      <c r="AB187" s="22" t="str">
        <f>IF(SUM('Soumission rapide'!$Y187:$AA187)&gt;0,SUM('Soumission rapide'!$Y187:$AA187),"")</f>
        <v/>
      </c>
    </row>
    <row r="188" spans="1:28" ht="12.75" customHeight="1">
      <c r="A188" s="30" t="s">
        <v>199</v>
      </c>
      <c r="B188" s="29" t="s">
        <v>202</v>
      </c>
      <c r="C188" s="16"/>
      <c r="D188" s="17"/>
      <c r="E188" s="17"/>
      <c r="F188" s="18"/>
      <c r="G188" s="19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1"/>
      <c r="Y188" s="22" t="str">
        <f>IF('Soumission rapide'!$D188*(SUM('Soumission rapide'!$H188:$X188))&gt;0,'Soumission rapide'!$D188*(SUM('Soumission rapide'!$H188:$X188)),"")</f>
        <v/>
      </c>
      <c r="Z188" s="22" t="str">
        <f>IF('Soumission rapide'!$E188*(1+'Soumission rapide'!$F188)*(SUM('Soumission rapide'!$H188:$X188))&gt;0,'Soumission rapide'!$E188*(1+'Soumission rapide'!$F188)*(SUM('Soumission rapide'!$H188:$X188)),"")</f>
        <v/>
      </c>
      <c r="AA188" s="22" t="str">
        <f>IF('Soumission rapide'!$G188*(SUM('Soumission rapide'!$H188:$X188))&gt;0,'Soumission rapide'!$G188*(SUM('Soumission rapide'!$H188:$X188)),"")</f>
        <v/>
      </c>
      <c r="AB188" s="22" t="str">
        <f>IF(SUM('Soumission rapide'!$Y188:$AA188)&gt;0,SUM('Soumission rapide'!$Y188:$AA188),"")</f>
        <v/>
      </c>
    </row>
    <row r="189" spans="1:28" ht="12.75" customHeight="1">
      <c r="A189" s="30" t="s">
        <v>199</v>
      </c>
      <c r="B189" s="29" t="s">
        <v>203</v>
      </c>
      <c r="C189" s="16"/>
      <c r="D189" s="17"/>
      <c r="E189" s="17"/>
      <c r="F189" s="18"/>
      <c r="G189" s="19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1"/>
      <c r="Y189" s="22" t="str">
        <f>IF('Soumission rapide'!$D189*(SUM('Soumission rapide'!$H189:$X189))&gt;0,'Soumission rapide'!$D189*(SUM('Soumission rapide'!$H189:$X189)),"")</f>
        <v/>
      </c>
      <c r="Z189" s="22" t="str">
        <f>IF('Soumission rapide'!$E189*(1+'Soumission rapide'!$F189)*(SUM('Soumission rapide'!$H189:$X189))&gt;0,'Soumission rapide'!$E189*(1+'Soumission rapide'!$F189)*(SUM('Soumission rapide'!$H189:$X189)),"")</f>
        <v/>
      </c>
      <c r="AA189" s="22" t="str">
        <f>IF('Soumission rapide'!$G189*(SUM('Soumission rapide'!$H189:$X189))&gt;0,'Soumission rapide'!$G189*(SUM('Soumission rapide'!$H189:$X189)),"")</f>
        <v/>
      </c>
      <c r="AB189" s="22" t="str">
        <f>IF(SUM('Soumission rapide'!$Y189:$AA189)&gt;0,SUM('Soumission rapide'!$Y189:$AA189),"")</f>
        <v/>
      </c>
    </row>
    <row r="190" spans="1:28" ht="12.75" customHeight="1">
      <c r="A190" s="30" t="s">
        <v>199</v>
      </c>
      <c r="B190" s="29" t="s">
        <v>204</v>
      </c>
      <c r="C190" s="16"/>
      <c r="D190" s="17"/>
      <c r="E190" s="17"/>
      <c r="F190" s="18"/>
      <c r="G190" s="19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1"/>
      <c r="Y190" s="22" t="str">
        <f>IF('Soumission rapide'!$D190*(SUM('Soumission rapide'!$H190:$X190))&gt;0,'Soumission rapide'!$D190*(SUM('Soumission rapide'!$H190:$X190)),"")</f>
        <v/>
      </c>
      <c r="Z190" s="22" t="str">
        <f>IF('Soumission rapide'!$E190*(1+'Soumission rapide'!$F190)*(SUM('Soumission rapide'!$H190:$X190))&gt;0,'Soumission rapide'!$E190*(1+'Soumission rapide'!$F190)*(SUM('Soumission rapide'!$H190:$X190)),"")</f>
        <v/>
      </c>
      <c r="AA190" s="22" t="str">
        <f>IF('Soumission rapide'!$G190*(SUM('Soumission rapide'!$H190:$X190))&gt;0,'Soumission rapide'!$G190*(SUM('Soumission rapide'!$H190:$X190)),"")</f>
        <v/>
      </c>
      <c r="AB190" s="22" t="str">
        <f>IF(SUM('Soumission rapide'!$Y190:$AA190)&gt;0,SUM('Soumission rapide'!$Y190:$AA190),"")</f>
        <v/>
      </c>
    </row>
    <row r="191" spans="1:28" ht="12.75" customHeight="1">
      <c r="A191" s="28"/>
      <c r="B191" s="30"/>
      <c r="C191" s="16"/>
      <c r="D191" s="17"/>
      <c r="E191" s="17"/>
      <c r="F191" s="18"/>
      <c r="G191" s="19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1"/>
      <c r="Y191" s="22" t="str">
        <f>IF('Soumission rapide'!$D191*(SUM('Soumission rapide'!$H191:$X191))&gt;0,'Soumission rapide'!$D191*(SUM('Soumission rapide'!$H191:$X191)),"")</f>
        <v/>
      </c>
      <c r="Z191" s="22" t="str">
        <f>IF('Soumission rapide'!$E191*(1+'Soumission rapide'!$F191)*(SUM('Soumission rapide'!$H191:$X191))&gt;0,'Soumission rapide'!$E191*(1+'Soumission rapide'!$F191)*(SUM('Soumission rapide'!$H191:$X191)),"")</f>
        <v/>
      </c>
      <c r="AA191" s="22" t="str">
        <f>IF('Soumission rapide'!$G191*(SUM('Soumission rapide'!$H191:$X191))&gt;0,'Soumission rapide'!$G191*(SUM('Soumission rapide'!$H191:$X191)),"")</f>
        <v/>
      </c>
      <c r="AB191" s="22" t="str">
        <f>IF(SUM('Soumission rapide'!$Y191:$AA191)&gt;0,SUM('Soumission rapide'!$Y191:$AA191),"")</f>
        <v/>
      </c>
    </row>
    <row r="192" spans="1:28" ht="12.75" customHeight="1">
      <c r="A192" s="30" t="s">
        <v>18</v>
      </c>
      <c r="B192" s="29" t="s">
        <v>205</v>
      </c>
      <c r="C192" s="16" t="s">
        <v>323</v>
      </c>
      <c r="D192" s="17">
        <v>0.8</v>
      </c>
      <c r="E192" s="17"/>
      <c r="F192" s="18"/>
      <c r="G192" s="19"/>
      <c r="H192" s="20">
        <v>3500</v>
      </c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1"/>
      <c r="Y192" s="22">
        <f>IF('Soumission rapide'!$D192*(SUM('Soumission rapide'!$H192:$X192))&gt;0,'Soumission rapide'!$D192*(SUM('Soumission rapide'!$H192:$X192)),"")</f>
        <v>2800</v>
      </c>
      <c r="Z192" s="22" t="str">
        <f>IF('Soumission rapide'!$E192*(1+'Soumission rapide'!$F192)*(SUM('Soumission rapide'!$H192:$X192))&gt;0,'Soumission rapide'!$E192*(1+'Soumission rapide'!$F192)*(SUM('Soumission rapide'!$H192:$X192)),"")</f>
        <v/>
      </c>
      <c r="AA192" s="22" t="str">
        <f>IF('Soumission rapide'!$G192*(SUM('Soumission rapide'!$H192:$X192))&gt;0,'Soumission rapide'!$G192*(SUM('Soumission rapide'!$H192:$X192)),"")</f>
        <v/>
      </c>
      <c r="AB192" s="22">
        <f>IF(SUM('Soumission rapide'!$Y192:$AA192)&gt;0,SUM('Soumission rapide'!$Y192:$AA192),"")</f>
        <v>2800</v>
      </c>
    </row>
    <row r="193" spans="1:28" ht="12.75" customHeight="1">
      <c r="A193" s="30" t="s">
        <v>18</v>
      </c>
      <c r="B193" s="29" t="s">
        <v>206</v>
      </c>
      <c r="C193" s="16"/>
      <c r="D193" s="17">
        <v>5</v>
      </c>
      <c r="E193" s="17"/>
      <c r="F193" s="18"/>
      <c r="G193" s="19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1"/>
      <c r="Y193" s="22" t="str">
        <f>IF('Soumission rapide'!$D193*(SUM('Soumission rapide'!$H193:$X193))&gt;0,'Soumission rapide'!$D193*(SUM('Soumission rapide'!$H193:$X193)),"")</f>
        <v/>
      </c>
      <c r="Z193" s="22" t="str">
        <f>IF('Soumission rapide'!$E193*(1+'Soumission rapide'!$F193)*(SUM('Soumission rapide'!$H193:$X193))&gt;0,'Soumission rapide'!$E193*(1+'Soumission rapide'!$F193)*(SUM('Soumission rapide'!$H193:$X193)),"")</f>
        <v/>
      </c>
      <c r="AA193" s="22" t="str">
        <f>IF('Soumission rapide'!$G193*(SUM('Soumission rapide'!$H193:$X193))&gt;0,'Soumission rapide'!$G193*(SUM('Soumission rapide'!$H193:$X193)),"")</f>
        <v/>
      </c>
      <c r="AB193" s="22" t="str">
        <f>IF(SUM('Soumission rapide'!$Y193:$AA193)&gt;0,SUM('Soumission rapide'!$Y193:$AA193),"")</f>
        <v/>
      </c>
    </row>
    <row r="194" spans="1:28" ht="12.75" customHeight="1">
      <c r="A194" s="30" t="s">
        <v>18</v>
      </c>
      <c r="B194" s="29" t="s">
        <v>207</v>
      </c>
      <c r="C194" s="16"/>
      <c r="D194" s="17">
        <v>100</v>
      </c>
      <c r="E194" s="17"/>
      <c r="F194" s="18"/>
      <c r="G194" s="19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1"/>
      <c r="Y194" s="22" t="str">
        <f>IF('Soumission rapide'!$D194*(SUM('Soumission rapide'!$H194:$X194))&gt;0,'Soumission rapide'!$D194*(SUM('Soumission rapide'!$H194:$X194)),"")</f>
        <v/>
      </c>
      <c r="Z194" s="22" t="str">
        <f>IF('Soumission rapide'!$E194*(1+'Soumission rapide'!$F194)*(SUM('Soumission rapide'!$H194:$X194))&gt;0,'Soumission rapide'!$E194*(1+'Soumission rapide'!$F194)*(SUM('Soumission rapide'!$H194:$X194)),"")</f>
        <v/>
      </c>
      <c r="AA194" s="22" t="str">
        <f>IF('Soumission rapide'!$G194*(SUM('Soumission rapide'!$H194:$X194))&gt;0,'Soumission rapide'!$G194*(SUM('Soumission rapide'!$H194:$X194)),"")</f>
        <v/>
      </c>
      <c r="AB194" s="22" t="str">
        <f>IF(SUM('Soumission rapide'!$Y194:$AA194)&gt;0,SUM('Soumission rapide'!$Y194:$AA194),"")</f>
        <v/>
      </c>
    </row>
    <row r="195" spans="1:28" ht="12.75" customHeight="1">
      <c r="A195" s="30" t="s">
        <v>18</v>
      </c>
      <c r="B195" s="29" t="s">
        <v>208</v>
      </c>
      <c r="C195" s="16"/>
      <c r="D195" s="17"/>
      <c r="E195" s="17"/>
      <c r="F195" s="18"/>
      <c r="G195" s="19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1"/>
      <c r="Y195" s="22" t="str">
        <f>IF('Soumission rapide'!$D195*(SUM('Soumission rapide'!$H195:$X195))&gt;0,'Soumission rapide'!$D195*(SUM('Soumission rapide'!$H195:$X195)),"")</f>
        <v/>
      </c>
      <c r="Z195" s="22" t="str">
        <f>IF('Soumission rapide'!$E195*(1+'Soumission rapide'!$F195)*(SUM('Soumission rapide'!$H195:$X195))&gt;0,'Soumission rapide'!$E195*(1+'Soumission rapide'!$F195)*(SUM('Soumission rapide'!$H195:$X195)),"")</f>
        <v/>
      </c>
      <c r="AA195" s="22" t="str">
        <f>IF('Soumission rapide'!$G195*(SUM('Soumission rapide'!$H195:$X195))&gt;0,'Soumission rapide'!$G195*(SUM('Soumission rapide'!$H195:$X195)),"")</f>
        <v/>
      </c>
      <c r="AB195" s="22" t="str">
        <f>IF(SUM('Soumission rapide'!$Y195:$AA195)&gt;0,SUM('Soumission rapide'!$Y195:$AA195),"")</f>
        <v/>
      </c>
    </row>
    <row r="196" spans="1:28" ht="12.75" customHeight="1">
      <c r="A196" s="30" t="s">
        <v>18</v>
      </c>
      <c r="B196" s="29" t="s">
        <v>20</v>
      </c>
      <c r="C196" s="16"/>
      <c r="D196" s="17"/>
      <c r="E196" s="17"/>
      <c r="F196" s="18"/>
      <c r="G196" s="19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1"/>
      <c r="Y196" s="22" t="str">
        <f>IF('Soumission rapide'!$D196*(SUM('Soumission rapide'!$H196:$X196))&gt;0,'Soumission rapide'!$D196*(SUM('Soumission rapide'!$H196:$X196)),"")</f>
        <v/>
      </c>
      <c r="Z196" s="22" t="str">
        <f>IF('Soumission rapide'!$E196*(1+'Soumission rapide'!$F196)*(SUM('Soumission rapide'!$H196:$X196))&gt;0,'Soumission rapide'!$E196*(1+'Soumission rapide'!$F196)*(SUM('Soumission rapide'!$H196:$X196)),"")</f>
        <v/>
      </c>
      <c r="AA196" s="22" t="str">
        <f>IF('Soumission rapide'!$G196*(SUM('Soumission rapide'!$H196:$X196))&gt;0,'Soumission rapide'!$G196*(SUM('Soumission rapide'!$H196:$X196)),"")</f>
        <v/>
      </c>
      <c r="AB196" s="22" t="str">
        <f>IF(SUM('Soumission rapide'!$Y196:$AA196)&gt;0,SUM('Soumission rapide'!$Y196:$AA196),"")</f>
        <v/>
      </c>
    </row>
    <row r="197" spans="1:28" ht="12.75" customHeight="1">
      <c r="A197" s="28"/>
      <c r="B197" s="29"/>
      <c r="C197" s="16"/>
      <c r="D197" s="17"/>
      <c r="E197" s="17"/>
      <c r="F197" s="18"/>
      <c r="G197" s="19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1"/>
      <c r="Y197" s="22" t="str">
        <f>IF('Soumission rapide'!$D197*(SUM('Soumission rapide'!$H197:$X197))&gt;0,'Soumission rapide'!$D197*(SUM('Soumission rapide'!$H197:$X197)),"")</f>
        <v/>
      </c>
      <c r="Z197" s="22" t="str">
        <f>IF('Soumission rapide'!$E197*(1+'Soumission rapide'!$F197)*(SUM('Soumission rapide'!$H197:$X197))&gt;0,'Soumission rapide'!$E197*(1+'Soumission rapide'!$F197)*(SUM('Soumission rapide'!$H197:$X197)),"")</f>
        <v/>
      </c>
      <c r="AA197" s="22" t="str">
        <f>IF('Soumission rapide'!$G197*(SUM('Soumission rapide'!$H197:$X197))&gt;0,'Soumission rapide'!$G197*(SUM('Soumission rapide'!$H197:$X197)),"")</f>
        <v/>
      </c>
      <c r="AB197" s="22" t="str">
        <f>IF(SUM('Soumission rapide'!$Y197:$AA197)&gt;0,SUM('Soumission rapide'!$Y197:$AA197),"")</f>
        <v/>
      </c>
    </row>
    <row r="198" spans="1:28" ht="12.75" customHeight="1">
      <c r="A198" s="30" t="s">
        <v>44</v>
      </c>
      <c r="B198" s="29" t="s">
        <v>209</v>
      </c>
      <c r="C198" s="16"/>
      <c r="D198" s="17">
        <v>175</v>
      </c>
      <c r="E198" s="17"/>
      <c r="F198" s="18"/>
      <c r="G198" s="19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1"/>
      <c r="Y198" s="22" t="str">
        <f>IF('Soumission rapide'!$D198*(SUM('Soumission rapide'!$H198:$X198))&gt;0,'Soumission rapide'!$D198*(SUM('Soumission rapide'!$H198:$X198)),"")</f>
        <v/>
      </c>
      <c r="Z198" s="22" t="str">
        <f>IF('Soumission rapide'!$E198*(1+'Soumission rapide'!$F198)*(SUM('Soumission rapide'!$H198:$X198))&gt;0,'Soumission rapide'!$E198*(1+'Soumission rapide'!$F198)*(SUM('Soumission rapide'!$H198:$X198)),"")</f>
        <v/>
      </c>
      <c r="AA198" s="22" t="str">
        <f>IF('Soumission rapide'!$G198*(SUM('Soumission rapide'!$H198:$X198))&gt;0,'Soumission rapide'!$G198*(SUM('Soumission rapide'!$H198:$X198)),"")</f>
        <v/>
      </c>
      <c r="AB198" s="22" t="str">
        <f>IF(SUM('Soumission rapide'!$Y198:$AA198)&gt;0,SUM('Soumission rapide'!$Y198:$AA198),"")</f>
        <v/>
      </c>
    </row>
    <row r="199" spans="1:28" ht="12.75" customHeight="1">
      <c r="A199" s="30" t="s">
        <v>44</v>
      </c>
      <c r="B199" s="29" t="s">
        <v>210</v>
      </c>
      <c r="C199" s="16"/>
      <c r="D199" s="17"/>
      <c r="E199" s="17"/>
      <c r="F199" s="18"/>
      <c r="G199" s="19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1"/>
      <c r="Y199" s="22" t="str">
        <f>IF('Soumission rapide'!$D199*(SUM('Soumission rapide'!$H199:$X199))&gt;0,'Soumission rapide'!$D199*(SUM('Soumission rapide'!$H199:$X199)),"")</f>
        <v/>
      </c>
      <c r="Z199" s="22" t="str">
        <f>IF('Soumission rapide'!$E199*(1+'Soumission rapide'!$F199)*(SUM('Soumission rapide'!$H199:$X199))&gt;0,'Soumission rapide'!$E199*(1+'Soumission rapide'!$F199)*(SUM('Soumission rapide'!$H199:$X199)),"")</f>
        <v/>
      </c>
      <c r="AA199" s="22" t="str">
        <f>IF('Soumission rapide'!$G199*(SUM('Soumission rapide'!$H199:$X199))&gt;0,'Soumission rapide'!$G199*(SUM('Soumission rapide'!$H199:$X199)),"")</f>
        <v/>
      </c>
      <c r="AB199" s="22" t="str">
        <f>IF(SUM('Soumission rapide'!$Y199:$AA199)&gt;0,SUM('Soumission rapide'!$Y199:$AA199),"")</f>
        <v/>
      </c>
    </row>
    <row r="200" spans="1:28" ht="12.75" customHeight="1">
      <c r="A200" s="30" t="s">
        <v>44</v>
      </c>
      <c r="B200" s="29" t="s">
        <v>211</v>
      </c>
      <c r="C200" s="16"/>
      <c r="D200" s="17"/>
      <c r="E200" s="17"/>
      <c r="F200" s="18"/>
      <c r="G200" s="19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1"/>
      <c r="Y200" s="22" t="str">
        <f>IF('Soumission rapide'!$D200*(SUM('Soumission rapide'!$H200:$X200))&gt;0,'Soumission rapide'!$D200*(SUM('Soumission rapide'!$H200:$X200)),"")</f>
        <v/>
      </c>
      <c r="Z200" s="22" t="str">
        <f>IF('Soumission rapide'!$E200*(1+'Soumission rapide'!$F200)*(SUM('Soumission rapide'!$H200:$X200))&gt;0,'Soumission rapide'!$E200*(1+'Soumission rapide'!$F200)*(SUM('Soumission rapide'!$H200:$X200)),"")</f>
        <v/>
      </c>
      <c r="AA200" s="22" t="str">
        <f>IF('Soumission rapide'!$G200*(SUM('Soumission rapide'!$H200:$X200))&gt;0,'Soumission rapide'!$G200*(SUM('Soumission rapide'!$H200:$X200)),"")</f>
        <v/>
      </c>
      <c r="AB200" s="22" t="str">
        <f>IF(SUM('Soumission rapide'!$Y200:$AA200)&gt;0,SUM('Soumission rapide'!$Y200:$AA200),"")</f>
        <v/>
      </c>
    </row>
    <row r="201" spans="1:28" ht="12.75" customHeight="1">
      <c r="A201" s="30" t="s">
        <v>44</v>
      </c>
      <c r="B201" s="29" t="s">
        <v>212</v>
      </c>
      <c r="C201" s="16"/>
      <c r="D201" s="17"/>
      <c r="E201" s="17"/>
      <c r="F201" s="18"/>
      <c r="G201" s="19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1"/>
      <c r="Y201" s="22" t="str">
        <f>IF('Soumission rapide'!$D201*(SUM('Soumission rapide'!$H201:$X201))&gt;0,'Soumission rapide'!$D201*(SUM('Soumission rapide'!$H201:$X201)),"")</f>
        <v/>
      </c>
      <c r="Z201" s="22" t="str">
        <f>IF('Soumission rapide'!$E201*(1+'Soumission rapide'!$F201)*(SUM('Soumission rapide'!$H201:$X201))&gt;0,'Soumission rapide'!$E201*(1+'Soumission rapide'!$F201)*(SUM('Soumission rapide'!$H201:$X201)),"")</f>
        <v/>
      </c>
      <c r="AA201" s="22" t="str">
        <f>IF('Soumission rapide'!$G201*(SUM('Soumission rapide'!$H201:$X201))&gt;0,'Soumission rapide'!$G201*(SUM('Soumission rapide'!$H201:$X201)),"")</f>
        <v/>
      </c>
      <c r="AB201" s="22" t="str">
        <f>IF(SUM('Soumission rapide'!$Y201:$AA201)&gt;0,SUM('Soumission rapide'!$Y201:$AA201),"")</f>
        <v/>
      </c>
    </row>
    <row r="202" spans="1:28" ht="12.75" customHeight="1">
      <c r="A202" s="28"/>
      <c r="B202" s="29"/>
      <c r="C202" s="16"/>
      <c r="D202" s="17"/>
      <c r="E202" s="17"/>
      <c r="F202" s="18"/>
      <c r="G202" s="19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1"/>
      <c r="Y202" s="22" t="str">
        <f>IF('Soumission rapide'!$D202*(SUM('Soumission rapide'!$H202:$X202))&gt;0,'Soumission rapide'!$D202*(SUM('Soumission rapide'!$H202:$X202)),"")</f>
        <v/>
      </c>
      <c r="Z202" s="22" t="str">
        <f>IF('Soumission rapide'!$E202*(1+'Soumission rapide'!$F202)*(SUM('Soumission rapide'!$H202:$X202))&gt;0,'Soumission rapide'!$E202*(1+'Soumission rapide'!$F202)*(SUM('Soumission rapide'!$H202:$X202)),"")</f>
        <v/>
      </c>
      <c r="AA202" s="22" t="str">
        <f>IF('Soumission rapide'!$G202*(SUM('Soumission rapide'!$H202:$X202))&gt;0,'Soumission rapide'!$G202*(SUM('Soumission rapide'!$H202:$X202)),"")</f>
        <v/>
      </c>
      <c r="AB202" s="22" t="str">
        <f>IF(SUM('Soumission rapide'!$Y202:$AA202)&gt;0,SUM('Soumission rapide'!$Y202:$AA202),"")</f>
        <v/>
      </c>
    </row>
    <row r="203" spans="1:28" ht="12.75" customHeight="1">
      <c r="A203" s="30" t="s">
        <v>45</v>
      </c>
      <c r="B203" s="29" t="s">
        <v>213</v>
      </c>
      <c r="C203" s="16"/>
      <c r="D203" s="17">
        <v>250</v>
      </c>
      <c r="E203" s="17"/>
      <c r="F203" s="18"/>
      <c r="G203" s="19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1"/>
      <c r="Y203" s="22" t="str">
        <f>IF('Soumission rapide'!$D203*(SUM('Soumission rapide'!$H203:$X203))&gt;0,'Soumission rapide'!$D203*(SUM('Soumission rapide'!$H203:$X203)),"")</f>
        <v/>
      </c>
      <c r="Z203" s="22" t="str">
        <f>IF('Soumission rapide'!$E203*(1+'Soumission rapide'!$F203)*(SUM('Soumission rapide'!$H203:$X203))&gt;0,'Soumission rapide'!$E203*(1+'Soumission rapide'!$F203)*(SUM('Soumission rapide'!$H203:$X203)),"")</f>
        <v/>
      </c>
      <c r="AA203" s="22" t="str">
        <f>IF('Soumission rapide'!$G203*(SUM('Soumission rapide'!$H203:$X203))&gt;0,'Soumission rapide'!$G203*(SUM('Soumission rapide'!$H203:$X203)),"")</f>
        <v/>
      </c>
      <c r="AB203" s="22" t="str">
        <f>IF(SUM('Soumission rapide'!$Y203:$AA203)&gt;0,SUM('Soumission rapide'!$Y203:$AA203),"")</f>
        <v/>
      </c>
    </row>
    <row r="204" spans="1:28" ht="12.75" customHeight="1">
      <c r="A204" s="30" t="s">
        <v>45</v>
      </c>
      <c r="B204" s="29" t="s">
        <v>214</v>
      </c>
      <c r="C204" s="16"/>
      <c r="D204" s="17"/>
      <c r="E204" s="17"/>
      <c r="F204" s="18"/>
      <c r="G204" s="19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1"/>
      <c r="Y204" s="22" t="str">
        <f>IF('Soumission rapide'!$D204*(SUM('Soumission rapide'!$H204:$X204))&gt;0,'Soumission rapide'!$D204*(SUM('Soumission rapide'!$H204:$X204)),"")</f>
        <v/>
      </c>
      <c r="Z204" s="22" t="str">
        <f>IF('Soumission rapide'!$E204*(1+'Soumission rapide'!$F204)*(SUM('Soumission rapide'!$H204:$X204))&gt;0,'Soumission rapide'!$E204*(1+'Soumission rapide'!$F204)*(SUM('Soumission rapide'!$H204:$X204)),"")</f>
        <v/>
      </c>
      <c r="AA204" s="22" t="str">
        <f>IF('Soumission rapide'!$G204*(SUM('Soumission rapide'!$H204:$X204))&gt;0,'Soumission rapide'!$G204*(SUM('Soumission rapide'!$H204:$X204)),"")</f>
        <v/>
      </c>
      <c r="AB204" s="22" t="str">
        <f>IF(SUM('Soumission rapide'!$Y204:$AA204)&gt;0,SUM('Soumission rapide'!$Y204:$AA204),"")</f>
        <v/>
      </c>
    </row>
    <row r="205" spans="1:28" ht="12.75" customHeight="1">
      <c r="A205" s="28"/>
      <c r="B205" s="30"/>
      <c r="C205" s="16"/>
      <c r="D205" s="17"/>
      <c r="E205" s="17"/>
      <c r="F205" s="18"/>
      <c r="G205" s="19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1"/>
      <c r="Y205" s="22" t="str">
        <f>IF('Soumission rapide'!$D205*(SUM('Soumission rapide'!$H205:$X205))&gt;0,'Soumission rapide'!$D205*(SUM('Soumission rapide'!$H205:$X205)),"")</f>
        <v/>
      </c>
      <c r="Z205" s="22" t="str">
        <f>IF('Soumission rapide'!$E205*(1+'Soumission rapide'!$F205)*(SUM('Soumission rapide'!$H205:$X205))&gt;0,'Soumission rapide'!$E205*(1+'Soumission rapide'!$F205)*(SUM('Soumission rapide'!$H205:$X205)),"")</f>
        <v/>
      </c>
      <c r="AA205" s="22" t="str">
        <f>IF('Soumission rapide'!$G205*(SUM('Soumission rapide'!$H205:$X205))&gt;0,'Soumission rapide'!$G205*(SUM('Soumission rapide'!$H205:$X205)),"")</f>
        <v/>
      </c>
      <c r="AB205" s="22" t="str">
        <f>IF(SUM('Soumission rapide'!$Y205:$AA205)&gt;0,SUM('Soumission rapide'!$Y205:$AA205),"")</f>
        <v/>
      </c>
    </row>
    <row r="206" spans="1:28" ht="12.75" customHeight="1">
      <c r="A206" s="30" t="s">
        <v>46</v>
      </c>
      <c r="B206" s="29" t="s">
        <v>215</v>
      </c>
      <c r="C206" s="16"/>
      <c r="D206" s="17"/>
      <c r="E206" s="17"/>
      <c r="F206" s="18"/>
      <c r="G206" s="19">
        <v>5</v>
      </c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1"/>
      <c r="Y206" s="22" t="str">
        <f>IF('Soumission rapide'!$D206*(SUM('Soumission rapide'!$H206:$X206))&gt;0,'Soumission rapide'!$D206*(SUM('Soumission rapide'!$H206:$X206)),"")</f>
        <v/>
      </c>
      <c r="Z206" s="22" t="str">
        <f>IF('Soumission rapide'!$E206*(1+'Soumission rapide'!$F206)*(SUM('Soumission rapide'!$H206:$X206))&gt;0,'Soumission rapide'!$E206*(1+'Soumission rapide'!$F206)*(SUM('Soumission rapide'!$H206:$X206)),"")</f>
        <v/>
      </c>
      <c r="AA206" s="22" t="str">
        <f>IF('Soumission rapide'!$G206*(SUM('Soumission rapide'!$H206:$X206))&gt;0,'Soumission rapide'!$G206*(SUM('Soumission rapide'!$H206:$X206)),"")</f>
        <v/>
      </c>
      <c r="AB206" s="22" t="str">
        <f>IF(SUM('Soumission rapide'!$Y206:$AA206)&gt;0,SUM('Soumission rapide'!$Y206:$AA206),"")</f>
        <v/>
      </c>
    </row>
    <row r="207" spans="1:28" ht="12.75" customHeight="1">
      <c r="A207" s="30" t="s">
        <v>46</v>
      </c>
      <c r="B207" s="29" t="s">
        <v>215</v>
      </c>
      <c r="C207" s="16"/>
      <c r="D207" s="17"/>
      <c r="E207" s="17"/>
      <c r="F207" s="18"/>
      <c r="G207" s="19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1"/>
      <c r="Y207" s="22" t="str">
        <f>IF('Soumission rapide'!$D207*(SUM('Soumission rapide'!$H207:$X207))&gt;0,'Soumission rapide'!$D207*(SUM('Soumission rapide'!$H207:$X207)),"")</f>
        <v/>
      </c>
      <c r="Z207" s="22" t="str">
        <f>IF('Soumission rapide'!$E207*(1+'Soumission rapide'!$F207)*(SUM('Soumission rapide'!$H207:$X207))&gt;0,'Soumission rapide'!$E207*(1+'Soumission rapide'!$F207)*(SUM('Soumission rapide'!$H207:$X207)),"")</f>
        <v/>
      </c>
      <c r="AA207" s="22" t="str">
        <f>IF('Soumission rapide'!$G207*(SUM('Soumission rapide'!$H207:$X207))&gt;0,'Soumission rapide'!$G207*(SUM('Soumission rapide'!$H207:$X207)),"")</f>
        <v/>
      </c>
      <c r="AB207" s="22" t="str">
        <f>IF(SUM('Soumission rapide'!$Y207:$AA207)&gt;0,SUM('Soumission rapide'!$Y207:$AA207),"")</f>
        <v/>
      </c>
    </row>
    <row r="208" spans="1:28" ht="12.75" customHeight="1">
      <c r="A208" s="30" t="s">
        <v>46</v>
      </c>
      <c r="B208" s="29" t="s">
        <v>215</v>
      </c>
      <c r="C208" s="16"/>
      <c r="D208" s="17"/>
      <c r="E208" s="17"/>
      <c r="F208" s="18"/>
      <c r="G208" s="19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1"/>
      <c r="Y208" s="22" t="str">
        <f>IF('Soumission rapide'!$D208*(SUM('Soumission rapide'!$H208:$X208))&gt;0,'Soumission rapide'!$D208*(SUM('Soumission rapide'!$H208:$X208)),"")</f>
        <v/>
      </c>
      <c r="Z208" s="22" t="str">
        <f>IF('Soumission rapide'!$E208*(1+'Soumission rapide'!$F208)*(SUM('Soumission rapide'!$H208:$X208))&gt;0,'Soumission rapide'!$E208*(1+'Soumission rapide'!$F208)*(SUM('Soumission rapide'!$H208:$X208)),"")</f>
        <v/>
      </c>
      <c r="AA208" s="22" t="str">
        <f>IF('Soumission rapide'!$G208*(SUM('Soumission rapide'!$H208:$X208))&gt;0,'Soumission rapide'!$G208*(SUM('Soumission rapide'!$H208:$X208)),"")</f>
        <v/>
      </c>
      <c r="AB208" s="22" t="str">
        <f>IF(SUM('Soumission rapide'!$Y208:$AA208)&gt;0,SUM('Soumission rapide'!$Y208:$AA208),"")</f>
        <v/>
      </c>
    </row>
    <row r="209" spans="1:28" ht="12.75" customHeight="1">
      <c r="A209" s="28"/>
      <c r="B209" s="30"/>
      <c r="C209" s="16"/>
      <c r="D209" s="17"/>
      <c r="E209" s="17"/>
      <c r="F209" s="18"/>
      <c r="G209" s="19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1"/>
      <c r="Y209" s="22" t="str">
        <f>IF('Soumission rapide'!$D209*(SUM('Soumission rapide'!$H209:$X209))&gt;0,'Soumission rapide'!$D209*(SUM('Soumission rapide'!$H209:$X209)),"")</f>
        <v/>
      </c>
      <c r="Z209" s="22" t="str">
        <f>IF('Soumission rapide'!$E209*(1+'Soumission rapide'!$F209)*(SUM('Soumission rapide'!$H209:$X209))&gt;0,'Soumission rapide'!$E209*(1+'Soumission rapide'!$F209)*(SUM('Soumission rapide'!$H209:$X209)),"")</f>
        <v/>
      </c>
      <c r="AA209" s="22" t="str">
        <f>IF('Soumission rapide'!$G209*(SUM('Soumission rapide'!$H209:$X209))&gt;0,'Soumission rapide'!$G209*(SUM('Soumission rapide'!$H209:$X209)),"")</f>
        <v/>
      </c>
      <c r="AB209" s="22" t="str">
        <f>IF(SUM('Soumission rapide'!$Y209:$AA209)&gt;0,SUM('Soumission rapide'!$Y209:$AA209),"")</f>
        <v/>
      </c>
    </row>
    <row r="210" spans="1:28" ht="12.75" customHeight="1">
      <c r="A210" s="30" t="s">
        <v>47</v>
      </c>
      <c r="B210" s="29" t="s">
        <v>205</v>
      </c>
      <c r="C210" s="16" t="s">
        <v>323</v>
      </c>
      <c r="D210" s="17">
        <v>0.45</v>
      </c>
      <c r="E210" s="17"/>
      <c r="F210" s="18"/>
      <c r="G210" s="19"/>
      <c r="H210" s="20">
        <v>3500</v>
      </c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1"/>
      <c r="Y210" s="22">
        <f>IF('Soumission rapide'!$D210*(SUM('Soumission rapide'!$H210:$X210))&gt;0,'Soumission rapide'!$D210*(SUM('Soumission rapide'!$H210:$X210)),"")</f>
        <v>1575</v>
      </c>
      <c r="Z210" s="22" t="str">
        <f>IF('Soumission rapide'!$E210*(1+'Soumission rapide'!$F210)*(SUM('Soumission rapide'!$H210:$X210))&gt;0,'Soumission rapide'!$E210*(1+'Soumission rapide'!$F210)*(SUM('Soumission rapide'!$H210:$X210)),"")</f>
        <v/>
      </c>
      <c r="AA210" s="22" t="str">
        <f>IF('Soumission rapide'!$G210*(SUM('Soumission rapide'!$H210:$X210))&gt;0,'Soumission rapide'!$G210*(SUM('Soumission rapide'!$H210:$X210)),"")</f>
        <v/>
      </c>
      <c r="AB210" s="22">
        <f>IF(SUM('Soumission rapide'!$Y210:$AA210)&gt;0,SUM('Soumission rapide'!$Y210:$AA210),"")</f>
        <v>1575</v>
      </c>
    </row>
    <row r="211" spans="1:28" ht="12.75" customHeight="1">
      <c r="A211" s="30" t="s">
        <v>47</v>
      </c>
      <c r="B211" s="29" t="s">
        <v>216</v>
      </c>
      <c r="C211" s="16"/>
      <c r="D211" s="17">
        <v>0.45</v>
      </c>
      <c r="E211" s="17"/>
      <c r="F211" s="18"/>
      <c r="G211" s="19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1"/>
      <c r="Y211" s="22" t="str">
        <f>IF('Soumission rapide'!$D211*(SUM('Soumission rapide'!$H211:$X211))&gt;0,'Soumission rapide'!$D211*(SUM('Soumission rapide'!$H211:$X211)),"")</f>
        <v/>
      </c>
      <c r="Z211" s="22" t="str">
        <f>IF('Soumission rapide'!$E211*(1+'Soumission rapide'!$F211)*(SUM('Soumission rapide'!$H211:$X211))&gt;0,'Soumission rapide'!$E211*(1+'Soumission rapide'!$F211)*(SUM('Soumission rapide'!$H211:$X211)),"")</f>
        <v/>
      </c>
      <c r="AA211" s="22" t="str">
        <f>IF('Soumission rapide'!$G211*(SUM('Soumission rapide'!$H211:$X211))&gt;0,'Soumission rapide'!$G211*(SUM('Soumission rapide'!$H211:$X211)),"")</f>
        <v/>
      </c>
      <c r="AB211" s="22" t="str">
        <f>IF(SUM('Soumission rapide'!$Y211:$AA211)&gt;0,SUM('Soumission rapide'!$Y211:$AA211),"")</f>
        <v/>
      </c>
    </row>
    <row r="212" spans="1:28" ht="12.75" customHeight="1">
      <c r="A212" s="28"/>
      <c r="B212" s="30"/>
      <c r="C212" s="16"/>
      <c r="D212" s="17"/>
      <c r="E212" s="17"/>
      <c r="F212" s="18"/>
      <c r="G212" s="19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1"/>
      <c r="Y212" s="22" t="str">
        <f>IF('Soumission rapide'!$D212*(SUM('Soumission rapide'!$H212:$X212))&gt;0,'Soumission rapide'!$D212*(SUM('Soumission rapide'!$H212:$X212)),"")</f>
        <v/>
      </c>
      <c r="Z212" s="22" t="str">
        <f>IF('Soumission rapide'!$E212*(1+'Soumission rapide'!$F212)*(SUM('Soumission rapide'!$H212:$X212))&gt;0,'Soumission rapide'!$E212*(1+'Soumission rapide'!$F212)*(SUM('Soumission rapide'!$H212:$X212)),"")</f>
        <v/>
      </c>
      <c r="AA212" s="22" t="str">
        <f>IF('Soumission rapide'!$G212*(SUM('Soumission rapide'!$H212:$X212))&gt;0,'Soumission rapide'!$G212*(SUM('Soumission rapide'!$H212:$X212)),"")</f>
        <v/>
      </c>
      <c r="AB212" s="22" t="str">
        <f>IF(SUM('Soumission rapide'!$Y212:$AA212)&gt;0,SUM('Soumission rapide'!$Y212:$AA212),"")</f>
        <v/>
      </c>
    </row>
    <row r="213" spans="1:28" ht="12.75" customHeight="1">
      <c r="A213" s="28"/>
      <c r="B213" s="30"/>
      <c r="C213" s="16"/>
      <c r="D213" s="17"/>
      <c r="E213" s="17"/>
      <c r="F213" s="18"/>
      <c r="G213" s="19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1"/>
      <c r="Y213" s="22" t="str">
        <f>IF('Soumission rapide'!$D213*(SUM('Soumission rapide'!$H213:$X213))&gt;0,'Soumission rapide'!$D213*(SUM('Soumission rapide'!$H213:$X213)),"")</f>
        <v/>
      </c>
      <c r="Z213" s="22" t="str">
        <f>IF('Soumission rapide'!$E213*(1+'Soumission rapide'!$F213)*(SUM('Soumission rapide'!$H213:$X213))&gt;0,'Soumission rapide'!$E213*(1+'Soumission rapide'!$F213)*(SUM('Soumission rapide'!$H213:$X213)),"")</f>
        <v/>
      </c>
      <c r="AA213" s="22" t="str">
        <f>IF('Soumission rapide'!$G213*(SUM('Soumission rapide'!$H213:$X213))&gt;0,'Soumission rapide'!$G213*(SUM('Soumission rapide'!$H213:$X213)),"")</f>
        <v/>
      </c>
      <c r="AB213" s="22" t="str">
        <f>IF(SUM('Soumission rapide'!$Y213:$AA213)&gt;0,SUM('Soumission rapide'!$Y213:$AA213),"")</f>
        <v/>
      </c>
    </row>
    <row r="214" spans="1:28" ht="12.75" customHeight="1">
      <c r="A214" s="28"/>
      <c r="B214" s="30"/>
      <c r="C214" s="16"/>
      <c r="D214" s="17"/>
      <c r="E214" s="17"/>
      <c r="F214" s="18"/>
      <c r="G214" s="19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1"/>
      <c r="Y214" s="22" t="str">
        <f>IF('Soumission rapide'!$D214*(SUM('Soumission rapide'!$H214:$X214))&gt;0,'Soumission rapide'!$D214*(SUM('Soumission rapide'!$H214:$X214)),"")</f>
        <v/>
      </c>
      <c r="Z214" s="22" t="str">
        <f>IF('Soumission rapide'!$E214*(1+'Soumission rapide'!$F214)*(SUM('Soumission rapide'!$H214:$X214))&gt;0,'Soumission rapide'!$E214*(1+'Soumission rapide'!$F214)*(SUM('Soumission rapide'!$H214:$X214)),"")</f>
        <v/>
      </c>
      <c r="AA214" s="22" t="str">
        <f>IF('Soumission rapide'!$G214*(SUM('Soumission rapide'!$H214:$X214))&gt;0,'Soumission rapide'!$G214*(SUM('Soumission rapide'!$H214:$X214)),"")</f>
        <v/>
      </c>
      <c r="AB214" s="22" t="str">
        <f>IF(SUM('Soumission rapide'!$Y214:$AA214)&gt;0,SUM('Soumission rapide'!$Y214:$AA214),"")</f>
        <v/>
      </c>
    </row>
    <row r="215" spans="1:28" ht="12.75" customHeight="1">
      <c r="A215" s="30" t="s">
        <v>21</v>
      </c>
      <c r="B215" s="29" t="s">
        <v>217</v>
      </c>
      <c r="C215" s="16" t="s">
        <v>323</v>
      </c>
      <c r="D215" s="17"/>
      <c r="E215" s="17">
        <v>50</v>
      </c>
      <c r="F215" s="18"/>
      <c r="G215" s="19">
        <v>142.5</v>
      </c>
      <c r="H215" s="20"/>
      <c r="I215" s="20">
        <v>1</v>
      </c>
      <c r="J215" s="20"/>
      <c r="K215" s="20"/>
      <c r="L215" s="20"/>
      <c r="M215" s="20">
        <v>1</v>
      </c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1"/>
      <c r="Y215" s="22" t="str">
        <f>IF('Soumission rapide'!$D215*(SUM('Soumission rapide'!$H215:$X215))&gt;0,'Soumission rapide'!$D215*(SUM('Soumission rapide'!$H215:$X215)),"")</f>
        <v/>
      </c>
      <c r="Z215" s="22">
        <f>IF('Soumission rapide'!$E215*(1+'Soumission rapide'!$F215)*(SUM('Soumission rapide'!$H215:$X215))&gt;0,'Soumission rapide'!$E215*(1+'Soumission rapide'!$F215)*(SUM('Soumission rapide'!$H215:$X215)),"")</f>
        <v>100</v>
      </c>
      <c r="AA215" s="22">
        <f>IF('Soumission rapide'!$G215*(SUM('Soumission rapide'!$H215:$X215))&gt;0,'Soumission rapide'!$G215*(SUM('Soumission rapide'!$H215:$X215)),"")</f>
        <v>285</v>
      </c>
      <c r="AB215" s="22">
        <f>IF(SUM('Soumission rapide'!$Y215:$AA215)&gt;0,SUM('Soumission rapide'!$Y215:$AA215),"")</f>
        <v>385</v>
      </c>
    </row>
    <row r="216" spans="1:28" ht="12.75" customHeight="1">
      <c r="A216" s="30" t="s">
        <v>21</v>
      </c>
      <c r="B216" s="29" t="s">
        <v>218</v>
      </c>
      <c r="C216" s="16" t="s">
        <v>323</v>
      </c>
      <c r="D216" s="17"/>
      <c r="E216" s="17">
        <v>50</v>
      </c>
      <c r="F216" s="18"/>
      <c r="G216" s="19">
        <v>190</v>
      </c>
      <c r="H216" s="20"/>
      <c r="I216" s="20">
        <v>1</v>
      </c>
      <c r="J216" s="20"/>
      <c r="K216" s="20"/>
      <c r="L216" s="20"/>
      <c r="M216" s="20">
        <v>1</v>
      </c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1"/>
      <c r="Y216" s="22" t="str">
        <f>IF('Soumission rapide'!$D216*(SUM('Soumission rapide'!$H216:$X216))&gt;0,'Soumission rapide'!$D216*(SUM('Soumission rapide'!$H216:$X216)),"")</f>
        <v/>
      </c>
      <c r="Z216" s="22">
        <f>IF('Soumission rapide'!$E216*(1+'Soumission rapide'!$F216)*(SUM('Soumission rapide'!$H216:$X216))&gt;0,'Soumission rapide'!$E216*(1+'Soumission rapide'!$F216)*(SUM('Soumission rapide'!$H216:$X216)),"")</f>
        <v>100</v>
      </c>
      <c r="AA216" s="22">
        <f>IF('Soumission rapide'!$G216*(SUM('Soumission rapide'!$H216:$X216))&gt;0,'Soumission rapide'!$G216*(SUM('Soumission rapide'!$H216:$X216)),"")</f>
        <v>380</v>
      </c>
      <c r="AB216" s="22">
        <f>IF(SUM('Soumission rapide'!$Y216:$AA216)&gt;0,SUM('Soumission rapide'!$Y216:$AA216),"")</f>
        <v>480</v>
      </c>
    </row>
    <row r="217" spans="1:28" ht="12.75" customHeight="1">
      <c r="A217" s="30" t="s">
        <v>21</v>
      </c>
      <c r="B217" s="29" t="s">
        <v>219</v>
      </c>
      <c r="C217" s="16" t="s">
        <v>323</v>
      </c>
      <c r="D217" s="17"/>
      <c r="E217" s="17">
        <v>30</v>
      </c>
      <c r="F217" s="18"/>
      <c r="G217" s="19">
        <v>142.5</v>
      </c>
      <c r="H217" s="20"/>
      <c r="I217" s="20">
        <v>1</v>
      </c>
      <c r="J217" s="20"/>
      <c r="K217" s="20"/>
      <c r="L217" s="20"/>
      <c r="M217" s="20">
        <v>1</v>
      </c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1"/>
      <c r="Y217" s="22" t="str">
        <f>IF('Soumission rapide'!$D217*(SUM('Soumission rapide'!$H217:$X217))&gt;0,'Soumission rapide'!$D217*(SUM('Soumission rapide'!$H217:$X217)),"")</f>
        <v/>
      </c>
      <c r="Z217" s="22">
        <f>IF('Soumission rapide'!$E217*(1+'Soumission rapide'!$F217)*(SUM('Soumission rapide'!$H217:$X217))&gt;0,'Soumission rapide'!$E217*(1+'Soumission rapide'!$F217)*(SUM('Soumission rapide'!$H217:$X217)),"")</f>
        <v>60</v>
      </c>
      <c r="AA217" s="22">
        <f>IF('Soumission rapide'!$G217*(SUM('Soumission rapide'!$H217:$X217))&gt;0,'Soumission rapide'!$G217*(SUM('Soumission rapide'!$H217:$X217)),"")</f>
        <v>285</v>
      </c>
      <c r="AB217" s="22">
        <f>IF(SUM('Soumission rapide'!$Y217:$AA217)&gt;0,SUM('Soumission rapide'!$Y217:$AA217),"")</f>
        <v>345</v>
      </c>
    </row>
    <row r="218" spans="1:28" ht="12.75" customHeight="1">
      <c r="A218" s="30" t="s">
        <v>21</v>
      </c>
      <c r="B218" s="29" t="s">
        <v>220</v>
      </c>
      <c r="C218" s="16"/>
      <c r="D218" s="17"/>
      <c r="E218" s="17">
        <v>30</v>
      </c>
      <c r="F218" s="18"/>
      <c r="G218" s="19">
        <v>142.5</v>
      </c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1"/>
      <c r="Y218" s="22" t="str">
        <f>IF('Soumission rapide'!$D218*(SUM('Soumission rapide'!$H218:$X218))&gt;0,'Soumission rapide'!$D218*(SUM('Soumission rapide'!$H218:$X218)),"")</f>
        <v/>
      </c>
      <c r="Z218" s="22" t="str">
        <f>IF('Soumission rapide'!$E218*(1+'Soumission rapide'!$F218)*(SUM('Soumission rapide'!$H218:$X218))&gt;0,'Soumission rapide'!$E218*(1+'Soumission rapide'!$F218)*(SUM('Soumission rapide'!$H218:$X218)),"")</f>
        <v/>
      </c>
      <c r="AA218" s="22" t="str">
        <f>IF('Soumission rapide'!$G218*(SUM('Soumission rapide'!$H218:$X218))&gt;0,'Soumission rapide'!$G218*(SUM('Soumission rapide'!$H218:$X218)),"")</f>
        <v/>
      </c>
      <c r="AB218" s="22" t="str">
        <f>IF(SUM('Soumission rapide'!$Y218:$AA218)&gt;0,SUM('Soumission rapide'!$Y218:$AA218),"")</f>
        <v/>
      </c>
    </row>
    <row r="219" spans="1:28" ht="12.75" customHeight="1">
      <c r="A219" s="30" t="s">
        <v>21</v>
      </c>
      <c r="B219" s="29" t="s">
        <v>221</v>
      </c>
      <c r="C219" s="16"/>
      <c r="D219" s="17"/>
      <c r="E219" s="17">
        <v>30</v>
      </c>
      <c r="F219" s="18"/>
      <c r="G219" s="19">
        <v>190</v>
      </c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1"/>
      <c r="Y219" s="22" t="str">
        <f>IF('Soumission rapide'!$D219*(SUM('Soumission rapide'!$H219:$X219))&gt;0,'Soumission rapide'!$D219*(SUM('Soumission rapide'!$H219:$X219)),"")</f>
        <v/>
      </c>
      <c r="Z219" s="22" t="str">
        <f>IF('Soumission rapide'!$E219*(1+'Soumission rapide'!$F219)*(SUM('Soumission rapide'!$H219:$X219))&gt;0,'Soumission rapide'!$E219*(1+'Soumission rapide'!$F219)*(SUM('Soumission rapide'!$H219:$X219)),"")</f>
        <v/>
      </c>
      <c r="AA219" s="22" t="str">
        <f>IF('Soumission rapide'!$G219*(SUM('Soumission rapide'!$H219:$X219))&gt;0,'Soumission rapide'!$G219*(SUM('Soumission rapide'!$H219:$X219)),"")</f>
        <v/>
      </c>
      <c r="AB219" s="22" t="str">
        <f>IF(SUM('Soumission rapide'!$Y219:$AA219)&gt;0,SUM('Soumission rapide'!$Y219:$AA219),"")</f>
        <v/>
      </c>
    </row>
    <row r="220" spans="1:28" ht="12.75" customHeight="1">
      <c r="A220" s="30" t="s">
        <v>21</v>
      </c>
      <c r="B220" s="29" t="s">
        <v>222</v>
      </c>
      <c r="C220" s="16"/>
      <c r="D220" s="17"/>
      <c r="E220" s="17">
        <v>45</v>
      </c>
      <c r="F220" s="18"/>
      <c r="G220" s="19">
        <v>142.5</v>
      </c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1"/>
      <c r="Y220" s="22" t="str">
        <f>IF('Soumission rapide'!$D220*(SUM('Soumission rapide'!$H220:$X220))&gt;0,'Soumission rapide'!$D220*(SUM('Soumission rapide'!$H220:$X220)),"")</f>
        <v/>
      </c>
      <c r="Z220" s="22" t="str">
        <f>IF('Soumission rapide'!$E220*(1+'Soumission rapide'!$F220)*(SUM('Soumission rapide'!$H220:$X220))&gt;0,'Soumission rapide'!$E220*(1+'Soumission rapide'!$F220)*(SUM('Soumission rapide'!$H220:$X220)),"")</f>
        <v/>
      </c>
      <c r="AA220" s="22" t="str">
        <f>IF('Soumission rapide'!$G220*(SUM('Soumission rapide'!$H220:$X220))&gt;0,'Soumission rapide'!$G220*(SUM('Soumission rapide'!$H220:$X220)),"")</f>
        <v/>
      </c>
      <c r="AB220" s="22" t="str">
        <f>IF(SUM('Soumission rapide'!$Y220:$AA220)&gt;0,SUM('Soumission rapide'!$Y220:$AA220),"")</f>
        <v/>
      </c>
    </row>
    <row r="221" spans="1:28" ht="12.75" customHeight="1">
      <c r="A221" s="30" t="s">
        <v>21</v>
      </c>
      <c r="B221" s="29" t="s">
        <v>223</v>
      </c>
      <c r="C221" s="16" t="s">
        <v>323</v>
      </c>
      <c r="D221" s="17"/>
      <c r="E221" s="17">
        <v>50</v>
      </c>
      <c r="F221" s="18"/>
      <c r="G221" s="19">
        <v>142.5</v>
      </c>
      <c r="H221" s="20"/>
      <c r="I221" s="20">
        <v>1</v>
      </c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1"/>
      <c r="Y221" s="22" t="str">
        <f>IF('Soumission rapide'!$D221*(SUM('Soumission rapide'!$H221:$X221))&gt;0,'Soumission rapide'!$D221*(SUM('Soumission rapide'!$H221:$X221)),"")</f>
        <v/>
      </c>
      <c r="Z221" s="22">
        <f>IF('Soumission rapide'!$E221*(1+'Soumission rapide'!$F221)*(SUM('Soumission rapide'!$H221:$X221))&gt;0,'Soumission rapide'!$E221*(1+'Soumission rapide'!$F221)*(SUM('Soumission rapide'!$H221:$X221)),"")</f>
        <v>50</v>
      </c>
      <c r="AA221" s="22">
        <f>IF('Soumission rapide'!$G221*(SUM('Soumission rapide'!$H221:$X221))&gt;0,'Soumission rapide'!$G221*(SUM('Soumission rapide'!$H221:$X221)),"")</f>
        <v>142.5</v>
      </c>
      <c r="AB221" s="22">
        <f>IF(SUM('Soumission rapide'!$Y221:$AA221)&gt;0,SUM('Soumission rapide'!$Y221:$AA221),"")</f>
        <v>192.5</v>
      </c>
    </row>
    <row r="222" spans="1:28" ht="12.75" customHeight="1">
      <c r="A222" s="30" t="s">
        <v>21</v>
      </c>
      <c r="B222" s="29" t="s">
        <v>224</v>
      </c>
      <c r="C222" s="16" t="s">
        <v>323</v>
      </c>
      <c r="D222" s="17"/>
      <c r="E222" s="17">
        <v>50</v>
      </c>
      <c r="F222" s="18"/>
      <c r="G222" s="19">
        <v>142.5</v>
      </c>
      <c r="H222" s="20"/>
      <c r="I222" s="20">
        <v>1</v>
      </c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1"/>
      <c r="Y222" s="22" t="str">
        <f>IF('Soumission rapide'!$D222*(SUM('Soumission rapide'!$H222:$X222))&gt;0,'Soumission rapide'!$D222*(SUM('Soumission rapide'!$H222:$X222)),"")</f>
        <v/>
      </c>
      <c r="Z222" s="22">
        <f>IF('Soumission rapide'!$E222*(1+'Soumission rapide'!$F222)*(SUM('Soumission rapide'!$H222:$X222))&gt;0,'Soumission rapide'!$E222*(1+'Soumission rapide'!$F222)*(SUM('Soumission rapide'!$H222:$X222)),"")</f>
        <v>50</v>
      </c>
      <c r="AA222" s="22">
        <f>IF('Soumission rapide'!$G222*(SUM('Soumission rapide'!$H222:$X222))&gt;0,'Soumission rapide'!$G222*(SUM('Soumission rapide'!$H222:$X222)),"")</f>
        <v>142.5</v>
      </c>
      <c r="AB222" s="22">
        <f>IF(SUM('Soumission rapide'!$Y222:$AA222)&gt;0,SUM('Soumission rapide'!$Y222:$AA222),"")</f>
        <v>192.5</v>
      </c>
    </row>
    <row r="223" spans="1:28" ht="12.75" customHeight="1">
      <c r="A223" s="30" t="s">
        <v>21</v>
      </c>
      <c r="B223" s="29" t="s">
        <v>225</v>
      </c>
      <c r="C223" s="16" t="s">
        <v>323</v>
      </c>
      <c r="D223" s="17"/>
      <c r="E223" s="17">
        <v>30</v>
      </c>
      <c r="F223" s="18"/>
      <c r="G223" s="19">
        <v>95</v>
      </c>
      <c r="H223" s="20"/>
      <c r="I223" s="20">
        <v>1</v>
      </c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1"/>
      <c r="Y223" s="22" t="str">
        <f>IF('Soumission rapide'!$D223*(SUM('Soumission rapide'!$H223:$X223))&gt;0,'Soumission rapide'!$D223*(SUM('Soumission rapide'!$H223:$X223)),"")</f>
        <v/>
      </c>
      <c r="Z223" s="22">
        <f>IF('Soumission rapide'!$E223*(1+'Soumission rapide'!$F223)*(SUM('Soumission rapide'!$H223:$X223))&gt;0,'Soumission rapide'!$E223*(1+'Soumission rapide'!$F223)*(SUM('Soumission rapide'!$H223:$X223)),"")</f>
        <v>30</v>
      </c>
      <c r="AA223" s="22">
        <f>IF('Soumission rapide'!$G223*(SUM('Soumission rapide'!$H223:$X223))&gt;0,'Soumission rapide'!$G223*(SUM('Soumission rapide'!$H223:$X223)),"")</f>
        <v>95</v>
      </c>
      <c r="AB223" s="22">
        <f>IF(SUM('Soumission rapide'!$Y223:$AA223)&gt;0,SUM('Soumission rapide'!$Y223:$AA223),"")</f>
        <v>125</v>
      </c>
    </row>
    <row r="224" spans="1:28" ht="12.75" customHeight="1">
      <c r="A224" s="30" t="s">
        <v>21</v>
      </c>
      <c r="B224" s="29" t="s">
        <v>226</v>
      </c>
      <c r="C224" s="16" t="s">
        <v>323</v>
      </c>
      <c r="D224" s="17"/>
      <c r="E224" s="17">
        <v>50</v>
      </c>
      <c r="F224" s="18"/>
      <c r="G224" s="19">
        <v>190</v>
      </c>
      <c r="H224" s="20"/>
      <c r="I224" s="20"/>
      <c r="J224" s="20"/>
      <c r="K224" s="20"/>
      <c r="L224" s="20"/>
      <c r="M224" s="20">
        <v>1</v>
      </c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1"/>
      <c r="Y224" s="22" t="str">
        <f>IF('Soumission rapide'!$D224*(SUM('Soumission rapide'!$H224:$X224))&gt;0,'Soumission rapide'!$D224*(SUM('Soumission rapide'!$H224:$X224)),"")</f>
        <v/>
      </c>
      <c r="Z224" s="22">
        <f>IF('Soumission rapide'!$E224*(1+'Soumission rapide'!$F224)*(SUM('Soumission rapide'!$H224:$X224))&gt;0,'Soumission rapide'!$E224*(1+'Soumission rapide'!$F224)*(SUM('Soumission rapide'!$H224:$X224)),"")</f>
        <v>50</v>
      </c>
      <c r="AA224" s="22">
        <f>IF('Soumission rapide'!$G224*(SUM('Soumission rapide'!$H224:$X224))&gt;0,'Soumission rapide'!$G224*(SUM('Soumission rapide'!$H224:$X224)),"")</f>
        <v>190</v>
      </c>
      <c r="AB224" s="22">
        <f>IF(SUM('Soumission rapide'!$Y224:$AA224)&gt;0,SUM('Soumission rapide'!$Y224:$AA224),"")</f>
        <v>240</v>
      </c>
    </row>
    <row r="225" spans="1:28" ht="12.75" customHeight="1">
      <c r="A225" s="30" t="s">
        <v>21</v>
      </c>
      <c r="B225" s="29" t="s">
        <v>227</v>
      </c>
      <c r="C225" s="16" t="s">
        <v>323</v>
      </c>
      <c r="D225" s="17"/>
      <c r="E225" s="17">
        <v>50</v>
      </c>
      <c r="F225" s="18"/>
      <c r="G225" s="19">
        <v>190</v>
      </c>
      <c r="H225" s="20"/>
      <c r="I225" s="20"/>
      <c r="J225" s="20"/>
      <c r="K225" s="20"/>
      <c r="L225" s="20"/>
      <c r="M225" s="20">
        <v>1</v>
      </c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1"/>
      <c r="Y225" s="22" t="str">
        <f>IF('Soumission rapide'!$D225*(SUM('Soumission rapide'!$H225:$X225))&gt;0,'Soumission rapide'!$D225*(SUM('Soumission rapide'!$H225:$X225)),"")</f>
        <v/>
      </c>
      <c r="Z225" s="22">
        <f>IF('Soumission rapide'!$E225*(1+'Soumission rapide'!$F225)*(SUM('Soumission rapide'!$H225:$X225))&gt;0,'Soumission rapide'!$E225*(1+'Soumission rapide'!$F225)*(SUM('Soumission rapide'!$H225:$X225)),"")</f>
        <v>50</v>
      </c>
      <c r="AA225" s="22">
        <f>IF('Soumission rapide'!$G225*(SUM('Soumission rapide'!$H225:$X225))&gt;0,'Soumission rapide'!$G225*(SUM('Soumission rapide'!$H225:$X225)),"")</f>
        <v>190</v>
      </c>
      <c r="AB225" s="22">
        <f>IF(SUM('Soumission rapide'!$Y225:$AA225)&gt;0,SUM('Soumission rapide'!$Y225:$AA225),"")</f>
        <v>240</v>
      </c>
    </row>
    <row r="226" spans="1:28" ht="12.75" customHeight="1">
      <c r="A226" s="30" t="s">
        <v>21</v>
      </c>
      <c r="B226" s="29" t="s">
        <v>228</v>
      </c>
      <c r="C226" s="16" t="s">
        <v>323</v>
      </c>
      <c r="D226" s="17"/>
      <c r="E226" s="17">
        <v>30</v>
      </c>
      <c r="F226" s="18"/>
      <c r="G226" s="19">
        <v>142.5</v>
      </c>
      <c r="H226" s="20"/>
      <c r="I226" s="20"/>
      <c r="J226" s="20"/>
      <c r="K226" s="20"/>
      <c r="L226" s="20"/>
      <c r="M226" s="20">
        <v>1</v>
      </c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1"/>
      <c r="Y226" s="22" t="str">
        <f>IF('Soumission rapide'!$D226*(SUM('Soumission rapide'!$H226:$X226))&gt;0,'Soumission rapide'!$D226*(SUM('Soumission rapide'!$H226:$X226)),"")</f>
        <v/>
      </c>
      <c r="Z226" s="22">
        <f>IF('Soumission rapide'!$E226*(1+'Soumission rapide'!$F226)*(SUM('Soumission rapide'!$H226:$X226))&gt;0,'Soumission rapide'!$E226*(1+'Soumission rapide'!$F226)*(SUM('Soumission rapide'!$H226:$X226)),"")</f>
        <v>30</v>
      </c>
      <c r="AA226" s="22">
        <f>IF('Soumission rapide'!$G226*(SUM('Soumission rapide'!$H226:$X226))&gt;0,'Soumission rapide'!$G226*(SUM('Soumission rapide'!$H226:$X226)),"")</f>
        <v>142.5</v>
      </c>
      <c r="AB226" s="22">
        <f>IF(SUM('Soumission rapide'!$Y226:$AA226)&gt;0,SUM('Soumission rapide'!$Y226:$AA226),"")</f>
        <v>172.5</v>
      </c>
    </row>
    <row r="227" spans="1:28" ht="12.75" customHeight="1">
      <c r="A227" s="30" t="s">
        <v>21</v>
      </c>
      <c r="B227" s="29" t="s">
        <v>229</v>
      </c>
      <c r="C227" s="16"/>
      <c r="D227" s="17"/>
      <c r="E227" s="17">
        <v>15</v>
      </c>
      <c r="F227" s="18"/>
      <c r="G227" s="19">
        <v>680</v>
      </c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1"/>
      <c r="Y227" s="22" t="str">
        <f>IF('Soumission rapide'!$D227*(SUM('Soumission rapide'!$H227:$X227))&gt;0,'Soumission rapide'!$D227*(SUM('Soumission rapide'!$H227:$X227)),"")</f>
        <v/>
      </c>
      <c r="Z227" s="22" t="str">
        <f>IF('Soumission rapide'!$E227*(1+'Soumission rapide'!$F227)*(SUM('Soumission rapide'!$H227:$X227))&gt;0,'Soumission rapide'!$E227*(1+'Soumission rapide'!$F227)*(SUM('Soumission rapide'!$H227:$X227)),"")</f>
        <v/>
      </c>
      <c r="AA227" s="22" t="str">
        <f>IF('Soumission rapide'!$G227*(SUM('Soumission rapide'!$H227:$X227))&gt;0,'Soumission rapide'!$G227*(SUM('Soumission rapide'!$H227:$X227)),"")</f>
        <v/>
      </c>
      <c r="AB227" s="22" t="str">
        <f>IF(SUM('Soumission rapide'!$Y227:$AA227)&gt;0,SUM('Soumission rapide'!$Y227:$AA227),"")</f>
        <v/>
      </c>
    </row>
    <row r="228" spans="1:28" ht="12.75" customHeight="1">
      <c r="A228" s="30" t="s">
        <v>21</v>
      </c>
      <c r="B228" s="29" t="s">
        <v>230</v>
      </c>
      <c r="C228" s="16"/>
      <c r="D228" s="17"/>
      <c r="E228" s="17">
        <v>150</v>
      </c>
      <c r="F228" s="18"/>
      <c r="G228" s="19">
        <v>680</v>
      </c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1"/>
      <c r="Y228" s="22" t="str">
        <f>IF('Soumission rapide'!$D228*(SUM('Soumission rapide'!$H228:$X228))&gt;0,'Soumission rapide'!$D228*(SUM('Soumission rapide'!$H228:$X228)),"")</f>
        <v/>
      </c>
      <c r="Z228" s="22" t="str">
        <f>IF('Soumission rapide'!$E228*(1+'Soumission rapide'!$F228)*(SUM('Soumission rapide'!$H228:$X228))&gt;0,'Soumission rapide'!$E228*(1+'Soumission rapide'!$F228)*(SUM('Soumission rapide'!$H228:$X228)),"")</f>
        <v/>
      </c>
      <c r="AA228" s="22" t="str">
        <f>IF('Soumission rapide'!$G228*(SUM('Soumission rapide'!$H228:$X228))&gt;0,'Soumission rapide'!$G228*(SUM('Soumission rapide'!$H228:$X228)),"")</f>
        <v/>
      </c>
      <c r="AB228" s="22" t="str">
        <f>IF(SUM('Soumission rapide'!$Y228:$AA228)&gt;0,SUM('Soumission rapide'!$Y228:$AA228),"")</f>
        <v/>
      </c>
    </row>
    <row r="229" spans="1:28" ht="12.75" customHeight="1">
      <c r="A229" s="30" t="s">
        <v>21</v>
      </c>
      <c r="B229" s="29" t="s">
        <v>231</v>
      </c>
      <c r="C229" s="16"/>
      <c r="D229" s="17"/>
      <c r="E229" s="17">
        <v>100</v>
      </c>
      <c r="F229" s="18"/>
      <c r="G229" s="19">
        <v>340</v>
      </c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1"/>
      <c r="Y229" s="22" t="str">
        <f>IF('Soumission rapide'!$D229*(SUM('Soumission rapide'!$H229:$X229))&gt;0,'Soumission rapide'!$D229*(SUM('Soumission rapide'!$H229:$X229)),"")</f>
        <v/>
      </c>
      <c r="Z229" s="22" t="str">
        <f>IF('Soumission rapide'!$E229*(1+'Soumission rapide'!$F229)*(SUM('Soumission rapide'!$H229:$X229))&gt;0,'Soumission rapide'!$E229*(1+'Soumission rapide'!$F229)*(SUM('Soumission rapide'!$H229:$X229)),"")</f>
        <v/>
      </c>
      <c r="AA229" s="22" t="str">
        <f>IF('Soumission rapide'!$G229*(SUM('Soumission rapide'!$H229:$X229))&gt;0,'Soumission rapide'!$G229*(SUM('Soumission rapide'!$H229:$X229)),"")</f>
        <v/>
      </c>
      <c r="AB229" s="22" t="str">
        <f>IF(SUM('Soumission rapide'!$Y229:$AA229)&gt;0,SUM('Soumission rapide'!$Y229:$AA229),"")</f>
        <v/>
      </c>
    </row>
    <row r="230" spans="1:28" ht="12.75" customHeight="1">
      <c r="A230" s="30" t="s">
        <v>21</v>
      </c>
      <c r="B230" s="29" t="s">
        <v>232</v>
      </c>
      <c r="C230" s="16"/>
      <c r="D230" s="17"/>
      <c r="E230" s="17">
        <v>150</v>
      </c>
      <c r="F230" s="18"/>
      <c r="G230" s="19">
        <v>680</v>
      </c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1"/>
      <c r="Y230" s="22" t="str">
        <f>IF('Soumission rapide'!$D230*(SUM('Soumission rapide'!$H230:$X230))&gt;0,'Soumission rapide'!$D230*(SUM('Soumission rapide'!$H230:$X230)),"")</f>
        <v/>
      </c>
      <c r="Z230" s="22" t="str">
        <f>IF('Soumission rapide'!$E230*(1+'Soumission rapide'!$F230)*(SUM('Soumission rapide'!$H230:$X230))&gt;0,'Soumission rapide'!$E230*(1+'Soumission rapide'!$F230)*(SUM('Soumission rapide'!$H230:$X230)),"")</f>
        <v/>
      </c>
      <c r="AA230" s="22" t="str">
        <f>IF('Soumission rapide'!$G230*(SUM('Soumission rapide'!$H230:$X230))&gt;0,'Soumission rapide'!$G230*(SUM('Soumission rapide'!$H230:$X230)),"")</f>
        <v/>
      </c>
      <c r="AB230" s="22" t="str">
        <f>IF(SUM('Soumission rapide'!$Y230:$AA230)&gt;0,SUM('Soumission rapide'!$Y230:$AA230),"")</f>
        <v/>
      </c>
    </row>
    <row r="231" spans="1:28" ht="12.75" customHeight="1">
      <c r="A231" s="30" t="s">
        <v>21</v>
      </c>
      <c r="B231" s="29" t="s">
        <v>233</v>
      </c>
      <c r="C231" s="16"/>
      <c r="D231" s="17"/>
      <c r="E231" s="17">
        <v>150</v>
      </c>
      <c r="F231" s="18"/>
      <c r="G231" s="19">
        <v>680</v>
      </c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1"/>
      <c r="Y231" s="22" t="str">
        <f>IF('Soumission rapide'!$D231*(SUM('Soumission rapide'!$H231:$X231))&gt;0,'Soumission rapide'!$D231*(SUM('Soumission rapide'!$H231:$X231)),"")</f>
        <v/>
      </c>
      <c r="Z231" s="22" t="str">
        <f>IF('Soumission rapide'!$E231*(1+'Soumission rapide'!$F231)*(SUM('Soumission rapide'!$H231:$X231))&gt;0,'Soumission rapide'!$E231*(1+'Soumission rapide'!$F231)*(SUM('Soumission rapide'!$H231:$X231)),"")</f>
        <v/>
      </c>
      <c r="AA231" s="22" t="str">
        <f>IF('Soumission rapide'!$G231*(SUM('Soumission rapide'!$H231:$X231))&gt;0,'Soumission rapide'!$G231*(SUM('Soumission rapide'!$H231:$X231)),"")</f>
        <v/>
      </c>
      <c r="AB231" s="22" t="str">
        <f>IF(SUM('Soumission rapide'!$Y231:$AA231)&gt;0,SUM('Soumission rapide'!$Y231:$AA231),"")</f>
        <v/>
      </c>
    </row>
    <row r="232" spans="1:28" ht="12.75" customHeight="1">
      <c r="A232" s="30" t="s">
        <v>21</v>
      </c>
      <c r="B232" s="29" t="s">
        <v>234</v>
      </c>
      <c r="C232" s="16"/>
      <c r="D232" s="17"/>
      <c r="E232" s="17">
        <v>100</v>
      </c>
      <c r="F232" s="18"/>
      <c r="G232" s="19">
        <v>340</v>
      </c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1"/>
      <c r="Y232" s="22" t="str">
        <f>IF('Soumission rapide'!$D232*(SUM('Soumission rapide'!$H232:$X232))&gt;0,'Soumission rapide'!$D232*(SUM('Soumission rapide'!$H232:$X232)),"")</f>
        <v/>
      </c>
      <c r="Z232" s="22" t="str">
        <f>IF('Soumission rapide'!$E232*(1+'Soumission rapide'!$F232)*(SUM('Soumission rapide'!$H232:$X232))&gt;0,'Soumission rapide'!$E232*(1+'Soumission rapide'!$F232)*(SUM('Soumission rapide'!$H232:$X232)),"")</f>
        <v/>
      </c>
      <c r="AA232" s="22" t="str">
        <f>IF('Soumission rapide'!$G232*(SUM('Soumission rapide'!$H232:$X232))&gt;0,'Soumission rapide'!$G232*(SUM('Soumission rapide'!$H232:$X232)),"")</f>
        <v/>
      </c>
      <c r="AB232" s="22" t="str">
        <f>IF(SUM('Soumission rapide'!$Y232:$AA232)&gt;0,SUM('Soumission rapide'!$Y232:$AA232),"")</f>
        <v/>
      </c>
    </row>
    <row r="233" spans="1:28" ht="12.75" customHeight="1">
      <c r="A233" s="30" t="s">
        <v>21</v>
      </c>
      <c r="B233" s="29" t="s">
        <v>235</v>
      </c>
      <c r="C233" s="16"/>
      <c r="D233" s="17"/>
      <c r="E233" s="17">
        <v>100</v>
      </c>
      <c r="F233" s="18"/>
      <c r="G233" s="19">
        <v>255</v>
      </c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1"/>
      <c r="Y233" s="22" t="str">
        <f>IF('Soumission rapide'!$D233*(SUM('Soumission rapide'!$H233:$X233))&gt;0,'Soumission rapide'!$D233*(SUM('Soumission rapide'!$H233:$X233)),"")</f>
        <v/>
      </c>
      <c r="Z233" s="22" t="str">
        <f>IF('Soumission rapide'!$E233*(1+'Soumission rapide'!$F233)*(SUM('Soumission rapide'!$H233:$X233))&gt;0,'Soumission rapide'!$E233*(1+'Soumission rapide'!$F233)*(SUM('Soumission rapide'!$H233:$X233)),"")</f>
        <v/>
      </c>
      <c r="AA233" s="22" t="str">
        <f>IF('Soumission rapide'!$G233*(SUM('Soumission rapide'!$H233:$X233))&gt;0,'Soumission rapide'!$G233*(SUM('Soumission rapide'!$H233:$X233)),"")</f>
        <v/>
      </c>
      <c r="AB233" s="22" t="str">
        <f>IF(SUM('Soumission rapide'!$Y233:$AA233)&gt;0,SUM('Soumission rapide'!$Y233:$AA233),"")</f>
        <v/>
      </c>
    </row>
    <row r="234" spans="1:28" ht="12.75" customHeight="1">
      <c r="A234" s="30" t="s">
        <v>21</v>
      </c>
      <c r="B234" s="29" t="s">
        <v>236</v>
      </c>
      <c r="C234" s="16"/>
      <c r="D234" s="17"/>
      <c r="E234" s="17">
        <v>100</v>
      </c>
      <c r="F234" s="18"/>
      <c r="G234" s="19">
        <v>255</v>
      </c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1"/>
      <c r="Y234" s="22" t="str">
        <f>IF('Soumission rapide'!$D234*(SUM('Soumission rapide'!$H234:$X234))&gt;0,'Soumission rapide'!$D234*(SUM('Soumission rapide'!$H234:$X234)),"")</f>
        <v/>
      </c>
      <c r="Z234" s="22" t="str">
        <f>IF('Soumission rapide'!$E234*(1+'Soumission rapide'!$F234)*(SUM('Soumission rapide'!$H234:$X234))&gt;0,'Soumission rapide'!$E234*(1+'Soumission rapide'!$F234)*(SUM('Soumission rapide'!$H234:$X234)),"")</f>
        <v/>
      </c>
      <c r="AA234" s="22" t="str">
        <f>IF('Soumission rapide'!$G234*(SUM('Soumission rapide'!$H234:$X234))&gt;0,'Soumission rapide'!$G234*(SUM('Soumission rapide'!$H234:$X234)),"")</f>
        <v/>
      </c>
      <c r="AB234" s="22" t="str">
        <f>IF(SUM('Soumission rapide'!$Y234:$AA234)&gt;0,SUM('Soumission rapide'!$Y234:$AA234),"")</f>
        <v/>
      </c>
    </row>
    <row r="235" spans="1:28" ht="12.75" customHeight="1">
      <c r="A235" s="30" t="s">
        <v>21</v>
      </c>
      <c r="B235" s="29" t="s">
        <v>237</v>
      </c>
      <c r="C235" s="16"/>
      <c r="D235" s="17"/>
      <c r="E235" s="17">
        <v>25</v>
      </c>
      <c r="F235" s="18"/>
      <c r="G235" s="19">
        <v>95</v>
      </c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1"/>
      <c r="Y235" s="22" t="str">
        <f>IF('Soumission rapide'!$D235*(SUM('Soumission rapide'!$H235:$X235))&gt;0,'Soumission rapide'!$D235*(SUM('Soumission rapide'!$H235:$X235)),"")</f>
        <v/>
      </c>
      <c r="Z235" s="22" t="str">
        <f>IF('Soumission rapide'!$E235*(1+'Soumission rapide'!$F235)*(SUM('Soumission rapide'!$H235:$X235))&gt;0,'Soumission rapide'!$E235*(1+'Soumission rapide'!$F235)*(SUM('Soumission rapide'!$H235:$X235)),"")</f>
        <v/>
      </c>
      <c r="AA235" s="22" t="str">
        <f>IF('Soumission rapide'!$G235*(SUM('Soumission rapide'!$H235:$X235))&gt;0,'Soumission rapide'!$G235*(SUM('Soumission rapide'!$H235:$X235)),"")</f>
        <v/>
      </c>
      <c r="AB235" s="22" t="str">
        <f>IF(SUM('Soumission rapide'!$Y235:$AA235)&gt;0,SUM('Soumission rapide'!$Y235:$AA235),"")</f>
        <v/>
      </c>
    </row>
    <row r="236" spans="1:28" ht="12.75" customHeight="1">
      <c r="A236" s="30" t="s">
        <v>21</v>
      </c>
      <c r="B236" s="29" t="s">
        <v>238</v>
      </c>
      <c r="C236" s="16"/>
      <c r="D236" s="17"/>
      <c r="E236" s="17">
        <v>100</v>
      </c>
      <c r="F236" s="18"/>
      <c r="G236" s="19">
        <v>255</v>
      </c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1"/>
      <c r="Y236" s="22" t="str">
        <f>IF('Soumission rapide'!$D236*(SUM('Soumission rapide'!$H236:$X236))&gt;0,'Soumission rapide'!$D236*(SUM('Soumission rapide'!$H236:$X236)),"")</f>
        <v/>
      </c>
      <c r="Z236" s="22" t="str">
        <f>IF('Soumission rapide'!$E236*(1+'Soumission rapide'!$F236)*(SUM('Soumission rapide'!$H236:$X236))&gt;0,'Soumission rapide'!$E236*(1+'Soumission rapide'!$F236)*(SUM('Soumission rapide'!$H236:$X236)),"")</f>
        <v/>
      </c>
      <c r="AA236" s="22" t="str">
        <f>IF('Soumission rapide'!$G236*(SUM('Soumission rapide'!$H236:$X236))&gt;0,'Soumission rapide'!$G236*(SUM('Soumission rapide'!$H236:$X236)),"")</f>
        <v/>
      </c>
      <c r="AB236" s="22" t="str">
        <f>IF(SUM('Soumission rapide'!$Y236:$AA236)&gt;0,SUM('Soumission rapide'!$Y236:$AA236),"")</f>
        <v/>
      </c>
    </row>
    <row r="237" spans="1:28" ht="12.75" customHeight="1">
      <c r="A237" s="30" t="s">
        <v>21</v>
      </c>
      <c r="B237" s="29" t="s">
        <v>239</v>
      </c>
      <c r="C237" s="16"/>
      <c r="D237" s="17">
        <v>775</v>
      </c>
      <c r="E237" s="17"/>
      <c r="F237" s="18"/>
      <c r="G237" s="19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1"/>
      <c r="Y237" s="22" t="str">
        <f>IF('Soumission rapide'!$D237*(SUM('Soumission rapide'!$H237:$X237))&gt;0,'Soumission rapide'!$D237*(SUM('Soumission rapide'!$H237:$X237)),"")</f>
        <v/>
      </c>
      <c r="Z237" s="22" t="str">
        <f>IF('Soumission rapide'!$E237*(1+'Soumission rapide'!$F237)*(SUM('Soumission rapide'!$H237:$X237))&gt;0,'Soumission rapide'!$E237*(1+'Soumission rapide'!$F237)*(SUM('Soumission rapide'!$H237:$X237)),"")</f>
        <v/>
      </c>
      <c r="AA237" s="22" t="str">
        <f>IF('Soumission rapide'!$G237*(SUM('Soumission rapide'!$H237:$X237))&gt;0,'Soumission rapide'!$G237*(SUM('Soumission rapide'!$H237:$X237)),"")</f>
        <v/>
      </c>
      <c r="AB237" s="22" t="str">
        <f>IF(SUM('Soumission rapide'!$Y237:$AA237)&gt;0,SUM('Soumission rapide'!$Y237:$AA237),"")</f>
        <v/>
      </c>
    </row>
    <row r="238" spans="1:28" ht="12.75" customHeight="1">
      <c r="A238" s="30" t="s">
        <v>21</v>
      </c>
      <c r="B238" s="29" t="s">
        <v>240</v>
      </c>
      <c r="C238" s="16"/>
      <c r="D238" s="17">
        <v>875</v>
      </c>
      <c r="E238" s="17"/>
      <c r="F238" s="18"/>
      <c r="G238" s="19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1"/>
      <c r="Y238" s="22" t="str">
        <f>IF('Soumission rapide'!$D238*(SUM('Soumission rapide'!$H238:$X238))&gt;0,'Soumission rapide'!$D238*(SUM('Soumission rapide'!$H238:$X238)),"")</f>
        <v/>
      </c>
      <c r="Z238" s="22" t="str">
        <f>IF('Soumission rapide'!$E238*(1+'Soumission rapide'!$F238)*(SUM('Soumission rapide'!$H238:$X238))&gt;0,'Soumission rapide'!$E238*(1+'Soumission rapide'!$F238)*(SUM('Soumission rapide'!$H238:$X238)),"")</f>
        <v/>
      </c>
      <c r="AA238" s="22" t="str">
        <f>IF('Soumission rapide'!$G238*(SUM('Soumission rapide'!$H238:$X238))&gt;0,'Soumission rapide'!$G238*(SUM('Soumission rapide'!$H238:$X238)),"")</f>
        <v/>
      </c>
      <c r="AB238" s="22" t="str">
        <f>IF(SUM('Soumission rapide'!$Y238:$AA238)&gt;0,SUM('Soumission rapide'!$Y238:$AA238),"")</f>
        <v/>
      </c>
    </row>
    <row r="239" spans="1:28" ht="12.75" customHeight="1">
      <c r="A239" s="30" t="s">
        <v>21</v>
      </c>
      <c r="B239" s="29" t="s">
        <v>241</v>
      </c>
      <c r="C239" s="16"/>
      <c r="D239" s="17"/>
      <c r="E239" s="17">
        <v>50</v>
      </c>
      <c r="F239" s="18"/>
      <c r="G239" s="19">
        <v>90</v>
      </c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1"/>
      <c r="Y239" s="22" t="str">
        <f>IF('Soumission rapide'!$D239*(SUM('Soumission rapide'!$H239:$X239))&gt;0,'Soumission rapide'!$D239*(SUM('Soumission rapide'!$H239:$X239)),"")</f>
        <v/>
      </c>
      <c r="Z239" s="22" t="str">
        <f>IF('Soumission rapide'!$E239*(1+'Soumission rapide'!$F239)*(SUM('Soumission rapide'!$H239:$X239))&gt;0,'Soumission rapide'!$E239*(1+'Soumission rapide'!$F239)*(SUM('Soumission rapide'!$H239:$X239)),"")</f>
        <v/>
      </c>
      <c r="AA239" s="22" t="str">
        <f>IF('Soumission rapide'!$G239*(SUM('Soumission rapide'!$H239:$X239))&gt;0,'Soumission rapide'!$G239*(SUM('Soumission rapide'!$H239:$X239)),"")</f>
        <v/>
      </c>
      <c r="AB239" s="22" t="str">
        <f>IF(SUM('Soumission rapide'!$Y239:$AA239)&gt;0,SUM('Soumission rapide'!$Y239:$AA239),"")</f>
        <v/>
      </c>
    </row>
    <row r="240" spans="1:28" ht="12.75" customHeight="1">
      <c r="A240" s="30" t="s">
        <v>21</v>
      </c>
      <c r="B240" s="29" t="s">
        <v>242</v>
      </c>
      <c r="C240" s="16"/>
      <c r="D240" s="17"/>
      <c r="E240" s="17">
        <v>85</v>
      </c>
      <c r="F240" s="18"/>
      <c r="G240" s="19">
        <v>90</v>
      </c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1"/>
      <c r="Y240" s="22" t="str">
        <f>IF('Soumission rapide'!$D240*(SUM('Soumission rapide'!$H240:$X240))&gt;0,'Soumission rapide'!$D240*(SUM('Soumission rapide'!$H240:$X240)),"")</f>
        <v/>
      </c>
      <c r="Z240" s="22" t="str">
        <f>IF('Soumission rapide'!$E240*(1+'Soumission rapide'!$F240)*(SUM('Soumission rapide'!$H240:$X240))&gt;0,'Soumission rapide'!$E240*(1+'Soumission rapide'!$F240)*(SUM('Soumission rapide'!$H240:$X240)),"")</f>
        <v/>
      </c>
      <c r="AA240" s="22" t="str">
        <f>IF('Soumission rapide'!$G240*(SUM('Soumission rapide'!$H240:$X240))&gt;0,'Soumission rapide'!$G240*(SUM('Soumission rapide'!$H240:$X240)),"")</f>
        <v/>
      </c>
      <c r="AB240" s="22" t="str">
        <f>IF(SUM('Soumission rapide'!$Y240:$AA240)&gt;0,SUM('Soumission rapide'!$Y240:$AA240),"")</f>
        <v/>
      </c>
    </row>
    <row r="241" spans="1:28" ht="12.75" customHeight="1">
      <c r="A241" s="30" t="s">
        <v>21</v>
      </c>
      <c r="B241" s="29" t="s">
        <v>243</v>
      </c>
      <c r="C241" s="16" t="s">
        <v>323</v>
      </c>
      <c r="D241" s="17">
        <v>3000</v>
      </c>
      <c r="E241" s="17"/>
      <c r="F241" s="18"/>
      <c r="G241" s="19">
        <v>0</v>
      </c>
      <c r="H241" s="20">
        <v>1</v>
      </c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1"/>
      <c r="Y241" s="22">
        <f>IF('Soumission rapide'!$D241*(SUM('Soumission rapide'!$H241:$X241))&gt;0,'Soumission rapide'!$D241*(SUM('Soumission rapide'!$H241:$X241)),"")</f>
        <v>3000</v>
      </c>
      <c r="Z241" s="22" t="str">
        <f>IF('Soumission rapide'!$E241*(1+'Soumission rapide'!$F241)*(SUM('Soumission rapide'!$H241:$X241))&gt;0,'Soumission rapide'!$E241*(1+'Soumission rapide'!$F241)*(SUM('Soumission rapide'!$H241:$X241)),"")</f>
        <v/>
      </c>
      <c r="AA241" s="22" t="str">
        <f>IF('Soumission rapide'!$G241*(SUM('Soumission rapide'!$H241:$X241))&gt;0,'Soumission rapide'!$G241*(SUM('Soumission rapide'!$H241:$X241)),"")</f>
        <v/>
      </c>
      <c r="AB241" s="22">
        <f>IF(SUM('Soumission rapide'!$Y241:$AA241)&gt;0,SUM('Soumission rapide'!$Y241:$AA241),"")</f>
        <v>3000</v>
      </c>
    </row>
    <row r="242" spans="1:28" ht="12.75" customHeight="1">
      <c r="A242" s="30" t="s">
        <v>21</v>
      </c>
      <c r="B242" s="29" t="s">
        <v>244</v>
      </c>
      <c r="C242" s="16"/>
      <c r="D242" s="17"/>
      <c r="E242" s="17"/>
      <c r="F242" s="18"/>
      <c r="G242" s="19">
        <v>0</v>
      </c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1"/>
      <c r="Y242" s="22" t="str">
        <f>IF('Soumission rapide'!$D242*(SUM('Soumission rapide'!$H242:$X242))&gt;0,'Soumission rapide'!$D242*(SUM('Soumission rapide'!$H242:$X242)),"")</f>
        <v/>
      </c>
      <c r="Z242" s="22" t="str">
        <f>IF('Soumission rapide'!$E242*(1+'Soumission rapide'!$F242)*(SUM('Soumission rapide'!$H242:$X242))&gt;0,'Soumission rapide'!$E242*(1+'Soumission rapide'!$F242)*(SUM('Soumission rapide'!$H242:$X242)),"")</f>
        <v/>
      </c>
      <c r="AA242" s="22" t="str">
        <f>IF('Soumission rapide'!$G242*(SUM('Soumission rapide'!$H242:$X242))&gt;0,'Soumission rapide'!$G242*(SUM('Soumission rapide'!$H242:$X242)),"")</f>
        <v/>
      </c>
      <c r="AB242" s="22" t="str">
        <f>IF(SUM('Soumission rapide'!$Y242:$AA242)&gt;0,SUM('Soumission rapide'!$Y242:$AA242),"")</f>
        <v/>
      </c>
    </row>
    <row r="243" spans="1:28" ht="12.75" customHeight="1">
      <c r="A243" s="30" t="s">
        <v>21</v>
      </c>
      <c r="B243" s="29" t="s">
        <v>245</v>
      </c>
      <c r="C243" s="16"/>
      <c r="D243" s="17"/>
      <c r="E243" s="17">
        <v>100</v>
      </c>
      <c r="F243" s="18"/>
      <c r="G243" s="19">
        <v>510</v>
      </c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1"/>
      <c r="Y243" s="22" t="str">
        <f>IF('Soumission rapide'!$D243*(SUM('Soumission rapide'!$H243:$X243))&gt;0,'Soumission rapide'!$D243*(SUM('Soumission rapide'!$H243:$X243)),"")</f>
        <v/>
      </c>
      <c r="Z243" s="22" t="str">
        <f>IF('Soumission rapide'!$E243*(1+'Soumission rapide'!$F243)*(SUM('Soumission rapide'!$H243:$X243))&gt;0,'Soumission rapide'!$E243*(1+'Soumission rapide'!$F243)*(SUM('Soumission rapide'!$H243:$X243)),"")</f>
        <v/>
      </c>
      <c r="AA243" s="22" t="str">
        <f>IF('Soumission rapide'!$G243*(SUM('Soumission rapide'!$H243:$X243))&gt;0,'Soumission rapide'!$G243*(SUM('Soumission rapide'!$H243:$X243)),"")</f>
        <v/>
      </c>
      <c r="AB243" s="22" t="str">
        <f>IF(SUM('Soumission rapide'!$Y243:$AA243)&gt;0,SUM('Soumission rapide'!$Y243:$AA243),"")</f>
        <v/>
      </c>
    </row>
    <row r="244" spans="1:28" ht="12.75" customHeight="1">
      <c r="A244" s="30" t="s">
        <v>21</v>
      </c>
      <c r="B244" s="29" t="s">
        <v>246</v>
      </c>
      <c r="C244" s="16"/>
      <c r="D244" s="17"/>
      <c r="E244" s="17">
        <v>100</v>
      </c>
      <c r="F244" s="18"/>
      <c r="G244" s="19">
        <v>510</v>
      </c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1"/>
      <c r="Y244" s="22" t="str">
        <f>IF('Soumission rapide'!$D244*(SUM('Soumission rapide'!$H244:$X244))&gt;0,'Soumission rapide'!$D244*(SUM('Soumission rapide'!$H244:$X244)),"")</f>
        <v/>
      </c>
      <c r="Z244" s="22" t="str">
        <f>IF('Soumission rapide'!$E244*(1+'Soumission rapide'!$F244)*(SUM('Soumission rapide'!$H244:$X244))&gt;0,'Soumission rapide'!$E244*(1+'Soumission rapide'!$F244)*(SUM('Soumission rapide'!$H244:$X244)),"")</f>
        <v/>
      </c>
      <c r="AA244" s="22" t="str">
        <f>IF('Soumission rapide'!$G244*(SUM('Soumission rapide'!$H244:$X244))&gt;0,'Soumission rapide'!$G244*(SUM('Soumission rapide'!$H244:$X244)),"")</f>
        <v/>
      </c>
      <c r="AB244" s="22" t="str">
        <f>IF(SUM('Soumission rapide'!$Y244:$AA244)&gt;0,SUM('Soumission rapide'!$Y244:$AA244),"")</f>
        <v/>
      </c>
    </row>
    <row r="245" spans="1:28" ht="12.75" customHeight="1">
      <c r="A245" s="30" t="s">
        <v>21</v>
      </c>
      <c r="B245" s="29" t="s">
        <v>247</v>
      </c>
      <c r="C245" s="16"/>
      <c r="D245" s="17"/>
      <c r="E245" s="17">
        <v>75</v>
      </c>
      <c r="F245" s="18"/>
      <c r="G245" s="19">
        <v>190</v>
      </c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1"/>
      <c r="Y245" s="22" t="str">
        <f>IF('Soumission rapide'!$D245*(SUM('Soumission rapide'!$H245:$X245))&gt;0,'Soumission rapide'!$D245*(SUM('Soumission rapide'!$H245:$X245)),"")</f>
        <v/>
      </c>
      <c r="Z245" s="22" t="str">
        <f>IF('Soumission rapide'!$E245*(1+'Soumission rapide'!$F245)*(SUM('Soumission rapide'!$H245:$X245))&gt;0,'Soumission rapide'!$E245*(1+'Soumission rapide'!$F245)*(SUM('Soumission rapide'!$H245:$X245)),"")</f>
        <v/>
      </c>
      <c r="AA245" s="22" t="str">
        <f>IF('Soumission rapide'!$G245*(SUM('Soumission rapide'!$H245:$X245))&gt;0,'Soumission rapide'!$G245*(SUM('Soumission rapide'!$H245:$X245)),"")</f>
        <v/>
      </c>
      <c r="AB245" s="22" t="str">
        <f>IF(SUM('Soumission rapide'!$Y245:$AA245)&gt;0,SUM('Soumission rapide'!$Y245:$AA245),"")</f>
        <v/>
      </c>
    </row>
    <row r="246" spans="1:28" ht="12.75" customHeight="1">
      <c r="A246" s="30" t="s">
        <v>21</v>
      </c>
      <c r="B246" s="29" t="s">
        <v>248</v>
      </c>
      <c r="C246" s="16"/>
      <c r="D246" s="17"/>
      <c r="E246" s="17">
        <v>1</v>
      </c>
      <c r="F246" s="18"/>
      <c r="G246" s="19">
        <v>0</v>
      </c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1"/>
      <c r="Y246" s="22" t="str">
        <f>IF('Soumission rapide'!$D246*(SUM('Soumission rapide'!$H246:$X246))&gt;0,'Soumission rapide'!$D246*(SUM('Soumission rapide'!$H246:$X246)),"")</f>
        <v/>
      </c>
      <c r="Z246" s="22" t="str">
        <f>IF('Soumission rapide'!$E246*(1+'Soumission rapide'!$F246)*(SUM('Soumission rapide'!$H246:$X246))&gt;0,'Soumission rapide'!$E246*(1+'Soumission rapide'!$F246)*(SUM('Soumission rapide'!$H246:$X246)),"")</f>
        <v/>
      </c>
      <c r="AA246" s="22" t="str">
        <f>IF('Soumission rapide'!$G246*(SUM('Soumission rapide'!$H246:$X246))&gt;0,'Soumission rapide'!$G246*(SUM('Soumission rapide'!$H246:$X246)),"")</f>
        <v/>
      </c>
      <c r="AB246" s="22" t="str">
        <f>IF(SUM('Soumission rapide'!$Y246:$AA246)&gt;0,SUM('Soumission rapide'!$Y246:$AA246),"")</f>
        <v/>
      </c>
    </row>
    <row r="247" spans="1:28" ht="12.75" customHeight="1">
      <c r="A247" s="30" t="s">
        <v>21</v>
      </c>
      <c r="B247" s="29" t="s">
        <v>249</v>
      </c>
      <c r="C247" s="16"/>
      <c r="D247" s="17"/>
      <c r="E247" s="17"/>
      <c r="F247" s="18"/>
      <c r="G247" s="19">
        <v>680</v>
      </c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1"/>
      <c r="Y247" s="22" t="str">
        <f>IF('Soumission rapide'!$D247*(SUM('Soumission rapide'!$H247:$X247))&gt;0,'Soumission rapide'!$D247*(SUM('Soumission rapide'!$H247:$X247)),"")</f>
        <v/>
      </c>
      <c r="Z247" s="22" t="str">
        <f>IF('Soumission rapide'!$E247*(1+'Soumission rapide'!$F247)*(SUM('Soumission rapide'!$H247:$X247))&gt;0,'Soumission rapide'!$E247*(1+'Soumission rapide'!$F247)*(SUM('Soumission rapide'!$H247:$X247)),"")</f>
        <v/>
      </c>
      <c r="AA247" s="22" t="str">
        <f>IF('Soumission rapide'!$G247*(SUM('Soumission rapide'!$H247:$X247))&gt;0,'Soumission rapide'!$G247*(SUM('Soumission rapide'!$H247:$X247)),"")</f>
        <v/>
      </c>
      <c r="AB247" s="22" t="str">
        <f>IF(SUM('Soumission rapide'!$Y247:$AA247)&gt;0,SUM('Soumission rapide'!$Y247:$AA247),"")</f>
        <v/>
      </c>
    </row>
    <row r="248" spans="1:28" ht="12.75" customHeight="1">
      <c r="A248" s="30" t="s">
        <v>21</v>
      </c>
      <c r="B248" s="29" t="s">
        <v>250</v>
      </c>
      <c r="C248" s="16"/>
      <c r="D248" s="17"/>
      <c r="E248" s="17">
        <v>200</v>
      </c>
      <c r="F248" s="18"/>
      <c r="G248" s="19">
        <v>680</v>
      </c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1"/>
      <c r="Y248" s="22" t="str">
        <f>IF('Soumission rapide'!$D248*(SUM('Soumission rapide'!$H248:$X248))&gt;0,'Soumission rapide'!$D248*(SUM('Soumission rapide'!$H248:$X248)),"")</f>
        <v/>
      </c>
      <c r="Z248" s="22" t="str">
        <f>IF('Soumission rapide'!$E248*(1+'Soumission rapide'!$F248)*(SUM('Soumission rapide'!$H248:$X248))&gt;0,'Soumission rapide'!$E248*(1+'Soumission rapide'!$F248)*(SUM('Soumission rapide'!$H248:$X248)),"")</f>
        <v/>
      </c>
      <c r="AA248" s="22" t="str">
        <f>IF('Soumission rapide'!$G248*(SUM('Soumission rapide'!$H248:$X248))&gt;0,'Soumission rapide'!$G248*(SUM('Soumission rapide'!$H248:$X248)),"")</f>
        <v/>
      </c>
      <c r="AB248" s="22" t="str">
        <f>IF(SUM('Soumission rapide'!$Y248:$AA248)&gt;0,SUM('Soumission rapide'!$Y248:$AA248),"")</f>
        <v/>
      </c>
    </row>
    <row r="249" spans="1:28" ht="12.75" customHeight="1">
      <c r="A249" s="30" t="s">
        <v>21</v>
      </c>
      <c r="B249" s="29" t="s">
        <v>251</v>
      </c>
      <c r="C249" s="16"/>
      <c r="D249" s="17"/>
      <c r="E249" s="17"/>
      <c r="F249" s="18"/>
      <c r="G249" s="19">
        <v>0</v>
      </c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1"/>
      <c r="Y249" s="22" t="str">
        <f>IF('Soumission rapide'!$D249*(SUM('Soumission rapide'!$H249:$X249))&gt;0,'Soumission rapide'!$D249*(SUM('Soumission rapide'!$H249:$X249)),"")</f>
        <v/>
      </c>
      <c r="Z249" s="22" t="str">
        <f>IF('Soumission rapide'!$E249*(1+'Soumission rapide'!$F249)*(SUM('Soumission rapide'!$H249:$X249))&gt;0,'Soumission rapide'!$E249*(1+'Soumission rapide'!$F249)*(SUM('Soumission rapide'!$H249:$X249)),"")</f>
        <v/>
      </c>
      <c r="AA249" s="22" t="str">
        <f>IF('Soumission rapide'!$G249*(SUM('Soumission rapide'!$H249:$X249))&gt;0,'Soumission rapide'!$G249*(SUM('Soumission rapide'!$H249:$X249)),"")</f>
        <v/>
      </c>
      <c r="AB249" s="22" t="str">
        <f>IF(SUM('Soumission rapide'!$Y249:$AA249)&gt;0,SUM('Soumission rapide'!$Y249:$AA249),"")</f>
        <v/>
      </c>
    </row>
    <row r="250" spans="1:28" ht="12.75" customHeight="1">
      <c r="A250" s="30" t="s">
        <v>21</v>
      </c>
      <c r="B250" s="29" t="s">
        <v>252</v>
      </c>
      <c r="C250" s="16"/>
      <c r="D250" s="17"/>
      <c r="E250" s="17"/>
      <c r="F250" s="18"/>
      <c r="G250" s="19">
        <v>0</v>
      </c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1"/>
      <c r="Y250" s="22" t="str">
        <f>IF('Soumission rapide'!$D250*(SUM('Soumission rapide'!$H250:$X250))&gt;0,'Soumission rapide'!$D250*(SUM('Soumission rapide'!$H250:$X250)),"")</f>
        <v/>
      </c>
      <c r="Z250" s="22" t="str">
        <f>IF('Soumission rapide'!$E250*(1+'Soumission rapide'!$F250)*(SUM('Soumission rapide'!$H250:$X250))&gt;0,'Soumission rapide'!$E250*(1+'Soumission rapide'!$F250)*(SUM('Soumission rapide'!$H250:$X250)),"")</f>
        <v/>
      </c>
      <c r="AA250" s="22" t="str">
        <f>IF('Soumission rapide'!$G250*(SUM('Soumission rapide'!$H250:$X250))&gt;0,'Soumission rapide'!$G250*(SUM('Soumission rapide'!$H250:$X250)),"")</f>
        <v/>
      </c>
      <c r="AB250" s="22" t="str">
        <f>IF(SUM('Soumission rapide'!$Y250:$AA250)&gt;0,SUM('Soumission rapide'!$Y250:$AA250),"")</f>
        <v/>
      </c>
    </row>
    <row r="251" spans="1:28" ht="12.75" customHeight="1">
      <c r="A251" s="28"/>
      <c r="B251" s="29"/>
      <c r="C251" s="16"/>
      <c r="D251" s="17"/>
      <c r="E251" s="17"/>
      <c r="F251" s="18"/>
      <c r="G251" s="19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1"/>
      <c r="Y251" s="22" t="str">
        <f>IF('Soumission rapide'!$D251*(SUM('Soumission rapide'!$H251:$X251))&gt;0,'Soumission rapide'!$D251*(SUM('Soumission rapide'!$H251:$X251)),"")</f>
        <v/>
      </c>
      <c r="Z251" s="22" t="str">
        <f>IF('Soumission rapide'!$E251*(1+'Soumission rapide'!$F251)*(SUM('Soumission rapide'!$H251:$X251))&gt;0,'Soumission rapide'!$E251*(1+'Soumission rapide'!$F251)*(SUM('Soumission rapide'!$H251:$X251)),"")</f>
        <v/>
      </c>
      <c r="AA251" s="22" t="str">
        <f>IF('Soumission rapide'!$G251*(SUM('Soumission rapide'!$H251:$X251))&gt;0,'Soumission rapide'!$G251*(SUM('Soumission rapide'!$H251:$X251)),"")</f>
        <v/>
      </c>
      <c r="AB251" s="22" t="str">
        <f>IF(SUM('Soumission rapide'!$Y251:$AA251)&gt;0,SUM('Soumission rapide'!$Y251:$AA251),"")</f>
        <v/>
      </c>
    </row>
    <row r="252" spans="1:28" ht="12.75" customHeight="1">
      <c r="A252" s="30" t="s">
        <v>301</v>
      </c>
      <c r="B252" s="29" t="s">
        <v>253</v>
      </c>
      <c r="C252" s="16" t="s">
        <v>323</v>
      </c>
      <c r="D252" s="17">
        <v>1900</v>
      </c>
      <c r="E252" s="17"/>
      <c r="F252" s="18"/>
      <c r="G252" s="19"/>
      <c r="H252" s="20"/>
      <c r="I252" s="20"/>
      <c r="J252" s="20"/>
      <c r="K252" s="20"/>
      <c r="L252" s="20"/>
      <c r="M252" s="20"/>
      <c r="N252" s="20"/>
      <c r="O252" s="20">
        <v>2</v>
      </c>
      <c r="P252" s="20"/>
      <c r="Q252" s="20"/>
      <c r="R252" s="20"/>
      <c r="S252" s="20"/>
      <c r="T252" s="20"/>
      <c r="U252" s="20"/>
      <c r="V252" s="20"/>
      <c r="W252" s="20"/>
      <c r="X252" s="21"/>
      <c r="Y252" s="22">
        <f>IF('Soumission rapide'!$D252*(SUM('Soumission rapide'!$H252:$X252))&gt;0,'Soumission rapide'!$D252*(SUM('Soumission rapide'!$H252:$X252)),"")</f>
        <v>3800</v>
      </c>
      <c r="Z252" s="22" t="str">
        <f>IF('Soumission rapide'!$E252*(1+'Soumission rapide'!$F252)*(SUM('Soumission rapide'!$H252:$X252))&gt;0,'Soumission rapide'!$E252*(1+'Soumission rapide'!$F252)*(SUM('Soumission rapide'!$H252:$X252)),"")</f>
        <v/>
      </c>
      <c r="AA252" s="22" t="str">
        <f>IF('Soumission rapide'!$G252*(SUM('Soumission rapide'!$H252:$X252))&gt;0,'Soumission rapide'!$G252*(SUM('Soumission rapide'!$H252:$X252)),"")</f>
        <v/>
      </c>
      <c r="AB252" s="22">
        <f>IF(SUM('Soumission rapide'!$Y252:$AA252)&gt;0,SUM('Soumission rapide'!$Y252:$AA252),"")</f>
        <v>3800</v>
      </c>
    </row>
    <row r="253" spans="1:28" ht="12.75" customHeight="1">
      <c r="A253" s="30" t="s">
        <v>301</v>
      </c>
      <c r="B253" s="29" t="s">
        <v>254</v>
      </c>
      <c r="C253" s="16" t="s">
        <v>323</v>
      </c>
      <c r="D253" s="17">
        <v>800</v>
      </c>
      <c r="E253" s="17"/>
      <c r="F253" s="18"/>
      <c r="G253" s="19"/>
      <c r="H253" s="20"/>
      <c r="I253" s="20"/>
      <c r="J253" s="20"/>
      <c r="K253" s="20"/>
      <c r="L253" s="20"/>
      <c r="M253" s="20">
        <v>1</v>
      </c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1"/>
      <c r="Y253" s="22">
        <f>IF('Soumission rapide'!$D253*(SUM('Soumission rapide'!$H253:$X253))&gt;0,'Soumission rapide'!$D253*(SUM('Soumission rapide'!$H253:$X253)),"")</f>
        <v>800</v>
      </c>
      <c r="Z253" s="22" t="str">
        <f>IF('Soumission rapide'!$E253*(1+'Soumission rapide'!$F253)*(SUM('Soumission rapide'!$H253:$X253))&gt;0,'Soumission rapide'!$E253*(1+'Soumission rapide'!$F253)*(SUM('Soumission rapide'!$H253:$X253)),"")</f>
        <v/>
      </c>
      <c r="AA253" s="22" t="str">
        <f>IF('Soumission rapide'!$G253*(SUM('Soumission rapide'!$H253:$X253))&gt;0,'Soumission rapide'!$G253*(SUM('Soumission rapide'!$H253:$X253)),"")</f>
        <v/>
      </c>
      <c r="AB253" s="22">
        <f>IF(SUM('Soumission rapide'!$Y253:$AA253)&gt;0,SUM('Soumission rapide'!$Y253:$AA253),"")</f>
        <v>800</v>
      </c>
    </row>
    <row r="254" spans="1:28" ht="12.75" customHeight="1">
      <c r="A254" s="30" t="s">
        <v>301</v>
      </c>
      <c r="B254" s="29" t="s">
        <v>255</v>
      </c>
      <c r="C254" s="16"/>
      <c r="D254" s="17"/>
      <c r="E254" s="17"/>
      <c r="F254" s="18"/>
      <c r="G254" s="19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1"/>
      <c r="Y254" s="22" t="str">
        <f>IF('Soumission rapide'!$D254*(SUM('Soumission rapide'!$H254:$X254))&gt;0,'Soumission rapide'!$D254*(SUM('Soumission rapide'!$H254:$X254)),"")</f>
        <v/>
      </c>
      <c r="Z254" s="22" t="str">
        <f>IF('Soumission rapide'!$E254*(1+'Soumission rapide'!$F254)*(SUM('Soumission rapide'!$H254:$X254))&gt;0,'Soumission rapide'!$E254*(1+'Soumission rapide'!$F254)*(SUM('Soumission rapide'!$H254:$X254)),"")</f>
        <v/>
      </c>
      <c r="AA254" s="22" t="str">
        <f>IF('Soumission rapide'!$G254*(SUM('Soumission rapide'!$H254:$X254))&gt;0,'Soumission rapide'!$G254*(SUM('Soumission rapide'!$H254:$X254)),"")</f>
        <v/>
      </c>
      <c r="AB254" s="22" t="str">
        <f>IF(SUM('Soumission rapide'!$Y254:$AA254)&gt;0,SUM('Soumission rapide'!$Y254:$AA254),"")</f>
        <v/>
      </c>
    </row>
    <row r="255" spans="1:28" ht="12.75" customHeight="1">
      <c r="A255" s="30" t="s">
        <v>301</v>
      </c>
      <c r="B255" s="29" t="s">
        <v>256</v>
      </c>
      <c r="C255" s="16"/>
      <c r="D255" s="17">
        <v>60</v>
      </c>
      <c r="E255" s="17"/>
      <c r="F255" s="18"/>
      <c r="G255" s="19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1"/>
      <c r="Y255" s="22" t="str">
        <f>IF('Soumission rapide'!$D255*(SUM('Soumission rapide'!$H255:$X255))&gt;0,'Soumission rapide'!$D255*(SUM('Soumission rapide'!$H255:$X255)),"")</f>
        <v/>
      </c>
      <c r="Z255" s="22" t="str">
        <f>IF('Soumission rapide'!$E255*(1+'Soumission rapide'!$F255)*(SUM('Soumission rapide'!$H255:$X255))&gt;0,'Soumission rapide'!$E255*(1+'Soumission rapide'!$F255)*(SUM('Soumission rapide'!$H255:$X255)),"")</f>
        <v/>
      </c>
      <c r="AA255" s="22" t="str">
        <f>IF('Soumission rapide'!$G255*(SUM('Soumission rapide'!$H255:$X255))&gt;0,'Soumission rapide'!$G255*(SUM('Soumission rapide'!$H255:$X255)),"")</f>
        <v/>
      </c>
      <c r="AB255" s="22" t="str">
        <f>IF(SUM('Soumission rapide'!$Y255:$AA255)&gt;0,SUM('Soumission rapide'!$Y255:$AA255),"")</f>
        <v/>
      </c>
    </row>
    <row r="256" spans="1:28" ht="12.75" customHeight="1">
      <c r="A256" s="30" t="s">
        <v>301</v>
      </c>
      <c r="B256" s="29" t="s">
        <v>257</v>
      </c>
      <c r="C256" s="16"/>
      <c r="D256" s="17"/>
      <c r="E256" s="17"/>
      <c r="F256" s="18"/>
      <c r="G256" s="19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1"/>
      <c r="Y256" s="22" t="str">
        <f>IF('Soumission rapide'!$D256*(SUM('Soumission rapide'!$H256:$X256))&gt;0,'Soumission rapide'!$D256*(SUM('Soumission rapide'!$H256:$X256)),"")</f>
        <v/>
      </c>
      <c r="Z256" s="22" t="str">
        <f>IF('Soumission rapide'!$E256*(1+'Soumission rapide'!$F256)*(SUM('Soumission rapide'!$H256:$X256))&gt;0,'Soumission rapide'!$E256*(1+'Soumission rapide'!$F256)*(SUM('Soumission rapide'!$H256:$X256)),"")</f>
        <v/>
      </c>
      <c r="AA256" s="22" t="str">
        <f>IF('Soumission rapide'!$G256*(SUM('Soumission rapide'!$H256:$X256))&gt;0,'Soumission rapide'!$G256*(SUM('Soumission rapide'!$H256:$X256)),"")</f>
        <v/>
      </c>
      <c r="AB256" s="22" t="str">
        <f>IF(SUM('Soumission rapide'!$Y256:$AA256)&gt;0,SUM('Soumission rapide'!$Y256:$AA256),"")</f>
        <v/>
      </c>
    </row>
    <row r="257" spans="1:28" ht="12.75" customHeight="1">
      <c r="A257" s="30" t="s">
        <v>301</v>
      </c>
      <c r="B257" s="29" t="s">
        <v>258</v>
      </c>
      <c r="C257" s="16"/>
      <c r="D257" s="17"/>
      <c r="E257" s="17"/>
      <c r="F257" s="18"/>
      <c r="G257" s="19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1"/>
      <c r="Y257" s="22" t="str">
        <f>IF('Soumission rapide'!$D257*(SUM('Soumission rapide'!$H257:$X257))&gt;0,'Soumission rapide'!$D257*(SUM('Soumission rapide'!$H257:$X257)),"")</f>
        <v/>
      </c>
      <c r="Z257" s="22" t="str">
        <f>IF('Soumission rapide'!$E257*(1+'Soumission rapide'!$F257)*(SUM('Soumission rapide'!$H257:$X257))&gt;0,'Soumission rapide'!$E257*(1+'Soumission rapide'!$F257)*(SUM('Soumission rapide'!$H257:$X257)),"")</f>
        <v/>
      </c>
      <c r="AA257" s="22" t="str">
        <f>IF('Soumission rapide'!$G257*(SUM('Soumission rapide'!$H257:$X257))&gt;0,'Soumission rapide'!$G257*(SUM('Soumission rapide'!$H257:$X257)),"")</f>
        <v/>
      </c>
      <c r="AB257" s="22" t="str">
        <f>IF(SUM('Soumission rapide'!$Y257:$AA257)&gt;0,SUM('Soumission rapide'!$Y257:$AA257),"")</f>
        <v/>
      </c>
    </row>
    <row r="258" spans="1:28" ht="12.75" customHeight="1">
      <c r="A258" s="30" t="s">
        <v>301</v>
      </c>
      <c r="B258" s="29" t="s">
        <v>259</v>
      </c>
      <c r="C258" s="16" t="s">
        <v>323</v>
      </c>
      <c r="D258" s="17">
        <v>1450</v>
      </c>
      <c r="E258" s="17"/>
      <c r="F258" s="18"/>
      <c r="G258" s="19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>
        <v>2</v>
      </c>
      <c r="T258" s="20"/>
      <c r="U258" s="20"/>
      <c r="V258" s="20"/>
      <c r="W258" s="20"/>
      <c r="X258" s="21"/>
      <c r="Y258" s="22">
        <f>IF('Soumission rapide'!$D258*(SUM('Soumission rapide'!$H258:$X258))&gt;0,'Soumission rapide'!$D258*(SUM('Soumission rapide'!$H258:$X258)),"")</f>
        <v>2900</v>
      </c>
      <c r="Z258" s="22" t="str">
        <f>IF('Soumission rapide'!$E258*(1+'Soumission rapide'!$F258)*(SUM('Soumission rapide'!$H258:$X258))&gt;0,'Soumission rapide'!$E258*(1+'Soumission rapide'!$F258)*(SUM('Soumission rapide'!$H258:$X258)),"")</f>
        <v/>
      </c>
      <c r="AA258" s="22" t="str">
        <f>IF('Soumission rapide'!$G258*(SUM('Soumission rapide'!$H258:$X258))&gt;0,'Soumission rapide'!$G258*(SUM('Soumission rapide'!$H258:$X258)),"")</f>
        <v/>
      </c>
      <c r="AB258" s="22">
        <f>IF(SUM('Soumission rapide'!$Y258:$AA258)&gt;0,SUM('Soumission rapide'!$Y258:$AA258),"")</f>
        <v>2900</v>
      </c>
    </row>
    <row r="259" spans="1:28" ht="12.75" customHeight="1">
      <c r="A259" s="30" t="s">
        <v>301</v>
      </c>
      <c r="B259" s="29" t="s">
        <v>260</v>
      </c>
      <c r="C259" s="16"/>
      <c r="D259" s="17">
        <v>97</v>
      </c>
      <c r="E259" s="17"/>
      <c r="F259" s="18"/>
      <c r="G259" s="19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1"/>
      <c r="Y259" s="22" t="str">
        <f>IF('Soumission rapide'!$D259*(SUM('Soumission rapide'!$H259:$X259))&gt;0,'Soumission rapide'!$D259*(SUM('Soumission rapide'!$H259:$X259)),"")</f>
        <v/>
      </c>
      <c r="Z259" s="22" t="str">
        <f>IF('Soumission rapide'!$E259*(1+'Soumission rapide'!$F259)*(SUM('Soumission rapide'!$H259:$X259))&gt;0,'Soumission rapide'!$E259*(1+'Soumission rapide'!$F259)*(SUM('Soumission rapide'!$H259:$X259)),"")</f>
        <v/>
      </c>
      <c r="AA259" s="22" t="str">
        <f>IF('Soumission rapide'!$G259*(SUM('Soumission rapide'!$H259:$X259))&gt;0,'Soumission rapide'!$G259*(SUM('Soumission rapide'!$H259:$X259)),"")</f>
        <v/>
      </c>
      <c r="AB259" s="22" t="str">
        <f>IF(SUM('Soumission rapide'!$Y259:$AA259)&gt;0,SUM('Soumission rapide'!$Y259:$AA259),"")</f>
        <v/>
      </c>
    </row>
    <row r="260" spans="1:28" ht="12.75" customHeight="1">
      <c r="A260" s="30" t="s">
        <v>301</v>
      </c>
      <c r="B260" s="29" t="s">
        <v>261</v>
      </c>
      <c r="C260" s="16"/>
      <c r="D260" s="17">
        <v>54</v>
      </c>
      <c r="E260" s="17"/>
      <c r="F260" s="18"/>
      <c r="G260" s="19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1"/>
      <c r="Y260" s="22" t="str">
        <f>IF('Soumission rapide'!$D260*(SUM('Soumission rapide'!$H260:$X260))&gt;0,'Soumission rapide'!$D260*(SUM('Soumission rapide'!$H260:$X260)),"")</f>
        <v/>
      </c>
      <c r="Z260" s="22" t="str">
        <f>IF('Soumission rapide'!$E260*(1+'Soumission rapide'!$F260)*(SUM('Soumission rapide'!$H260:$X260))&gt;0,'Soumission rapide'!$E260*(1+'Soumission rapide'!$F260)*(SUM('Soumission rapide'!$H260:$X260)),"")</f>
        <v/>
      </c>
      <c r="AA260" s="22" t="str">
        <f>IF('Soumission rapide'!$G260*(SUM('Soumission rapide'!$H260:$X260))&gt;0,'Soumission rapide'!$G260*(SUM('Soumission rapide'!$H260:$X260)),"")</f>
        <v/>
      </c>
      <c r="AB260" s="22" t="str">
        <f>IF(SUM('Soumission rapide'!$Y260:$AA260)&gt;0,SUM('Soumission rapide'!$Y260:$AA260),"")</f>
        <v/>
      </c>
    </row>
    <row r="261" spans="1:28" ht="12.75" customHeight="1">
      <c r="A261" s="30" t="s">
        <v>301</v>
      </c>
      <c r="B261" s="29" t="s">
        <v>262</v>
      </c>
      <c r="C261" s="16"/>
      <c r="D261" s="17"/>
      <c r="E261" s="17"/>
      <c r="F261" s="18"/>
      <c r="G261" s="19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1"/>
      <c r="Y261" s="22" t="str">
        <f>IF('Soumission rapide'!$D261*(SUM('Soumission rapide'!$H261:$X261))&gt;0,'Soumission rapide'!$D261*(SUM('Soumission rapide'!$H261:$X261)),"")</f>
        <v/>
      </c>
      <c r="Z261" s="22" t="str">
        <f>IF('Soumission rapide'!$E261*(1+'Soumission rapide'!$F261)*(SUM('Soumission rapide'!$H261:$X261))&gt;0,'Soumission rapide'!$E261*(1+'Soumission rapide'!$F261)*(SUM('Soumission rapide'!$H261:$X261)),"")</f>
        <v/>
      </c>
      <c r="AA261" s="22" t="str">
        <f>IF('Soumission rapide'!$G261*(SUM('Soumission rapide'!$H261:$X261))&gt;0,'Soumission rapide'!$G261*(SUM('Soumission rapide'!$H261:$X261)),"")</f>
        <v/>
      </c>
      <c r="AB261" s="22" t="str">
        <f>IF(SUM('Soumission rapide'!$Y261:$AA261)&gt;0,SUM('Soumission rapide'!$Y261:$AA261),"")</f>
        <v/>
      </c>
    </row>
    <row r="262" spans="1:28" ht="12.75" customHeight="1">
      <c r="A262" s="30" t="s">
        <v>301</v>
      </c>
      <c r="B262" s="29" t="s">
        <v>263</v>
      </c>
      <c r="C262" s="16"/>
      <c r="D262" s="17"/>
      <c r="E262" s="17"/>
      <c r="F262" s="18"/>
      <c r="G262" s="19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1"/>
      <c r="Y262" s="22" t="str">
        <f>IF('Soumission rapide'!$D262*(SUM('Soumission rapide'!$H262:$X262))&gt;0,'Soumission rapide'!$D262*(SUM('Soumission rapide'!$H262:$X262)),"")</f>
        <v/>
      </c>
      <c r="Z262" s="22" t="str">
        <f>IF('Soumission rapide'!$E262*(1+'Soumission rapide'!$F262)*(SUM('Soumission rapide'!$H262:$X262))&gt;0,'Soumission rapide'!$E262*(1+'Soumission rapide'!$F262)*(SUM('Soumission rapide'!$H262:$X262)),"")</f>
        <v/>
      </c>
      <c r="AA262" s="22" t="str">
        <f>IF('Soumission rapide'!$G262*(SUM('Soumission rapide'!$H262:$X262))&gt;0,'Soumission rapide'!$G262*(SUM('Soumission rapide'!$H262:$X262)),"")</f>
        <v/>
      </c>
      <c r="AB262" s="22" t="str">
        <f>IF(SUM('Soumission rapide'!$Y262:$AA262)&gt;0,SUM('Soumission rapide'!$Y262:$AA262),"")</f>
        <v/>
      </c>
    </row>
    <row r="263" spans="1:28" ht="12.75" customHeight="1">
      <c r="A263" s="30" t="s">
        <v>301</v>
      </c>
      <c r="B263" s="29" t="s">
        <v>264</v>
      </c>
      <c r="C263" s="16"/>
      <c r="D263" s="17">
        <v>62</v>
      </c>
      <c r="E263" s="17"/>
      <c r="F263" s="18"/>
      <c r="G263" s="19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1"/>
      <c r="Y263" s="22" t="str">
        <f>IF('Soumission rapide'!$D263*(SUM('Soumission rapide'!$H263:$X263))&gt;0,'Soumission rapide'!$D263*(SUM('Soumission rapide'!$H263:$X263)),"")</f>
        <v/>
      </c>
      <c r="Z263" s="22" t="str">
        <f>IF('Soumission rapide'!$E263*(1+'Soumission rapide'!$F263)*(SUM('Soumission rapide'!$H263:$X263))&gt;0,'Soumission rapide'!$E263*(1+'Soumission rapide'!$F263)*(SUM('Soumission rapide'!$H263:$X263)),"")</f>
        <v/>
      </c>
      <c r="AA263" s="22" t="str">
        <f>IF('Soumission rapide'!$G263*(SUM('Soumission rapide'!$H263:$X263))&gt;0,'Soumission rapide'!$G263*(SUM('Soumission rapide'!$H263:$X263)),"")</f>
        <v/>
      </c>
      <c r="AB263" s="22" t="str">
        <f>IF(SUM('Soumission rapide'!$Y263:$AA263)&gt;0,SUM('Soumission rapide'!$Y263:$AA263),"")</f>
        <v/>
      </c>
    </row>
    <row r="264" spans="1:28" ht="12.75" customHeight="1">
      <c r="A264" s="30" t="s">
        <v>301</v>
      </c>
      <c r="B264" s="29" t="s">
        <v>265</v>
      </c>
      <c r="C264" s="16"/>
      <c r="D264" s="17"/>
      <c r="E264" s="17"/>
      <c r="F264" s="18"/>
      <c r="G264" s="19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1"/>
      <c r="Y264" s="22" t="str">
        <f>IF('Soumission rapide'!$D264*(SUM('Soumission rapide'!$H264:$X264))&gt;0,'Soumission rapide'!$D264*(SUM('Soumission rapide'!$H264:$X264)),"")</f>
        <v/>
      </c>
      <c r="Z264" s="22" t="str">
        <f>IF('Soumission rapide'!$E264*(1+'Soumission rapide'!$F264)*(SUM('Soumission rapide'!$H264:$X264))&gt;0,'Soumission rapide'!$E264*(1+'Soumission rapide'!$F264)*(SUM('Soumission rapide'!$H264:$X264)),"")</f>
        <v/>
      </c>
      <c r="AA264" s="22" t="str">
        <f>IF('Soumission rapide'!$G264*(SUM('Soumission rapide'!$H264:$X264))&gt;0,'Soumission rapide'!$G264*(SUM('Soumission rapide'!$H264:$X264)),"")</f>
        <v/>
      </c>
      <c r="AB264" s="22" t="str">
        <f>IF(SUM('Soumission rapide'!$Y264:$AA264)&gt;0,SUM('Soumission rapide'!$Y264:$AA264),"")</f>
        <v/>
      </c>
    </row>
    <row r="265" spans="1:28" ht="12.75" customHeight="1">
      <c r="A265" s="30" t="s">
        <v>301</v>
      </c>
      <c r="B265" s="29" t="s">
        <v>266</v>
      </c>
      <c r="C265" s="16"/>
      <c r="D265" s="17">
        <v>71</v>
      </c>
      <c r="E265" s="17"/>
      <c r="F265" s="18"/>
      <c r="G265" s="19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1"/>
      <c r="Y265" s="22" t="str">
        <f>IF('Soumission rapide'!$D265*(SUM('Soumission rapide'!$H265:$X265))&gt;0,'Soumission rapide'!$D265*(SUM('Soumission rapide'!$H265:$X265)),"")</f>
        <v/>
      </c>
      <c r="Z265" s="22" t="str">
        <f>IF('Soumission rapide'!$E265*(1+'Soumission rapide'!$F265)*(SUM('Soumission rapide'!$H265:$X265))&gt;0,'Soumission rapide'!$E265*(1+'Soumission rapide'!$F265)*(SUM('Soumission rapide'!$H265:$X265)),"")</f>
        <v/>
      </c>
      <c r="AA265" s="22" t="str">
        <f>IF('Soumission rapide'!$G265*(SUM('Soumission rapide'!$H265:$X265))&gt;0,'Soumission rapide'!$G265*(SUM('Soumission rapide'!$H265:$X265)),"")</f>
        <v/>
      </c>
      <c r="AB265" s="22" t="str">
        <f>IF(SUM('Soumission rapide'!$Y265:$AA265)&gt;0,SUM('Soumission rapide'!$Y265:$AA265),"")</f>
        <v/>
      </c>
    </row>
    <row r="266" spans="1:28" ht="12.75" customHeight="1">
      <c r="A266" s="30" t="s">
        <v>301</v>
      </c>
      <c r="B266" s="29" t="s">
        <v>267</v>
      </c>
      <c r="C266" s="16" t="s">
        <v>323</v>
      </c>
      <c r="D266" s="17">
        <v>3500</v>
      </c>
      <c r="E266" s="17"/>
      <c r="F266" s="18"/>
      <c r="G266" s="19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>
        <v>1</v>
      </c>
      <c r="T266" s="20"/>
      <c r="U266" s="20"/>
      <c r="V266" s="20"/>
      <c r="W266" s="20"/>
      <c r="X266" s="21"/>
      <c r="Y266" s="22">
        <f>IF('Soumission rapide'!$D266*(SUM('Soumission rapide'!$H266:$X266))&gt;0,'Soumission rapide'!$D266*(SUM('Soumission rapide'!$H266:$X266)),"")</f>
        <v>3500</v>
      </c>
      <c r="Z266" s="22" t="str">
        <f>IF('Soumission rapide'!$E266*(1+'Soumission rapide'!$F266)*(SUM('Soumission rapide'!$H266:$X266))&gt;0,'Soumission rapide'!$E266*(1+'Soumission rapide'!$F266)*(SUM('Soumission rapide'!$H266:$X266)),"")</f>
        <v/>
      </c>
      <c r="AA266" s="22" t="str">
        <f>IF('Soumission rapide'!$G266*(SUM('Soumission rapide'!$H266:$X266))&gt;0,'Soumission rapide'!$G266*(SUM('Soumission rapide'!$H266:$X266)),"")</f>
        <v/>
      </c>
      <c r="AB266" s="22">
        <f>IF(SUM('Soumission rapide'!$Y266:$AA266)&gt;0,SUM('Soumission rapide'!$Y266:$AA266),"")</f>
        <v>3500</v>
      </c>
    </row>
    <row r="267" spans="1:28" ht="12.75" customHeight="1">
      <c r="A267" s="28"/>
      <c r="B267" s="30"/>
      <c r="C267" s="16"/>
      <c r="D267" s="17"/>
      <c r="E267" s="17"/>
      <c r="F267" s="18"/>
      <c r="G267" s="19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1"/>
      <c r="Y267" s="22" t="str">
        <f>IF('Soumission rapide'!$D267*(SUM('Soumission rapide'!$H267:$X267))&gt;0,'Soumission rapide'!$D267*(SUM('Soumission rapide'!$H267:$X267)),"")</f>
        <v/>
      </c>
      <c r="Z267" s="22" t="str">
        <f>IF('Soumission rapide'!$E267*(1+'Soumission rapide'!$F267)*(SUM('Soumission rapide'!$H267:$X267))&gt;0,'Soumission rapide'!$E267*(1+'Soumission rapide'!$F267)*(SUM('Soumission rapide'!$H267:$X267)),"")</f>
        <v/>
      </c>
      <c r="AA267" s="22" t="str">
        <f>IF('Soumission rapide'!$G267*(SUM('Soumission rapide'!$H267:$X267))&gt;0,'Soumission rapide'!$G267*(SUM('Soumission rapide'!$H267:$X267)),"")</f>
        <v/>
      </c>
      <c r="AB267" s="22" t="str">
        <f>IF(SUM('Soumission rapide'!$Y267:$AA267)&gt;0,SUM('Soumission rapide'!$Y267:$AA267),"")</f>
        <v/>
      </c>
    </row>
    <row r="268" spans="1:28" ht="12.75" customHeight="1">
      <c r="A268" s="28"/>
      <c r="B268" s="30"/>
      <c r="C268" s="16"/>
      <c r="D268" s="17"/>
      <c r="E268" s="17"/>
      <c r="F268" s="18"/>
      <c r="G268" s="19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1"/>
      <c r="Y268" s="22" t="str">
        <f>IF('Soumission rapide'!$D268*(SUM('Soumission rapide'!$H268:$X268))&gt;0,'Soumission rapide'!$D268*(SUM('Soumission rapide'!$H268:$X268)),"")</f>
        <v/>
      </c>
      <c r="Z268" s="22" t="str">
        <f>IF('Soumission rapide'!$E268*(1+'Soumission rapide'!$F268)*(SUM('Soumission rapide'!$H268:$X268))&gt;0,'Soumission rapide'!$E268*(1+'Soumission rapide'!$F268)*(SUM('Soumission rapide'!$H268:$X268)),"")</f>
        <v/>
      </c>
      <c r="AA268" s="22" t="str">
        <f>IF('Soumission rapide'!$G268*(SUM('Soumission rapide'!$H268:$X268))&gt;0,'Soumission rapide'!$G268*(SUM('Soumission rapide'!$H268:$X268)),"")</f>
        <v/>
      </c>
      <c r="AB268" s="22" t="str">
        <f>IF(SUM('Soumission rapide'!$Y268:$AA268)&gt;0,SUM('Soumission rapide'!$Y268:$AA268),"")</f>
        <v/>
      </c>
    </row>
    <row r="269" spans="1:28" ht="12.75" customHeight="1">
      <c r="A269" s="30" t="s">
        <v>302</v>
      </c>
      <c r="B269" s="29" t="s">
        <v>268</v>
      </c>
      <c r="C269" s="16" t="s">
        <v>323</v>
      </c>
      <c r="D269" s="17"/>
      <c r="E269" s="17"/>
      <c r="F269" s="18"/>
      <c r="G269" s="19">
        <v>150</v>
      </c>
      <c r="H269" s="20">
        <v>6</v>
      </c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1"/>
      <c r="Y269" s="22" t="str">
        <f>IF('Soumission rapide'!$D269*(SUM('Soumission rapide'!$H269:$X269))&gt;0,'Soumission rapide'!$D269*(SUM('Soumission rapide'!$H269:$X269)),"")</f>
        <v/>
      </c>
      <c r="Z269" s="22" t="str">
        <f>IF('Soumission rapide'!$E269*(1+'Soumission rapide'!$F269)*(SUM('Soumission rapide'!$H269:$X269))&gt;0,'Soumission rapide'!$E269*(1+'Soumission rapide'!$F269)*(SUM('Soumission rapide'!$H269:$X269)),"")</f>
        <v/>
      </c>
      <c r="AA269" s="22">
        <f>IF('Soumission rapide'!$G269*(SUM('Soumission rapide'!$H269:$X269))&gt;0,'Soumission rapide'!$G269*(SUM('Soumission rapide'!$H269:$X269)),"")</f>
        <v>900</v>
      </c>
      <c r="AB269" s="22">
        <f>IF(SUM('Soumission rapide'!$Y269:$AA269)&gt;0,SUM('Soumission rapide'!$Y269:$AA269),"")</f>
        <v>900</v>
      </c>
    </row>
    <row r="270" spans="1:28" ht="12.75" customHeight="1">
      <c r="A270" s="30" t="s">
        <v>302</v>
      </c>
      <c r="B270" s="29" t="s">
        <v>269</v>
      </c>
      <c r="C270" s="16" t="s">
        <v>323</v>
      </c>
      <c r="D270" s="17"/>
      <c r="E270" s="17"/>
      <c r="F270" s="18"/>
      <c r="G270" s="19">
        <v>2</v>
      </c>
      <c r="H270" s="20">
        <v>2313</v>
      </c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1"/>
      <c r="Y270" s="22" t="str">
        <f>IF('Soumission rapide'!$D270*(SUM('Soumission rapide'!$H270:$X270))&gt;0,'Soumission rapide'!$D270*(SUM('Soumission rapide'!$H270:$X270)),"")</f>
        <v/>
      </c>
      <c r="Z270" s="22" t="str">
        <f>IF('Soumission rapide'!$E270*(1+'Soumission rapide'!$F270)*(SUM('Soumission rapide'!$H270:$X270))&gt;0,'Soumission rapide'!$E270*(1+'Soumission rapide'!$F270)*(SUM('Soumission rapide'!$H270:$X270)),"")</f>
        <v/>
      </c>
      <c r="AA270" s="22">
        <f>IF('Soumission rapide'!$G270*(SUM('Soumission rapide'!$H270:$X270))&gt;0,'Soumission rapide'!$G270*(SUM('Soumission rapide'!$H270:$X270)),"")</f>
        <v>4626</v>
      </c>
      <c r="AB270" s="22">
        <f>IF(SUM('Soumission rapide'!$Y270:$AA270)&gt;0,SUM('Soumission rapide'!$Y270:$AA270),"")</f>
        <v>4626</v>
      </c>
    </row>
    <row r="271" spans="1:28" ht="12.75" customHeight="1">
      <c r="A271" s="30" t="s">
        <v>302</v>
      </c>
      <c r="B271" s="29" t="s">
        <v>270</v>
      </c>
      <c r="C271" s="16"/>
      <c r="D271" s="17"/>
      <c r="E271" s="17"/>
      <c r="F271" s="18"/>
      <c r="G271" s="19">
        <v>6</v>
      </c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1"/>
      <c r="Y271" s="22" t="str">
        <f>IF('Soumission rapide'!$D271*(SUM('Soumission rapide'!$H271:$X271))&gt;0,'Soumission rapide'!$D271*(SUM('Soumission rapide'!$H271:$X271)),"")</f>
        <v/>
      </c>
      <c r="Z271" s="22" t="str">
        <f>IF('Soumission rapide'!$E271*(1+'Soumission rapide'!$F271)*(SUM('Soumission rapide'!$H271:$X271))&gt;0,'Soumission rapide'!$E271*(1+'Soumission rapide'!$F271)*(SUM('Soumission rapide'!$H271:$X271)),"")</f>
        <v/>
      </c>
      <c r="AA271" s="22" t="str">
        <f>IF('Soumission rapide'!$G271*(SUM('Soumission rapide'!$H271:$X271))&gt;0,'Soumission rapide'!$G271*(SUM('Soumission rapide'!$H271:$X271)),"")</f>
        <v/>
      </c>
      <c r="AB271" s="22" t="str">
        <f>IF(SUM('Soumission rapide'!$Y271:$AA271)&gt;0,SUM('Soumission rapide'!$Y271:$AA271),"")</f>
        <v/>
      </c>
    </row>
    <row r="272" spans="1:28" ht="12.75" customHeight="1">
      <c r="A272" s="28"/>
      <c r="B272" s="30"/>
      <c r="C272" s="16"/>
      <c r="D272" s="17"/>
      <c r="E272" s="17"/>
      <c r="F272" s="18"/>
      <c r="G272" s="19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1"/>
      <c r="Y272" s="22" t="str">
        <f>IF('Soumission rapide'!$D272*(SUM('Soumission rapide'!$H272:$X272))&gt;0,'Soumission rapide'!$D272*(SUM('Soumission rapide'!$H272:$X272)),"")</f>
        <v/>
      </c>
      <c r="Z272" s="22" t="str">
        <f>IF('Soumission rapide'!$E272*(1+'Soumission rapide'!$F272)*(SUM('Soumission rapide'!$H272:$X272))&gt;0,'Soumission rapide'!$E272*(1+'Soumission rapide'!$F272)*(SUM('Soumission rapide'!$H272:$X272)),"")</f>
        <v/>
      </c>
      <c r="AA272" s="22" t="str">
        <f>IF('Soumission rapide'!$G272*(SUM('Soumission rapide'!$H272:$X272))&gt;0,'Soumission rapide'!$G272*(SUM('Soumission rapide'!$H272:$X272)),"")</f>
        <v/>
      </c>
      <c r="AB272" s="22" t="str">
        <f>IF(SUM('Soumission rapide'!$Y272:$AA272)&gt;0,SUM('Soumission rapide'!$Y272:$AA272),"")</f>
        <v/>
      </c>
    </row>
    <row r="273" spans="1:28" ht="12.75" customHeight="1">
      <c r="A273" s="30" t="s">
        <v>48</v>
      </c>
      <c r="B273" s="29" t="s">
        <v>271</v>
      </c>
      <c r="C273" s="16" t="s">
        <v>323</v>
      </c>
      <c r="D273" s="17">
        <v>3</v>
      </c>
      <c r="E273" s="17"/>
      <c r="F273" s="18"/>
      <c r="G273" s="19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>
        <v>647</v>
      </c>
      <c r="T273" s="20"/>
      <c r="U273" s="20"/>
      <c r="V273" s="20"/>
      <c r="W273" s="20"/>
      <c r="X273" s="21"/>
      <c r="Y273" s="22">
        <f>IF('Soumission rapide'!$D273*(SUM('Soumission rapide'!$H273:$X273))&gt;0,'Soumission rapide'!$D273*(SUM('Soumission rapide'!$H273:$X273)),"")</f>
        <v>1941</v>
      </c>
      <c r="Z273" s="22" t="str">
        <f>IF('Soumission rapide'!$E273*(1+'Soumission rapide'!$F273)*(SUM('Soumission rapide'!$H273:$X273))&gt;0,'Soumission rapide'!$E273*(1+'Soumission rapide'!$F273)*(SUM('Soumission rapide'!$H273:$X273)),"")</f>
        <v/>
      </c>
      <c r="AA273" s="22" t="str">
        <f>IF('Soumission rapide'!$G273*(SUM('Soumission rapide'!$H273:$X273))&gt;0,'Soumission rapide'!$G273*(SUM('Soumission rapide'!$H273:$X273)),"")</f>
        <v/>
      </c>
      <c r="AB273" s="22">
        <f>IF(SUM('Soumission rapide'!$Y273:$AA273)&gt;0,SUM('Soumission rapide'!$Y273:$AA273),"")</f>
        <v>1941</v>
      </c>
    </row>
    <row r="274" spans="1:28" ht="12.75" customHeight="1">
      <c r="A274" s="30" t="s">
        <v>48</v>
      </c>
      <c r="B274" s="29" t="s">
        <v>272</v>
      </c>
      <c r="C274" s="16"/>
      <c r="D274" s="17">
        <v>3.8</v>
      </c>
      <c r="E274" s="17"/>
      <c r="F274" s="18"/>
      <c r="G274" s="19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1"/>
      <c r="Y274" s="22" t="str">
        <f>IF('Soumission rapide'!$D274*(SUM('Soumission rapide'!$H274:$X274))&gt;0,'Soumission rapide'!$D274*(SUM('Soumission rapide'!$H274:$X274)),"")</f>
        <v/>
      </c>
      <c r="Z274" s="22" t="str">
        <f>IF('Soumission rapide'!$E274*(1+'Soumission rapide'!$F274)*(SUM('Soumission rapide'!$H274:$X274))&gt;0,'Soumission rapide'!$E274*(1+'Soumission rapide'!$F274)*(SUM('Soumission rapide'!$H274:$X274)),"")</f>
        <v/>
      </c>
      <c r="AA274" s="22" t="str">
        <f>IF('Soumission rapide'!$G274*(SUM('Soumission rapide'!$H274:$X274))&gt;0,'Soumission rapide'!$G274*(SUM('Soumission rapide'!$H274:$X274)),"")</f>
        <v/>
      </c>
      <c r="AB274" s="22" t="str">
        <f>IF(SUM('Soumission rapide'!$Y274:$AA274)&gt;0,SUM('Soumission rapide'!$Y274:$AA274),"")</f>
        <v/>
      </c>
    </row>
    <row r="275" spans="1:28" ht="12.75" customHeight="1">
      <c r="A275" s="30" t="s">
        <v>48</v>
      </c>
      <c r="B275" s="29" t="s">
        <v>273</v>
      </c>
      <c r="C275" s="16"/>
      <c r="D275" s="17">
        <v>4.75</v>
      </c>
      <c r="E275" s="17"/>
      <c r="F275" s="18"/>
      <c r="G275" s="19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1"/>
      <c r="Y275" s="22" t="str">
        <f>IF('Soumission rapide'!$D275*(SUM('Soumission rapide'!$H275:$X275))&gt;0,'Soumission rapide'!$D275*(SUM('Soumission rapide'!$H275:$X275)),"")</f>
        <v/>
      </c>
      <c r="Z275" s="22" t="str">
        <f>IF('Soumission rapide'!$E275*(1+'Soumission rapide'!$F275)*(SUM('Soumission rapide'!$H275:$X275))&gt;0,'Soumission rapide'!$E275*(1+'Soumission rapide'!$F275)*(SUM('Soumission rapide'!$H275:$X275)),"")</f>
        <v/>
      </c>
      <c r="AA275" s="22" t="str">
        <f>IF('Soumission rapide'!$G275*(SUM('Soumission rapide'!$H275:$X275))&gt;0,'Soumission rapide'!$G275*(SUM('Soumission rapide'!$H275:$X275)),"")</f>
        <v/>
      </c>
      <c r="AB275" s="22" t="str">
        <f>IF(SUM('Soumission rapide'!$Y275:$AA275)&gt;0,SUM('Soumission rapide'!$Y275:$AA275),"")</f>
        <v/>
      </c>
    </row>
    <row r="276" spans="1:28" ht="12.75" customHeight="1">
      <c r="A276" s="30" t="s">
        <v>48</v>
      </c>
      <c r="B276" s="29" t="s">
        <v>274</v>
      </c>
      <c r="C276" s="16"/>
      <c r="D276" s="17">
        <v>5.09</v>
      </c>
      <c r="E276" s="17"/>
      <c r="F276" s="18"/>
      <c r="G276" s="19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1"/>
      <c r="Y276" s="22" t="str">
        <f>IF('Soumission rapide'!$D276*(SUM('Soumission rapide'!$H276:$X276))&gt;0,'Soumission rapide'!$D276*(SUM('Soumission rapide'!$H276:$X276)),"")</f>
        <v/>
      </c>
      <c r="Z276" s="22" t="str">
        <f>IF('Soumission rapide'!$E276*(1+'Soumission rapide'!$F276)*(SUM('Soumission rapide'!$H276:$X276))&gt;0,'Soumission rapide'!$E276*(1+'Soumission rapide'!$F276)*(SUM('Soumission rapide'!$H276:$X276)),"")</f>
        <v/>
      </c>
      <c r="AA276" s="22" t="str">
        <f>IF('Soumission rapide'!$G276*(SUM('Soumission rapide'!$H276:$X276))&gt;0,'Soumission rapide'!$G276*(SUM('Soumission rapide'!$H276:$X276)),"")</f>
        <v/>
      </c>
      <c r="AB276" s="22" t="str">
        <f>IF(SUM('Soumission rapide'!$Y276:$AA276)&gt;0,SUM('Soumission rapide'!$Y276:$AA276),"")</f>
        <v/>
      </c>
    </row>
    <row r="277" spans="1:28" ht="12.75" customHeight="1">
      <c r="A277" s="30" t="s">
        <v>48</v>
      </c>
      <c r="B277" s="29" t="s">
        <v>275</v>
      </c>
      <c r="C277" s="16"/>
      <c r="D277" s="17">
        <v>5.5</v>
      </c>
      <c r="E277" s="17"/>
      <c r="F277" s="18"/>
      <c r="G277" s="19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1"/>
      <c r="Y277" s="22" t="str">
        <f>IF('Soumission rapide'!$D277*(SUM('Soumission rapide'!$H277:$X277))&gt;0,'Soumission rapide'!$D277*(SUM('Soumission rapide'!$H277:$X277)),"")</f>
        <v/>
      </c>
      <c r="Z277" s="22" t="str">
        <f>IF('Soumission rapide'!$E277*(1+'Soumission rapide'!$F277)*(SUM('Soumission rapide'!$H277:$X277))&gt;0,'Soumission rapide'!$E277*(1+'Soumission rapide'!$F277)*(SUM('Soumission rapide'!$H277:$X277)),"")</f>
        <v/>
      </c>
      <c r="AA277" s="22" t="str">
        <f>IF('Soumission rapide'!$G277*(SUM('Soumission rapide'!$H277:$X277))&gt;0,'Soumission rapide'!$G277*(SUM('Soumission rapide'!$H277:$X277)),"")</f>
        <v/>
      </c>
      <c r="AB277" s="22" t="str">
        <f>IF(SUM('Soumission rapide'!$Y277:$AA277)&gt;0,SUM('Soumission rapide'!$Y277:$AA277),"")</f>
        <v/>
      </c>
    </row>
    <row r="278" spans="1:28" ht="12.75" customHeight="1">
      <c r="A278" s="30" t="s">
        <v>48</v>
      </c>
      <c r="B278" s="29" t="s">
        <v>276</v>
      </c>
      <c r="C278" s="16"/>
      <c r="D278" s="17">
        <v>6.3</v>
      </c>
      <c r="E278" s="17"/>
      <c r="F278" s="18"/>
      <c r="G278" s="19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1"/>
      <c r="Y278" s="22" t="str">
        <f>IF('Soumission rapide'!$D278*(SUM('Soumission rapide'!$H278:$X278))&gt;0,'Soumission rapide'!$D278*(SUM('Soumission rapide'!$H278:$X278)),"")</f>
        <v/>
      </c>
      <c r="Z278" s="22" t="str">
        <f>IF('Soumission rapide'!$E278*(1+'Soumission rapide'!$F278)*(SUM('Soumission rapide'!$H278:$X278))&gt;0,'Soumission rapide'!$E278*(1+'Soumission rapide'!$F278)*(SUM('Soumission rapide'!$H278:$X278)),"")</f>
        <v/>
      </c>
      <c r="AA278" s="22" t="str">
        <f>IF('Soumission rapide'!$G278*(SUM('Soumission rapide'!$H278:$X278))&gt;0,'Soumission rapide'!$G278*(SUM('Soumission rapide'!$H278:$X278)),"")</f>
        <v/>
      </c>
      <c r="AB278" s="22" t="str">
        <f>IF(SUM('Soumission rapide'!$Y278:$AA278)&gt;0,SUM('Soumission rapide'!$Y278:$AA278),"")</f>
        <v/>
      </c>
    </row>
    <row r="279" spans="1:28" ht="12.75" customHeight="1">
      <c r="A279" s="30" t="s">
        <v>48</v>
      </c>
      <c r="B279" s="29" t="s">
        <v>277</v>
      </c>
      <c r="C279" s="16"/>
      <c r="D279" s="17"/>
      <c r="E279" s="17"/>
      <c r="F279" s="18"/>
      <c r="G279" s="19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1"/>
      <c r="Y279" s="22" t="str">
        <f>IF('Soumission rapide'!$D279*(SUM('Soumission rapide'!$H279:$X279))&gt;0,'Soumission rapide'!$D279*(SUM('Soumission rapide'!$H279:$X279)),"")</f>
        <v/>
      </c>
      <c r="Z279" s="22" t="str">
        <f>IF('Soumission rapide'!$E279*(1+'Soumission rapide'!$F279)*(SUM('Soumission rapide'!$H279:$X279))&gt;0,'Soumission rapide'!$E279*(1+'Soumission rapide'!$F279)*(SUM('Soumission rapide'!$H279:$X279)),"")</f>
        <v/>
      </c>
      <c r="AA279" s="22" t="str">
        <f>IF('Soumission rapide'!$G279*(SUM('Soumission rapide'!$H279:$X279))&gt;0,'Soumission rapide'!$G279*(SUM('Soumission rapide'!$H279:$X279)),"")</f>
        <v/>
      </c>
      <c r="AB279" s="22" t="str">
        <f>IF(SUM('Soumission rapide'!$Y279:$AA279)&gt;0,SUM('Soumission rapide'!$Y279:$AA279),"")</f>
        <v/>
      </c>
    </row>
    <row r="280" spans="1:28" ht="12.75" customHeight="1">
      <c r="A280" s="30" t="s">
        <v>48</v>
      </c>
      <c r="B280" s="29" t="s">
        <v>278</v>
      </c>
      <c r="C280" s="16"/>
      <c r="D280" s="17"/>
      <c r="E280" s="17"/>
      <c r="F280" s="18"/>
      <c r="G280" s="19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1"/>
      <c r="Y280" s="22" t="str">
        <f>IF('Soumission rapide'!$D280*(SUM('Soumission rapide'!$H280:$X280))&gt;0,'Soumission rapide'!$D280*(SUM('Soumission rapide'!$H280:$X280)),"")</f>
        <v/>
      </c>
      <c r="Z280" s="22" t="str">
        <f>IF('Soumission rapide'!$E280*(1+'Soumission rapide'!$F280)*(SUM('Soumission rapide'!$H280:$X280))&gt;0,'Soumission rapide'!$E280*(1+'Soumission rapide'!$F280)*(SUM('Soumission rapide'!$H280:$X280)),"")</f>
        <v/>
      </c>
      <c r="AA280" s="22" t="str">
        <f>IF('Soumission rapide'!$G280*(SUM('Soumission rapide'!$H280:$X280))&gt;0,'Soumission rapide'!$G280*(SUM('Soumission rapide'!$H280:$X280)),"")</f>
        <v/>
      </c>
      <c r="AB280" s="22" t="str">
        <f>IF(SUM('Soumission rapide'!$Y280:$AA280)&gt;0,SUM('Soumission rapide'!$Y280:$AA280),"")</f>
        <v/>
      </c>
    </row>
    <row r="281" spans="1:28" ht="12.75" customHeight="1">
      <c r="A281" s="30"/>
      <c r="B281" s="29"/>
      <c r="C281" s="16"/>
      <c r="D281" s="17"/>
      <c r="E281" s="17"/>
      <c r="F281" s="18"/>
      <c r="G281" s="19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1"/>
      <c r="Y281" s="22" t="str">
        <f>IF('Soumission rapide'!$D281*(SUM('Soumission rapide'!$H281:$X281))&gt;0,'Soumission rapide'!$D281*(SUM('Soumission rapide'!$H281:$X281)),"")</f>
        <v/>
      </c>
      <c r="Z281" s="22" t="str">
        <f>IF('Soumission rapide'!$E281*(1+'Soumission rapide'!$F281)*(SUM('Soumission rapide'!$H281:$X281))&gt;0,'Soumission rapide'!$E281*(1+'Soumission rapide'!$F281)*(SUM('Soumission rapide'!$H281:$X281)),"")</f>
        <v/>
      </c>
      <c r="AA281" s="22" t="str">
        <f>IF('Soumission rapide'!$G281*(SUM('Soumission rapide'!$H281:$X281))&gt;0,'Soumission rapide'!$G281*(SUM('Soumission rapide'!$H281:$X281)),"")</f>
        <v/>
      </c>
      <c r="AB281" s="22" t="str">
        <f>IF(SUM('Soumission rapide'!$Y281:$AA281)&gt;0,SUM('Soumission rapide'!$Y281:$AA281),"")</f>
        <v/>
      </c>
    </row>
    <row r="282" spans="1:28" ht="12.75" customHeight="1">
      <c r="A282" s="30" t="s">
        <v>25</v>
      </c>
      <c r="B282" s="29" t="s">
        <v>324</v>
      </c>
      <c r="C282" s="16" t="s">
        <v>323</v>
      </c>
      <c r="D282" s="17"/>
      <c r="E282" s="17">
        <v>14796.62</v>
      </c>
      <c r="F282" s="18"/>
      <c r="G282" s="19">
        <f>5906.25+5906.25</f>
        <v>11812.5</v>
      </c>
      <c r="H282" s="20">
        <v>1</v>
      </c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1"/>
      <c r="Y282" s="22" t="str">
        <f>IF('Soumission rapide'!$D282*(SUM('Soumission rapide'!$H282:$X282))&gt;0,'Soumission rapide'!$D282*(SUM('Soumission rapide'!$H282:$X282)),"")</f>
        <v/>
      </c>
      <c r="Z282" s="22">
        <f>IF('Soumission rapide'!$E282*(1+'Soumission rapide'!$F282)*(SUM('Soumission rapide'!$H282:$X282))&gt;0,'Soumission rapide'!$E282*(1+'Soumission rapide'!$F282)*(SUM('Soumission rapide'!$H282:$X282)),"")</f>
        <v>14796.62</v>
      </c>
      <c r="AA282" s="22">
        <f>IF('Soumission rapide'!$G282*(SUM('Soumission rapide'!$H282:$X282))&gt;0,'Soumission rapide'!$G282*(SUM('Soumission rapide'!$H282:$X282)),"")</f>
        <v>11812.5</v>
      </c>
      <c r="AB282" s="22">
        <f>IF(SUM('Soumission rapide'!$Y282:$AA282)&gt;0,SUM('Soumission rapide'!$Y282:$AA282),"")</f>
        <v>26609.120000000003</v>
      </c>
    </row>
    <row r="283" spans="1:28" ht="12.75" customHeight="1">
      <c r="A283" s="30" t="s">
        <v>25</v>
      </c>
      <c r="B283" s="29" t="s">
        <v>202</v>
      </c>
      <c r="C283" s="16" t="s">
        <v>323</v>
      </c>
      <c r="D283" s="17"/>
      <c r="E283" s="17">
        <f>7000+5000</f>
        <v>12000</v>
      </c>
      <c r="F283" s="18"/>
      <c r="G283" s="19">
        <v>4016.25</v>
      </c>
      <c r="H283" s="20">
        <v>1</v>
      </c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1"/>
      <c r="Y283" s="22" t="str">
        <f>IF('Soumission rapide'!$D283*(SUM('Soumission rapide'!$H283:$X283))&gt;0,'Soumission rapide'!$D283*(SUM('Soumission rapide'!$H283:$X283)),"")</f>
        <v/>
      </c>
      <c r="Z283" s="22">
        <f>IF('Soumission rapide'!$E283*(1+'Soumission rapide'!$F283)*(SUM('Soumission rapide'!$H283:$X283))&gt;0,'Soumission rapide'!$E283*(1+'Soumission rapide'!$F283)*(SUM('Soumission rapide'!$H283:$X283)),"")</f>
        <v>12000</v>
      </c>
      <c r="AA283" s="22">
        <f>IF('Soumission rapide'!$G283*(SUM('Soumission rapide'!$H283:$X283))&gt;0,'Soumission rapide'!$G283*(SUM('Soumission rapide'!$H283:$X283)),"")</f>
        <v>4016.25</v>
      </c>
      <c r="AB283" s="22">
        <f>IF(SUM('Soumission rapide'!$Y283:$AA283)&gt;0,SUM('Soumission rapide'!$Y283:$AA283),"")</f>
        <v>16016.25</v>
      </c>
    </row>
    <row r="284" spans="1:28" ht="12.75" customHeight="1">
      <c r="A284" s="30" t="s">
        <v>25</v>
      </c>
      <c r="B284" s="29" t="s">
        <v>325</v>
      </c>
      <c r="C284" s="16" t="s">
        <v>323</v>
      </c>
      <c r="D284" s="17"/>
      <c r="E284" s="17">
        <v>18000</v>
      </c>
      <c r="F284" s="18"/>
      <c r="G284" s="19">
        <v>6615</v>
      </c>
      <c r="H284" s="20">
        <v>1</v>
      </c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1"/>
      <c r="Y284" s="22" t="str">
        <f>IF('Soumission rapide'!$D284*(SUM('Soumission rapide'!$H284:$X284))&gt;0,'Soumission rapide'!$D284*(SUM('Soumission rapide'!$H284:$X284)),"")</f>
        <v/>
      </c>
      <c r="Z284" s="22">
        <f>IF('Soumission rapide'!$E284*(1+'Soumission rapide'!$F284)*(SUM('Soumission rapide'!$H284:$X284))&gt;0,'Soumission rapide'!$E284*(1+'Soumission rapide'!$F284)*(SUM('Soumission rapide'!$H284:$X284)),"")</f>
        <v>18000</v>
      </c>
      <c r="AA284" s="22">
        <f>IF('Soumission rapide'!$G284*(SUM('Soumission rapide'!$H284:$X284))&gt;0,'Soumission rapide'!$G284*(SUM('Soumission rapide'!$H284:$X284)),"")</f>
        <v>6615</v>
      </c>
      <c r="AB284" s="22">
        <f>IF(SUM('Soumission rapide'!$Y284:$AA284)&gt;0,SUM('Soumission rapide'!$Y284:$AA284),"")</f>
        <v>24615</v>
      </c>
    </row>
    <row r="285" spans="1:28" ht="12.75" customHeight="1">
      <c r="A285" s="28"/>
      <c r="B285" s="30"/>
      <c r="C285" s="16"/>
      <c r="D285" s="17"/>
      <c r="E285" s="17"/>
      <c r="F285" s="18"/>
      <c r="G285" s="19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1"/>
      <c r="Y285" s="22" t="str">
        <f>IF('Soumission rapide'!$D285*(SUM('Soumission rapide'!$H285:$X285))&gt;0,'Soumission rapide'!$D285*(SUM('Soumission rapide'!$H285:$X285)),"")</f>
        <v/>
      </c>
      <c r="Z285" s="22" t="str">
        <f>IF('Soumission rapide'!$E285*(1+'Soumission rapide'!$F285)*(SUM('Soumission rapide'!$H285:$X285))&gt;0,'Soumission rapide'!$E285*(1+'Soumission rapide'!$F285)*(SUM('Soumission rapide'!$H285:$X285)),"")</f>
        <v/>
      </c>
      <c r="AA285" s="22" t="str">
        <f>IF('Soumission rapide'!$G285*(SUM('Soumission rapide'!$H285:$X285))&gt;0,'Soumission rapide'!$G285*(SUM('Soumission rapide'!$H285:$X285)),"")</f>
        <v/>
      </c>
      <c r="AB285" s="22" t="str">
        <f>IF(SUM('Soumission rapide'!$Y285:$AA285)&gt;0,SUM('Soumission rapide'!$Y285:$AA285),"")</f>
        <v/>
      </c>
    </row>
    <row r="286" spans="1:28" ht="12.75" customHeight="1">
      <c r="A286" s="30" t="s">
        <v>49</v>
      </c>
      <c r="B286" s="29" t="s">
        <v>279</v>
      </c>
      <c r="C286" s="16" t="s">
        <v>323</v>
      </c>
      <c r="D286" s="17">
        <v>3581</v>
      </c>
      <c r="E286" s="17"/>
      <c r="F286" s="18"/>
      <c r="G286" s="19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>
        <v>1</v>
      </c>
      <c r="T286" s="20"/>
      <c r="U286" s="20"/>
      <c r="V286" s="20"/>
      <c r="W286" s="20"/>
      <c r="X286" s="21"/>
      <c r="Y286" s="22">
        <f>IF('Soumission rapide'!$D286*(SUM('Soumission rapide'!$H286:$X286))&gt;0,'Soumission rapide'!$D286*(SUM('Soumission rapide'!$H286:$X286)),"")</f>
        <v>3581</v>
      </c>
      <c r="Z286" s="22" t="str">
        <f>IF('Soumission rapide'!$E286*(1+'Soumission rapide'!$F286)*(SUM('Soumission rapide'!$H286:$X286))&gt;0,'Soumission rapide'!$E286*(1+'Soumission rapide'!$F286)*(SUM('Soumission rapide'!$H286:$X286)),"")</f>
        <v/>
      </c>
      <c r="AA286" s="22" t="str">
        <f>IF('Soumission rapide'!$G286*(SUM('Soumission rapide'!$H286:$X286))&gt;0,'Soumission rapide'!$G286*(SUM('Soumission rapide'!$H286:$X286)),"")</f>
        <v/>
      </c>
      <c r="AB286" s="22">
        <f>IF(SUM('Soumission rapide'!$Y286:$AA286)&gt;0,SUM('Soumission rapide'!$Y286:$AA286),"")</f>
        <v>3581</v>
      </c>
    </row>
    <row r="287" spans="1:28" ht="12.75" customHeight="1">
      <c r="A287" s="30" t="s">
        <v>49</v>
      </c>
      <c r="B287" s="29" t="s">
        <v>280</v>
      </c>
      <c r="C287" s="16"/>
      <c r="D287" s="17"/>
      <c r="E287" s="17"/>
      <c r="F287" s="18"/>
      <c r="G287" s="19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1"/>
      <c r="Y287" s="22" t="str">
        <f>IF('Soumission rapide'!$D287*(SUM('Soumission rapide'!$H287:$X287))&gt;0,'Soumission rapide'!$D287*(SUM('Soumission rapide'!$H287:$X287)),"")</f>
        <v/>
      </c>
      <c r="Z287" s="22" t="str">
        <f>IF('Soumission rapide'!$E287*(1+'Soumission rapide'!$F287)*(SUM('Soumission rapide'!$H287:$X287))&gt;0,'Soumission rapide'!$E287*(1+'Soumission rapide'!$F287)*(SUM('Soumission rapide'!$H287:$X287)),"")</f>
        <v/>
      </c>
      <c r="AA287" s="22" t="str">
        <f>IF('Soumission rapide'!$G287*(SUM('Soumission rapide'!$H287:$X287))&gt;0,'Soumission rapide'!$G287*(SUM('Soumission rapide'!$H287:$X287)),"")</f>
        <v/>
      </c>
      <c r="AB287" s="22" t="str">
        <f>IF(SUM('Soumission rapide'!$Y287:$AA287)&gt;0,SUM('Soumission rapide'!$Y287:$AA287),"")</f>
        <v/>
      </c>
    </row>
    <row r="288" spans="1:28" ht="12.75" customHeight="1">
      <c r="A288" s="30" t="s">
        <v>49</v>
      </c>
      <c r="B288" s="29" t="s">
        <v>281</v>
      </c>
      <c r="C288" s="16"/>
      <c r="D288" s="17"/>
      <c r="E288" s="17"/>
      <c r="F288" s="18"/>
      <c r="G288" s="19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1"/>
      <c r="Y288" s="22" t="str">
        <f>IF('Soumission rapide'!$D288*(SUM('Soumission rapide'!$H288:$X288))&gt;0,'Soumission rapide'!$D288*(SUM('Soumission rapide'!$H288:$X288)),"")</f>
        <v/>
      </c>
      <c r="Z288" s="22" t="str">
        <f>IF('Soumission rapide'!$E288*(1+'Soumission rapide'!$F288)*(SUM('Soumission rapide'!$H288:$X288))&gt;0,'Soumission rapide'!$E288*(1+'Soumission rapide'!$F288)*(SUM('Soumission rapide'!$H288:$X288)),"")</f>
        <v/>
      </c>
      <c r="AA288" s="22" t="str">
        <f>IF('Soumission rapide'!$G288*(SUM('Soumission rapide'!$H288:$X288))&gt;0,'Soumission rapide'!$G288*(SUM('Soumission rapide'!$H288:$X288)),"")</f>
        <v/>
      </c>
      <c r="AB288" s="22" t="str">
        <f>IF(SUM('Soumission rapide'!$Y288:$AA288)&gt;0,SUM('Soumission rapide'!$Y288:$AA288),"")</f>
        <v/>
      </c>
    </row>
    <row r="289" spans="1:28" ht="12.75" customHeight="1">
      <c r="A289" s="30" t="s">
        <v>49</v>
      </c>
      <c r="B289" s="29" t="s">
        <v>282</v>
      </c>
      <c r="C289" s="16"/>
      <c r="D289" s="17"/>
      <c r="E289" s="17"/>
      <c r="F289" s="18"/>
      <c r="G289" s="19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1"/>
      <c r="Y289" s="22" t="str">
        <f>IF('Soumission rapide'!$D289*(SUM('Soumission rapide'!$H289:$X289))&gt;0,'Soumission rapide'!$D289*(SUM('Soumission rapide'!$H289:$X289)),"")</f>
        <v/>
      </c>
      <c r="Z289" s="22" t="str">
        <f>IF('Soumission rapide'!$E289*(1+'Soumission rapide'!$F289)*(SUM('Soumission rapide'!$H289:$X289))&gt;0,'Soumission rapide'!$E289*(1+'Soumission rapide'!$F289)*(SUM('Soumission rapide'!$H289:$X289)),"")</f>
        <v/>
      </c>
      <c r="AA289" s="22" t="str">
        <f>IF('Soumission rapide'!$G289*(SUM('Soumission rapide'!$H289:$X289))&gt;0,'Soumission rapide'!$G289*(SUM('Soumission rapide'!$H289:$X289)),"")</f>
        <v/>
      </c>
      <c r="AB289" s="22" t="str">
        <f>IF(SUM('Soumission rapide'!$Y289:$AA289)&gt;0,SUM('Soumission rapide'!$Y289:$AA289),"")</f>
        <v/>
      </c>
    </row>
    <row r="290" spans="1:28" ht="12.75" customHeight="1">
      <c r="A290" s="30" t="s">
        <v>49</v>
      </c>
      <c r="B290" s="29" t="s">
        <v>283</v>
      </c>
      <c r="C290" s="16"/>
      <c r="D290" s="17"/>
      <c r="E290" s="17"/>
      <c r="F290" s="18"/>
      <c r="G290" s="19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1"/>
      <c r="Y290" s="22" t="str">
        <f>IF('Soumission rapide'!$D290*(SUM('Soumission rapide'!$H290:$X290))&gt;0,'Soumission rapide'!$D290*(SUM('Soumission rapide'!$H290:$X290)),"")</f>
        <v/>
      </c>
      <c r="Z290" s="22" t="str">
        <f>IF('Soumission rapide'!$E290*(1+'Soumission rapide'!$F290)*(SUM('Soumission rapide'!$H290:$X290))&gt;0,'Soumission rapide'!$E290*(1+'Soumission rapide'!$F290)*(SUM('Soumission rapide'!$H290:$X290)),"")</f>
        <v/>
      </c>
      <c r="AA290" s="22" t="str">
        <f>IF('Soumission rapide'!$G290*(SUM('Soumission rapide'!$H290:$X290))&gt;0,'Soumission rapide'!$G290*(SUM('Soumission rapide'!$H290:$X290)),"")</f>
        <v/>
      </c>
      <c r="AB290" s="22" t="str">
        <f>IF(SUM('Soumission rapide'!$Y290:$AA290)&gt;0,SUM('Soumission rapide'!$Y290:$AA290),"")</f>
        <v/>
      </c>
    </row>
    <row r="291" spans="1:28" ht="12.75" customHeight="1">
      <c r="A291" s="30" t="s">
        <v>49</v>
      </c>
      <c r="B291" s="29" t="s">
        <v>284</v>
      </c>
      <c r="C291" s="16"/>
      <c r="D291" s="17"/>
      <c r="E291" s="17"/>
      <c r="F291" s="18"/>
      <c r="G291" s="19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1"/>
      <c r="Y291" s="22" t="str">
        <f>IF('Soumission rapide'!$D291*(SUM('Soumission rapide'!$H291:$X291))&gt;0,'Soumission rapide'!$D291*(SUM('Soumission rapide'!$H291:$X291)),"")</f>
        <v/>
      </c>
      <c r="Z291" s="22" t="str">
        <f>IF('Soumission rapide'!$E291*(1+'Soumission rapide'!$F291)*(SUM('Soumission rapide'!$H291:$X291))&gt;0,'Soumission rapide'!$E291*(1+'Soumission rapide'!$F291)*(SUM('Soumission rapide'!$H291:$X291)),"")</f>
        <v/>
      </c>
      <c r="AA291" s="22" t="str">
        <f>IF('Soumission rapide'!$G291*(SUM('Soumission rapide'!$H291:$X291))&gt;0,'Soumission rapide'!$G291*(SUM('Soumission rapide'!$H291:$X291)),"")</f>
        <v/>
      </c>
      <c r="AB291" s="22" t="str">
        <f>IF(SUM('Soumission rapide'!$Y291:$AA291)&gt;0,SUM('Soumission rapide'!$Y291:$AA291),"")</f>
        <v/>
      </c>
    </row>
    <row r="292" spans="1:28" ht="12.75" customHeight="1">
      <c r="A292" s="30" t="s">
        <v>49</v>
      </c>
      <c r="B292" s="29" t="s">
        <v>285</v>
      </c>
      <c r="C292" s="16"/>
      <c r="D292" s="17"/>
      <c r="E292" s="17"/>
      <c r="F292" s="18"/>
      <c r="G292" s="19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1"/>
      <c r="Y292" s="22" t="str">
        <f>IF('Soumission rapide'!$D292*(SUM('Soumission rapide'!$H292:$X292))&gt;0,'Soumission rapide'!$D292*(SUM('Soumission rapide'!$H292:$X292)),"")</f>
        <v/>
      </c>
      <c r="Z292" s="22" t="str">
        <f>IF('Soumission rapide'!$E292*(1+'Soumission rapide'!$F292)*(SUM('Soumission rapide'!$H292:$X292))&gt;0,'Soumission rapide'!$E292*(1+'Soumission rapide'!$F292)*(SUM('Soumission rapide'!$H292:$X292)),"")</f>
        <v/>
      </c>
      <c r="AA292" s="22" t="str">
        <f>IF('Soumission rapide'!$G292*(SUM('Soumission rapide'!$H292:$X292))&gt;0,'Soumission rapide'!$G292*(SUM('Soumission rapide'!$H292:$X292)),"")</f>
        <v/>
      </c>
      <c r="AB292" s="22" t="str">
        <f>IF(SUM('Soumission rapide'!$Y292:$AA292)&gt;0,SUM('Soumission rapide'!$Y292:$AA292),"")</f>
        <v/>
      </c>
    </row>
    <row r="293" spans="1:28" ht="12.75" customHeight="1">
      <c r="A293" s="30" t="s">
        <v>49</v>
      </c>
      <c r="B293" s="29" t="s">
        <v>286</v>
      </c>
      <c r="C293" s="16"/>
      <c r="D293" s="17"/>
      <c r="E293" s="17"/>
      <c r="F293" s="18"/>
      <c r="G293" s="19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1"/>
      <c r="Y293" s="22" t="str">
        <f>IF('Soumission rapide'!$D293*(SUM('Soumission rapide'!$H293:$X293))&gt;0,'Soumission rapide'!$D293*(SUM('Soumission rapide'!$H293:$X293)),"")</f>
        <v/>
      </c>
      <c r="Z293" s="22" t="str">
        <f>IF('Soumission rapide'!$E293*(1+'Soumission rapide'!$F293)*(SUM('Soumission rapide'!$H293:$X293))&gt;0,'Soumission rapide'!$E293*(1+'Soumission rapide'!$F293)*(SUM('Soumission rapide'!$H293:$X293)),"")</f>
        <v/>
      </c>
      <c r="AA293" s="22" t="str">
        <f>IF('Soumission rapide'!$G293*(SUM('Soumission rapide'!$H293:$X293))&gt;0,'Soumission rapide'!$G293*(SUM('Soumission rapide'!$H293:$X293)),"")</f>
        <v/>
      </c>
      <c r="AB293" s="22" t="str">
        <f>IF(SUM('Soumission rapide'!$Y293:$AA293)&gt;0,SUM('Soumission rapide'!$Y293:$AA293),"")</f>
        <v/>
      </c>
    </row>
    <row r="294" spans="1:28" ht="12.75" customHeight="1">
      <c r="A294" s="30" t="s">
        <v>49</v>
      </c>
      <c r="B294" s="29" t="s">
        <v>326</v>
      </c>
      <c r="C294" s="16" t="s">
        <v>323</v>
      </c>
      <c r="D294" s="17">
        <v>1</v>
      </c>
      <c r="E294" s="17"/>
      <c r="F294" s="18"/>
      <c r="G294" s="19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>
        <v>1</v>
      </c>
      <c r="T294" s="20"/>
      <c r="U294" s="20"/>
      <c r="V294" s="20"/>
      <c r="W294" s="20"/>
      <c r="X294" s="21"/>
      <c r="Y294" s="22">
        <f>IF('Soumission rapide'!$D294*(SUM('Soumission rapide'!$H294:$X294))&gt;0,'Soumission rapide'!$D294*(SUM('Soumission rapide'!$H294:$X294)),"")</f>
        <v>1</v>
      </c>
      <c r="Z294" s="22" t="str">
        <f>IF('Soumission rapide'!$E294*(1+'Soumission rapide'!$F294)*(SUM('Soumission rapide'!$H294:$X294))&gt;0,'Soumission rapide'!$E294*(1+'Soumission rapide'!$F294)*(SUM('Soumission rapide'!$H294:$X294)),"")</f>
        <v/>
      </c>
      <c r="AA294" s="22" t="str">
        <f>IF('Soumission rapide'!$G294*(SUM('Soumission rapide'!$H294:$X294))&gt;0,'Soumission rapide'!$G294*(SUM('Soumission rapide'!$H294:$X294)),"")</f>
        <v/>
      </c>
      <c r="AB294" s="22">
        <f>IF(SUM('Soumission rapide'!$Y294:$AA294)&gt;0,SUM('Soumission rapide'!$Y294:$AA294),"")</f>
        <v>1</v>
      </c>
    </row>
    <row r="295" spans="1:28" ht="12.75" customHeight="1">
      <c r="A295" s="30" t="s">
        <v>49</v>
      </c>
      <c r="B295" s="29" t="s">
        <v>327</v>
      </c>
      <c r="C295" s="16" t="s">
        <v>323</v>
      </c>
      <c r="D295" s="17">
        <v>1</v>
      </c>
      <c r="E295" s="17"/>
      <c r="F295" s="18"/>
      <c r="G295" s="19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>
        <v>1</v>
      </c>
      <c r="T295" s="20"/>
      <c r="U295" s="20"/>
      <c r="V295" s="20"/>
      <c r="W295" s="20"/>
      <c r="X295" s="21"/>
      <c r="Y295" s="22">
        <f>IF('Soumission rapide'!$D295*(SUM('Soumission rapide'!$H295:$X295))&gt;0,'Soumission rapide'!$D295*(SUM('Soumission rapide'!$H295:$X295)),"")</f>
        <v>1</v>
      </c>
      <c r="Z295" s="22" t="str">
        <f>IF('Soumission rapide'!$E295*(1+'Soumission rapide'!$F295)*(SUM('Soumission rapide'!$H295:$X295))&gt;0,'Soumission rapide'!$E295*(1+'Soumission rapide'!$F295)*(SUM('Soumission rapide'!$H295:$X295)),"")</f>
        <v/>
      </c>
      <c r="AA295" s="22" t="str">
        <f>IF('Soumission rapide'!$G295*(SUM('Soumission rapide'!$H295:$X295))&gt;0,'Soumission rapide'!$G295*(SUM('Soumission rapide'!$H295:$X295)),"")</f>
        <v/>
      </c>
      <c r="AB295" s="22">
        <f>IF(SUM('Soumission rapide'!$Y295:$AA295)&gt;0,SUM('Soumission rapide'!$Y295:$AA295),"")</f>
        <v>1</v>
      </c>
    </row>
    <row r="296" spans="1:28" ht="12.75" customHeight="1">
      <c r="A296" s="30" t="s">
        <v>49</v>
      </c>
      <c r="B296" s="29" t="s">
        <v>328</v>
      </c>
      <c r="C296" s="16" t="s">
        <v>323</v>
      </c>
      <c r="D296" s="17">
        <v>1</v>
      </c>
      <c r="E296" s="17"/>
      <c r="F296" s="18"/>
      <c r="G296" s="19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>
        <v>1</v>
      </c>
      <c r="T296" s="20"/>
      <c r="U296" s="20"/>
      <c r="V296" s="20"/>
      <c r="W296" s="20"/>
      <c r="X296" s="21"/>
      <c r="Y296" s="22">
        <f>IF('Soumission rapide'!$D296*(SUM('Soumission rapide'!$H296:$X296))&gt;0,'Soumission rapide'!$D296*(SUM('Soumission rapide'!$H296:$X296)),"")</f>
        <v>1</v>
      </c>
      <c r="Z296" s="22" t="str">
        <f>IF('Soumission rapide'!$E296*(1+'Soumission rapide'!$F296)*(SUM('Soumission rapide'!$H296:$X296))&gt;0,'Soumission rapide'!$E296*(1+'Soumission rapide'!$F296)*(SUM('Soumission rapide'!$H296:$X296)),"")</f>
        <v/>
      </c>
      <c r="AA296" s="22" t="str">
        <f>IF('Soumission rapide'!$G296*(SUM('Soumission rapide'!$H296:$X296))&gt;0,'Soumission rapide'!$G296*(SUM('Soumission rapide'!$H296:$X296)),"")</f>
        <v/>
      </c>
      <c r="AB296" s="22">
        <f>IF(SUM('Soumission rapide'!$Y296:$AA296)&gt;0,SUM('Soumission rapide'!$Y296:$AA296),"")</f>
        <v>1</v>
      </c>
    </row>
    <row r="297" spans="1:28" ht="12.75" customHeight="1">
      <c r="A297" s="28"/>
      <c r="B297" s="30"/>
      <c r="C297" s="16"/>
      <c r="D297" s="17"/>
      <c r="E297" s="17"/>
      <c r="F297" s="18"/>
      <c r="G297" s="19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1"/>
      <c r="Y297" s="22" t="str">
        <f>IF('Soumission rapide'!$D297*(SUM('Soumission rapide'!$H297:$X297))&gt;0,'Soumission rapide'!$D297*(SUM('Soumission rapide'!$H297:$X297)),"")</f>
        <v/>
      </c>
      <c r="Z297" s="22" t="str">
        <f>IF('Soumission rapide'!$E297*(1+'Soumission rapide'!$F297)*(SUM('Soumission rapide'!$H297:$X297))&gt;0,'Soumission rapide'!$E297*(1+'Soumission rapide'!$F297)*(SUM('Soumission rapide'!$H297:$X297)),"")</f>
        <v/>
      </c>
      <c r="AA297" s="22" t="str">
        <f>IF('Soumission rapide'!$G297*(SUM('Soumission rapide'!$H297:$X297))&gt;0,'Soumission rapide'!$G297*(SUM('Soumission rapide'!$H297:$X297)),"")</f>
        <v/>
      </c>
      <c r="AB297" s="22" t="str">
        <f>IF(SUM('Soumission rapide'!$Y297:$AA297)&gt;0,SUM('Soumission rapide'!$Y297:$AA297),"")</f>
        <v/>
      </c>
    </row>
    <row r="298" spans="1:28" ht="12.75" customHeight="1">
      <c r="A298" s="30" t="s">
        <v>22</v>
      </c>
      <c r="B298" s="29" t="s">
        <v>287</v>
      </c>
      <c r="C298" s="16"/>
      <c r="D298" s="17"/>
      <c r="E298" s="17"/>
      <c r="F298" s="18"/>
      <c r="G298" s="19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1"/>
      <c r="Y298" s="22" t="str">
        <f>IF('Soumission rapide'!$D298*(SUM('Soumission rapide'!$H298:$X298))&gt;0,'Soumission rapide'!$D298*(SUM('Soumission rapide'!$H298:$X298)),"")</f>
        <v/>
      </c>
      <c r="Z298" s="22" t="str">
        <f>IF('Soumission rapide'!$E298*(1+'Soumission rapide'!$F298)*(SUM('Soumission rapide'!$H298:$X298))&gt;0,'Soumission rapide'!$E298*(1+'Soumission rapide'!$F298)*(SUM('Soumission rapide'!$H298:$X298)),"")</f>
        <v/>
      </c>
      <c r="AA298" s="22" t="str">
        <f>IF('Soumission rapide'!$G298*(SUM('Soumission rapide'!$H298:$X298))&gt;0,'Soumission rapide'!$G298*(SUM('Soumission rapide'!$H298:$X298)),"")</f>
        <v/>
      </c>
      <c r="AB298" s="22" t="str">
        <f>IF(SUM('Soumission rapide'!$Y298:$AA298)&gt;0,SUM('Soumission rapide'!$Y298:$AA298),"")</f>
        <v/>
      </c>
    </row>
    <row r="299" spans="1:28" ht="12.75" customHeight="1">
      <c r="A299" s="30" t="s">
        <v>22</v>
      </c>
      <c r="B299" s="29" t="s">
        <v>330</v>
      </c>
      <c r="C299" s="16" t="s">
        <v>323</v>
      </c>
      <c r="D299" s="17"/>
      <c r="E299" s="17"/>
      <c r="F299" s="18"/>
      <c r="G299" s="19">
        <v>500</v>
      </c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>
        <v>1</v>
      </c>
      <c r="T299" s="20"/>
      <c r="U299" s="20"/>
      <c r="V299" s="20"/>
      <c r="W299" s="20"/>
      <c r="X299" s="21"/>
      <c r="Y299" s="22" t="str">
        <f>IF('Soumission rapide'!$D299*(SUM('Soumission rapide'!$H299:$X299))&gt;0,'Soumission rapide'!$D299*(SUM('Soumission rapide'!$H299:$X299)),"")</f>
        <v/>
      </c>
      <c r="Z299" s="22" t="str">
        <f>IF('Soumission rapide'!$E299*(1+'Soumission rapide'!$F299)*(SUM('Soumission rapide'!$H299:$X299))&gt;0,'Soumission rapide'!$E299*(1+'Soumission rapide'!$F299)*(SUM('Soumission rapide'!$H299:$X299)),"")</f>
        <v/>
      </c>
      <c r="AA299" s="22">
        <f>IF('Soumission rapide'!$G299*(SUM('Soumission rapide'!$H299:$X299))&gt;0,'Soumission rapide'!$G299*(SUM('Soumission rapide'!$H299:$X299)),"")</f>
        <v>500</v>
      </c>
      <c r="AB299" s="22">
        <f>IF(SUM('Soumission rapide'!$Y299:$AA299)&gt;0,SUM('Soumission rapide'!$Y299:$AA299),"")</f>
        <v>500</v>
      </c>
    </row>
    <row r="300" spans="1:28" ht="12.75" customHeight="1">
      <c r="A300" s="30" t="s">
        <v>22</v>
      </c>
      <c r="B300" s="29" t="s">
        <v>288</v>
      </c>
      <c r="C300" s="16"/>
      <c r="D300" s="17"/>
      <c r="E300" s="17"/>
      <c r="F300" s="18"/>
      <c r="G300" s="19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1"/>
      <c r="Y300" s="22" t="str">
        <f>IF('Soumission rapide'!$D300*(SUM('Soumission rapide'!$H300:$X300))&gt;0,'Soumission rapide'!$D300*(SUM('Soumission rapide'!$H300:$X300)),"")</f>
        <v/>
      </c>
      <c r="Z300" s="22" t="str">
        <f>IF('Soumission rapide'!$E300*(1+'Soumission rapide'!$F300)*(SUM('Soumission rapide'!$H300:$X300))&gt;0,'Soumission rapide'!$E300*(1+'Soumission rapide'!$F300)*(SUM('Soumission rapide'!$H300:$X300)),"")</f>
        <v/>
      </c>
      <c r="AA300" s="22" t="str">
        <f>IF('Soumission rapide'!$G300*(SUM('Soumission rapide'!$H300:$X300))&gt;0,'Soumission rapide'!$G300*(SUM('Soumission rapide'!$H300:$X300)),"")</f>
        <v/>
      </c>
      <c r="AB300" s="22" t="str">
        <f>IF(SUM('Soumission rapide'!$Y300:$AA300)&gt;0,SUM('Soumission rapide'!$Y300:$AA300),"")</f>
        <v/>
      </c>
    </row>
    <row r="301" spans="1:28" ht="12.75" customHeight="1">
      <c r="A301" s="30" t="s">
        <v>22</v>
      </c>
      <c r="B301" s="29" t="s">
        <v>289</v>
      </c>
      <c r="C301" s="16"/>
      <c r="D301" s="17"/>
      <c r="E301" s="17"/>
      <c r="F301" s="18"/>
      <c r="G301" s="19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1"/>
      <c r="Y301" s="22" t="str">
        <f>IF('Soumission rapide'!$D301*(SUM('Soumission rapide'!$H301:$X301))&gt;0,'Soumission rapide'!$D301*(SUM('Soumission rapide'!$H301:$X301)),"")</f>
        <v/>
      </c>
      <c r="Z301" s="22" t="str">
        <f>IF('Soumission rapide'!$E301*(1+'Soumission rapide'!$F301)*(SUM('Soumission rapide'!$H301:$X301))&gt;0,'Soumission rapide'!$E301*(1+'Soumission rapide'!$F301)*(SUM('Soumission rapide'!$H301:$X301)),"")</f>
        <v/>
      </c>
      <c r="AA301" s="22" t="str">
        <f>IF('Soumission rapide'!$G301*(SUM('Soumission rapide'!$H301:$X301))&gt;0,'Soumission rapide'!$G301*(SUM('Soumission rapide'!$H301:$X301)),"")</f>
        <v/>
      </c>
      <c r="AB301" s="22" t="str">
        <f>IF(SUM('Soumission rapide'!$Y301:$AA301)&gt;0,SUM('Soumission rapide'!$Y301:$AA301),"")</f>
        <v/>
      </c>
    </row>
    <row r="302" spans="1:28" ht="12.75" customHeight="1">
      <c r="A302" s="28"/>
      <c r="B302" s="30"/>
      <c r="C302" s="16"/>
      <c r="D302" s="17"/>
      <c r="E302" s="17"/>
      <c r="F302" s="18"/>
      <c r="G302" s="19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1"/>
      <c r="Y302" s="22" t="str">
        <f>IF('Soumission rapide'!$D302*(SUM('Soumission rapide'!$H302:$X302))&gt;0,'Soumission rapide'!$D302*(SUM('Soumission rapide'!$H302:$X302)),"")</f>
        <v/>
      </c>
      <c r="Z302" s="22" t="str">
        <f>IF('Soumission rapide'!$E302*(1+'Soumission rapide'!$F302)*(SUM('Soumission rapide'!$H302:$X302))&gt;0,'Soumission rapide'!$E302*(1+'Soumission rapide'!$F302)*(SUM('Soumission rapide'!$H302:$X302)),"")</f>
        <v/>
      </c>
      <c r="AA302" s="22" t="str">
        <f>IF('Soumission rapide'!$G302*(SUM('Soumission rapide'!$H302:$X302))&gt;0,'Soumission rapide'!$G302*(SUM('Soumission rapide'!$H302:$X302)),"")</f>
        <v/>
      </c>
      <c r="AB302" s="22" t="str">
        <f>IF(SUM('Soumission rapide'!$Y302:$AA302)&gt;0,SUM('Soumission rapide'!$Y302:$AA302),"")</f>
        <v/>
      </c>
    </row>
    <row r="303" spans="1:28" ht="12.75" customHeight="1">
      <c r="A303" s="30" t="s">
        <v>50</v>
      </c>
      <c r="B303" s="29" t="s">
        <v>290</v>
      </c>
      <c r="C303" s="16"/>
      <c r="D303" s="17">
        <v>140</v>
      </c>
      <c r="E303" s="17"/>
      <c r="F303" s="18"/>
      <c r="G303" s="19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1"/>
      <c r="Y303" s="22" t="str">
        <f>IF('Soumission rapide'!$D303*(SUM('Soumission rapide'!$H303:$X303))&gt;0,'Soumission rapide'!$D303*(SUM('Soumission rapide'!$H303:$X303)),"")</f>
        <v/>
      </c>
      <c r="Z303" s="22" t="str">
        <f>IF('Soumission rapide'!$E303*(1+'Soumission rapide'!$F303)*(SUM('Soumission rapide'!$H303:$X303))&gt;0,'Soumission rapide'!$E303*(1+'Soumission rapide'!$F303)*(SUM('Soumission rapide'!$H303:$X303)),"")</f>
        <v/>
      </c>
      <c r="AA303" s="22" t="str">
        <f>IF('Soumission rapide'!$G303*(SUM('Soumission rapide'!$H303:$X303))&gt;0,'Soumission rapide'!$G303*(SUM('Soumission rapide'!$H303:$X303)),"")</f>
        <v/>
      </c>
      <c r="AB303" s="22" t="str">
        <f>IF(SUM('Soumission rapide'!$Y303:$AA303)&gt;0,SUM('Soumission rapide'!$Y303:$AA303),"")</f>
        <v/>
      </c>
    </row>
    <row r="304" spans="1:28" ht="12.75" customHeight="1">
      <c r="A304" s="30" t="s">
        <v>50</v>
      </c>
      <c r="B304" s="29" t="s">
        <v>291</v>
      </c>
      <c r="C304" s="16"/>
      <c r="D304" s="17">
        <v>36</v>
      </c>
      <c r="E304" s="17"/>
      <c r="F304" s="18"/>
      <c r="G304" s="19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1"/>
      <c r="Y304" s="22" t="str">
        <f>IF('Soumission rapide'!$D304*(SUM('Soumission rapide'!$H304:$X304))&gt;0,'Soumission rapide'!$D304*(SUM('Soumission rapide'!$H304:$X304)),"")</f>
        <v/>
      </c>
      <c r="Z304" s="22" t="str">
        <f>IF('Soumission rapide'!$E304*(1+'Soumission rapide'!$F304)*(SUM('Soumission rapide'!$H304:$X304))&gt;0,'Soumission rapide'!$E304*(1+'Soumission rapide'!$F304)*(SUM('Soumission rapide'!$H304:$X304)),"")</f>
        <v/>
      </c>
      <c r="AA304" s="22" t="str">
        <f>IF('Soumission rapide'!$G304*(SUM('Soumission rapide'!$H304:$X304))&gt;0,'Soumission rapide'!$G304*(SUM('Soumission rapide'!$H304:$X304)),"")</f>
        <v/>
      </c>
      <c r="AB304" s="22" t="str">
        <f>IF(SUM('Soumission rapide'!$Y304:$AA304)&gt;0,SUM('Soumission rapide'!$Y304:$AA304),"")</f>
        <v/>
      </c>
    </row>
    <row r="305" spans="1:28" ht="12.75" customHeight="1">
      <c r="A305" s="30" t="s">
        <v>50</v>
      </c>
      <c r="B305" s="29" t="s">
        <v>292</v>
      </c>
      <c r="C305" s="16"/>
      <c r="D305" s="17">
        <v>22</v>
      </c>
      <c r="E305" s="17"/>
      <c r="F305" s="18"/>
      <c r="G305" s="19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1"/>
      <c r="Y305" s="22" t="str">
        <f>IF('Soumission rapide'!$D305*(SUM('Soumission rapide'!$H305:$X305))&gt;0,'Soumission rapide'!$D305*(SUM('Soumission rapide'!$H305:$X305)),"")</f>
        <v/>
      </c>
      <c r="Z305" s="22" t="str">
        <f>IF('Soumission rapide'!$E305*(1+'Soumission rapide'!$F305)*(SUM('Soumission rapide'!$H305:$X305))&gt;0,'Soumission rapide'!$E305*(1+'Soumission rapide'!$F305)*(SUM('Soumission rapide'!$H305:$X305)),"")</f>
        <v/>
      </c>
      <c r="AA305" s="22" t="str">
        <f>IF('Soumission rapide'!$G305*(SUM('Soumission rapide'!$H305:$X305))&gt;0,'Soumission rapide'!$G305*(SUM('Soumission rapide'!$H305:$X305)),"")</f>
        <v/>
      </c>
      <c r="AB305" s="22" t="str">
        <f>IF(SUM('Soumission rapide'!$Y305:$AA305)&gt;0,SUM('Soumission rapide'!$Y305:$AA305),"")</f>
        <v/>
      </c>
    </row>
    <row r="306" spans="1:28" ht="12.75" customHeight="1">
      <c r="A306" s="30" t="s">
        <v>50</v>
      </c>
      <c r="B306" s="29" t="s">
        <v>293</v>
      </c>
      <c r="C306" s="16"/>
      <c r="D306" s="17">
        <v>1000</v>
      </c>
      <c r="E306" s="17"/>
      <c r="F306" s="18"/>
      <c r="G306" s="19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1"/>
      <c r="Y306" s="22" t="str">
        <f>IF('Soumission rapide'!$D306*(SUM('Soumission rapide'!$H306:$X306))&gt;0,'Soumission rapide'!$D306*(SUM('Soumission rapide'!$H306:$X306)),"")</f>
        <v/>
      </c>
      <c r="Z306" s="22" t="str">
        <f>IF('Soumission rapide'!$E306*(1+'Soumission rapide'!$F306)*(SUM('Soumission rapide'!$H306:$X306))&gt;0,'Soumission rapide'!$E306*(1+'Soumission rapide'!$F306)*(SUM('Soumission rapide'!$H306:$X306)),"")</f>
        <v/>
      </c>
      <c r="AA306" s="22" t="str">
        <f>IF('Soumission rapide'!$G306*(SUM('Soumission rapide'!$H306:$X306))&gt;0,'Soumission rapide'!$G306*(SUM('Soumission rapide'!$H306:$X306)),"")</f>
        <v/>
      </c>
      <c r="AB306" s="22" t="str">
        <f>IF(SUM('Soumission rapide'!$Y306:$AA306)&gt;0,SUM('Soumission rapide'!$Y306:$AA306),"")</f>
        <v/>
      </c>
    </row>
    <row r="307" spans="1:28" ht="12.75" customHeight="1">
      <c r="A307" s="30" t="s">
        <v>50</v>
      </c>
      <c r="B307" s="29" t="s">
        <v>294</v>
      </c>
      <c r="C307" s="16"/>
      <c r="D307" s="17">
        <v>20</v>
      </c>
      <c r="E307" s="17"/>
      <c r="F307" s="18"/>
      <c r="G307" s="19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1"/>
      <c r="Y307" s="22" t="str">
        <f>IF('Soumission rapide'!$D307*(SUM('Soumission rapide'!$H307:$X307))&gt;0,'Soumission rapide'!$D307*(SUM('Soumission rapide'!$H307:$X307)),"")</f>
        <v/>
      </c>
      <c r="Z307" s="22" t="str">
        <f>IF('Soumission rapide'!$E307*(1+'Soumission rapide'!$F307)*(SUM('Soumission rapide'!$H307:$X307))&gt;0,'Soumission rapide'!$E307*(1+'Soumission rapide'!$F307)*(SUM('Soumission rapide'!$H307:$X307)),"")</f>
        <v/>
      </c>
      <c r="AA307" s="22" t="str">
        <f>IF('Soumission rapide'!$G307*(SUM('Soumission rapide'!$H307:$X307))&gt;0,'Soumission rapide'!$G307*(SUM('Soumission rapide'!$H307:$X307)),"")</f>
        <v/>
      </c>
      <c r="AB307" s="22" t="str">
        <f>IF(SUM('Soumission rapide'!$Y307:$AA307)&gt;0,SUM('Soumission rapide'!$Y307:$AA307),"")</f>
        <v/>
      </c>
    </row>
    <row r="308" spans="1:28" ht="12.75" customHeight="1">
      <c r="A308" s="28"/>
      <c r="B308" s="28"/>
      <c r="C308" s="16"/>
      <c r="D308" s="17"/>
      <c r="E308" s="17"/>
      <c r="F308" s="18"/>
      <c r="G308" s="19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1"/>
      <c r="Y308" s="22" t="str">
        <f>IF('Soumission rapide'!$D308*(SUM('Soumission rapide'!$H308:$X308))&gt;0,'Soumission rapide'!$D308*(SUM('Soumission rapide'!$H308:$X308)),"")</f>
        <v/>
      </c>
      <c r="Z308" s="22" t="str">
        <f>IF('Soumission rapide'!$E308*(1+'Soumission rapide'!$F308)*(SUM('Soumission rapide'!$H308:$X308))&gt;0,'Soumission rapide'!$E308*(1+'Soumission rapide'!$F308)*(SUM('Soumission rapide'!$H308:$X308)),"")</f>
        <v/>
      </c>
      <c r="AA308" s="22" t="str">
        <f>IF('Soumission rapide'!$G308*(SUM('Soumission rapide'!$H308:$X308))&gt;0,'Soumission rapide'!$G308*(SUM('Soumission rapide'!$H308:$X308)),"")</f>
        <v/>
      </c>
      <c r="AB308" s="22" t="str">
        <f>IF(SUM('Soumission rapide'!$Y308:$AA308)&gt;0,SUM('Soumission rapide'!$Y308:$AA308),"")</f>
        <v/>
      </c>
    </row>
    <row r="309" spans="1:28" ht="12.75" customHeight="1">
      <c r="A309" s="28"/>
      <c r="B309" s="28"/>
      <c r="C309" s="16"/>
      <c r="D309" s="17"/>
      <c r="E309" s="17"/>
      <c r="F309" s="18"/>
      <c r="G309" s="19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1"/>
      <c r="Y309" s="22" t="str">
        <f>IF('Soumission rapide'!$D309*(SUM('Soumission rapide'!$H309:$X309))&gt;0,'Soumission rapide'!$D309*(SUM('Soumission rapide'!$H309:$X309)),"")</f>
        <v/>
      </c>
      <c r="Z309" s="22" t="str">
        <f>IF('Soumission rapide'!$E309*(1+'Soumission rapide'!$F309)*(SUM('Soumission rapide'!$H309:$X309))&gt;0,'Soumission rapide'!$E309*(1+'Soumission rapide'!$F309)*(SUM('Soumission rapide'!$H309:$X309)),"")</f>
        <v/>
      </c>
      <c r="AA309" s="22" t="str">
        <f>IF('Soumission rapide'!$G309*(SUM('Soumission rapide'!$H309:$X309))&gt;0,'Soumission rapide'!$G309*(SUM('Soumission rapide'!$H309:$X309)),"")</f>
        <v/>
      </c>
      <c r="AB309" s="22" t="str">
        <f>IF(SUM('Soumission rapide'!$Y309:$AA309)&gt;0,SUM('Soumission rapide'!$Y309:$AA309),"")</f>
        <v/>
      </c>
    </row>
    <row r="310" spans="1:28" ht="12.75" customHeight="1">
      <c r="A310" s="28"/>
      <c r="B310" s="28"/>
      <c r="C310" s="16"/>
      <c r="D310" s="17"/>
      <c r="E310" s="17"/>
      <c r="F310" s="18"/>
      <c r="G310" s="19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1"/>
      <c r="Y310" s="22" t="str">
        <f>IF('Soumission rapide'!$D310*(SUM('Soumission rapide'!$H310:$X310))&gt;0,'Soumission rapide'!$D310*(SUM('Soumission rapide'!$H310:$X310)),"")</f>
        <v/>
      </c>
      <c r="Z310" s="22" t="str">
        <f>IF('Soumission rapide'!$E310*(1+'Soumission rapide'!$F310)*(SUM('Soumission rapide'!$H310:$X310))&gt;0,'Soumission rapide'!$E310*(1+'Soumission rapide'!$F310)*(SUM('Soumission rapide'!$H310:$X310)),"")</f>
        <v/>
      </c>
      <c r="AA310" s="22" t="str">
        <f>IF('Soumission rapide'!$G310*(SUM('Soumission rapide'!$H310:$X310))&gt;0,'Soumission rapide'!$G310*(SUM('Soumission rapide'!$H310:$X310)),"")</f>
        <v/>
      </c>
      <c r="AB310" s="22" t="str">
        <f>IF(SUM('Soumission rapide'!$Y310:$AA310)&gt;0,SUM('Soumission rapide'!$Y310:$AA310),"")</f>
        <v/>
      </c>
    </row>
    <row r="311" spans="1:28" ht="12.75" customHeight="1">
      <c r="A311" s="28"/>
      <c r="B311" s="28"/>
      <c r="C311" s="16"/>
      <c r="D311" s="17"/>
      <c r="E311" s="17"/>
      <c r="F311" s="18"/>
      <c r="G311" s="19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1"/>
      <c r="Y311" s="22" t="str">
        <f>IF('Soumission rapide'!$D311*(SUM('Soumission rapide'!$H311:$X311))&gt;0,'Soumission rapide'!$D311*(SUM('Soumission rapide'!$H311:$X311)),"")</f>
        <v/>
      </c>
      <c r="Z311" s="22" t="str">
        <f>IF('Soumission rapide'!$E311*(1+'Soumission rapide'!$F311)*(SUM('Soumission rapide'!$H311:$X311))&gt;0,'Soumission rapide'!$E311*(1+'Soumission rapide'!$F311)*(SUM('Soumission rapide'!$H311:$X311)),"")</f>
        <v/>
      </c>
      <c r="AA311" s="22" t="str">
        <f>IF('Soumission rapide'!$G311*(SUM('Soumission rapide'!$H311:$X311))&gt;0,'Soumission rapide'!$G311*(SUM('Soumission rapide'!$H311:$X311)),"")</f>
        <v/>
      </c>
      <c r="AB311" s="22" t="str">
        <f>IF(SUM('Soumission rapide'!$Y311:$AA311)&gt;0,SUM('Soumission rapide'!$Y311:$AA311),"")</f>
        <v/>
      </c>
    </row>
    <row r="312" spans="1:28" ht="12.75" customHeight="1">
      <c r="A312" s="28"/>
      <c r="B312" s="28"/>
      <c r="C312" s="16"/>
      <c r="D312" s="17"/>
      <c r="E312" s="17"/>
      <c r="F312" s="18"/>
      <c r="G312" s="19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1"/>
      <c r="Y312" s="22" t="str">
        <f>IF('Soumission rapide'!$D312*(SUM('Soumission rapide'!$H312:$X312))&gt;0,'Soumission rapide'!$D312*(SUM('Soumission rapide'!$H312:$X312)),"")</f>
        <v/>
      </c>
      <c r="Z312" s="22" t="str">
        <f>IF('Soumission rapide'!$E312*(1+'Soumission rapide'!$F312)*(SUM('Soumission rapide'!$H312:$X312))&gt;0,'Soumission rapide'!$E312*(1+'Soumission rapide'!$F312)*(SUM('Soumission rapide'!$H312:$X312)),"")</f>
        <v/>
      </c>
      <c r="AA312" s="22" t="str">
        <f>IF('Soumission rapide'!$G312*(SUM('Soumission rapide'!$H312:$X312))&gt;0,'Soumission rapide'!$G312*(SUM('Soumission rapide'!$H312:$X312)),"")</f>
        <v/>
      </c>
      <c r="AB312" s="22" t="str">
        <f>IF(SUM('Soumission rapide'!$Y312:$AA312)&gt;0,SUM('Soumission rapide'!$Y312:$AA312),"")</f>
        <v/>
      </c>
    </row>
    <row r="313" spans="1:28" ht="12.75" customHeight="1">
      <c r="A313" s="28"/>
      <c r="B313" s="28"/>
      <c r="C313" s="16"/>
      <c r="D313" s="17"/>
      <c r="E313" s="17"/>
      <c r="F313" s="18"/>
      <c r="G313" s="19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1"/>
      <c r="Y313" s="22" t="str">
        <f>IF('Soumission rapide'!$D313*(SUM('Soumission rapide'!$H313:$X313))&gt;0,'Soumission rapide'!$D313*(SUM('Soumission rapide'!$H313:$X313)),"")</f>
        <v/>
      </c>
      <c r="Z313" s="22" t="str">
        <f>IF('Soumission rapide'!$E313*(1+'Soumission rapide'!$F313)*(SUM('Soumission rapide'!$H313:$X313))&gt;0,'Soumission rapide'!$E313*(1+'Soumission rapide'!$F313)*(SUM('Soumission rapide'!$H313:$X313)),"")</f>
        <v/>
      </c>
      <c r="AA313" s="22" t="str">
        <f>IF('Soumission rapide'!$G313*(SUM('Soumission rapide'!$H313:$X313))&gt;0,'Soumission rapide'!$G313*(SUM('Soumission rapide'!$H313:$X313)),"")</f>
        <v/>
      </c>
      <c r="AB313" s="22" t="str">
        <f>IF(SUM('Soumission rapide'!$Y313:$AA313)&gt;0,SUM('Soumission rapide'!$Y313:$AA313),"")</f>
        <v/>
      </c>
    </row>
    <row r="314" spans="1:28" ht="12.75" customHeight="1">
      <c r="A314" s="28"/>
      <c r="B314" s="28"/>
      <c r="C314" s="16"/>
      <c r="D314" s="17"/>
      <c r="E314" s="17"/>
      <c r="F314" s="18"/>
      <c r="G314" s="19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1"/>
      <c r="Y314" s="22" t="str">
        <f>IF('Soumission rapide'!$D314*(SUM('Soumission rapide'!$H314:$X314))&gt;0,'Soumission rapide'!$D314*(SUM('Soumission rapide'!$H314:$X314)),"")</f>
        <v/>
      </c>
      <c r="Z314" s="22" t="str">
        <f>IF('Soumission rapide'!$E314*(1+'Soumission rapide'!$F314)*(SUM('Soumission rapide'!$H314:$X314))&gt;0,'Soumission rapide'!$E314*(1+'Soumission rapide'!$F314)*(SUM('Soumission rapide'!$H314:$X314)),"")</f>
        <v/>
      </c>
      <c r="AA314" s="22" t="str">
        <f>IF('Soumission rapide'!$G314*(SUM('Soumission rapide'!$H314:$X314))&gt;0,'Soumission rapide'!$G314*(SUM('Soumission rapide'!$H314:$X314)),"")</f>
        <v/>
      </c>
      <c r="AB314" s="22" t="str">
        <f>IF(SUM('Soumission rapide'!$Y314:$AA314)&gt;0,SUM('Soumission rapide'!$Y314:$AA314),"")</f>
        <v/>
      </c>
    </row>
    <row r="315" spans="1:28" ht="12.75" customHeight="1">
      <c r="A315" s="28"/>
      <c r="B315" s="28"/>
      <c r="C315" s="16"/>
      <c r="D315" s="17"/>
      <c r="E315" s="17"/>
      <c r="F315" s="18"/>
      <c r="G315" s="19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1"/>
      <c r="Y315" s="22" t="str">
        <f>IF('Soumission rapide'!$D315*(SUM('Soumission rapide'!$H315:$X315))&gt;0,'Soumission rapide'!$D315*(SUM('Soumission rapide'!$H315:$X315)),"")</f>
        <v/>
      </c>
      <c r="Z315" s="22" t="str">
        <f>IF('Soumission rapide'!$E315*(1+'Soumission rapide'!$F315)*(SUM('Soumission rapide'!$H315:$X315))&gt;0,'Soumission rapide'!$E315*(1+'Soumission rapide'!$F315)*(SUM('Soumission rapide'!$H315:$X315)),"")</f>
        <v/>
      </c>
      <c r="AA315" s="22" t="str">
        <f>IF('Soumission rapide'!$G315*(SUM('Soumission rapide'!$H315:$X315))&gt;0,'Soumission rapide'!$G315*(SUM('Soumission rapide'!$H315:$X315)),"")</f>
        <v/>
      </c>
      <c r="AB315" s="22" t="str">
        <f>IF(SUM('Soumission rapide'!$Y315:$AA315)&gt;0,SUM('Soumission rapide'!$Y315:$AA315),"")</f>
        <v/>
      </c>
    </row>
    <row r="316" spans="1:28" ht="12.75" customHeight="1">
      <c r="A316" s="28"/>
      <c r="B316" s="28"/>
      <c r="C316" s="16"/>
      <c r="D316" s="17"/>
      <c r="E316" s="17"/>
      <c r="F316" s="18"/>
      <c r="G316" s="19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1"/>
      <c r="Y316" s="22" t="str">
        <f>IF('Soumission rapide'!$D316*(SUM('Soumission rapide'!$H316:$X316))&gt;0,'Soumission rapide'!$D316*(SUM('Soumission rapide'!$H316:$X316)),"")</f>
        <v/>
      </c>
      <c r="Z316" s="22" t="str">
        <f>IF('Soumission rapide'!$E316*(1+'Soumission rapide'!$F316)*(SUM('Soumission rapide'!$H316:$X316))&gt;0,'Soumission rapide'!$E316*(1+'Soumission rapide'!$F316)*(SUM('Soumission rapide'!$H316:$X316)),"")</f>
        <v/>
      </c>
      <c r="AA316" s="22" t="str">
        <f>IF('Soumission rapide'!$G316*(SUM('Soumission rapide'!$H316:$X316))&gt;0,'Soumission rapide'!$G316*(SUM('Soumission rapide'!$H316:$X316)),"")</f>
        <v/>
      </c>
      <c r="AB316" s="22" t="str">
        <f>IF(SUM('Soumission rapide'!$Y316:$AA316)&gt;0,SUM('Soumission rapide'!$Y316:$AA316),"")</f>
        <v/>
      </c>
    </row>
    <row r="317" spans="1:28" ht="12.75" customHeight="1">
      <c r="A317" s="28"/>
      <c r="B317" s="28"/>
      <c r="C317" s="16"/>
      <c r="D317" s="17"/>
      <c r="E317" s="17"/>
      <c r="F317" s="18"/>
      <c r="G317" s="19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1"/>
      <c r="Y317" s="22" t="str">
        <f>IF('Soumission rapide'!$D317*(SUM('Soumission rapide'!$H317:$X317))&gt;0,'Soumission rapide'!$D317*(SUM('Soumission rapide'!$H317:$X317)),"")</f>
        <v/>
      </c>
      <c r="Z317" s="22" t="str">
        <f>IF('Soumission rapide'!$E317*(1+'Soumission rapide'!$F317)*(SUM('Soumission rapide'!$H317:$X317))&gt;0,'Soumission rapide'!$E317*(1+'Soumission rapide'!$F317)*(SUM('Soumission rapide'!$H317:$X317)),"")</f>
        <v/>
      </c>
      <c r="AA317" s="22" t="str">
        <f>IF('Soumission rapide'!$G317*(SUM('Soumission rapide'!$H317:$X317))&gt;0,'Soumission rapide'!$G317*(SUM('Soumission rapide'!$H317:$X317)),"")</f>
        <v/>
      </c>
      <c r="AB317" s="22" t="str">
        <f>IF(SUM('Soumission rapide'!$Y317:$AA317)&gt;0,SUM('Soumission rapide'!$Y317:$AA317),"")</f>
        <v/>
      </c>
    </row>
    <row r="318" spans="1:28" ht="12.75" customHeight="1">
      <c r="A318" s="28"/>
      <c r="B318" s="28"/>
      <c r="C318" s="16"/>
      <c r="D318" s="17"/>
      <c r="E318" s="17"/>
      <c r="F318" s="18"/>
      <c r="G318" s="19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1"/>
      <c r="Y318" s="22" t="str">
        <f>IF('Soumission rapide'!$D318*(SUM('Soumission rapide'!$H318:$X318))&gt;0,'Soumission rapide'!$D318*(SUM('Soumission rapide'!$H318:$X318)),"")</f>
        <v/>
      </c>
      <c r="Z318" s="22" t="str">
        <f>IF('Soumission rapide'!$E318*(1+'Soumission rapide'!$F318)*(SUM('Soumission rapide'!$H318:$X318))&gt;0,'Soumission rapide'!$E318*(1+'Soumission rapide'!$F318)*(SUM('Soumission rapide'!$H318:$X318)),"")</f>
        <v/>
      </c>
      <c r="AA318" s="22" t="str">
        <f>IF('Soumission rapide'!$G318*(SUM('Soumission rapide'!$H318:$X318))&gt;0,'Soumission rapide'!$G318*(SUM('Soumission rapide'!$H318:$X318)),"")</f>
        <v/>
      </c>
      <c r="AB318" s="22" t="str">
        <f>IF(SUM('Soumission rapide'!$Y318:$AA318)&gt;0,SUM('Soumission rapide'!$Y318:$AA318),"")</f>
        <v/>
      </c>
    </row>
    <row r="319" spans="1:28" ht="12.75" customHeight="1">
      <c r="A319" s="28"/>
      <c r="B319" s="28"/>
      <c r="C319" s="16"/>
      <c r="D319" s="17"/>
      <c r="E319" s="17"/>
      <c r="F319" s="18"/>
      <c r="G319" s="19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1"/>
      <c r="Y319" s="22" t="str">
        <f>IF('Soumission rapide'!$D319*(SUM('Soumission rapide'!$H319:$X319))&gt;0,'Soumission rapide'!$D319*(SUM('Soumission rapide'!$H319:$X319)),"")</f>
        <v/>
      </c>
      <c r="Z319" s="22" t="str">
        <f>IF('Soumission rapide'!$E319*(1+'Soumission rapide'!$F319)*(SUM('Soumission rapide'!$H319:$X319))&gt;0,'Soumission rapide'!$E319*(1+'Soumission rapide'!$F319)*(SUM('Soumission rapide'!$H319:$X319)),"")</f>
        <v/>
      </c>
      <c r="AA319" s="22" t="str">
        <f>IF('Soumission rapide'!$G319*(SUM('Soumission rapide'!$H319:$X319))&gt;0,'Soumission rapide'!$G319*(SUM('Soumission rapide'!$H319:$X319)),"")</f>
        <v/>
      </c>
      <c r="AB319" s="22" t="str">
        <f>IF(SUM('Soumission rapide'!$Y319:$AA319)&gt;0,SUM('Soumission rapide'!$Y319:$AA319),"")</f>
        <v/>
      </c>
    </row>
    <row r="320" spans="1:28" ht="12.75" customHeight="1">
      <c r="A320" s="28"/>
      <c r="B320" s="28"/>
      <c r="C320" s="16"/>
      <c r="D320" s="17"/>
      <c r="E320" s="17"/>
      <c r="F320" s="18"/>
      <c r="G320" s="19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1"/>
      <c r="Y320" s="22" t="str">
        <f>IF('Soumission rapide'!$D320*(SUM('Soumission rapide'!$H320:$X320))&gt;0,'Soumission rapide'!$D320*(SUM('Soumission rapide'!$H320:$X320)),"")</f>
        <v/>
      </c>
      <c r="Z320" s="22" t="str">
        <f>IF('Soumission rapide'!$E320*(1+'Soumission rapide'!$F320)*(SUM('Soumission rapide'!$H320:$X320))&gt;0,'Soumission rapide'!$E320*(1+'Soumission rapide'!$F320)*(SUM('Soumission rapide'!$H320:$X320)),"")</f>
        <v/>
      </c>
      <c r="AA320" s="22" t="str">
        <f>IF('Soumission rapide'!$G320*(SUM('Soumission rapide'!$H320:$X320))&gt;0,'Soumission rapide'!$G320*(SUM('Soumission rapide'!$H320:$X320)),"")</f>
        <v/>
      </c>
      <c r="AB320" s="22" t="str">
        <f>IF(SUM('Soumission rapide'!$Y320:$AA320)&gt;0,SUM('Soumission rapide'!$Y320:$AA320),"")</f>
        <v/>
      </c>
    </row>
    <row r="321" spans="1:28" ht="12.75" customHeight="1">
      <c r="A321" s="28"/>
      <c r="B321" s="28"/>
      <c r="C321" s="16"/>
      <c r="D321" s="17"/>
      <c r="E321" s="17"/>
      <c r="F321" s="18"/>
      <c r="G321" s="19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1"/>
      <c r="Y321" s="22" t="str">
        <f>IF('Soumission rapide'!$D321*(SUM('Soumission rapide'!$H321:$X321))&gt;0,'Soumission rapide'!$D321*(SUM('Soumission rapide'!$H321:$X321)),"")</f>
        <v/>
      </c>
      <c r="Z321" s="22" t="str">
        <f>IF('Soumission rapide'!$E321*(1+'Soumission rapide'!$F321)*(SUM('Soumission rapide'!$H321:$X321))&gt;0,'Soumission rapide'!$E321*(1+'Soumission rapide'!$F321)*(SUM('Soumission rapide'!$H321:$X321)),"")</f>
        <v/>
      </c>
      <c r="AA321" s="22" t="str">
        <f>IF('Soumission rapide'!$G321*(SUM('Soumission rapide'!$H321:$X321))&gt;0,'Soumission rapide'!$G321*(SUM('Soumission rapide'!$H321:$X321)),"")</f>
        <v/>
      </c>
      <c r="AB321" s="22" t="str">
        <f>IF(SUM('Soumission rapide'!$Y321:$AA321)&gt;0,SUM('Soumission rapide'!$Y321:$AA321),"")</f>
        <v/>
      </c>
    </row>
    <row r="322" spans="1:28" ht="12.75" customHeight="1">
      <c r="A322" s="28"/>
      <c r="B322" s="28"/>
      <c r="C322" s="16"/>
      <c r="D322" s="17"/>
      <c r="E322" s="17"/>
      <c r="F322" s="18"/>
      <c r="G322" s="19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1"/>
      <c r="Y322" s="22" t="str">
        <f>IF('Soumission rapide'!$D322*(SUM('Soumission rapide'!$H322:$X322))&gt;0,'Soumission rapide'!$D322*(SUM('Soumission rapide'!$H322:$X322)),"")</f>
        <v/>
      </c>
      <c r="Z322" s="22" t="str">
        <f>IF('Soumission rapide'!$E322*(1+'Soumission rapide'!$F322)*(SUM('Soumission rapide'!$H322:$X322))&gt;0,'Soumission rapide'!$E322*(1+'Soumission rapide'!$F322)*(SUM('Soumission rapide'!$H322:$X322)),"")</f>
        <v/>
      </c>
      <c r="AA322" s="22" t="str">
        <f>IF('Soumission rapide'!$G322*(SUM('Soumission rapide'!$H322:$X322))&gt;0,'Soumission rapide'!$G322*(SUM('Soumission rapide'!$H322:$X322)),"")</f>
        <v/>
      </c>
      <c r="AB322" s="22" t="str">
        <f>IF(SUM('Soumission rapide'!$Y322:$AA322)&gt;0,SUM('Soumission rapide'!$Y322:$AA322),"")</f>
        <v/>
      </c>
    </row>
    <row r="323" spans="1:28" ht="12.75" customHeight="1">
      <c r="A323" s="28"/>
      <c r="B323" s="28"/>
      <c r="C323" s="16"/>
      <c r="D323" s="17"/>
      <c r="E323" s="17"/>
      <c r="F323" s="18"/>
      <c r="G323" s="19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1"/>
      <c r="Y323" s="22" t="str">
        <f>IF('Soumission rapide'!$D323*(SUM('Soumission rapide'!$H323:$X323))&gt;0,'Soumission rapide'!$D323*(SUM('Soumission rapide'!$H323:$X323)),"")</f>
        <v/>
      </c>
      <c r="Z323" s="22" t="str">
        <f>IF('Soumission rapide'!$E323*(1+'Soumission rapide'!$F323)*(SUM('Soumission rapide'!$H323:$X323))&gt;0,'Soumission rapide'!$E323*(1+'Soumission rapide'!$F323)*(SUM('Soumission rapide'!$H323:$X323)),"")</f>
        <v/>
      </c>
      <c r="AA323" s="22" t="str">
        <f>IF('Soumission rapide'!$G323*(SUM('Soumission rapide'!$H323:$X323))&gt;0,'Soumission rapide'!$G323*(SUM('Soumission rapide'!$H323:$X323)),"")</f>
        <v/>
      </c>
      <c r="AB323" s="22" t="str">
        <f>IF(SUM('Soumission rapide'!$Y323:$AA323)&gt;0,SUM('Soumission rapide'!$Y323:$AA323),"")</f>
        <v/>
      </c>
    </row>
    <row r="324" spans="1:28" ht="12.75" customHeight="1">
      <c r="A324" s="28"/>
      <c r="B324" s="28"/>
      <c r="C324" s="16"/>
      <c r="D324" s="17"/>
      <c r="E324" s="17"/>
      <c r="F324" s="18"/>
      <c r="G324" s="19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1"/>
      <c r="Y324" s="22" t="str">
        <f>IF('Soumission rapide'!$D324*(SUM('Soumission rapide'!$H324:$X324))&gt;0,'Soumission rapide'!$D324*(SUM('Soumission rapide'!$H324:$X324)),"")</f>
        <v/>
      </c>
      <c r="Z324" s="22" t="str">
        <f>IF('Soumission rapide'!$E324*(1+'Soumission rapide'!$F324)*(SUM('Soumission rapide'!$H324:$X324))&gt;0,'Soumission rapide'!$E324*(1+'Soumission rapide'!$F324)*(SUM('Soumission rapide'!$H324:$X324)),"")</f>
        <v/>
      </c>
      <c r="AA324" s="22" t="str">
        <f>IF('Soumission rapide'!$G324*(SUM('Soumission rapide'!$H324:$X324))&gt;0,'Soumission rapide'!$G324*(SUM('Soumission rapide'!$H324:$X324)),"")</f>
        <v/>
      </c>
      <c r="AB324" s="22" t="str">
        <f>IF(SUM('Soumission rapide'!$Y324:$AA324)&gt;0,SUM('Soumission rapide'!$Y324:$AA324),"")</f>
        <v/>
      </c>
    </row>
    <row r="325" spans="1:28" ht="12.75" customHeight="1">
      <c r="A325" s="28"/>
      <c r="B325" s="28"/>
      <c r="C325" s="16"/>
      <c r="D325" s="17"/>
      <c r="E325" s="17"/>
      <c r="F325" s="18"/>
      <c r="G325" s="19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1"/>
      <c r="Y325" s="22" t="str">
        <f>IF('Soumission rapide'!$D325*(SUM('Soumission rapide'!$H325:$X325))&gt;0,'Soumission rapide'!$D325*(SUM('Soumission rapide'!$H325:$X325)),"")</f>
        <v/>
      </c>
      <c r="Z325" s="22" t="str">
        <f>IF('Soumission rapide'!$E325*(1+'Soumission rapide'!$F325)*(SUM('Soumission rapide'!$H325:$X325))&gt;0,'Soumission rapide'!$E325*(1+'Soumission rapide'!$F325)*(SUM('Soumission rapide'!$H325:$X325)),"")</f>
        <v/>
      </c>
      <c r="AA325" s="22" t="str">
        <f>IF('Soumission rapide'!$G325*(SUM('Soumission rapide'!$H325:$X325))&gt;0,'Soumission rapide'!$G325*(SUM('Soumission rapide'!$H325:$X325)),"")</f>
        <v/>
      </c>
      <c r="AB325" s="22" t="str">
        <f>IF(SUM('Soumission rapide'!$Y325:$AA325)&gt;0,SUM('Soumission rapide'!$Y325:$AA325),"")</f>
        <v/>
      </c>
    </row>
    <row r="326" spans="1:28" ht="12.75" customHeight="1">
      <c r="A326" s="28"/>
      <c r="B326" s="28"/>
      <c r="C326" s="16"/>
      <c r="D326" s="17"/>
      <c r="E326" s="17"/>
      <c r="F326" s="18"/>
      <c r="G326" s="19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1"/>
      <c r="Y326" s="22" t="str">
        <f>IF('Soumission rapide'!$D326*(SUM('Soumission rapide'!$H326:$X326))&gt;0,'Soumission rapide'!$D326*(SUM('Soumission rapide'!$H326:$X326)),"")</f>
        <v/>
      </c>
      <c r="Z326" s="22" t="str">
        <f>IF('Soumission rapide'!$E326*(1+'Soumission rapide'!$F326)*(SUM('Soumission rapide'!$H326:$X326))&gt;0,'Soumission rapide'!$E326*(1+'Soumission rapide'!$F326)*(SUM('Soumission rapide'!$H326:$X326)),"")</f>
        <v/>
      </c>
      <c r="AA326" s="22" t="str">
        <f>IF('Soumission rapide'!$G326*(SUM('Soumission rapide'!$H326:$X326))&gt;0,'Soumission rapide'!$G326*(SUM('Soumission rapide'!$H326:$X326)),"")</f>
        <v/>
      </c>
      <c r="AB326" s="22" t="str">
        <f>IF(SUM('Soumission rapide'!$Y326:$AA326)&gt;0,SUM('Soumission rapide'!$Y326:$AA326),"")</f>
        <v/>
      </c>
    </row>
    <row r="327" spans="1:28" ht="12.75" customHeight="1">
      <c r="A327" s="28"/>
      <c r="B327" s="28"/>
      <c r="C327" s="16"/>
      <c r="D327" s="17"/>
      <c r="E327" s="17"/>
      <c r="F327" s="18"/>
      <c r="G327" s="19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1"/>
      <c r="Y327" s="22" t="str">
        <f>IF('Soumission rapide'!$D327*(SUM('Soumission rapide'!$H327:$X327))&gt;0,'Soumission rapide'!$D327*(SUM('Soumission rapide'!$H327:$X327)),"")</f>
        <v/>
      </c>
      <c r="Z327" s="22" t="str">
        <f>IF('Soumission rapide'!$E327*(1+'Soumission rapide'!$F327)*(SUM('Soumission rapide'!$H327:$X327))&gt;0,'Soumission rapide'!$E327*(1+'Soumission rapide'!$F327)*(SUM('Soumission rapide'!$H327:$X327)),"")</f>
        <v/>
      </c>
      <c r="AA327" s="22" t="str">
        <f>IF('Soumission rapide'!$G327*(SUM('Soumission rapide'!$H327:$X327))&gt;0,'Soumission rapide'!$G327*(SUM('Soumission rapide'!$H327:$X327)),"")</f>
        <v/>
      </c>
      <c r="AB327" s="22" t="str">
        <f>IF(SUM('Soumission rapide'!$Y327:$AA327)&gt;0,SUM('Soumission rapide'!$Y327:$AA327),"")</f>
        <v/>
      </c>
    </row>
    <row r="328" spans="1:28" ht="12.75" customHeight="1">
      <c r="A328" s="28"/>
      <c r="B328" s="28"/>
      <c r="C328" s="16"/>
      <c r="D328" s="17"/>
      <c r="E328" s="17"/>
      <c r="F328" s="18"/>
      <c r="G328" s="19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1"/>
      <c r="Y328" s="22" t="str">
        <f>IF('Soumission rapide'!$D328*(SUM('Soumission rapide'!$H328:$X328))&gt;0,'Soumission rapide'!$D328*(SUM('Soumission rapide'!$H328:$X328)),"")</f>
        <v/>
      </c>
      <c r="Z328" s="22" t="str">
        <f>IF('Soumission rapide'!$E328*(1+'Soumission rapide'!$F328)*(SUM('Soumission rapide'!$H328:$X328))&gt;0,'Soumission rapide'!$E328*(1+'Soumission rapide'!$F328)*(SUM('Soumission rapide'!$H328:$X328)),"")</f>
        <v/>
      </c>
      <c r="AA328" s="22" t="str">
        <f>IF('Soumission rapide'!$G328*(SUM('Soumission rapide'!$H328:$X328))&gt;0,'Soumission rapide'!$G328*(SUM('Soumission rapide'!$H328:$X328)),"")</f>
        <v/>
      </c>
      <c r="AB328" s="22" t="str">
        <f>IF(SUM('Soumission rapide'!$Y328:$AA328)&gt;0,SUM('Soumission rapide'!$Y328:$AA328),"")</f>
        <v/>
      </c>
    </row>
    <row r="329" spans="1:28" ht="12.75" customHeight="1">
      <c r="A329" s="28"/>
      <c r="B329" s="28"/>
      <c r="C329" s="16"/>
      <c r="D329" s="17"/>
      <c r="E329" s="17"/>
      <c r="F329" s="18"/>
      <c r="G329" s="19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1"/>
      <c r="Y329" s="22" t="str">
        <f>IF('Soumission rapide'!$D329*(SUM('Soumission rapide'!$H329:$X329))&gt;0,'Soumission rapide'!$D329*(SUM('Soumission rapide'!$H329:$X329)),"")</f>
        <v/>
      </c>
      <c r="Z329" s="22" t="str">
        <f>IF('Soumission rapide'!$E329*(1+'Soumission rapide'!$F329)*(SUM('Soumission rapide'!$H329:$X329))&gt;0,'Soumission rapide'!$E329*(1+'Soumission rapide'!$F329)*(SUM('Soumission rapide'!$H329:$X329)),"")</f>
        <v/>
      </c>
      <c r="AA329" s="22" t="str">
        <f>IF('Soumission rapide'!$G329*(SUM('Soumission rapide'!$H329:$X329))&gt;0,'Soumission rapide'!$G329*(SUM('Soumission rapide'!$H329:$X329)),"")</f>
        <v/>
      </c>
      <c r="AB329" s="22" t="str">
        <f>IF(SUM('Soumission rapide'!$Y329:$AA329)&gt;0,SUM('Soumission rapide'!$Y329:$AA329),"")</f>
        <v/>
      </c>
    </row>
    <row r="330" spans="1:28" ht="12.75" customHeight="1">
      <c r="A330" s="28"/>
      <c r="B330" s="28"/>
      <c r="C330" s="16"/>
      <c r="D330" s="17"/>
      <c r="E330" s="17"/>
      <c r="F330" s="18"/>
      <c r="G330" s="19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1"/>
      <c r="Y330" s="22" t="str">
        <f>IF('Soumission rapide'!$D330*(SUM('Soumission rapide'!$H330:$X330))&gt;0,'Soumission rapide'!$D330*(SUM('Soumission rapide'!$H330:$X330)),"")</f>
        <v/>
      </c>
      <c r="Z330" s="22" t="str">
        <f>IF('Soumission rapide'!$E330*(1+'Soumission rapide'!$F330)*(SUM('Soumission rapide'!$H330:$X330))&gt;0,'Soumission rapide'!$E330*(1+'Soumission rapide'!$F330)*(SUM('Soumission rapide'!$H330:$X330)),"")</f>
        <v/>
      </c>
      <c r="AA330" s="22" t="str">
        <f>IF('Soumission rapide'!$G330*(SUM('Soumission rapide'!$H330:$X330))&gt;0,'Soumission rapide'!$G330*(SUM('Soumission rapide'!$H330:$X330)),"")</f>
        <v/>
      </c>
      <c r="AB330" s="22" t="str">
        <f>IF(SUM('Soumission rapide'!$Y330:$AA330)&gt;0,SUM('Soumission rapide'!$Y330:$AA330),"")</f>
        <v/>
      </c>
    </row>
    <row r="331" spans="1:28" ht="12.75" customHeight="1">
      <c r="A331" s="28"/>
      <c r="B331" s="28"/>
      <c r="C331" s="16"/>
      <c r="D331" s="17"/>
      <c r="E331" s="17"/>
      <c r="F331" s="18"/>
      <c r="G331" s="19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1"/>
      <c r="Y331" s="22" t="str">
        <f>IF('Soumission rapide'!$D331*(SUM('Soumission rapide'!$H331:$X331))&gt;0,'Soumission rapide'!$D331*(SUM('Soumission rapide'!$H331:$X331)),"")</f>
        <v/>
      </c>
      <c r="Z331" s="22" t="str">
        <f>IF('Soumission rapide'!$E331*(1+'Soumission rapide'!$F331)*(SUM('Soumission rapide'!$H331:$X331))&gt;0,'Soumission rapide'!$E331*(1+'Soumission rapide'!$F331)*(SUM('Soumission rapide'!$H331:$X331)),"")</f>
        <v/>
      </c>
      <c r="AA331" s="22" t="str">
        <f>IF('Soumission rapide'!$G331*(SUM('Soumission rapide'!$H331:$X331))&gt;0,'Soumission rapide'!$G331*(SUM('Soumission rapide'!$H331:$X331)),"")</f>
        <v/>
      </c>
      <c r="AB331" s="22" t="str">
        <f>IF(SUM('Soumission rapide'!$Y331:$AA331)&gt;0,SUM('Soumission rapide'!$Y331:$AA331),"")</f>
        <v/>
      </c>
    </row>
    <row r="332" spans="1:28" ht="12.75" customHeight="1">
      <c r="A332" s="28"/>
      <c r="B332" s="28"/>
      <c r="C332" s="16"/>
      <c r="D332" s="17"/>
      <c r="E332" s="17"/>
      <c r="F332" s="18"/>
      <c r="G332" s="19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1"/>
      <c r="Y332" s="22" t="str">
        <f>IF('Soumission rapide'!$D332*(SUM('Soumission rapide'!$H332:$X332))&gt;0,'Soumission rapide'!$D332*(SUM('Soumission rapide'!$H332:$X332)),"")</f>
        <v/>
      </c>
      <c r="Z332" s="22" t="str">
        <f>IF('Soumission rapide'!$E332*(1+'Soumission rapide'!$F332)*(SUM('Soumission rapide'!$H332:$X332))&gt;0,'Soumission rapide'!$E332*(1+'Soumission rapide'!$F332)*(SUM('Soumission rapide'!$H332:$X332)),"")</f>
        <v/>
      </c>
      <c r="AA332" s="22" t="str">
        <f>IF('Soumission rapide'!$G332*(SUM('Soumission rapide'!$H332:$X332))&gt;0,'Soumission rapide'!$G332*(SUM('Soumission rapide'!$H332:$X332)),"")</f>
        <v/>
      </c>
      <c r="AB332" s="22" t="str">
        <f>IF(SUM('Soumission rapide'!$Y332:$AA332)&gt;0,SUM('Soumission rapide'!$Y332:$AA332),"")</f>
        <v/>
      </c>
    </row>
    <row r="333" spans="1:28" ht="12.75" customHeight="1">
      <c r="A333" s="28"/>
      <c r="B333" s="28"/>
      <c r="C333" s="16"/>
      <c r="D333" s="17"/>
      <c r="E333" s="17"/>
      <c r="F333" s="18"/>
      <c r="G333" s="19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1"/>
      <c r="Y333" s="22" t="str">
        <f>IF('Soumission rapide'!$D333*(SUM('Soumission rapide'!$H333:$X333))&gt;0,'Soumission rapide'!$D333*(SUM('Soumission rapide'!$H333:$X333)),"")</f>
        <v/>
      </c>
      <c r="Z333" s="22" t="str">
        <f>IF('Soumission rapide'!$E333*(1+'Soumission rapide'!$F333)*(SUM('Soumission rapide'!$H333:$X333))&gt;0,'Soumission rapide'!$E333*(1+'Soumission rapide'!$F333)*(SUM('Soumission rapide'!$H333:$X333)),"")</f>
        <v/>
      </c>
      <c r="AA333" s="22" t="str">
        <f>IF('Soumission rapide'!$G333*(SUM('Soumission rapide'!$H333:$X333))&gt;0,'Soumission rapide'!$G333*(SUM('Soumission rapide'!$H333:$X333)),"")</f>
        <v/>
      </c>
      <c r="AB333" s="22" t="str">
        <f>IF(SUM('Soumission rapide'!$Y333:$AA333)&gt;0,SUM('Soumission rapide'!$Y333:$AA333),"")</f>
        <v/>
      </c>
    </row>
    <row r="334" spans="1:28" ht="12.75" customHeight="1">
      <c r="A334" s="28"/>
      <c r="B334" s="28"/>
      <c r="C334" s="16"/>
      <c r="D334" s="17"/>
      <c r="E334" s="17"/>
      <c r="F334" s="18"/>
      <c r="G334" s="19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1"/>
      <c r="Y334" s="22" t="str">
        <f>IF('Soumission rapide'!$D334*(SUM('Soumission rapide'!$H334:$X334))&gt;0,'Soumission rapide'!$D334*(SUM('Soumission rapide'!$H334:$X334)),"")</f>
        <v/>
      </c>
      <c r="Z334" s="22" t="str">
        <f>IF('Soumission rapide'!$E334*(1+'Soumission rapide'!$F334)*(SUM('Soumission rapide'!$H334:$X334))&gt;0,'Soumission rapide'!$E334*(1+'Soumission rapide'!$F334)*(SUM('Soumission rapide'!$H334:$X334)),"")</f>
        <v/>
      </c>
      <c r="AA334" s="22" t="str">
        <f>IF('Soumission rapide'!$G334*(SUM('Soumission rapide'!$H334:$X334))&gt;0,'Soumission rapide'!$G334*(SUM('Soumission rapide'!$H334:$X334)),"")</f>
        <v/>
      </c>
      <c r="AB334" s="22" t="str">
        <f>IF(SUM('Soumission rapide'!$Y334:$AA334)&gt;0,SUM('Soumission rapide'!$Y334:$AA334),"")</f>
        <v/>
      </c>
    </row>
    <row r="335" spans="1:28" ht="12.75" customHeight="1">
      <c r="A335" s="28"/>
      <c r="B335" s="28"/>
      <c r="C335" s="16"/>
      <c r="D335" s="17"/>
      <c r="E335" s="17"/>
      <c r="F335" s="18"/>
      <c r="G335" s="19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1"/>
      <c r="Y335" s="22" t="str">
        <f>IF('Soumission rapide'!$D335*(SUM('Soumission rapide'!$H335:$X335))&gt;0,'Soumission rapide'!$D335*(SUM('Soumission rapide'!$H335:$X335)),"")</f>
        <v/>
      </c>
      <c r="Z335" s="22" t="str">
        <f>IF('Soumission rapide'!$E335*(1+'Soumission rapide'!$F335)*(SUM('Soumission rapide'!$H335:$X335))&gt;0,'Soumission rapide'!$E335*(1+'Soumission rapide'!$F335)*(SUM('Soumission rapide'!$H335:$X335)),"")</f>
        <v/>
      </c>
      <c r="AA335" s="22" t="str">
        <f>IF('Soumission rapide'!$G335*(SUM('Soumission rapide'!$H335:$X335))&gt;0,'Soumission rapide'!$G335*(SUM('Soumission rapide'!$H335:$X335)),"")</f>
        <v/>
      </c>
      <c r="AB335" s="22" t="str">
        <f>IF(SUM('Soumission rapide'!$Y335:$AA335)&gt;0,SUM('Soumission rapide'!$Y335:$AA335),"")</f>
        <v/>
      </c>
    </row>
    <row r="336" spans="1:28" ht="12.75" customHeight="1">
      <c r="A336" s="28"/>
      <c r="B336" s="28"/>
      <c r="C336" s="16"/>
      <c r="D336" s="17"/>
      <c r="E336" s="17"/>
      <c r="F336" s="18"/>
      <c r="G336" s="19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1"/>
      <c r="Y336" s="22" t="str">
        <f>IF('Soumission rapide'!$D336*(SUM('Soumission rapide'!$H336:$X336))&gt;0,'Soumission rapide'!$D336*(SUM('Soumission rapide'!$H336:$X336)),"")</f>
        <v/>
      </c>
      <c r="Z336" s="22" t="str">
        <f>IF('Soumission rapide'!$E336*(1+'Soumission rapide'!$F336)*(SUM('Soumission rapide'!$H336:$X336))&gt;0,'Soumission rapide'!$E336*(1+'Soumission rapide'!$F336)*(SUM('Soumission rapide'!$H336:$X336)),"")</f>
        <v/>
      </c>
      <c r="AA336" s="22" t="str">
        <f>IF('Soumission rapide'!$G336*(SUM('Soumission rapide'!$H336:$X336))&gt;0,'Soumission rapide'!$G336*(SUM('Soumission rapide'!$H336:$X336)),"")</f>
        <v/>
      </c>
      <c r="AB336" s="22" t="str">
        <f>IF(SUM('Soumission rapide'!$Y336:$AA336)&gt;0,SUM('Soumission rapide'!$Y336:$AA336),"")</f>
        <v/>
      </c>
    </row>
    <row r="337" spans="1:28" ht="12.75" customHeight="1">
      <c r="A337" s="28"/>
      <c r="B337" s="28"/>
      <c r="C337" s="16"/>
      <c r="D337" s="17"/>
      <c r="E337" s="17"/>
      <c r="F337" s="18"/>
      <c r="G337" s="19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1"/>
      <c r="Y337" s="22" t="str">
        <f>IF('Soumission rapide'!$D337*(SUM('Soumission rapide'!$H337:$X337))&gt;0,'Soumission rapide'!$D337*(SUM('Soumission rapide'!$H337:$X337)),"")</f>
        <v/>
      </c>
      <c r="Z337" s="22" t="str">
        <f>IF('Soumission rapide'!$E337*(1+'Soumission rapide'!$F337)*(SUM('Soumission rapide'!$H337:$X337))&gt;0,'Soumission rapide'!$E337*(1+'Soumission rapide'!$F337)*(SUM('Soumission rapide'!$H337:$X337)),"")</f>
        <v/>
      </c>
      <c r="AA337" s="22" t="str">
        <f>IF('Soumission rapide'!$G337*(SUM('Soumission rapide'!$H337:$X337))&gt;0,'Soumission rapide'!$G337*(SUM('Soumission rapide'!$H337:$X337)),"")</f>
        <v/>
      </c>
      <c r="AB337" s="22" t="str">
        <f>IF(SUM('Soumission rapide'!$Y337:$AA337)&gt;0,SUM('Soumission rapide'!$Y337:$AA337),"")</f>
        <v/>
      </c>
    </row>
    <row r="338" spans="1:28" ht="12.75" customHeight="1">
      <c r="A338" s="28"/>
      <c r="B338" s="28"/>
      <c r="C338" s="16"/>
      <c r="D338" s="17"/>
      <c r="E338" s="17"/>
      <c r="F338" s="18"/>
      <c r="G338" s="19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1"/>
      <c r="Y338" s="22" t="str">
        <f>IF('Soumission rapide'!$D338*(SUM('Soumission rapide'!$H338:$X338))&gt;0,'Soumission rapide'!$D338*(SUM('Soumission rapide'!$H338:$X338)),"")</f>
        <v/>
      </c>
      <c r="Z338" s="22" t="str">
        <f>IF('Soumission rapide'!$E338*(1+'Soumission rapide'!$F338)*(SUM('Soumission rapide'!$H338:$X338))&gt;0,'Soumission rapide'!$E338*(1+'Soumission rapide'!$F338)*(SUM('Soumission rapide'!$H338:$X338)),"")</f>
        <v/>
      </c>
      <c r="AA338" s="22" t="str">
        <f>IF('Soumission rapide'!$G338*(SUM('Soumission rapide'!$H338:$X338))&gt;0,'Soumission rapide'!$G338*(SUM('Soumission rapide'!$H338:$X338)),"")</f>
        <v/>
      </c>
      <c r="AB338" s="22" t="str">
        <f>IF(SUM('Soumission rapide'!$Y338:$AA338)&gt;0,SUM('Soumission rapide'!$Y338:$AA338),"")</f>
        <v/>
      </c>
    </row>
    <row r="339" spans="1:28" ht="12.75" customHeight="1">
      <c r="A339" s="28"/>
      <c r="B339" s="28"/>
      <c r="C339" s="16"/>
      <c r="D339" s="17"/>
      <c r="E339" s="17"/>
      <c r="F339" s="18"/>
      <c r="G339" s="19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1"/>
      <c r="Y339" s="22" t="str">
        <f>IF('Soumission rapide'!$D339*(SUM('Soumission rapide'!$H339:$X339))&gt;0,'Soumission rapide'!$D339*(SUM('Soumission rapide'!$H339:$X339)),"")</f>
        <v/>
      </c>
      <c r="Z339" s="22" t="str">
        <f>IF('Soumission rapide'!$E339*(1+'Soumission rapide'!$F339)*(SUM('Soumission rapide'!$H339:$X339))&gt;0,'Soumission rapide'!$E339*(1+'Soumission rapide'!$F339)*(SUM('Soumission rapide'!$H339:$X339)),"")</f>
        <v/>
      </c>
      <c r="AA339" s="22" t="str">
        <f>IF('Soumission rapide'!$G339*(SUM('Soumission rapide'!$H339:$X339))&gt;0,'Soumission rapide'!$G339*(SUM('Soumission rapide'!$H339:$X339)),"")</f>
        <v/>
      </c>
      <c r="AB339" s="22" t="str">
        <f>IF(SUM('Soumission rapide'!$Y339:$AA339)&gt;0,SUM('Soumission rapide'!$Y339:$AA339),"")</f>
        <v/>
      </c>
    </row>
    <row r="340" spans="1:28" ht="12.75" customHeight="1">
      <c r="A340" s="28"/>
      <c r="B340" s="28"/>
      <c r="C340" s="16"/>
      <c r="D340" s="17"/>
      <c r="E340" s="17"/>
      <c r="F340" s="18"/>
      <c r="G340" s="19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1"/>
      <c r="Y340" s="22" t="str">
        <f>IF('Soumission rapide'!$D340*(SUM('Soumission rapide'!$H340:$X340))&gt;0,'Soumission rapide'!$D340*(SUM('Soumission rapide'!$H340:$X340)),"")</f>
        <v/>
      </c>
      <c r="Z340" s="22" t="str">
        <f>IF('Soumission rapide'!$E340*(1+'Soumission rapide'!$F340)*(SUM('Soumission rapide'!$H340:$X340))&gt;0,'Soumission rapide'!$E340*(1+'Soumission rapide'!$F340)*(SUM('Soumission rapide'!$H340:$X340)),"")</f>
        <v/>
      </c>
      <c r="AA340" s="22" t="str">
        <f>IF('Soumission rapide'!$G340*(SUM('Soumission rapide'!$H340:$X340))&gt;0,'Soumission rapide'!$G340*(SUM('Soumission rapide'!$H340:$X340)),"")</f>
        <v/>
      </c>
      <c r="AB340" s="22" t="str">
        <f>IF(SUM('Soumission rapide'!$Y340:$AA340)&gt;0,SUM('Soumission rapide'!$Y340:$AA340),"")</f>
        <v/>
      </c>
    </row>
    <row r="341" spans="1:28" ht="12.75" customHeight="1">
      <c r="A341" s="28"/>
      <c r="B341" s="28"/>
      <c r="C341" s="16"/>
      <c r="D341" s="17"/>
      <c r="E341" s="17"/>
      <c r="F341" s="18"/>
      <c r="G341" s="19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1"/>
      <c r="Y341" s="22" t="str">
        <f>IF('Soumission rapide'!$D341*(SUM('Soumission rapide'!$H341:$X341))&gt;0,'Soumission rapide'!$D341*(SUM('Soumission rapide'!$H341:$X341)),"")</f>
        <v/>
      </c>
      <c r="Z341" s="22" t="str">
        <f>IF('Soumission rapide'!$E341*(1+'Soumission rapide'!$F341)*(SUM('Soumission rapide'!$H341:$X341))&gt;0,'Soumission rapide'!$E341*(1+'Soumission rapide'!$F341)*(SUM('Soumission rapide'!$H341:$X341)),"")</f>
        <v/>
      </c>
      <c r="AA341" s="22" t="str">
        <f>IF('Soumission rapide'!$G341*(SUM('Soumission rapide'!$H341:$X341))&gt;0,'Soumission rapide'!$G341*(SUM('Soumission rapide'!$H341:$X341)),"")</f>
        <v/>
      </c>
      <c r="AB341" s="22" t="str">
        <f>IF(SUM('Soumission rapide'!$Y341:$AA341)&gt;0,SUM('Soumission rapide'!$Y341:$AA341),"")</f>
        <v/>
      </c>
    </row>
    <row r="342" spans="1:28" ht="12.75" customHeight="1">
      <c r="A342" s="28"/>
      <c r="B342" s="28"/>
      <c r="C342" s="16"/>
      <c r="D342" s="17"/>
      <c r="E342" s="17"/>
      <c r="F342" s="18"/>
      <c r="G342" s="19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1"/>
      <c r="Y342" s="22" t="str">
        <f>IF('Soumission rapide'!$D342*(SUM('Soumission rapide'!$H342:$X342))&gt;0,'Soumission rapide'!$D342*(SUM('Soumission rapide'!$H342:$X342)),"")</f>
        <v/>
      </c>
      <c r="Z342" s="22" t="str">
        <f>IF('Soumission rapide'!$E342*(1+'Soumission rapide'!$F342)*(SUM('Soumission rapide'!$H342:$X342))&gt;0,'Soumission rapide'!$E342*(1+'Soumission rapide'!$F342)*(SUM('Soumission rapide'!$H342:$X342)),"")</f>
        <v/>
      </c>
      <c r="AA342" s="22" t="str">
        <f>IF('Soumission rapide'!$G342*(SUM('Soumission rapide'!$H342:$X342))&gt;0,'Soumission rapide'!$G342*(SUM('Soumission rapide'!$H342:$X342)),"")</f>
        <v/>
      </c>
      <c r="AB342" s="22" t="str">
        <f>IF(SUM('Soumission rapide'!$Y342:$AA342)&gt;0,SUM('Soumission rapide'!$Y342:$AA342),"")</f>
        <v/>
      </c>
    </row>
    <row r="343" spans="1:28" ht="12.75" customHeight="1">
      <c r="A343" s="28"/>
      <c r="B343" s="28"/>
      <c r="C343" s="16"/>
      <c r="D343" s="17"/>
      <c r="E343" s="17"/>
      <c r="F343" s="18"/>
      <c r="G343" s="19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1"/>
      <c r="Y343" s="22" t="str">
        <f>IF('Soumission rapide'!$D343*(SUM('Soumission rapide'!$H343:$X343))&gt;0,'Soumission rapide'!$D343*(SUM('Soumission rapide'!$H343:$X343)),"")</f>
        <v/>
      </c>
      <c r="Z343" s="22" t="str">
        <f>IF('Soumission rapide'!$E343*(1+'Soumission rapide'!$F343)*(SUM('Soumission rapide'!$H343:$X343))&gt;0,'Soumission rapide'!$E343*(1+'Soumission rapide'!$F343)*(SUM('Soumission rapide'!$H343:$X343)),"")</f>
        <v/>
      </c>
      <c r="AA343" s="22" t="str">
        <f>IF('Soumission rapide'!$G343*(SUM('Soumission rapide'!$H343:$X343))&gt;0,'Soumission rapide'!$G343*(SUM('Soumission rapide'!$H343:$X343)),"")</f>
        <v/>
      </c>
      <c r="AB343" s="22" t="str">
        <f>IF(SUM('Soumission rapide'!$Y343:$AA343)&gt;0,SUM('Soumission rapide'!$Y343:$AA343),"")</f>
        <v/>
      </c>
    </row>
    <row r="344" spans="1:28" ht="12.75" customHeight="1">
      <c r="A344" s="28"/>
      <c r="B344" s="28"/>
      <c r="C344" s="16"/>
      <c r="D344" s="17"/>
      <c r="E344" s="17"/>
      <c r="F344" s="18"/>
      <c r="G344" s="19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1"/>
      <c r="Y344" s="22" t="str">
        <f>IF('Soumission rapide'!$D344*(SUM('Soumission rapide'!$H344:$X344))&gt;0,'Soumission rapide'!$D344*(SUM('Soumission rapide'!$H344:$X344)),"")</f>
        <v/>
      </c>
      <c r="Z344" s="22" t="str">
        <f>IF('Soumission rapide'!$E344*(1+'Soumission rapide'!$F344)*(SUM('Soumission rapide'!$H344:$X344))&gt;0,'Soumission rapide'!$E344*(1+'Soumission rapide'!$F344)*(SUM('Soumission rapide'!$H344:$X344)),"")</f>
        <v/>
      </c>
      <c r="AA344" s="22" t="str">
        <f>IF('Soumission rapide'!$G344*(SUM('Soumission rapide'!$H344:$X344))&gt;0,'Soumission rapide'!$G344*(SUM('Soumission rapide'!$H344:$X344)),"")</f>
        <v/>
      </c>
      <c r="AB344" s="22" t="str">
        <f>IF(SUM('Soumission rapide'!$Y344:$AA344)&gt;0,SUM('Soumission rapide'!$Y344:$AA344),"")</f>
        <v/>
      </c>
    </row>
    <row r="345" spans="1:28" ht="12.75" customHeight="1">
      <c r="A345" s="28"/>
      <c r="B345" s="28"/>
      <c r="C345" s="16"/>
      <c r="D345" s="17"/>
      <c r="E345" s="17"/>
      <c r="F345" s="18"/>
      <c r="G345" s="19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1"/>
      <c r="Y345" s="22" t="str">
        <f>IF('Soumission rapide'!$D345*(SUM('Soumission rapide'!$H345:$X345))&gt;0,'Soumission rapide'!$D345*(SUM('Soumission rapide'!$H345:$X345)),"")</f>
        <v/>
      </c>
      <c r="Z345" s="22" t="str">
        <f>IF('Soumission rapide'!$E345*(1+'Soumission rapide'!$F345)*(SUM('Soumission rapide'!$H345:$X345))&gt;0,'Soumission rapide'!$E345*(1+'Soumission rapide'!$F345)*(SUM('Soumission rapide'!$H345:$X345)),"")</f>
        <v/>
      </c>
      <c r="AA345" s="22" t="str">
        <f>IF('Soumission rapide'!$G345*(SUM('Soumission rapide'!$H345:$X345))&gt;0,'Soumission rapide'!$G345*(SUM('Soumission rapide'!$H345:$X345)),"")</f>
        <v/>
      </c>
      <c r="AB345" s="22" t="str">
        <f>IF(SUM('Soumission rapide'!$Y345:$AA345)&gt;0,SUM('Soumission rapide'!$Y345:$AA345),"")</f>
        <v/>
      </c>
    </row>
    <row r="346" spans="1:28" ht="12.75" customHeight="1">
      <c r="A346" s="28"/>
      <c r="B346" s="28"/>
      <c r="C346" s="16"/>
      <c r="D346" s="17"/>
      <c r="E346" s="17"/>
      <c r="F346" s="18"/>
      <c r="G346" s="19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1"/>
      <c r="Y346" s="22" t="str">
        <f>IF('Soumission rapide'!$D346*(SUM('Soumission rapide'!$H346:$X346))&gt;0,'Soumission rapide'!$D346*(SUM('Soumission rapide'!$H346:$X346)),"")</f>
        <v/>
      </c>
      <c r="Z346" s="22" t="str">
        <f>IF('Soumission rapide'!$E346*(1+'Soumission rapide'!$F346)*(SUM('Soumission rapide'!$H346:$X346))&gt;0,'Soumission rapide'!$E346*(1+'Soumission rapide'!$F346)*(SUM('Soumission rapide'!$H346:$X346)),"")</f>
        <v/>
      </c>
      <c r="AA346" s="22" t="str">
        <f>IF('Soumission rapide'!$G346*(SUM('Soumission rapide'!$H346:$X346))&gt;0,'Soumission rapide'!$G346*(SUM('Soumission rapide'!$H346:$X346)),"")</f>
        <v/>
      </c>
      <c r="AB346" s="22" t="str">
        <f>IF(SUM('Soumission rapide'!$Y346:$AA346)&gt;0,SUM('Soumission rapide'!$Y346:$AA346),"")</f>
        <v/>
      </c>
    </row>
    <row r="347" spans="1:28" ht="12.75" customHeight="1">
      <c r="A347" s="28"/>
      <c r="B347" s="28"/>
      <c r="C347" s="16"/>
      <c r="D347" s="17"/>
      <c r="E347" s="17"/>
      <c r="F347" s="18"/>
      <c r="G347" s="19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1"/>
      <c r="Y347" s="22" t="str">
        <f>IF('Soumission rapide'!$D347*(SUM('Soumission rapide'!$H347:$X347))&gt;0,'Soumission rapide'!$D347*(SUM('Soumission rapide'!$H347:$X347)),"")</f>
        <v/>
      </c>
      <c r="Z347" s="22" t="str">
        <f>IF('Soumission rapide'!$E347*(1+'Soumission rapide'!$F347)*(SUM('Soumission rapide'!$H347:$X347))&gt;0,'Soumission rapide'!$E347*(1+'Soumission rapide'!$F347)*(SUM('Soumission rapide'!$H347:$X347)),"")</f>
        <v/>
      </c>
      <c r="AA347" s="22" t="str">
        <f>IF('Soumission rapide'!$G347*(SUM('Soumission rapide'!$H347:$X347))&gt;0,'Soumission rapide'!$G347*(SUM('Soumission rapide'!$H347:$X347)),"")</f>
        <v/>
      </c>
      <c r="AB347" s="22" t="str">
        <f>IF(SUM('Soumission rapide'!$Y347:$AA347)&gt;0,SUM('Soumission rapide'!$Y347:$AA347),"")</f>
        <v/>
      </c>
    </row>
    <row r="348" spans="1:28" ht="12.75" customHeight="1">
      <c r="A348" s="28"/>
      <c r="B348" s="28"/>
      <c r="C348" s="16"/>
      <c r="D348" s="17"/>
      <c r="E348" s="17"/>
      <c r="F348" s="18"/>
      <c r="G348" s="19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1"/>
      <c r="Y348" s="22" t="str">
        <f>IF('Soumission rapide'!$D348*(SUM('Soumission rapide'!$H348:$X348))&gt;0,'Soumission rapide'!$D348*(SUM('Soumission rapide'!$H348:$X348)),"")</f>
        <v/>
      </c>
      <c r="Z348" s="22" t="str">
        <f>IF('Soumission rapide'!$E348*(1+'Soumission rapide'!$F348)*(SUM('Soumission rapide'!$H348:$X348))&gt;0,'Soumission rapide'!$E348*(1+'Soumission rapide'!$F348)*(SUM('Soumission rapide'!$H348:$X348)),"")</f>
        <v/>
      </c>
      <c r="AA348" s="22" t="str">
        <f>IF('Soumission rapide'!$G348*(SUM('Soumission rapide'!$H348:$X348))&gt;0,'Soumission rapide'!$G348*(SUM('Soumission rapide'!$H348:$X348)),"")</f>
        <v/>
      </c>
      <c r="AB348" s="22" t="str">
        <f>IF(SUM('Soumission rapide'!$Y348:$AA348)&gt;0,SUM('Soumission rapide'!$Y348:$AA348),"")</f>
        <v/>
      </c>
    </row>
    <row r="349" spans="1:28" ht="12.75" customHeight="1">
      <c r="A349" s="28"/>
      <c r="B349" s="28"/>
      <c r="C349" s="16"/>
      <c r="D349" s="17"/>
      <c r="E349" s="17"/>
      <c r="F349" s="18"/>
      <c r="G349" s="19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1"/>
      <c r="Y349" s="22" t="str">
        <f>IF('Soumission rapide'!$D349*(SUM('Soumission rapide'!$H349:$X349))&gt;0,'Soumission rapide'!$D349*(SUM('Soumission rapide'!$H349:$X349)),"")</f>
        <v/>
      </c>
      <c r="Z349" s="22" t="str">
        <f>IF('Soumission rapide'!$E349*(1+'Soumission rapide'!$F349)*(SUM('Soumission rapide'!$H349:$X349))&gt;0,'Soumission rapide'!$E349*(1+'Soumission rapide'!$F349)*(SUM('Soumission rapide'!$H349:$X349)),"")</f>
        <v/>
      </c>
      <c r="AA349" s="22" t="str">
        <f>IF('Soumission rapide'!$G349*(SUM('Soumission rapide'!$H349:$X349))&gt;0,'Soumission rapide'!$G349*(SUM('Soumission rapide'!$H349:$X349)),"")</f>
        <v/>
      </c>
      <c r="AB349" s="22" t="str">
        <f>IF(SUM('Soumission rapide'!$Y349:$AA349)&gt;0,SUM('Soumission rapide'!$Y349:$AA349),"")</f>
        <v/>
      </c>
    </row>
    <row r="350" spans="1:28" ht="12.75" customHeight="1">
      <c r="A350" s="28"/>
      <c r="B350" s="28"/>
      <c r="C350" s="16"/>
      <c r="D350" s="17"/>
      <c r="E350" s="17"/>
      <c r="F350" s="18"/>
      <c r="G350" s="19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1"/>
      <c r="Y350" s="22" t="str">
        <f>IF('Soumission rapide'!$D350*(SUM('Soumission rapide'!$H350:$X350))&gt;0,'Soumission rapide'!$D350*(SUM('Soumission rapide'!$H350:$X350)),"")</f>
        <v/>
      </c>
      <c r="Z350" s="22" t="str">
        <f>IF('Soumission rapide'!$E350*(1+'Soumission rapide'!$F350)*(SUM('Soumission rapide'!$H350:$X350))&gt;0,'Soumission rapide'!$E350*(1+'Soumission rapide'!$F350)*(SUM('Soumission rapide'!$H350:$X350)),"")</f>
        <v/>
      </c>
      <c r="AA350" s="22" t="str">
        <f>IF('Soumission rapide'!$G350*(SUM('Soumission rapide'!$H350:$X350))&gt;0,'Soumission rapide'!$G350*(SUM('Soumission rapide'!$H350:$X350)),"")</f>
        <v/>
      </c>
      <c r="AB350" s="22" t="str">
        <f>IF(SUM('Soumission rapide'!$Y350:$AA350)&gt;0,SUM('Soumission rapide'!$Y350:$AA350),"")</f>
        <v/>
      </c>
    </row>
    <row r="351" spans="1:28" ht="12.75" customHeight="1">
      <c r="A351" s="28"/>
      <c r="B351" s="28"/>
      <c r="C351" s="16"/>
      <c r="D351" s="17"/>
      <c r="E351" s="17"/>
      <c r="F351" s="18"/>
      <c r="G351" s="19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1"/>
      <c r="Y351" s="22" t="str">
        <f>IF('Soumission rapide'!$D351*(SUM('Soumission rapide'!$H351:$X351))&gt;0,'Soumission rapide'!$D351*(SUM('Soumission rapide'!$H351:$X351)),"")</f>
        <v/>
      </c>
      <c r="Z351" s="22" t="str">
        <f>IF('Soumission rapide'!$E351*(1+'Soumission rapide'!$F351)*(SUM('Soumission rapide'!$H351:$X351))&gt;0,'Soumission rapide'!$E351*(1+'Soumission rapide'!$F351)*(SUM('Soumission rapide'!$H351:$X351)),"")</f>
        <v/>
      </c>
      <c r="AA351" s="22" t="str">
        <f>IF('Soumission rapide'!$G351*(SUM('Soumission rapide'!$H351:$X351))&gt;0,'Soumission rapide'!$G351*(SUM('Soumission rapide'!$H351:$X351)),"")</f>
        <v/>
      </c>
      <c r="AB351" s="22" t="str">
        <f>IF(SUM('Soumission rapide'!$Y351:$AA351)&gt;0,SUM('Soumission rapide'!$Y351:$AA351),"")</f>
        <v/>
      </c>
    </row>
    <row r="352" spans="1:28" ht="12.75" customHeight="1">
      <c r="A352" s="28"/>
      <c r="B352" s="28"/>
      <c r="C352" s="16"/>
      <c r="D352" s="17"/>
      <c r="E352" s="17"/>
      <c r="F352" s="18"/>
      <c r="G352" s="19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1"/>
      <c r="Y352" s="22" t="str">
        <f>IF('Soumission rapide'!$D352*(SUM('Soumission rapide'!$H352:$X352))&gt;0,'Soumission rapide'!$D352*(SUM('Soumission rapide'!$H352:$X352)),"")</f>
        <v/>
      </c>
      <c r="Z352" s="22" t="str">
        <f>IF('Soumission rapide'!$E352*(1+'Soumission rapide'!$F352)*(SUM('Soumission rapide'!$H352:$X352))&gt;0,'Soumission rapide'!$E352*(1+'Soumission rapide'!$F352)*(SUM('Soumission rapide'!$H352:$X352)),"")</f>
        <v/>
      </c>
      <c r="AA352" s="22" t="str">
        <f>IF('Soumission rapide'!$G352*(SUM('Soumission rapide'!$H352:$X352))&gt;0,'Soumission rapide'!$G352*(SUM('Soumission rapide'!$H352:$X352)),"")</f>
        <v/>
      </c>
      <c r="AB352" s="22" t="str">
        <f>IF(SUM('Soumission rapide'!$Y352:$AA352)&gt;0,SUM('Soumission rapide'!$Y352:$AA352),"")</f>
        <v/>
      </c>
    </row>
    <row r="353" spans="1:28" ht="12.75" customHeight="1">
      <c r="A353" s="28"/>
      <c r="B353" s="28"/>
      <c r="C353" s="16"/>
      <c r="D353" s="17"/>
      <c r="E353" s="17"/>
      <c r="F353" s="18"/>
      <c r="G353" s="19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1"/>
      <c r="Y353" s="22" t="str">
        <f>IF('Soumission rapide'!$D353*(SUM('Soumission rapide'!$H353:$X353))&gt;0,'Soumission rapide'!$D353*(SUM('Soumission rapide'!$H353:$X353)),"")</f>
        <v/>
      </c>
      <c r="Z353" s="22" t="str">
        <f>IF('Soumission rapide'!$E353*(1+'Soumission rapide'!$F353)*(SUM('Soumission rapide'!$H353:$X353))&gt;0,'Soumission rapide'!$E353*(1+'Soumission rapide'!$F353)*(SUM('Soumission rapide'!$H353:$X353)),"")</f>
        <v/>
      </c>
      <c r="AA353" s="22" t="str">
        <f>IF('Soumission rapide'!$G353*(SUM('Soumission rapide'!$H353:$X353))&gt;0,'Soumission rapide'!$G353*(SUM('Soumission rapide'!$H353:$X353)),"")</f>
        <v/>
      </c>
      <c r="AB353" s="22" t="str">
        <f>IF(SUM('Soumission rapide'!$Y353:$AA353)&gt;0,SUM('Soumission rapide'!$Y353:$AA353),"")</f>
        <v/>
      </c>
    </row>
    <row r="354" spans="1:28" ht="12.75" customHeight="1">
      <c r="A354" s="28"/>
      <c r="B354" s="28"/>
      <c r="C354" s="16"/>
      <c r="D354" s="17"/>
      <c r="E354" s="17"/>
      <c r="F354" s="18"/>
      <c r="G354" s="19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1"/>
      <c r="Y354" s="22" t="str">
        <f>IF('Soumission rapide'!$D354*(SUM('Soumission rapide'!$H354:$X354))&gt;0,'Soumission rapide'!$D354*(SUM('Soumission rapide'!$H354:$X354)),"")</f>
        <v/>
      </c>
      <c r="Z354" s="22" t="str">
        <f>IF('Soumission rapide'!$E354*(1+'Soumission rapide'!$F354)*(SUM('Soumission rapide'!$H354:$X354))&gt;0,'Soumission rapide'!$E354*(1+'Soumission rapide'!$F354)*(SUM('Soumission rapide'!$H354:$X354)),"")</f>
        <v/>
      </c>
      <c r="AA354" s="22" t="str">
        <f>IF('Soumission rapide'!$G354*(SUM('Soumission rapide'!$H354:$X354))&gt;0,'Soumission rapide'!$G354*(SUM('Soumission rapide'!$H354:$X354)),"")</f>
        <v/>
      </c>
      <c r="AB354" s="22" t="str">
        <f>IF(SUM('Soumission rapide'!$Y354:$AA354)&gt;0,SUM('Soumission rapide'!$Y354:$AA354),"")</f>
        <v/>
      </c>
    </row>
    <row r="355" spans="1:28" ht="12.75" customHeight="1">
      <c r="A355" s="28"/>
      <c r="B355" s="28"/>
      <c r="C355" s="16"/>
      <c r="D355" s="17"/>
      <c r="E355" s="17"/>
      <c r="F355" s="18"/>
      <c r="G355" s="19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1"/>
      <c r="Y355" s="22" t="str">
        <f>IF('Soumission rapide'!$D355*(SUM('Soumission rapide'!$H355:$X355))&gt;0,'Soumission rapide'!$D355*(SUM('Soumission rapide'!$H355:$X355)),"")</f>
        <v/>
      </c>
      <c r="Z355" s="22" t="str">
        <f>IF('Soumission rapide'!$E355*(1+'Soumission rapide'!$F355)*(SUM('Soumission rapide'!$H355:$X355))&gt;0,'Soumission rapide'!$E355*(1+'Soumission rapide'!$F355)*(SUM('Soumission rapide'!$H355:$X355)),"")</f>
        <v/>
      </c>
      <c r="AA355" s="22" t="str">
        <f>IF('Soumission rapide'!$G355*(SUM('Soumission rapide'!$H355:$X355))&gt;0,'Soumission rapide'!$G355*(SUM('Soumission rapide'!$H355:$X355)),"")</f>
        <v/>
      </c>
      <c r="AB355" s="22" t="str">
        <f>IF(SUM('Soumission rapide'!$Y355:$AA355)&gt;0,SUM('Soumission rapide'!$Y355:$AA355),"")</f>
        <v/>
      </c>
    </row>
    <row r="356" spans="1:28" ht="12.75" customHeight="1">
      <c r="A356" s="28"/>
      <c r="B356" s="28"/>
      <c r="C356" s="16"/>
      <c r="D356" s="17"/>
      <c r="E356" s="17"/>
      <c r="F356" s="18"/>
      <c r="G356" s="19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1"/>
      <c r="Y356" s="22" t="str">
        <f>IF('Soumission rapide'!$D356*(SUM('Soumission rapide'!$H356:$X356))&gt;0,'Soumission rapide'!$D356*(SUM('Soumission rapide'!$H356:$X356)),"")</f>
        <v/>
      </c>
      <c r="Z356" s="22" t="str">
        <f>IF('Soumission rapide'!$E356*(1+'Soumission rapide'!$F356)*(SUM('Soumission rapide'!$H356:$X356))&gt;0,'Soumission rapide'!$E356*(1+'Soumission rapide'!$F356)*(SUM('Soumission rapide'!$H356:$X356)),"")</f>
        <v/>
      </c>
      <c r="AA356" s="22" t="str">
        <f>IF('Soumission rapide'!$G356*(SUM('Soumission rapide'!$H356:$X356))&gt;0,'Soumission rapide'!$G356*(SUM('Soumission rapide'!$H356:$X356)),"")</f>
        <v/>
      </c>
      <c r="AB356" s="22" t="str">
        <f>IF(SUM('Soumission rapide'!$Y356:$AA356)&gt;0,SUM('Soumission rapide'!$Y356:$AA356),"")</f>
        <v/>
      </c>
    </row>
    <row r="357" spans="1:28" ht="12.75" customHeight="1">
      <c r="A357" s="28"/>
      <c r="B357" s="28"/>
      <c r="C357" s="16"/>
      <c r="D357" s="17"/>
      <c r="E357" s="17"/>
      <c r="F357" s="18"/>
      <c r="G357" s="19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1"/>
      <c r="Y357" s="22" t="str">
        <f>IF('Soumission rapide'!$D357*(SUM('Soumission rapide'!$H357:$X357))&gt;0,'Soumission rapide'!$D357*(SUM('Soumission rapide'!$H357:$X357)),"")</f>
        <v/>
      </c>
      <c r="Z357" s="22" t="str">
        <f>IF('Soumission rapide'!$E357*(1+'Soumission rapide'!$F357)*(SUM('Soumission rapide'!$H357:$X357))&gt;0,'Soumission rapide'!$E357*(1+'Soumission rapide'!$F357)*(SUM('Soumission rapide'!$H357:$X357)),"")</f>
        <v/>
      </c>
      <c r="AA357" s="22" t="str">
        <f>IF('Soumission rapide'!$G357*(SUM('Soumission rapide'!$H357:$X357))&gt;0,'Soumission rapide'!$G357*(SUM('Soumission rapide'!$H357:$X357)),"")</f>
        <v/>
      </c>
      <c r="AB357" s="22" t="str">
        <f>IF(SUM('Soumission rapide'!$Y357:$AA357)&gt;0,SUM('Soumission rapide'!$Y357:$AA357),"")</f>
        <v/>
      </c>
    </row>
    <row r="358" spans="1:28" ht="12.75" customHeight="1">
      <c r="A358" s="28"/>
      <c r="B358" s="28"/>
      <c r="C358" s="16"/>
      <c r="D358" s="17"/>
      <c r="E358" s="17"/>
      <c r="F358" s="18"/>
      <c r="G358" s="19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1"/>
      <c r="Y358" s="22" t="str">
        <f>IF('Soumission rapide'!$D358*(SUM('Soumission rapide'!$H358:$X358))&gt;0,'Soumission rapide'!$D358*(SUM('Soumission rapide'!$H358:$X358)),"")</f>
        <v/>
      </c>
      <c r="Z358" s="22" t="str">
        <f>IF('Soumission rapide'!$E358*(1+'Soumission rapide'!$F358)*(SUM('Soumission rapide'!$H358:$X358))&gt;0,'Soumission rapide'!$E358*(1+'Soumission rapide'!$F358)*(SUM('Soumission rapide'!$H358:$X358)),"")</f>
        <v/>
      </c>
      <c r="AA358" s="22" t="str">
        <f>IF('Soumission rapide'!$G358*(SUM('Soumission rapide'!$H358:$X358))&gt;0,'Soumission rapide'!$G358*(SUM('Soumission rapide'!$H358:$X358)),"")</f>
        <v/>
      </c>
      <c r="AB358" s="22" t="str">
        <f>IF(SUM('Soumission rapide'!$Y358:$AA358)&gt;0,SUM('Soumission rapide'!$Y358:$AA358),"")</f>
        <v/>
      </c>
    </row>
    <row r="359" spans="1:28" ht="12.75" customHeight="1">
      <c r="A359" s="28"/>
      <c r="B359" s="28"/>
      <c r="C359" s="16"/>
      <c r="D359" s="17"/>
      <c r="E359" s="17"/>
      <c r="F359" s="18"/>
      <c r="G359" s="19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1"/>
      <c r="Y359" s="22" t="str">
        <f>IF('Soumission rapide'!$D359*(SUM('Soumission rapide'!$H359:$X359))&gt;0,'Soumission rapide'!$D359*(SUM('Soumission rapide'!$H359:$X359)),"")</f>
        <v/>
      </c>
      <c r="Z359" s="22" t="str">
        <f>IF('Soumission rapide'!$E359*(1+'Soumission rapide'!$F359)*(SUM('Soumission rapide'!$H359:$X359))&gt;0,'Soumission rapide'!$E359*(1+'Soumission rapide'!$F359)*(SUM('Soumission rapide'!$H359:$X359)),"")</f>
        <v/>
      </c>
      <c r="AA359" s="22" t="str">
        <f>IF('Soumission rapide'!$G359*(SUM('Soumission rapide'!$H359:$X359))&gt;0,'Soumission rapide'!$G359*(SUM('Soumission rapide'!$H359:$X359)),"")</f>
        <v/>
      </c>
      <c r="AB359" s="22" t="str">
        <f>IF(SUM('Soumission rapide'!$Y359:$AA359)&gt;0,SUM('Soumission rapide'!$Y359:$AA359),"")</f>
        <v/>
      </c>
    </row>
    <row r="360" spans="1:28" ht="12.75" customHeight="1">
      <c r="A360" s="28"/>
      <c r="B360" s="28"/>
      <c r="C360" s="16"/>
      <c r="D360" s="17"/>
      <c r="E360" s="17"/>
      <c r="F360" s="18"/>
      <c r="G360" s="19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1"/>
      <c r="Y360" s="22" t="str">
        <f>IF('Soumission rapide'!$D360*(SUM('Soumission rapide'!$H360:$X360))&gt;0,'Soumission rapide'!$D360*(SUM('Soumission rapide'!$H360:$X360)),"")</f>
        <v/>
      </c>
      <c r="Z360" s="22" t="str">
        <f>IF('Soumission rapide'!$E360*(1+'Soumission rapide'!$F360)*(SUM('Soumission rapide'!$H360:$X360))&gt;0,'Soumission rapide'!$E360*(1+'Soumission rapide'!$F360)*(SUM('Soumission rapide'!$H360:$X360)),"")</f>
        <v/>
      </c>
      <c r="AA360" s="22" t="str">
        <f>IF('Soumission rapide'!$G360*(SUM('Soumission rapide'!$H360:$X360))&gt;0,'Soumission rapide'!$G360*(SUM('Soumission rapide'!$H360:$X360)),"")</f>
        <v/>
      </c>
      <c r="AB360" s="22" t="str">
        <f>IF(SUM('Soumission rapide'!$Y360:$AA360)&gt;0,SUM('Soumission rapide'!$Y360:$AA360),"")</f>
        <v/>
      </c>
    </row>
    <row r="361" spans="1:28" ht="12.75" customHeight="1">
      <c r="A361" s="28"/>
      <c r="B361" s="28"/>
      <c r="C361" s="16"/>
      <c r="D361" s="17"/>
      <c r="E361" s="17"/>
      <c r="F361" s="18"/>
      <c r="G361" s="19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1"/>
      <c r="Y361" s="22" t="str">
        <f>IF('Soumission rapide'!$D361*(SUM('Soumission rapide'!$H361:$X361))&gt;0,'Soumission rapide'!$D361*(SUM('Soumission rapide'!$H361:$X361)),"")</f>
        <v/>
      </c>
      <c r="Z361" s="22" t="str">
        <f>IF('Soumission rapide'!$E361*(1+'Soumission rapide'!$F361)*(SUM('Soumission rapide'!$H361:$X361))&gt;0,'Soumission rapide'!$E361*(1+'Soumission rapide'!$F361)*(SUM('Soumission rapide'!$H361:$X361)),"")</f>
        <v/>
      </c>
      <c r="AA361" s="22" t="str">
        <f>IF('Soumission rapide'!$G361*(SUM('Soumission rapide'!$H361:$X361))&gt;0,'Soumission rapide'!$G361*(SUM('Soumission rapide'!$H361:$X361)),"")</f>
        <v/>
      </c>
      <c r="AB361" s="22" t="str">
        <f>IF(SUM('Soumission rapide'!$Y361:$AA361)&gt;0,SUM('Soumission rapide'!$Y361:$AA361),"")</f>
        <v/>
      </c>
    </row>
    <row r="362" spans="1:28" ht="12.75" customHeight="1">
      <c r="A362" s="28"/>
      <c r="B362" s="28"/>
      <c r="C362" s="16"/>
      <c r="D362" s="17"/>
      <c r="E362" s="17"/>
      <c r="F362" s="18"/>
      <c r="G362" s="19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1"/>
      <c r="Y362" s="22" t="str">
        <f>IF('Soumission rapide'!$D362*(SUM('Soumission rapide'!$H362:$X362))&gt;0,'Soumission rapide'!$D362*(SUM('Soumission rapide'!$H362:$X362)),"")</f>
        <v/>
      </c>
      <c r="Z362" s="22" t="str">
        <f>IF('Soumission rapide'!$E362*(1+'Soumission rapide'!$F362)*(SUM('Soumission rapide'!$H362:$X362))&gt;0,'Soumission rapide'!$E362*(1+'Soumission rapide'!$F362)*(SUM('Soumission rapide'!$H362:$X362)),"")</f>
        <v/>
      </c>
      <c r="AA362" s="22" t="str">
        <f>IF('Soumission rapide'!$G362*(SUM('Soumission rapide'!$H362:$X362))&gt;0,'Soumission rapide'!$G362*(SUM('Soumission rapide'!$H362:$X362)),"")</f>
        <v/>
      </c>
      <c r="AB362" s="22" t="str">
        <f>IF(SUM('Soumission rapide'!$Y362:$AA362)&gt;0,SUM('Soumission rapide'!$Y362:$AA362),"")</f>
        <v/>
      </c>
    </row>
    <row r="363" spans="1:28" ht="12.75" customHeight="1">
      <c r="A363" s="28"/>
      <c r="B363" s="28"/>
      <c r="C363" s="16"/>
      <c r="D363" s="17"/>
      <c r="E363" s="17"/>
      <c r="F363" s="18"/>
      <c r="G363" s="19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1"/>
      <c r="Y363" s="22" t="str">
        <f>IF('Soumission rapide'!$D363*(SUM('Soumission rapide'!$H363:$X363))&gt;0,'Soumission rapide'!$D363*(SUM('Soumission rapide'!$H363:$X363)),"")</f>
        <v/>
      </c>
      <c r="Z363" s="22" t="str">
        <f>IF('Soumission rapide'!$E363*(1+'Soumission rapide'!$F363)*(SUM('Soumission rapide'!$H363:$X363))&gt;0,'Soumission rapide'!$E363*(1+'Soumission rapide'!$F363)*(SUM('Soumission rapide'!$H363:$X363)),"")</f>
        <v/>
      </c>
      <c r="AA363" s="22" t="str">
        <f>IF('Soumission rapide'!$G363*(SUM('Soumission rapide'!$H363:$X363))&gt;0,'Soumission rapide'!$G363*(SUM('Soumission rapide'!$H363:$X363)),"")</f>
        <v/>
      </c>
      <c r="AB363" s="22" t="str">
        <f>IF(SUM('Soumission rapide'!$Y363:$AA363)&gt;0,SUM('Soumission rapide'!$Y363:$AA363),"")</f>
        <v/>
      </c>
    </row>
    <row r="364" spans="1:28" ht="12.75" customHeight="1">
      <c r="A364" s="28"/>
      <c r="B364" s="28"/>
      <c r="C364" s="16"/>
      <c r="D364" s="17"/>
      <c r="E364" s="17"/>
      <c r="F364" s="18"/>
      <c r="G364" s="19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1"/>
      <c r="Y364" s="22" t="str">
        <f>IF('Soumission rapide'!$D364*(SUM('Soumission rapide'!$H364:$X364))&gt;0,'Soumission rapide'!$D364*(SUM('Soumission rapide'!$H364:$X364)),"")</f>
        <v/>
      </c>
      <c r="Z364" s="22" t="str">
        <f>IF('Soumission rapide'!$E364*(1+'Soumission rapide'!$F364)*(SUM('Soumission rapide'!$H364:$X364))&gt;0,'Soumission rapide'!$E364*(1+'Soumission rapide'!$F364)*(SUM('Soumission rapide'!$H364:$X364)),"")</f>
        <v/>
      </c>
      <c r="AA364" s="22" t="str">
        <f>IF('Soumission rapide'!$G364*(SUM('Soumission rapide'!$H364:$X364))&gt;0,'Soumission rapide'!$G364*(SUM('Soumission rapide'!$H364:$X364)),"")</f>
        <v/>
      </c>
      <c r="AB364" s="22" t="str">
        <f>IF(SUM('Soumission rapide'!$Y364:$AA364)&gt;0,SUM('Soumission rapide'!$Y364:$AA364),"")</f>
        <v/>
      </c>
    </row>
    <row r="365" spans="1:28" ht="12.75" customHeight="1">
      <c r="A365" s="28"/>
      <c r="B365" s="28"/>
      <c r="C365" s="16"/>
      <c r="D365" s="17"/>
      <c r="E365" s="17"/>
      <c r="F365" s="18"/>
      <c r="G365" s="19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1"/>
      <c r="Y365" s="22" t="str">
        <f>IF('Soumission rapide'!$D365*(SUM('Soumission rapide'!$H365:$X365))&gt;0,'Soumission rapide'!$D365*(SUM('Soumission rapide'!$H365:$X365)),"")</f>
        <v/>
      </c>
      <c r="Z365" s="22" t="str">
        <f>IF('Soumission rapide'!$E365*(1+'Soumission rapide'!$F365)*(SUM('Soumission rapide'!$H365:$X365))&gt;0,'Soumission rapide'!$E365*(1+'Soumission rapide'!$F365)*(SUM('Soumission rapide'!$H365:$X365)),"")</f>
        <v/>
      </c>
      <c r="AA365" s="22" t="str">
        <f>IF('Soumission rapide'!$G365*(SUM('Soumission rapide'!$H365:$X365))&gt;0,'Soumission rapide'!$G365*(SUM('Soumission rapide'!$H365:$X365)),"")</f>
        <v/>
      </c>
      <c r="AB365" s="22" t="str">
        <f>IF(SUM('Soumission rapide'!$Y365:$AA365)&gt;0,SUM('Soumission rapide'!$Y365:$AA365),"")</f>
        <v/>
      </c>
    </row>
    <row r="366" spans="1:28" ht="12.75" customHeight="1">
      <c r="A366" s="28"/>
      <c r="B366" s="28"/>
      <c r="C366" s="16"/>
      <c r="D366" s="17"/>
      <c r="E366" s="17"/>
      <c r="F366" s="18"/>
      <c r="G366" s="19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1"/>
      <c r="Y366" s="22" t="str">
        <f>IF('Soumission rapide'!$D366*(SUM('Soumission rapide'!$H366:$X366))&gt;0,'Soumission rapide'!$D366*(SUM('Soumission rapide'!$H366:$X366)),"")</f>
        <v/>
      </c>
      <c r="Z366" s="22" t="str">
        <f>IF('Soumission rapide'!$E366*(1+'Soumission rapide'!$F366)*(SUM('Soumission rapide'!$H366:$X366))&gt;0,'Soumission rapide'!$E366*(1+'Soumission rapide'!$F366)*(SUM('Soumission rapide'!$H366:$X366)),"")</f>
        <v/>
      </c>
      <c r="AA366" s="22" t="str">
        <f>IF('Soumission rapide'!$G366*(SUM('Soumission rapide'!$H366:$X366))&gt;0,'Soumission rapide'!$G366*(SUM('Soumission rapide'!$H366:$X366)),"")</f>
        <v/>
      </c>
      <c r="AB366" s="22" t="str">
        <f>IF(SUM('Soumission rapide'!$Y366:$AA366)&gt;0,SUM('Soumission rapide'!$Y366:$AA366),"")</f>
        <v/>
      </c>
    </row>
    <row r="367" spans="1:28" ht="12.75" customHeight="1">
      <c r="A367" s="28"/>
      <c r="B367" s="28"/>
      <c r="C367" s="16"/>
      <c r="D367" s="17"/>
      <c r="E367" s="17"/>
      <c r="F367" s="18"/>
      <c r="G367" s="19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1"/>
      <c r="Y367" s="22" t="str">
        <f>IF('Soumission rapide'!$D367*(SUM('Soumission rapide'!$H367:$X367))&gt;0,'Soumission rapide'!$D367*(SUM('Soumission rapide'!$H367:$X367)),"")</f>
        <v/>
      </c>
      <c r="Z367" s="22" t="str">
        <f>IF('Soumission rapide'!$E367*(1+'Soumission rapide'!$F367)*(SUM('Soumission rapide'!$H367:$X367))&gt;0,'Soumission rapide'!$E367*(1+'Soumission rapide'!$F367)*(SUM('Soumission rapide'!$H367:$X367)),"")</f>
        <v/>
      </c>
      <c r="AA367" s="22" t="str">
        <f>IF('Soumission rapide'!$G367*(SUM('Soumission rapide'!$H367:$X367))&gt;0,'Soumission rapide'!$G367*(SUM('Soumission rapide'!$H367:$X367)),"")</f>
        <v/>
      </c>
      <c r="AB367" s="22" t="str">
        <f>IF(SUM('Soumission rapide'!$Y367:$AA367)&gt;0,SUM('Soumission rapide'!$Y367:$AA367),"")</f>
        <v/>
      </c>
    </row>
    <row r="368" spans="1:28" ht="12.75" customHeight="1">
      <c r="A368" s="28"/>
      <c r="B368" s="28"/>
      <c r="C368" s="16"/>
      <c r="D368" s="17"/>
      <c r="E368" s="17"/>
      <c r="F368" s="18"/>
      <c r="G368" s="19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1"/>
      <c r="Y368" s="22" t="str">
        <f>IF('Soumission rapide'!$D368*(SUM('Soumission rapide'!$H368:$X368))&gt;0,'Soumission rapide'!$D368*(SUM('Soumission rapide'!$H368:$X368)),"")</f>
        <v/>
      </c>
      <c r="Z368" s="22" t="str">
        <f>IF('Soumission rapide'!$E368*(1+'Soumission rapide'!$F368)*(SUM('Soumission rapide'!$H368:$X368))&gt;0,'Soumission rapide'!$E368*(1+'Soumission rapide'!$F368)*(SUM('Soumission rapide'!$H368:$X368)),"")</f>
        <v/>
      </c>
      <c r="AA368" s="22" t="str">
        <f>IF('Soumission rapide'!$G368*(SUM('Soumission rapide'!$H368:$X368))&gt;0,'Soumission rapide'!$G368*(SUM('Soumission rapide'!$H368:$X368)),"")</f>
        <v/>
      </c>
      <c r="AB368" s="22" t="str">
        <f>IF(SUM('Soumission rapide'!$Y368:$AA368)&gt;0,SUM('Soumission rapide'!$Y368:$AA368),"")</f>
        <v/>
      </c>
    </row>
    <row r="369" spans="1:28" ht="12.75" customHeight="1">
      <c r="A369" s="28"/>
      <c r="B369" s="28"/>
      <c r="C369" s="16"/>
      <c r="D369" s="17"/>
      <c r="E369" s="17"/>
      <c r="F369" s="18"/>
      <c r="G369" s="19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1"/>
      <c r="Y369" s="22" t="str">
        <f>IF('Soumission rapide'!$D369*(SUM('Soumission rapide'!$H369:$X369))&gt;0,'Soumission rapide'!$D369*(SUM('Soumission rapide'!$H369:$X369)),"")</f>
        <v/>
      </c>
      <c r="Z369" s="22" t="str">
        <f>IF('Soumission rapide'!$E369*(1+'Soumission rapide'!$F369)*(SUM('Soumission rapide'!$H369:$X369))&gt;0,'Soumission rapide'!$E369*(1+'Soumission rapide'!$F369)*(SUM('Soumission rapide'!$H369:$X369)),"")</f>
        <v/>
      </c>
      <c r="AA369" s="22" t="str">
        <f>IF('Soumission rapide'!$G369*(SUM('Soumission rapide'!$H369:$X369))&gt;0,'Soumission rapide'!$G369*(SUM('Soumission rapide'!$H369:$X369)),"")</f>
        <v/>
      </c>
      <c r="AB369" s="22" t="str">
        <f>IF(SUM('Soumission rapide'!$Y369:$AA369)&gt;0,SUM('Soumission rapide'!$Y369:$AA369),"")</f>
        <v/>
      </c>
    </row>
    <row r="370" spans="1:28" ht="12.75" customHeight="1">
      <c r="A370" s="28"/>
      <c r="B370" s="28"/>
      <c r="C370" s="16"/>
      <c r="D370" s="17"/>
      <c r="E370" s="17"/>
      <c r="F370" s="18"/>
      <c r="G370" s="19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1"/>
      <c r="Y370" s="22" t="str">
        <f>IF('Soumission rapide'!$D370*(SUM('Soumission rapide'!$H370:$X370))&gt;0,'Soumission rapide'!$D370*(SUM('Soumission rapide'!$H370:$X370)),"")</f>
        <v/>
      </c>
      <c r="Z370" s="22" t="str">
        <f>IF('Soumission rapide'!$E370*(1+'Soumission rapide'!$F370)*(SUM('Soumission rapide'!$H370:$X370))&gt;0,'Soumission rapide'!$E370*(1+'Soumission rapide'!$F370)*(SUM('Soumission rapide'!$H370:$X370)),"")</f>
        <v/>
      </c>
      <c r="AA370" s="22" t="str">
        <f>IF('Soumission rapide'!$G370*(SUM('Soumission rapide'!$H370:$X370))&gt;0,'Soumission rapide'!$G370*(SUM('Soumission rapide'!$H370:$X370)),"")</f>
        <v/>
      </c>
      <c r="AB370" s="22" t="str">
        <f>IF(SUM('Soumission rapide'!$Y370:$AA370)&gt;0,SUM('Soumission rapide'!$Y370:$AA370),"")</f>
        <v/>
      </c>
    </row>
    <row r="371" spans="1:28" ht="12.75" customHeight="1">
      <c r="A371" s="28"/>
      <c r="B371" s="28"/>
      <c r="C371" s="16"/>
      <c r="D371" s="17"/>
      <c r="E371" s="17"/>
      <c r="F371" s="18"/>
      <c r="G371" s="19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1"/>
      <c r="Y371" s="22" t="str">
        <f>IF('Soumission rapide'!$D371*(SUM('Soumission rapide'!$H371:$X371))&gt;0,'Soumission rapide'!$D371*(SUM('Soumission rapide'!$H371:$X371)),"")</f>
        <v/>
      </c>
      <c r="Z371" s="22" t="str">
        <f>IF('Soumission rapide'!$E371*(1+'Soumission rapide'!$F371)*(SUM('Soumission rapide'!$H371:$X371))&gt;0,'Soumission rapide'!$E371*(1+'Soumission rapide'!$F371)*(SUM('Soumission rapide'!$H371:$X371)),"")</f>
        <v/>
      </c>
      <c r="AA371" s="22" t="str">
        <f>IF('Soumission rapide'!$G371*(SUM('Soumission rapide'!$H371:$X371))&gt;0,'Soumission rapide'!$G371*(SUM('Soumission rapide'!$H371:$X371)),"")</f>
        <v/>
      </c>
      <c r="AB371" s="22" t="str">
        <f>IF(SUM('Soumission rapide'!$Y371:$AA371)&gt;0,SUM('Soumission rapide'!$Y371:$AA371),"")</f>
        <v/>
      </c>
    </row>
    <row r="372" spans="1:28" ht="12.75" customHeight="1">
      <c r="A372" s="28"/>
      <c r="B372" s="28"/>
      <c r="C372" s="16"/>
      <c r="D372" s="17"/>
      <c r="E372" s="17"/>
      <c r="F372" s="18"/>
      <c r="G372" s="19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1"/>
      <c r="Y372" s="22" t="str">
        <f>IF('Soumission rapide'!$D372*(SUM('Soumission rapide'!$H372:$X372))&gt;0,'Soumission rapide'!$D372*(SUM('Soumission rapide'!$H372:$X372)),"")</f>
        <v/>
      </c>
      <c r="Z372" s="22" t="str">
        <f>IF('Soumission rapide'!$E372*(1+'Soumission rapide'!$F372)*(SUM('Soumission rapide'!$H372:$X372))&gt;0,'Soumission rapide'!$E372*(1+'Soumission rapide'!$F372)*(SUM('Soumission rapide'!$H372:$X372)),"")</f>
        <v/>
      </c>
      <c r="AA372" s="22" t="str">
        <f>IF('Soumission rapide'!$G372*(SUM('Soumission rapide'!$H372:$X372))&gt;0,'Soumission rapide'!$G372*(SUM('Soumission rapide'!$H372:$X372)),"")</f>
        <v/>
      </c>
      <c r="AB372" s="22" t="str">
        <f>IF(SUM('Soumission rapide'!$Y372:$AA372)&gt;0,SUM('Soumission rapide'!$Y372:$AA372),"")</f>
        <v/>
      </c>
    </row>
    <row r="373" spans="1:28" ht="12.75" customHeight="1">
      <c r="A373" s="28"/>
      <c r="B373" s="28"/>
      <c r="C373" s="16"/>
      <c r="D373" s="17"/>
      <c r="E373" s="17"/>
      <c r="F373" s="18"/>
      <c r="G373" s="19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1"/>
      <c r="Y373" s="22" t="str">
        <f>IF('Soumission rapide'!$D373*(SUM('Soumission rapide'!$H373:$X373))&gt;0,'Soumission rapide'!$D373*(SUM('Soumission rapide'!$H373:$X373)),"")</f>
        <v/>
      </c>
      <c r="Z373" s="22" t="str">
        <f>IF('Soumission rapide'!$E373*(1+'Soumission rapide'!$F373)*(SUM('Soumission rapide'!$H373:$X373))&gt;0,'Soumission rapide'!$E373*(1+'Soumission rapide'!$F373)*(SUM('Soumission rapide'!$H373:$X373)),"")</f>
        <v/>
      </c>
      <c r="AA373" s="22" t="str">
        <f>IF('Soumission rapide'!$G373*(SUM('Soumission rapide'!$H373:$X373))&gt;0,'Soumission rapide'!$G373*(SUM('Soumission rapide'!$H373:$X373)),"")</f>
        <v/>
      </c>
      <c r="AB373" s="22" t="str">
        <f>IF(SUM('Soumission rapide'!$Y373:$AA373)&gt;0,SUM('Soumission rapide'!$Y373:$AA373),"")</f>
        <v/>
      </c>
    </row>
    <row r="374" spans="1:28" ht="12.75" customHeight="1">
      <c r="A374" s="28"/>
      <c r="B374" s="28"/>
      <c r="C374" s="16"/>
      <c r="D374" s="17"/>
      <c r="E374" s="17"/>
      <c r="F374" s="18"/>
      <c r="G374" s="19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1"/>
      <c r="Y374" s="22" t="str">
        <f>IF('Soumission rapide'!$D374*(SUM('Soumission rapide'!$H374:$X374))&gt;0,'Soumission rapide'!$D374*(SUM('Soumission rapide'!$H374:$X374)),"")</f>
        <v/>
      </c>
      <c r="Z374" s="22" t="str">
        <f>IF('Soumission rapide'!$E374*(1+'Soumission rapide'!$F374)*(SUM('Soumission rapide'!$H374:$X374))&gt;0,'Soumission rapide'!$E374*(1+'Soumission rapide'!$F374)*(SUM('Soumission rapide'!$H374:$X374)),"")</f>
        <v/>
      </c>
      <c r="AA374" s="22" t="str">
        <f>IF('Soumission rapide'!$G374*(SUM('Soumission rapide'!$H374:$X374))&gt;0,'Soumission rapide'!$G374*(SUM('Soumission rapide'!$H374:$X374)),"")</f>
        <v/>
      </c>
      <c r="AB374" s="22" t="str">
        <f>IF(SUM('Soumission rapide'!$Y374:$AA374)&gt;0,SUM('Soumission rapide'!$Y374:$AA374),"")</f>
        <v/>
      </c>
    </row>
    <row r="375" spans="1:28" ht="12.75" customHeight="1">
      <c r="A375" s="28"/>
      <c r="B375" s="28"/>
      <c r="C375" s="16"/>
      <c r="D375" s="17"/>
      <c r="E375" s="17"/>
      <c r="F375" s="18"/>
      <c r="G375" s="19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1"/>
      <c r="Y375" s="22" t="str">
        <f>IF('Soumission rapide'!$D375*(SUM('Soumission rapide'!$H375:$X375))&gt;0,'Soumission rapide'!$D375*(SUM('Soumission rapide'!$H375:$X375)),"")</f>
        <v/>
      </c>
      <c r="Z375" s="22" t="str">
        <f>IF('Soumission rapide'!$E375*(1+'Soumission rapide'!$F375)*(SUM('Soumission rapide'!$H375:$X375))&gt;0,'Soumission rapide'!$E375*(1+'Soumission rapide'!$F375)*(SUM('Soumission rapide'!$H375:$X375)),"")</f>
        <v/>
      </c>
      <c r="AA375" s="22" t="str">
        <f>IF('Soumission rapide'!$G375*(SUM('Soumission rapide'!$H375:$X375))&gt;0,'Soumission rapide'!$G375*(SUM('Soumission rapide'!$H375:$X375)),"")</f>
        <v/>
      </c>
      <c r="AB375" s="22" t="str">
        <f>IF(SUM('Soumission rapide'!$Y375:$AA375)&gt;0,SUM('Soumission rapide'!$Y375:$AA375),"")</f>
        <v/>
      </c>
    </row>
    <row r="376" spans="1:28" ht="12.75" customHeight="1">
      <c r="A376" s="28"/>
      <c r="B376" s="28"/>
      <c r="C376" s="16"/>
      <c r="D376" s="17"/>
      <c r="E376" s="17"/>
      <c r="F376" s="18"/>
      <c r="G376" s="19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1"/>
      <c r="Y376" s="22" t="str">
        <f>IF('Soumission rapide'!$D376*(SUM('Soumission rapide'!$H376:$X376))&gt;0,'Soumission rapide'!$D376*(SUM('Soumission rapide'!$H376:$X376)),"")</f>
        <v/>
      </c>
      <c r="Z376" s="22" t="str">
        <f>IF('Soumission rapide'!$E376*(1+'Soumission rapide'!$F376)*(SUM('Soumission rapide'!$H376:$X376))&gt;0,'Soumission rapide'!$E376*(1+'Soumission rapide'!$F376)*(SUM('Soumission rapide'!$H376:$X376)),"")</f>
        <v/>
      </c>
      <c r="AA376" s="22" t="str">
        <f>IF('Soumission rapide'!$G376*(SUM('Soumission rapide'!$H376:$X376))&gt;0,'Soumission rapide'!$G376*(SUM('Soumission rapide'!$H376:$X376)),"")</f>
        <v/>
      </c>
      <c r="AB376" s="22" t="str">
        <f>IF(SUM('Soumission rapide'!$Y376:$AA376)&gt;0,SUM('Soumission rapide'!$Y376:$AA376),"")</f>
        <v/>
      </c>
    </row>
    <row r="377" spans="1:28" ht="12.75" customHeight="1">
      <c r="A377" s="28"/>
      <c r="B377" s="28"/>
      <c r="C377" s="16"/>
      <c r="D377" s="17"/>
      <c r="E377" s="17"/>
      <c r="F377" s="18"/>
      <c r="G377" s="19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1"/>
      <c r="Y377" s="22" t="str">
        <f>IF('Soumission rapide'!$D377*(SUM('Soumission rapide'!$H377:$X377))&gt;0,'Soumission rapide'!$D377*(SUM('Soumission rapide'!$H377:$X377)),"")</f>
        <v/>
      </c>
      <c r="Z377" s="22" t="str">
        <f>IF('Soumission rapide'!$E377*(1+'Soumission rapide'!$F377)*(SUM('Soumission rapide'!$H377:$X377))&gt;0,'Soumission rapide'!$E377*(1+'Soumission rapide'!$F377)*(SUM('Soumission rapide'!$H377:$X377)),"")</f>
        <v/>
      </c>
      <c r="AA377" s="22" t="str">
        <f>IF('Soumission rapide'!$G377*(SUM('Soumission rapide'!$H377:$X377))&gt;0,'Soumission rapide'!$G377*(SUM('Soumission rapide'!$H377:$X377)),"")</f>
        <v/>
      </c>
      <c r="AB377" s="22" t="str">
        <f>IF(SUM('Soumission rapide'!$Y377:$AA377)&gt;0,SUM('Soumission rapide'!$Y377:$AA377),"")</f>
        <v/>
      </c>
    </row>
    <row r="378" spans="1:28" ht="12.75" customHeight="1">
      <c r="A378" s="28"/>
      <c r="B378" s="28"/>
      <c r="C378" s="16"/>
      <c r="D378" s="17"/>
      <c r="E378" s="17"/>
      <c r="F378" s="18"/>
      <c r="G378" s="19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1"/>
      <c r="Y378" s="22" t="str">
        <f>IF('Soumission rapide'!$D378*(SUM('Soumission rapide'!$H378:$X378))&gt;0,'Soumission rapide'!$D378*(SUM('Soumission rapide'!$H378:$X378)),"")</f>
        <v/>
      </c>
      <c r="Z378" s="22" t="str">
        <f>IF('Soumission rapide'!$E378*(1+'Soumission rapide'!$F378)*(SUM('Soumission rapide'!$H378:$X378))&gt;0,'Soumission rapide'!$E378*(1+'Soumission rapide'!$F378)*(SUM('Soumission rapide'!$H378:$X378)),"")</f>
        <v/>
      </c>
      <c r="AA378" s="22" t="str">
        <f>IF('Soumission rapide'!$G378*(SUM('Soumission rapide'!$H378:$X378))&gt;0,'Soumission rapide'!$G378*(SUM('Soumission rapide'!$H378:$X378)),"")</f>
        <v/>
      </c>
      <c r="AB378" s="22" t="str">
        <f>IF(SUM('Soumission rapide'!$Y378:$AA378)&gt;0,SUM('Soumission rapide'!$Y378:$AA378),"")</f>
        <v/>
      </c>
    </row>
    <row r="379" spans="1:28" ht="12.75" customHeight="1">
      <c r="A379" s="28"/>
      <c r="B379" s="28"/>
      <c r="C379" s="16"/>
      <c r="D379" s="17"/>
      <c r="E379" s="17"/>
      <c r="F379" s="18"/>
      <c r="G379" s="19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1"/>
      <c r="Y379" s="22" t="str">
        <f>IF('Soumission rapide'!$D379*(SUM('Soumission rapide'!$H379:$X379))&gt;0,'Soumission rapide'!$D379*(SUM('Soumission rapide'!$H379:$X379)),"")</f>
        <v/>
      </c>
      <c r="Z379" s="22" t="str">
        <f>IF('Soumission rapide'!$E379*(1+'Soumission rapide'!$F379)*(SUM('Soumission rapide'!$H379:$X379))&gt;0,'Soumission rapide'!$E379*(1+'Soumission rapide'!$F379)*(SUM('Soumission rapide'!$H379:$X379)),"")</f>
        <v/>
      </c>
      <c r="AA379" s="22" t="str">
        <f>IF('Soumission rapide'!$G379*(SUM('Soumission rapide'!$H379:$X379))&gt;0,'Soumission rapide'!$G379*(SUM('Soumission rapide'!$H379:$X379)),"")</f>
        <v/>
      </c>
      <c r="AB379" s="22" t="str">
        <f>IF(SUM('Soumission rapide'!$Y379:$AA379)&gt;0,SUM('Soumission rapide'!$Y379:$AA379),"")</f>
        <v/>
      </c>
    </row>
    <row r="380" spans="1:28" ht="12.75" customHeight="1">
      <c r="A380" s="28"/>
      <c r="B380" s="28"/>
      <c r="C380" s="16"/>
      <c r="D380" s="17"/>
      <c r="E380" s="17"/>
      <c r="F380" s="18"/>
      <c r="G380" s="19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1"/>
      <c r="Y380" s="22" t="str">
        <f>IF('Soumission rapide'!$D380*(SUM('Soumission rapide'!$H380:$X380))&gt;0,'Soumission rapide'!$D380*(SUM('Soumission rapide'!$H380:$X380)),"")</f>
        <v/>
      </c>
      <c r="Z380" s="22" t="str">
        <f>IF('Soumission rapide'!$E380*(1+'Soumission rapide'!$F380)*(SUM('Soumission rapide'!$H380:$X380))&gt;0,'Soumission rapide'!$E380*(1+'Soumission rapide'!$F380)*(SUM('Soumission rapide'!$H380:$X380)),"")</f>
        <v/>
      </c>
      <c r="AA380" s="22" t="str">
        <f>IF('Soumission rapide'!$G380*(SUM('Soumission rapide'!$H380:$X380))&gt;0,'Soumission rapide'!$G380*(SUM('Soumission rapide'!$H380:$X380)),"")</f>
        <v/>
      </c>
      <c r="AB380" s="22" t="str">
        <f>IF(SUM('Soumission rapide'!$Y380:$AA380)&gt;0,SUM('Soumission rapide'!$Y380:$AA380),"")</f>
        <v/>
      </c>
    </row>
    <row r="381" spans="1:28" ht="12.75" customHeight="1">
      <c r="A381" s="28"/>
      <c r="B381" s="28"/>
      <c r="C381" s="16"/>
      <c r="D381" s="17"/>
      <c r="E381" s="17"/>
      <c r="F381" s="18"/>
      <c r="G381" s="19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1"/>
      <c r="Y381" s="22" t="str">
        <f>IF('Soumission rapide'!$D381*(SUM('Soumission rapide'!$H381:$X381))&gt;0,'Soumission rapide'!$D381*(SUM('Soumission rapide'!$H381:$X381)),"")</f>
        <v/>
      </c>
      <c r="Z381" s="22" t="str">
        <f>IF('Soumission rapide'!$E381*(1+'Soumission rapide'!$F381)*(SUM('Soumission rapide'!$H381:$X381))&gt;0,'Soumission rapide'!$E381*(1+'Soumission rapide'!$F381)*(SUM('Soumission rapide'!$H381:$X381)),"")</f>
        <v/>
      </c>
      <c r="AA381" s="22" t="str">
        <f>IF('Soumission rapide'!$G381*(SUM('Soumission rapide'!$H381:$X381))&gt;0,'Soumission rapide'!$G381*(SUM('Soumission rapide'!$H381:$X381)),"")</f>
        <v/>
      </c>
      <c r="AB381" s="22" t="str">
        <f>IF(SUM('Soumission rapide'!$Y381:$AA381)&gt;0,SUM('Soumission rapide'!$Y381:$AA381),"")</f>
        <v/>
      </c>
    </row>
    <row r="382" spans="1:28" ht="12.75" customHeight="1">
      <c r="A382" s="28"/>
      <c r="B382" s="28"/>
      <c r="C382" s="16"/>
      <c r="D382" s="17"/>
      <c r="E382" s="17"/>
      <c r="F382" s="18"/>
      <c r="G382" s="19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1"/>
      <c r="Y382" s="22" t="str">
        <f>IF('Soumission rapide'!$D382*(SUM('Soumission rapide'!$H382:$X382))&gt;0,'Soumission rapide'!$D382*(SUM('Soumission rapide'!$H382:$X382)),"")</f>
        <v/>
      </c>
      <c r="Z382" s="22" t="str">
        <f>IF('Soumission rapide'!$E382*(1+'Soumission rapide'!$F382)*(SUM('Soumission rapide'!$H382:$X382))&gt;0,'Soumission rapide'!$E382*(1+'Soumission rapide'!$F382)*(SUM('Soumission rapide'!$H382:$X382)),"")</f>
        <v/>
      </c>
      <c r="AA382" s="22" t="str">
        <f>IF('Soumission rapide'!$G382*(SUM('Soumission rapide'!$H382:$X382))&gt;0,'Soumission rapide'!$G382*(SUM('Soumission rapide'!$H382:$X382)),"")</f>
        <v/>
      </c>
      <c r="AB382" s="22" t="str">
        <f>IF(SUM('Soumission rapide'!$Y382:$AA382)&gt;0,SUM('Soumission rapide'!$Y382:$AA382),"")</f>
        <v/>
      </c>
    </row>
    <row r="383" spans="1:28" ht="12.75" customHeight="1">
      <c r="A383" s="28"/>
      <c r="B383" s="28"/>
      <c r="C383" s="16"/>
      <c r="D383" s="17"/>
      <c r="E383" s="17"/>
      <c r="F383" s="18"/>
      <c r="G383" s="19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1"/>
      <c r="Y383" s="22" t="str">
        <f>IF('Soumission rapide'!$D383*(SUM('Soumission rapide'!$H383:$X383))&gt;0,'Soumission rapide'!$D383*(SUM('Soumission rapide'!$H383:$X383)),"")</f>
        <v/>
      </c>
      <c r="Z383" s="22" t="str">
        <f>IF('Soumission rapide'!$E383*(1+'Soumission rapide'!$F383)*(SUM('Soumission rapide'!$H383:$X383))&gt;0,'Soumission rapide'!$E383*(1+'Soumission rapide'!$F383)*(SUM('Soumission rapide'!$H383:$X383)),"")</f>
        <v/>
      </c>
      <c r="AA383" s="22" t="str">
        <f>IF('Soumission rapide'!$G383*(SUM('Soumission rapide'!$H383:$X383))&gt;0,'Soumission rapide'!$G383*(SUM('Soumission rapide'!$H383:$X383)),"")</f>
        <v/>
      </c>
      <c r="AB383" s="22" t="str">
        <f>IF(SUM('Soumission rapide'!$Y383:$AA383)&gt;0,SUM('Soumission rapide'!$Y383:$AA383),"")</f>
        <v/>
      </c>
    </row>
    <row r="384" spans="1:28" ht="12.75" customHeight="1">
      <c r="A384" s="28"/>
      <c r="B384" s="28"/>
      <c r="C384" s="16"/>
      <c r="D384" s="17"/>
      <c r="E384" s="17"/>
      <c r="F384" s="18"/>
      <c r="G384" s="19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1"/>
      <c r="Y384" s="22" t="str">
        <f>IF('Soumission rapide'!$D384*(SUM('Soumission rapide'!$H384:$X384))&gt;0,'Soumission rapide'!$D384*(SUM('Soumission rapide'!$H384:$X384)),"")</f>
        <v/>
      </c>
      <c r="Z384" s="22" t="str">
        <f>IF('Soumission rapide'!$E384*(1+'Soumission rapide'!$F384)*(SUM('Soumission rapide'!$H384:$X384))&gt;0,'Soumission rapide'!$E384*(1+'Soumission rapide'!$F384)*(SUM('Soumission rapide'!$H384:$X384)),"")</f>
        <v/>
      </c>
      <c r="AA384" s="22" t="str">
        <f>IF('Soumission rapide'!$G384*(SUM('Soumission rapide'!$H384:$X384))&gt;0,'Soumission rapide'!$G384*(SUM('Soumission rapide'!$H384:$X384)),"")</f>
        <v/>
      </c>
      <c r="AB384" s="22" t="str">
        <f>IF(SUM('Soumission rapide'!$Y384:$AA384)&gt;0,SUM('Soumission rapide'!$Y384:$AA384),"")</f>
        <v/>
      </c>
    </row>
    <row r="385" spans="1:28" ht="12.75" customHeight="1">
      <c r="A385" s="28"/>
      <c r="B385" s="28"/>
      <c r="C385" s="16"/>
      <c r="D385" s="17"/>
      <c r="E385" s="17"/>
      <c r="F385" s="18"/>
      <c r="G385" s="19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1"/>
      <c r="Y385" s="22" t="str">
        <f>IF('Soumission rapide'!$D385*(SUM('Soumission rapide'!$H385:$X385))&gt;0,'Soumission rapide'!$D385*(SUM('Soumission rapide'!$H385:$X385)),"")</f>
        <v/>
      </c>
      <c r="Z385" s="22" t="str">
        <f>IF('Soumission rapide'!$E385*(1+'Soumission rapide'!$F385)*(SUM('Soumission rapide'!$H385:$X385))&gt;0,'Soumission rapide'!$E385*(1+'Soumission rapide'!$F385)*(SUM('Soumission rapide'!$H385:$X385)),"")</f>
        <v/>
      </c>
      <c r="AA385" s="22" t="str">
        <f>IF('Soumission rapide'!$G385*(SUM('Soumission rapide'!$H385:$X385))&gt;0,'Soumission rapide'!$G385*(SUM('Soumission rapide'!$H385:$X385)),"")</f>
        <v/>
      </c>
      <c r="AB385" s="22" t="str">
        <f>IF(SUM('Soumission rapide'!$Y385:$AA385)&gt;0,SUM('Soumission rapide'!$Y385:$AA385),"")</f>
        <v/>
      </c>
    </row>
    <row r="386" spans="1:28" ht="12.75" customHeight="1">
      <c r="A386" s="28"/>
      <c r="B386" s="28"/>
      <c r="C386" s="16"/>
      <c r="D386" s="17"/>
      <c r="E386" s="17"/>
      <c r="F386" s="18"/>
      <c r="G386" s="19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1"/>
      <c r="Y386" s="22" t="str">
        <f>IF('Soumission rapide'!$D386*(SUM('Soumission rapide'!$H386:$X386))&gt;0,'Soumission rapide'!$D386*(SUM('Soumission rapide'!$H386:$X386)),"")</f>
        <v/>
      </c>
      <c r="Z386" s="22" t="str">
        <f>IF('Soumission rapide'!$E386*(1+'Soumission rapide'!$F386)*(SUM('Soumission rapide'!$H386:$X386))&gt;0,'Soumission rapide'!$E386*(1+'Soumission rapide'!$F386)*(SUM('Soumission rapide'!$H386:$X386)),"")</f>
        <v/>
      </c>
      <c r="AA386" s="22" t="str">
        <f>IF('Soumission rapide'!$G386*(SUM('Soumission rapide'!$H386:$X386))&gt;0,'Soumission rapide'!$G386*(SUM('Soumission rapide'!$H386:$X386)),"")</f>
        <v/>
      </c>
      <c r="AB386" s="22" t="str">
        <f>IF(SUM('Soumission rapide'!$Y386:$AA386)&gt;0,SUM('Soumission rapide'!$Y386:$AA386),"")</f>
        <v/>
      </c>
    </row>
    <row r="387" spans="1:28" ht="12.75" customHeight="1">
      <c r="A387" s="28"/>
      <c r="B387" s="28"/>
      <c r="C387" s="16"/>
      <c r="D387" s="17"/>
      <c r="E387" s="17"/>
      <c r="F387" s="18"/>
      <c r="G387" s="19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1"/>
      <c r="Y387" s="22" t="str">
        <f>IF('Soumission rapide'!$D387*(SUM('Soumission rapide'!$H387:$X387))&gt;0,'Soumission rapide'!$D387*(SUM('Soumission rapide'!$H387:$X387)),"")</f>
        <v/>
      </c>
      <c r="Z387" s="22" t="str">
        <f>IF('Soumission rapide'!$E387*(1+'Soumission rapide'!$F387)*(SUM('Soumission rapide'!$H387:$X387))&gt;0,'Soumission rapide'!$E387*(1+'Soumission rapide'!$F387)*(SUM('Soumission rapide'!$H387:$X387)),"")</f>
        <v/>
      </c>
      <c r="AA387" s="22" t="str">
        <f>IF('Soumission rapide'!$G387*(SUM('Soumission rapide'!$H387:$X387))&gt;0,'Soumission rapide'!$G387*(SUM('Soumission rapide'!$H387:$X387)),"")</f>
        <v/>
      </c>
      <c r="AB387" s="22" t="str">
        <f>IF(SUM('Soumission rapide'!$Y387:$AA387)&gt;0,SUM('Soumission rapide'!$Y387:$AA387),"")</f>
        <v/>
      </c>
    </row>
    <row r="388" spans="1:28" ht="12.75" customHeight="1">
      <c r="A388" s="28"/>
      <c r="B388" s="28"/>
      <c r="C388" s="16"/>
      <c r="D388" s="17"/>
      <c r="E388" s="17"/>
      <c r="F388" s="18"/>
      <c r="G388" s="19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1"/>
      <c r="Y388" s="22" t="str">
        <f>IF('Soumission rapide'!$D388*(SUM('Soumission rapide'!$H388:$X388))&gt;0,'Soumission rapide'!$D388*(SUM('Soumission rapide'!$H388:$X388)),"")</f>
        <v/>
      </c>
      <c r="Z388" s="22" t="str">
        <f>IF('Soumission rapide'!$E388*(1+'Soumission rapide'!$F388)*(SUM('Soumission rapide'!$H388:$X388))&gt;0,'Soumission rapide'!$E388*(1+'Soumission rapide'!$F388)*(SUM('Soumission rapide'!$H388:$X388)),"")</f>
        <v/>
      </c>
      <c r="AA388" s="22" t="str">
        <f>IF('Soumission rapide'!$G388*(SUM('Soumission rapide'!$H388:$X388))&gt;0,'Soumission rapide'!$G388*(SUM('Soumission rapide'!$H388:$X388)),"")</f>
        <v/>
      </c>
      <c r="AB388" s="22" t="str">
        <f>IF(SUM('Soumission rapide'!$Y388:$AA388)&gt;0,SUM('Soumission rapide'!$Y388:$AA388),"")</f>
        <v/>
      </c>
    </row>
    <row r="389" spans="1:28" ht="12.75" customHeight="1">
      <c r="A389" s="28"/>
      <c r="B389" s="28"/>
      <c r="C389" s="16"/>
      <c r="D389" s="17"/>
      <c r="E389" s="17"/>
      <c r="F389" s="18"/>
      <c r="G389" s="19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1"/>
      <c r="Y389" s="22" t="str">
        <f>IF('Soumission rapide'!$D389*(SUM('Soumission rapide'!$H389:$X389))&gt;0,'Soumission rapide'!$D389*(SUM('Soumission rapide'!$H389:$X389)),"")</f>
        <v/>
      </c>
      <c r="Z389" s="22" t="str">
        <f>IF('Soumission rapide'!$E389*(1+'Soumission rapide'!$F389)*(SUM('Soumission rapide'!$H389:$X389))&gt;0,'Soumission rapide'!$E389*(1+'Soumission rapide'!$F389)*(SUM('Soumission rapide'!$H389:$X389)),"")</f>
        <v/>
      </c>
      <c r="AA389" s="22" t="str">
        <f>IF('Soumission rapide'!$G389*(SUM('Soumission rapide'!$H389:$X389))&gt;0,'Soumission rapide'!$G389*(SUM('Soumission rapide'!$H389:$X389)),"")</f>
        <v/>
      </c>
      <c r="AB389" s="22" t="str">
        <f>IF(SUM('Soumission rapide'!$Y389:$AA389)&gt;0,SUM('Soumission rapide'!$Y389:$AA389),"")</f>
        <v/>
      </c>
    </row>
    <row r="390" spans="1:28" ht="12.75" customHeight="1">
      <c r="A390" s="28"/>
      <c r="B390" s="28"/>
      <c r="C390" s="16"/>
      <c r="D390" s="17"/>
      <c r="E390" s="17"/>
      <c r="F390" s="18"/>
      <c r="G390" s="19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1"/>
      <c r="Y390" s="22" t="str">
        <f>IF('Soumission rapide'!$D390*(SUM('Soumission rapide'!$H390:$X390))&gt;0,'Soumission rapide'!$D390*(SUM('Soumission rapide'!$H390:$X390)),"")</f>
        <v/>
      </c>
      <c r="Z390" s="22" t="str">
        <f>IF('Soumission rapide'!$E390*(1+'Soumission rapide'!$F390)*(SUM('Soumission rapide'!$H390:$X390))&gt;0,'Soumission rapide'!$E390*(1+'Soumission rapide'!$F390)*(SUM('Soumission rapide'!$H390:$X390)),"")</f>
        <v/>
      </c>
      <c r="AA390" s="22" t="str">
        <f>IF('Soumission rapide'!$G390*(SUM('Soumission rapide'!$H390:$X390))&gt;0,'Soumission rapide'!$G390*(SUM('Soumission rapide'!$H390:$X390)),"")</f>
        <v/>
      </c>
      <c r="AB390" s="22" t="str">
        <f>IF(SUM('Soumission rapide'!$Y390:$AA390)&gt;0,SUM('Soumission rapide'!$Y390:$AA390),"")</f>
        <v/>
      </c>
    </row>
    <row r="391" spans="1:28" ht="12.75" customHeight="1">
      <c r="A391" s="28"/>
      <c r="B391" s="28"/>
      <c r="C391" s="16"/>
      <c r="D391" s="17"/>
      <c r="E391" s="17"/>
      <c r="F391" s="18"/>
      <c r="G391" s="19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1"/>
      <c r="Y391" s="22" t="str">
        <f>IF('Soumission rapide'!$D391*(SUM('Soumission rapide'!$H391:$X391))&gt;0,'Soumission rapide'!$D391*(SUM('Soumission rapide'!$H391:$X391)),"")</f>
        <v/>
      </c>
      <c r="Z391" s="22" t="str">
        <f>IF('Soumission rapide'!$E391*(1+'Soumission rapide'!$F391)*(SUM('Soumission rapide'!$H391:$X391))&gt;0,'Soumission rapide'!$E391*(1+'Soumission rapide'!$F391)*(SUM('Soumission rapide'!$H391:$X391)),"")</f>
        <v/>
      </c>
      <c r="AA391" s="22" t="str">
        <f>IF('Soumission rapide'!$G391*(SUM('Soumission rapide'!$H391:$X391))&gt;0,'Soumission rapide'!$G391*(SUM('Soumission rapide'!$H391:$X391)),"")</f>
        <v/>
      </c>
      <c r="AB391" s="22" t="str">
        <f>IF(SUM('Soumission rapide'!$Y391:$AA391)&gt;0,SUM('Soumission rapide'!$Y391:$AA391),"")</f>
        <v/>
      </c>
    </row>
    <row r="392" spans="1:28" ht="12.75" customHeight="1">
      <c r="A392" s="28"/>
      <c r="B392" s="28"/>
      <c r="C392" s="16"/>
      <c r="D392" s="17"/>
      <c r="E392" s="17"/>
      <c r="F392" s="18"/>
      <c r="G392" s="19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1"/>
      <c r="Y392" s="22" t="str">
        <f>IF('Soumission rapide'!$D392*(SUM('Soumission rapide'!$H392:$X392))&gt;0,'Soumission rapide'!$D392*(SUM('Soumission rapide'!$H392:$X392)),"")</f>
        <v/>
      </c>
      <c r="Z392" s="22" t="str">
        <f>IF('Soumission rapide'!$E392*(1+'Soumission rapide'!$F392)*(SUM('Soumission rapide'!$H392:$X392))&gt;0,'Soumission rapide'!$E392*(1+'Soumission rapide'!$F392)*(SUM('Soumission rapide'!$H392:$X392)),"")</f>
        <v/>
      </c>
      <c r="AA392" s="22" t="str">
        <f>IF('Soumission rapide'!$G392*(SUM('Soumission rapide'!$H392:$X392))&gt;0,'Soumission rapide'!$G392*(SUM('Soumission rapide'!$H392:$X392)),"")</f>
        <v/>
      </c>
      <c r="AB392" s="22" t="str">
        <f>IF(SUM('Soumission rapide'!$Y392:$AA392)&gt;0,SUM('Soumission rapide'!$Y392:$AA392),"")</f>
        <v/>
      </c>
    </row>
    <row r="393" spans="1:28" ht="12.75" customHeight="1">
      <c r="A393" s="28"/>
      <c r="B393" s="28"/>
      <c r="C393" s="16"/>
      <c r="D393" s="17"/>
      <c r="E393" s="17"/>
      <c r="F393" s="18"/>
      <c r="G393" s="19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1"/>
      <c r="Y393" s="22" t="str">
        <f>IF('Soumission rapide'!$D393*(SUM('Soumission rapide'!$H393:$X393))&gt;0,'Soumission rapide'!$D393*(SUM('Soumission rapide'!$H393:$X393)),"")</f>
        <v/>
      </c>
      <c r="Z393" s="22" t="str">
        <f>IF('Soumission rapide'!$E393*(1+'Soumission rapide'!$F393)*(SUM('Soumission rapide'!$H393:$X393))&gt;0,'Soumission rapide'!$E393*(1+'Soumission rapide'!$F393)*(SUM('Soumission rapide'!$H393:$X393)),"")</f>
        <v/>
      </c>
      <c r="AA393" s="22" t="str">
        <f>IF('Soumission rapide'!$G393*(SUM('Soumission rapide'!$H393:$X393))&gt;0,'Soumission rapide'!$G393*(SUM('Soumission rapide'!$H393:$X393)),"")</f>
        <v/>
      </c>
      <c r="AB393" s="22" t="str">
        <f>IF(SUM('Soumission rapide'!$Y393:$AA393)&gt;0,SUM('Soumission rapide'!$Y393:$AA393),"")</f>
        <v/>
      </c>
    </row>
    <row r="394" spans="1:28" ht="12.75" customHeight="1">
      <c r="A394" s="28"/>
      <c r="B394" s="28"/>
      <c r="C394" s="16"/>
      <c r="D394" s="17"/>
      <c r="E394" s="17"/>
      <c r="F394" s="18"/>
      <c r="G394" s="19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1"/>
      <c r="Y394" s="22" t="str">
        <f>IF('Soumission rapide'!$D394*(SUM('Soumission rapide'!$H394:$X394))&gt;0,'Soumission rapide'!$D394*(SUM('Soumission rapide'!$H394:$X394)),"")</f>
        <v/>
      </c>
      <c r="Z394" s="22" t="str">
        <f>IF('Soumission rapide'!$E394*(1+'Soumission rapide'!$F394)*(SUM('Soumission rapide'!$H394:$X394))&gt;0,'Soumission rapide'!$E394*(1+'Soumission rapide'!$F394)*(SUM('Soumission rapide'!$H394:$X394)),"")</f>
        <v/>
      </c>
      <c r="AA394" s="22" t="str">
        <f>IF('Soumission rapide'!$G394*(SUM('Soumission rapide'!$H394:$X394))&gt;0,'Soumission rapide'!$G394*(SUM('Soumission rapide'!$H394:$X394)),"")</f>
        <v/>
      </c>
      <c r="AB394" s="22" t="str">
        <f>IF(SUM('Soumission rapide'!$Y394:$AA394)&gt;0,SUM('Soumission rapide'!$Y394:$AA394),"")</f>
        <v/>
      </c>
    </row>
    <row r="395" spans="1:28" ht="12.75" customHeight="1">
      <c r="A395" s="28"/>
      <c r="B395" s="28"/>
      <c r="C395" s="16"/>
      <c r="D395" s="17"/>
      <c r="E395" s="17"/>
      <c r="F395" s="18"/>
      <c r="G395" s="19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1"/>
      <c r="Y395" s="22" t="str">
        <f>IF('Soumission rapide'!$D395*(SUM('Soumission rapide'!$H395:$X395))&gt;0,'Soumission rapide'!$D395*(SUM('Soumission rapide'!$H395:$X395)),"")</f>
        <v/>
      </c>
      <c r="Z395" s="22" t="str">
        <f>IF('Soumission rapide'!$E395*(1+'Soumission rapide'!$F395)*(SUM('Soumission rapide'!$H395:$X395))&gt;0,'Soumission rapide'!$E395*(1+'Soumission rapide'!$F395)*(SUM('Soumission rapide'!$H395:$X395)),"")</f>
        <v/>
      </c>
      <c r="AA395" s="22" t="str">
        <f>IF('Soumission rapide'!$G395*(SUM('Soumission rapide'!$H395:$X395))&gt;0,'Soumission rapide'!$G395*(SUM('Soumission rapide'!$H395:$X395)),"")</f>
        <v/>
      </c>
      <c r="AB395" s="22" t="str">
        <f>IF(SUM('Soumission rapide'!$Y395:$AA395)&gt;0,SUM('Soumission rapide'!$Y395:$AA395),"")</f>
        <v/>
      </c>
    </row>
    <row r="396" spans="1:28" ht="12.75" customHeight="1">
      <c r="A396" s="28"/>
      <c r="B396" s="28"/>
      <c r="C396" s="16"/>
      <c r="D396" s="17"/>
      <c r="E396" s="17"/>
      <c r="F396" s="18"/>
      <c r="G396" s="19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1"/>
      <c r="Y396" s="22" t="str">
        <f>IF('Soumission rapide'!$D396*(SUM('Soumission rapide'!$H396:$X396))&gt;0,'Soumission rapide'!$D396*(SUM('Soumission rapide'!$H396:$X396)),"")</f>
        <v/>
      </c>
      <c r="Z396" s="22" t="str">
        <f>IF('Soumission rapide'!$E396*(1+'Soumission rapide'!$F396)*(SUM('Soumission rapide'!$H396:$X396))&gt;0,'Soumission rapide'!$E396*(1+'Soumission rapide'!$F396)*(SUM('Soumission rapide'!$H396:$X396)),"")</f>
        <v/>
      </c>
      <c r="AA396" s="22" t="str">
        <f>IF('Soumission rapide'!$G396*(SUM('Soumission rapide'!$H396:$X396))&gt;0,'Soumission rapide'!$G396*(SUM('Soumission rapide'!$H396:$X396)),"")</f>
        <v/>
      </c>
      <c r="AB396" s="22" t="str">
        <f>IF(SUM('Soumission rapide'!$Y396:$AA396)&gt;0,SUM('Soumission rapide'!$Y396:$AA396),"")</f>
        <v/>
      </c>
    </row>
    <row r="397" spans="1:28" ht="12.75" customHeight="1">
      <c r="A397" s="28"/>
      <c r="B397" s="28"/>
      <c r="C397" s="16"/>
      <c r="D397" s="17"/>
      <c r="E397" s="17"/>
      <c r="F397" s="18"/>
      <c r="G397" s="19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1"/>
      <c r="Y397" s="22" t="str">
        <f>IF('Soumission rapide'!$D397*(SUM('Soumission rapide'!$H397:$X397))&gt;0,'Soumission rapide'!$D397*(SUM('Soumission rapide'!$H397:$X397)),"")</f>
        <v/>
      </c>
      <c r="Z397" s="22" t="str">
        <f>IF('Soumission rapide'!$E397*(1+'Soumission rapide'!$F397)*(SUM('Soumission rapide'!$H397:$X397))&gt;0,'Soumission rapide'!$E397*(1+'Soumission rapide'!$F397)*(SUM('Soumission rapide'!$H397:$X397)),"")</f>
        <v/>
      </c>
      <c r="AA397" s="22" t="str">
        <f>IF('Soumission rapide'!$G397*(SUM('Soumission rapide'!$H397:$X397))&gt;0,'Soumission rapide'!$G397*(SUM('Soumission rapide'!$H397:$X397)),"")</f>
        <v/>
      </c>
      <c r="AB397" s="22" t="str">
        <f>IF(SUM('Soumission rapide'!$Y397:$AA397)&gt;0,SUM('Soumission rapide'!$Y397:$AA397),"")</f>
        <v/>
      </c>
    </row>
    <row r="398" spans="1:28" ht="12.75" customHeight="1">
      <c r="A398" s="28"/>
      <c r="B398" s="28"/>
      <c r="C398" s="16"/>
      <c r="D398" s="17"/>
      <c r="E398" s="17"/>
      <c r="F398" s="18"/>
      <c r="G398" s="19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1"/>
      <c r="Y398" s="22" t="str">
        <f>IF('Soumission rapide'!$D398*(SUM('Soumission rapide'!$H398:$X398))&gt;0,'Soumission rapide'!$D398*(SUM('Soumission rapide'!$H398:$X398)),"")</f>
        <v/>
      </c>
      <c r="Z398" s="22" t="str">
        <f>IF('Soumission rapide'!$E398*(1+'Soumission rapide'!$F398)*(SUM('Soumission rapide'!$H398:$X398))&gt;0,'Soumission rapide'!$E398*(1+'Soumission rapide'!$F398)*(SUM('Soumission rapide'!$H398:$X398)),"")</f>
        <v/>
      </c>
      <c r="AA398" s="22" t="str">
        <f>IF('Soumission rapide'!$G398*(SUM('Soumission rapide'!$H398:$X398))&gt;0,'Soumission rapide'!$G398*(SUM('Soumission rapide'!$H398:$X398)),"")</f>
        <v/>
      </c>
      <c r="AB398" s="22" t="str">
        <f>IF(SUM('Soumission rapide'!$Y398:$AA398)&gt;0,SUM('Soumission rapide'!$Y398:$AA398),"")</f>
        <v/>
      </c>
    </row>
    <row r="399" spans="1:28" ht="12.75" customHeight="1">
      <c r="A399" s="28"/>
      <c r="B399" s="28"/>
      <c r="C399" s="16"/>
      <c r="D399" s="17"/>
      <c r="E399" s="17"/>
      <c r="F399" s="18"/>
      <c r="G399" s="19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1"/>
      <c r="Y399" s="22" t="str">
        <f>IF('Soumission rapide'!$D399*(SUM('Soumission rapide'!$H399:$X399))&gt;0,'Soumission rapide'!$D399*(SUM('Soumission rapide'!$H399:$X399)),"")</f>
        <v/>
      </c>
      <c r="Z399" s="22" t="str">
        <f>IF('Soumission rapide'!$E399*(1+'Soumission rapide'!$F399)*(SUM('Soumission rapide'!$H399:$X399))&gt;0,'Soumission rapide'!$E399*(1+'Soumission rapide'!$F399)*(SUM('Soumission rapide'!$H399:$X399)),"")</f>
        <v/>
      </c>
      <c r="AA399" s="22" t="str">
        <f>IF('Soumission rapide'!$G399*(SUM('Soumission rapide'!$H399:$X399))&gt;0,'Soumission rapide'!$G399*(SUM('Soumission rapide'!$H399:$X399)),"")</f>
        <v/>
      </c>
      <c r="AB399" s="22" t="str">
        <f>IF(SUM('Soumission rapide'!$Y399:$AA399)&gt;0,SUM('Soumission rapide'!$Y399:$AA399),"")</f>
        <v/>
      </c>
    </row>
    <row r="400" spans="1:28" ht="12.75" customHeight="1">
      <c r="A400" s="28"/>
      <c r="B400" s="28"/>
      <c r="C400" s="16"/>
      <c r="D400" s="17"/>
      <c r="E400" s="17"/>
      <c r="F400" s="18"/>
      <c r="G400" s="19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1"/>
      <c r="Y400" s="22" t="str">
        <f>IF('Soumission rapide'!$D400*(SUM('Soumission rapide'!$H400:$X400))&gt;0,'Soumission rapide'!$D400*(SUM('Soumission rapide'!$H400:$X400)),"")</f>
        <v/>
      </c>
      <c r="Z400" s="22" t="str">
        <f>IF('Soumission rapide'!$E400*(1+'Soumission rapide'!$F400)*(SUM('Soumission rapide'!$H400:$X400))&gt;0,'Soumission rapide'!$E400*(1+'Soumission rapide'!$F400)*(SUM('Soumission rapide'!$H400:$X400)),"")</f>
        <v/>
      </c>
      <c r="AA400" s="22" t="str">
        <f>IF('Soumission rapide'!$G400*(SUM('Soumission rapide'!$H400:$X400))&gt;0,'Soumission rapide'!$G400*(SUM('Soumission rapide'!$H400:$X400)),"")</f>
        <v/>
      </c>
      <c r="AB400" s="22" t="str">
        <f>IF(SUM('Soumission rapide'!$Y400:$AA400)&gt;0,SUM('Soumission rapide'!$Y400:$AA400),"")</f>
        <v/>
      </c>
    </row>
    <row r="401" spans="1:28" ht="12.75" customHeight="1">
      <c r="A401" s="28"/>
      <c r="B401" s="28"/>
      <c r="C401" s="16"/>
      <c r="D401" s="17"/>
      <c r="E401" s="17"/>
      <c r="F401" s="18"/>
      <c r="G401" s="19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1"/>
      <c r="Y401" s="22" t="str">
        <f>IF('Soumission rapide'!$D401*(SUM('Soumission rapide'!$H401:$X401))&gt;0,'Soumission rapide'!$D401*(SUM('Soumission rapide'!$H401:$X401)),"")</f>
        <v/>
      </c>
      <c r="Z401" s="22" t="str">
        <f>IF('Soumission rapide'!$E401*(1+'Soumission rapide'!$F401)*(SUM('Soumission rapide'!$H401:$X401))&gt;0,'Soumission rapide'!$E401*(1+'Soumission rapide'!$F401)*(SUM('Soumission rapide'!$H401:$X401)),"")</f>
        <v/>
      </c>
      <c r="AA401" s="22" t="str">
        <f>IF('Soumission rapide'!$G401*(SUM('Soumission rapide'!$H401:$X401))&gt;0,'Soumission rapide'!$G401*(SUM('Soumission rapide'!$H401:$X401)),"")</f>
        <v/>
      </c>
      <c r="AB401" s="22" t="str">
        <f>IF(SUM('Soumission rapide'!$Y401:$AA401)&gt;0,SUM('Soumission rapide'!$Y401:$AA401),"")</f>
        <v/>
      </c>
    </row>
    <row r="402" spans="1:28" ht="12.75" customHeight="1">
      <c r="A402" s="28"/>
      <c r="B402" s="28"/>
      <c r="C402" s="16"/>
      <c r="D402" s="17"/>
      <c r="E402" s="17"/>
      <c r="F402" s="18"/>
      <c r="G402" s="19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1"/>
      <c r="Y402" s="22" t="str">
        <f>IF('Soumission rapide'!$D402*(SUM('Soumission rapide'!$H402:$X402))&gt;0,'Soumission rapide'!$D402*(SUM('Soumission rapide'!$H402:$X402)),"")</f>
        <v/>
      </c>
      <c r="Z402" s="22" t="str">
        <f>IF('Soumission rapide'!$E402*(1+'Soumission rapide'!$F402)*(SUM('Soumission rapide'!$H402:$X402))&gt;0,'Soumission rapide'!$E402*(1+'Soumission rapide'!$F402)*(SUM('Soumission rapide'!$H402:$X402)),"")</f>
        <v/>
      </c>
      <c r="AA402" s="22" t="str">
        <f>IF('Soumission rapide'!$G402*(SUM('Soumission rapide'!$H402:$X402))&gt;0,'Soumission rapide'!$G402*(SUM('Soumission rapide'!$H402:$X402)),"")</f>
        <v/>
      </c>
      <c r="AB402" s="22" t="str">
        <f>IF(SUM('Soumission rapide'!$Y402:$AA402)&gt;0,SUM('Soumission rapide'!$Y402:$AA402),"")</f>
        <v/>
      </c>
    </row>
    <row r="403" spans="1:28" ht="12.75" customHeight="1">
      <c r="A403" s="28"/>
      <c r="B403" s="28"/>
      <c r="C403" s="16"/>
      <c r="D403" s="17"/>
      <c r="E403" s="17"/>
      <c r="F403" s="18"/>
      <c r="G403" s="19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1"/>
      <c r="Y403" s="22" t="str">
        <f>IF('Soumission rapide'!$D403*(SUM('Soumission rapide'!$H403:$X403))&gt;0,'Soumission rapide'!$D403*(SUM('Soumission rapide'!$H403:$X403)),"")</f>
        <v/>
      </c>
      <c r="Z403" s="22" t="str">
        <f>IF('Soumission rapide'!$E403*(1+'Soumission rapide'!$F403)*(SUM('Soumission rapide'!$H403:$X403))&gt;0,'Soumission rapide'!$E403*(1+'Soumission rapide'!$F403)*(SUM('Soumission rapide'!$H403:$X403)),"")</f>
        <v/>
      </c>
      <c r="AA403" s="22" t="str">
        <f>IF('Soumission rapide'!$G403*(SUM('Soumission rapide'!$H403:$X403))&gt;0,'Soumission rapide'!$G403*(SUM('Soumission rapide'!$H403:$X403)),"")</f>
        <v/>
      </c>
      <c r="AB403" s="22" t="str">
        <f>IF(SUM('Soumission rapide'!$Y403:$AA403)&gt;0,SUM('Soumission rapide'!$Y403:$AA403),"")</f>
        <v/>
      </c>
    </row>
    <row r="404" spans="1:28" ht="12.75" customHeight="1">
      <c r="A404" s="28"/>
      <c r="B404" s="28"/>
      <c r="C404" s="16"/>
      <c r="D404" s="17"/>
      <c r="E404" s="17"/>
      <c r="F404" s="18"/>
      <c r="G404" s="19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1"/>
      <c r="Y404" s="22" t="str">
        <f>IF('Soumission rapide'!$D404*(SUM('Soumission rapide'!$H404:$X404))&gt;0,'Soumission rapide'!$D404*(SUM('Soumission rapide'!$H404:$X404)),"")</f>
        <v/>
      </c>
      <c r="Z404" s="22" t="str">
        <f>IF('Soumission rapide'!$E404*(1+'Soumission rapide'!$F404)*(SUM('Soumission rapide'!$H404:$X404))&gt;0,'Soumission rapide'!$E404*(1+'Soumission rapide'!$F404)*(SUM('Soumission rapide'!$H404:$X404)),"")</f>
        <v/>
      </c>
      <c r="AA404" s="22" t="str">
        <f>IF('Soumission rapide'!$G404*(SUM('Soumission rapide'!$H404:$X404))&gt;0,'Soumission rapide'!$G404*(SUM('Soumission rapide'!$H404:$X404)),"")</f>
        <v/>
      </c>
      <c r="AB404" s="22" t="str">
        <f>IF(SUM('Soumission rapide'!$Y404:$AA404)&gt;0,SUM('Soumission rapide'!$Y404:$AA404),"")</f>
        <v/>
      </c>
    </row>
    <row r="405" spans="1:28" ht="12.75" customHeight="1">
      <c r="A405" s="28"/>
      <c r="B405" s="28"/>
      <c r="C405" s="16"/>
      <c r="D405" s="17"/>
      <c r="E405" s="17"/>
      <c r="F405" s="18"/>
      <c r="G405" s="19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1"/>
      <c r="Y405" s="22" t="str">
        <f>IF('Soumission rapide'!$D405*(SUM('Soumission rapide'!$H405:$X405))&gt;0,'Soumission rapide'!$D405*(SUM('Soumission rapide'!$H405:$X405)),"")</f>
        <v/>
      </c>
      <c r="Z405" s="22" t="str">
        <f>IF('Soumission rapide'!$E405*(1+'Soumission rapide'!$F405)*(SUM('Soumission rapide'!$H405:$X405))&gt;0,'Soumission rapide'!$E405*(1+'Soumission rapide'!$F405)*(SUM('Soumission rapide'!$H405:$X405)),"")</f>
        <v/>
      </c>
      <c r="AA405" s="22" t="str">
        <f>IF('Soumission rapide'!$G405*(SUM('Soumission rapide'!$H405:$X405))&gt;0,'Soumission rapide'!$G405*(SUM('Soumission rapide'!$H405:$X405)),"")</f>
        <v/>
      </c>
      <c r="AB405" s="22" t="str">
        <f>IF(SUM('Soumission rapide'!$Y405:$AA405)&gt;0,SUM('Soumission rapide'!$Y405:$AA405),"")</f>
        <v/>
      </c>
    </row>
    <row r="406" spans="1:28" ht="12.75" customHeight="1">
      <c r="A406" s="28"/>
      <c r="B406" s="28"/>
      <c r="C406" s="16"/>
      <c r="D406" s="17"/>
      <c r="E406" s="17"/>
      <c r="F406" s="18"/>
      <c r="G406" s="19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1"/>
      <c r="Y406" s="22" t="str">
        <f>IF('Soumission rapide'!$D406*(SUM('Soumission rapide'!$H406:$X406))&gt;0,'Soumission rapide'!$D406*(SUM('Soumission rapide'!$H406:$X406)),"")</f>
        <v/>
      </c>
      <c r="Z406" s="22" t="str">
        <f>IF('Soumission rapide'!$E406*(1+'Soumission rapide'!$F406)*(SUM('Soumission rapide'!$H406:$X406))&gt;0,'Soumission rapide'!$E406*(1+'Soumission rapide'!$F406)*(SUM('Soumission rapide'!$H406:$X406)),"")</f>
        <v/>
      </c>
      <c r="AA406" s="22" t="str">
        <f>IF('Soumission rapide'!$G406*(SUM('Soumission rapide'!$H406:$X406))&gt;0,'Soumission rapide'!$G406*(SUM('Soumission rapide'!$H406:$X406)),"")</f>
        <v/>
      </c>
      <c r="AB406" s="22" t="str">
        <f>IF(SUM('Soumission rapide'!$Y406:$AA406)&gt;0,SUM('Soumission rapide'!$Y406:$AA406),"")</f>
        <v/>
      </c>
    </row>
    <row r="407" spans="1:28" ht="12.75" customHeight="1">
      <c r="A407" s="28"/>
      <c r="B407" s="28"/>
      <c r="C407" s="16"/>
      <c r="D407" s="17"/>
      <c r="E407" s="17"/>
      <c r="F407" s="18"/>
      <c r="G407" s="19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1"/>
      <c r="Y407" s="22" t="str">
        <f>IF('Soumission rapide'!$D407*(SUM('Soumission rapide'!$H407:$X407))&gt;0,'Soumission rapide'!$D407*(SUM('Soumission rapide'!$H407:$X407)),"")</f>
        <v/>
      </c>
      <c r="Z407" s="22" t="str">
        <f>IF('Soumission rapide'!$E407*(1+'Soumission rapide'!$F407)*(SUM('Soumission rapide'!$H407:$X407))&gt;0,'Soumission rapide'!$E407*(1+'Soumission rapide'!$F407)*(SUM('Soumission rapide'!$H407:$X407)),"")</f>
        <v/>
      </c>
      <c r="AA407" s="22" t="str">
        <f>IF('Soumission rapide'!$G407*(SUM('Soumission rapide'!$H407:$X407))&gt;0,'Soumission rapide'!$G407*(SUM('Soumission rapide'!$H407:$X407)),"")</f>
        <v/>
      </c>
      <c r="AB407" s="22" t="str">
        <f>IF(SUM('Soumission rapide'!$Y407:$AA407)&gt;0,SUM('Soumission rapide'!$Y407:$AA407),"")</f>
        <v/>
      </c>
    </row>
    <row r="408" spans="1:28" ht="12.75" customHeight="1">
      <c r="A408" s="28"/>
      <c r="B408" s="28"/>
      <c r="C408" s="16"/>
      <c r="D408" s="17"/>
      <c r="E408" s="17"/>
      <c r="F408" s="18"/>
      <c r="G408" s="19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1"/>
      <c r="Y408" s="22" t="str">
        <f>IF('Soumission rapide'!$D408*(SUM('Soumission rapide'!$H408:$X408))&gt;0,'Soumission rapide'!$D408*(SUM('Soumission rapide'!$H408:$X408)),"")</f>
        <v/>
      </c>
      <c r="Z408" s="22" t="str">
        <f>IF('Soumission rapide'!$E408*(1+'Soumission rapide'!$F408)*(SUM('Soumission rapide'!$H408:$X408))&gt;0,'Soumission rapide'!$E408*(1+'Soumission rapide'!$F408)*(SUM('Soumission rapide'!$H408:$X408)),"")</f>
        <v/>
      </c>
      <c r="AA408" s="22" t="str">
        <f>IF('Soumission rapide'!$G408*(SUM('Soumission rapide'!$H408:$X408))&gt;0,'Soumission rapide'!$G408*(SUM('Soumission rapide'!$H408:$X408)),"")</f>
        <v/>
      </c>
      <c r="AB408" s="22" t="str">
        <f>IF(SUM('Soumission rapide'!$Y408:$AA408)&gt;0,SUM('Soumission rapide'!$Y408:$AA408),"")</f>
        <v/>
      </c>
    </row>
    <row r="409" spans="1:28" ht="12.75" customHeight="1">
      <c r="A409" s="28"/>
      <c r="B409" s="28"/>
      <c r="C409" s="16"/>
      <c r="D409" s="17"/>
      <c r="E409" s="17"/>
      <c r="F409" s="18"/>
      <c r="G409" s="19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1"/>
      <c r="Y409" s="22" t="str">
        <f>IF('Soumission rapide'!$D409*(SUM('Soumission rapide'!$H409:$X409))&gt;0,'Soumission rapide'!$D409*(SUM('Soumission rapide'!$H409:$X409)),"")</f>
        <v/>
      </c>
      <c r="Z409" s="22" t="str">
        <f>IF('Soumission rapide'!$E409*(1+'Soumission rapide'!$F409)*(SUM('Soumission rapide'!$H409:$X409))&gt;0,'Soumission rapide'!$E409*(1+'Soumission rapide'!$F409)*(SUM('Soumission rapide'!$H409:$X409)),"")</f>
        <v/>
      </c>
      <c r="AA409" s="22" t="str">
        <f>IF('Soumission rapide'!$G409*(SUM('Soumission rapide'!$H409:$X409))&gt;0,'Soumission rapide'!$G409*(SUM('Soumission rapide'!$H409:$X409)),"")</f>
        <v/>
      </c>
      <c r="AB409" s="22" t="str">
        <f>IF(SUM('Soumission rapide'!$Y409:$AA409)&gt;0,SUM('Soumission rapide'!$Y409:$AA409),"")</f>
        <v/>
      </c>
    </row>
    <row r="410" spans="1:28" ht="12.75" customHeight="1">
      <c r="A410" s="28"/>
      <c r="B410" s="28"/>
      <c r="C410" s="16"/>
      <c r="D410" s="17"/>
      <c r="E410" s="17"/>
      <c r="F410" s="18"/>
      <c r="G410" s="19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1"/>
      <c r="Y410" s="22" t="str">
        <f>IF('Soumission rapide'!$D410*(SUM('Soumission rapide'!$H410:$X410))&gt;0,'Soumission rapide'!$D410*(SUM('Soumission rapide'!$H410:$X410)),"")</f>
        <v/>
      </c>
      <c r="Z410" s="22" t="str">
        <f>IF('Soumission rapide'!$E410*(1+'Soumission rapide'!$F410)*(SUM('Soumission rapide'!$H410:$X410))&gt;0,'Soumission rapide'!$E410*(1+'Soumission rapide'!$F410)*(SUM('Soumission rapide'!$H410:$X410)),"")</f>
        <v/>
      </c>
      <c r="AA410" s="22" t="str">
        <f>IF('Soumission rapide'!$G410*(SUM('Soumission rapide'!$H410:$X410))&gt;0,'Soumission rapide'!$G410*(SUM('Soumission rapide'!$H410:$X410)),"")</f>
        <v/>
      </c>
      <c r="AB410" s="22" t="str">
        <f>IF(SUM('Soumission rapide'!$Y410:$AA410)&gt;0,SUM('Soumission rapide'!$Y410:$AA410),"")</f>
        <v/>
      </c>
    </row>
    <row r="411" spans="1:28" ht="12.75" customHeight="1">
      <c r="A411" s="28"/>
      <c r="B411" s="28"/>
      <c r="C411" s="16"/>
      <c r="D411" s="17"/>
      <c r="E411" s="17"/>
      <c r="F411" s="18"/>
      <c r="G411" s="19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1"/>
      <c r="Y411" s="22" t="str">
        <f>IF('Soumission rapide'!$D411*(SUM('Soumission rapide'!$H411:$X411))&gt;0,'Soumission rapide'!$D411*(SUM('Soumission rapide'!$H411:$X411)),"")</f>
        <v/>
      </c>
      <c r="Z411" s="22" t="str">
        <f>IF('Soumission rapide'!$E411*(1+'Soumission rapide'!$F411)*(SUM('Soumission rapide'!$H411:$X411))&gt;0,'Soumission rapide'!$E411*(1+'Soumission rapide'!$F411)*(SUM('Soumission rapide'!$H411:$X411)),"")</f>
        <v/>
      </c>
      <c r="AA411" s="22" t="str">
        <f>IF('Soumission rapide'!$G411*(SUM('Soumission rapide'!$H411:$X411))&gt;0,'Soumission rapide'!$G411*(SUM('Soumission rapide'!$H411:$X411)),"")</f>
        <v/>
      </c>
      <c r="AB411" s="22" t="str">
        <f>IF(SUM('Soumission rapide'!$Y411:$AA411)&gt;0,SUM('Soumission rapide'!$Y411:$AA411),"")</f>
        <v/>
      </c>
    </row>
    <row r="412" spans="1:28" ht="12.75" customHeight="1">
      <c r="A412" s="28"/>
      <c r="B412" s="28"/>
      <c r="C412" s="16"/>
      <c r="D412" s="17"/>
      <c r="E412" s="17"/>
      <c r="F412" s="18"/>
      <c r="G412" s="19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1"/>
      <c r="Y412" s="22" t="str">
        <f>IF('Soumission rapide'!$D412*(SUM('Soumission rapide'!$H412:$X412))&gt;0,'Soumission rapide'!$D412*(SUM('Soumission rapide'!$H412:$X412)),"")</f>
        <v/>
      </c>
      <c r="Z412" s="22" t="str">
        <f>IF('Soumission rapide'!$E412*(1+'Soumission rapide'!$F412)*(SUM('Soumission rapide'!$H412:$X412))&gt;0,'Soumission rapide'!$E412*(1+'Soumission rapide'!$F412)*(SUM('Soumission rapide'!$H412:$X412)),"")</f>
        <v/>
      </c>
      <c r="AA412" s="22" t="str">
        <f>IF('Soumission rapide'!$G412*(SUM('Soumission rapide'!$H412:$X412))&gt;0,'Soumission rapide'!$G412*(SUM('Soumission rapide'!$H412:$X412)),"")</f>
        <v/>
      </c>
      <c r="AB412" s="22" t="str">
        <f>IF(SUM('Soumission rapide'!$Y412:$AA412)&gt;0,SUM('Soumission rapide'!$Y412:$AA412),"")</f>
        <v/>
      </c>
    </row>
    <row r="413" spans="1:28" ht="12.75" customHeight="1">
      <c r="A413" s="28"/>
      <c r="B413" s="28"/>
      <c r="C413" s="16"/>
      <c r="D413" s="17"/>
      <c r="E413" s="17"/>
      <c r="F413" s="18"/>
      <c r="G413" s="19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1"/>
      <c r="Y413" s="22" t="str">
        <f>IF('Soumission rapide'!$D413*(SUM('Soumission rapide'!$H413:$X413))&gt;0,'Soumission rapide'!$D413*(SUM('Soumission rapide'!$H413:$X413)),"")</f>
        <v/>
      </c>
      <c r="Z413" s="22" t="str">
        <f>IF('Soumission rapide'!$E413*(1+'Soumission rapide'!$F413)*(SUM('Soumission rapide'!$H413:$X413))&gt;0,'Soumission rapide'!$E413*(1+'Soumission rapide'!$F413)*(SUM('Soumission rapide'!$H413:$X413)),"")</f>
        <v/>
      </c>
      <c r="AA413" s="22" t="str">
        <f>IF('Soumission rapide'!$G413*(SUM('Soumission rapide'!$H413:$X413))&gt;0,'Soumission rapide'!$G413*(SUM('Soumission rapide'!$H413:$X413)),"")</f>
        <v/>
      </c>
      <c r="AB413" s="22" t="str">
        <f>IF(SUM('Soumission rapide'!$Y413:$AA413)&gt;0,SUM('Soumission rapide'!$Y413:$AA413),"")</f>
        <v/>
      </c>
    </row>
    <row r="414" spans="1:28" ht="12.75" customHeight="1">
      <c r="A414" s="28"/>
      <c r="B414" s="28"/>
      <c r="C414" s="16"/>
      <c r="D414" s="17"/>
      <c r="E414" s="17"/>
      <c r="F414" s="18"/>
      <c r="G414" s="19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1"/>
      <c r="Y414" s="22" t="str">
        <f>IF('Soumission rapide'!$D414*(SUM('Soumission rapide'!$H414:$X414))&gt;0,'Soumission rapide'!$D414*(SUM('Soumission rapide'!$H414:$X414)),"")</f>
        <v/>
      </c>
      <c r="Z414" s="22" t="str">
        <f>IF('Soumission rapide'!$E414*(1+'Soumission rapide'!$F414)*(SUM('Soumission rapide'!$H414:$X414))&gt;0,'Soumission rapide'!$E414*(1+'Soumission rapide'!$F414)*(SUM('Soumission rapide'!$H414:$X414)),"")</f>
        <v/>
      </c>
      <c r="AA414" s="22" t="str">
        <f>IF('Soumission rapide'!$G414*(SUM('Soumission rapide'!$H414:$X414))&gt;0,'Soumission rapide'!$G414*(SUM('Soumission rapide'!$H414:$X414)),"")</f>
        <v/>
      </c>
      <c r="AB414" s="22" t="str">
        <f>IF(SUM('Soumission rapide'!$Y414:$AA414)&gt;0,SUM('Soumission rapide'!$Y414:$AA414),"")</f>
        <v/>
      </c>
    </row>
    <row r="415" spans="1:28" ht="12.75" customHeight="1">
      <c r="A415" s="28"/>
      <c r="B415" s="28"/>
      <c r="C415" s="16"/>
      <c r="D415" s="17"/>
      <c r="E415" s="17"/>
      <c r="F415" s="18"/>
      <c r="G415" s="19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1"/>
      <c r="Y415" s="22" t="str">
        <f>IF('Soumission rapide'!$D415*(SUM('Soumission rapide'!$H415:$X415))&gt;0,'Soumission rapide'!$D415*(SUM('Soumission rapide'!$H415:$X415)),"")</f>
        <v/>
      </c>
      <c r="Z415" s="22" t="str">
        <f>IF('Soumission rapide'!$E415*(1+'Soumission rapide'!$F415)*(SUM('Soumission rapide'!$H415:$X415))&gt;0,'Soumission rapide'!$E415*(1+'Soumission rapide'!$F415)*(SUM('Soumission rapide'!$H415:$X415)),"")</f>
        <v/>
      </c>
      <c r="AA415" s="22" t="str">
        <f>IF('Soumission rapide'!$G415*(SUM('Soumission rapide'!$H415:$X415))&gt;0,'Soumission rapide'!$G415*(SUM('Soumission rapide'!$H415:$X415)),"")</f>
        <v/>
      </c>
      <c r="AB415" s="22" t="str">
        <f>IF(SUM('Soumission rapide'!$Y415:$AA415)&gt;0,SUM('Soumission rapide'!$Y415:$AA415),"")</f>
        <v/>
      </c>
    </row>
    <row r="416" spans="1:28" ht="12.75" customHeight="1">
      <c r="A416" s="28"/>
      <c r="B416" s="28"/>
      <c r="C416" s="16"/>
      <c r="D416" s="17"/>
      <c r="E416" s="17"/>
      <c r="F416" s="18"/>
      <c r="G416" s="19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1"/>
      <c r="Y416" s="22" t="str">
        <f>IF('Soumission rapide'!$D416*(SUM('Soumission rapide'!$H416:$X416))&gt;0,'Soumission rapide'!$D416*(SUM('Soumission rapide'!$H416:$X416)),"")</f>
        <v/>
      </c>
      <c r="Z416" s="22" t="str">
        <f>IF('Soumission rapide'!$E416*(1+'Soumission rapide'!$F416)*(SUM('Soumission rapide'!$H416:$X416))&gt;0,'Soumission rapide'!$E416*(1+'Soumission rapide'!$F416)*(SUM('Soumission rapide'!$H416:$X416)),"")</f>
        <v/>
      </c>
      <c r="AA416" s="22" t="str">
        <f>IF('Soumission rapide'!$G416*(SUM('Soumission rapide'!$H416:$X416))&gt;0,'Soumission rapide'!$G416*(SUM('Soumission rapide'!$H416:$X416)),"")</f>
        <v/>
      </c>
      <c r="AB416" s="22" t="str">
        <f>IF(SUM('Soumission rapide'!$Y416:$AA416)&gt;0,SUM('Soumission rapide'!$Y416:$AA416),"")</f>
        <v/>
      </c>
    </row>
    <row r="417" spans="1:28" ht="12.75" customHeight="1">
      <c r="A417" s="28"/>
      <c r="B417" s="28"/>
      <c r="C417" s="16"/>
      <c r="D417" s="17"/>
      <c r="E417" s="17"/>
      <c r="F417" s="18"/>
      <c r="G417" s="19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1"/>
      <c r="Y417" s="22" t="str">
        <f>IF('Soumission rapide'!$D417*(SUM('Soumission rapide'!$H417:$X417))&gt;0,'Soumission rapide'!$D417*(SUM('Soumission rapide'!$H417:$X417)),"")</f>
        <v/>
      </c>
      <c r="Z417" s="22" t="str">
        <f>IF('Soumission rapide'!$E417*(1+'Soumission rapide'!$F417)*(SUM('Soumission rapide'!$H417:$X417))&gt;0,'Soumission rapide'!$E417*(1+'Soumission rapide'!$F417)*(SUM('Soumission rapide'!$H417:$X417)),"")</f>
        <v/>
      </c>
      <c r="AA417" s="22" t="str">
        <f>IF('Soumission rapide'!$G417*(SUM('Soumission rapide'!$H417:$X417))&gt;0,'Soumission rapide'!$G417*(SUM('Soumission rapide'!$H417:$X417)),"")</f>
        <v/>
      </c>
      <c r="AB417" s="22" t="str">
        <f>IF(SUM('Soumission rapide'!$Y417:$AA417)&gt;0,SUM('Soumission rapide'!$Y417:$AA417),"")</f>
        <v/>
      </c>
    </row>
    <row r="418" spans="1:28" ht="12.75" customHeight="1">
      <c r="A418" s="28"/>
      <c r="B418" s="28"/>
      <c r="C418" s="16"/>
      <c r="D418" s="17"/>
      <c r="E418" s="17"/>
      <c r="F418" s="18"/>
      <c r="G418" s="19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1"/>
      <c r="Y418" s="22" t="str">
        <f>IF('Soumission rapide'!$D418*(SUM('Soumission rapide'!$H418:$X418))&gt;0,'Soumission rapide'!$D418*(SUM('Soumission rapide'!$H418:$X418)),"")</f>
        <v/>
      </c>
      <c r="Z418" s="22" t="str">
        <f>IF('Soumission rapide'!$E418*(1+'Soumission rapide'!$F418)*(SUM('Soumission rapide'!$H418:$X418))&gt;0,'Soumission rapide'!$E418*(1+'Soumission rapide'!$F418)*(SUM('Soumission rapide'!$H418:$X418)),"")</f>
        <v/>
      </c>
      <c r="AA418" s="22" t="str">
        <f>IF('Soumission rapide'!$G418*(SUM('Soumission rapide'!$H418:$X418))&gt;0,'Soumission rapide'!$G418*(SUM('Soumission rapide'!$H418:$X418)),"")</f>
        <v/>
      </c>
      <c r="AB418" s="22" t="str">
        <f>IF(SUM('Soumission rapide'!$Y418:$AA418)&gt;0,SUM('Soumission rapide'!$Y418:$AA418),"")</f>
        <v/>
      </c>
    </row>
    <row r="419" spans="1:28" ht="12.75" customHeight="1">
      <c r="A419" s="28"/>
      <c r="B419" s="28"/>
      <c r="C419" s="16"/>
      <c r="D419" s="17"/>
      <c r="E419" s="17"/>
      <c r="F419" s="18"/>
      <c r="G419" s="19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1"/>
      <c r="Y419" s="22" t="str">
        <f>IF('Soumission rapide'!$D419*(SUM('Soumission rapide'!$H419:$X419))&gt;0,'Soumission rapide'!$D419*(SUM('Soumission rapide'!$H419:$X419)),"")</f>
        <v/>
      </c>
      <c r="Z419" s="22" t="str">
        <f>IF('Soumission rapide'!$E419*(1+'Soumission rapide'!$F419)*(SUM('Soumission rapide'!$H419:$X419))&gt;0,'Soumission rapide'!$E419*(1+'Soumission rapide'!$F419)*(SUM('Soumission rapide'!$H419:$X419)),"")</f>
        <v/>
      </c>
      <c r="AA419" s="22" t="str">
        <f>IF('Soumission rapide'!$G419*(SUM('Soumission rapide'!$H419:$X419))&gt;0,'Soumission rapide'!$G419*(SUM('Soumission rapide'!$H419:$X419)),"")</f>
        <v/>
      </c>
      <c r="AB419" s="22" t="str">
        <f>IF(SUM('Soumission rapide'!$Y419:$AA419)&gt;0,SUM('Soumission rapide'!$Y419:$AA419),"")</f>
        <v/>
      </c>
    </row>
    <row r="420" spans="1:28" ht="12.75" customHeight="1">
      <c r="A420" s="28"/>
      <c r="B420" s="28"/>
      <c r="C420" s="16"/>
      <c r="D420" s="17"/>
      <c r="E420" s="17"/>
      <c r="F420" s="18"/>
      <c r="G420" s="19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1"/>
      <c r="Y420" s="22" t="str">
        <f>IF('Soumission rapide'!$D420*(SUM('Soumission rapide'!$H420:$X420))&gt;0,'Soumission rapide'!$D420*(SUM('Soumission rapide'!$H420:$X420)),"")</f>
        <v/>
      </c>
      <c r="Z420" s="22" t="str">
        <f>IF('Soumission rapide'!$E420*(1+'Soumission rapide'!$F420)*(SUM('Soumission rapide'!$H420:$X420))&gt;0,'Soumission rapide'!$E420*(1+'Soumission rapide'!$F420)*(SUM('Soumission rapide'!$H420:$X420)),"")</f>
        <v/>
      </c>
      <c r="AA420" s="22" t="str">
        <f>IF('Soumission rapide'!$G420*(SUM('Soumission rapide'!$H420:$X420))&gt;0,'Soumission rapide'!$G420*(SUM('Soumission rapide'!$H420:$X420)),"")</f>
        <v/>
      </c>
      <c r="AB420" s="22" t="str">
        <f>IF(SUM('Soumission rapide'!$Y420:$AA420)&gt;0,SUM('Soumission rapide'!$Y420:$AA420),"")</f>
        <v/>
      </c>
    </row>
    <row r="421" spans="1:28" ht="12.75" customHeight="1">
      <c r="A421" s="28"/>
      <c r="B421" s="28"/>
      <c r="C421" s="16"/>
      <c r="D421" s="17"/>
      <c r="E421" s="17"/>
      <c r="F421" s="18"/>
      <c r="G421" s="19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1"/>
      <c r="Y421" s="22" t="str">
        <f>IF('Soumission rapide'!$D421*(SUM('Soumission rapide'!$H421:$X421))&gt;0,'Soumission rapide'!$D421*(SUM('Soumission rapide'!$H421:$X421)),"")</f>
        <v/>
      </c>
      <c r="Z421" s="22" t="str">
        <f>IF('Soumission rapide'!$E421*(1+'Soumission rapide'!$F421)*(SUM('Soumission rapide'!$H421:$X421))&gt;0,'Soumission rapide'!$E421*(1+'Soumission rapide'!$F421)*(SUM('Soumission rapide'!$H421:$X421)),"")</f>
        <v/>
      </c>
      <c r="AA421" s="22" t="str">
        <f>IF('Soumission rapide'!$G421*(SUM('Soumission rapide'!$H421:$X421))&gt;0,'Soumission rapide'!$G421*(SUM('Soumission rapide'!$H421:$X421)),"")</f>
        <v/>
      </c>
      <c r="AB421" s="22" t="str">
        <f>IF(SUM('Soumission rapide'!$Y421:$AA421)&gt;0,SUM('Soumission rapide'!$Y421:$AA421),"")</f>
        <v/>
      </c>
    </row>
    <row r="422" spans="1:28" ht="12.75" customHeight="1">
      <c r="A422" s="28"/>
      <c r="B422" s="28"/>
      <c r="C422" s="16"/>
      <c r="D422" s="17"/>
      <c r="E422" s="17"/>
      <c r="F422" s="18"/>
      <c r="G422" s="19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1"/>
      <c r="Y422" s="22" t="str">
        <f>IF('Soumission rapide'!$D422*(SUM('Soumission rapide'!$H422:$X422))&gt;0,'Soumission rapide'!$D422*(SUM('Soumission rapide'!$H422:$X422)),"")</f>
        <v/>
      </c>
      <c r="Z422" s="22" t="str">
        <f>IF('Soumission rapide'!$E422*(1+'Soumission rapide'!$F422)*(SUM('Soumission rapide'!$H422:$X422))&gt;0,'Soumission rapide'!$E422*(1+'Soumission rapide'!$F422)*(SUM('Soumission rapide'!$H422:$X422)),"")</f>
        <v/>
      </c>
      <c r="AA422" s="22" t="str">
        <f>IF('Soumission rapide'!$G422*(SUM('Soumission rapide'!$H422:$X422))&gt;0,'Soumission rapide'!$G422*(SUM('Soumission rapide'!$H422:$X422)),"")</f>
        <v/>
      </c>
      <c r="AB422" s="22" t="str">
        <f>IF(SUM('Soumission rapide'!$Y422:$AA422)&gt;0,SUM('Soumission rapide'!$Y422:$AA422),"")</f>
        <v/>
      </c>
    </row>
    <row r="423" spans="1:28" ht="12.75" customHeight="1">
      <c r="A423" s="28"/>
      <c r="B423" s="28"/>
      <c r="C423" s="16"/>
      <c r="D423" s="17"/>
      <c r="E423" s="17"/>
      <c r="F423" s="18"/>
      <c r="G423" s="19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1"/>
      <c r="Y423" s="22" t="str">
        <f>IF('Soumission rapide'!$D423*(SUM('Soumission rapide'!$H423:$X423))&gt;0,'Soumission rapide'!$D423*(SUM('Soumission rapide'!$H423:$X423)),"")</f>
        <v/>
      </c>
      <c r="Z423" s="22" t="str">
        <f>IF('Soumission rapide'!$E423*(1+'Soumission rapide'!$F423)*(SUM('Soumission rapide'!$H423:$X423))&gt;0,'Soumission rapide'!$E423*(1+'Soumission rapide'!$F423)*(SUM('Soumission rapide'!$H423:$X423)),"")</f>
        <v/>
      </c>
      <c r="AA423" s="22" t="str">
        <f>IF('Soumission rapide'!$G423*(SUM('Soumission rapide'!$H423:$X423))&gt;0,'Soumission rapide'!$G423*(SUM('Soumission rapide'!$H423:$X423)),"")</f>
        <v/>
      </c>
      <c r="AB423" s="22" t="str">
        <f>IF(SUM('Soumission rapide'!$Y423:$AA423)&gt;0,SUM('Soumission rapide'!$Y423:$AA423),"")</f>
        <v/>
      </c>
    </row>
    <row r="424" spans="1:28" ht="12.75" customHeight="1">
      <c r="A424" s="28"/>
      <c r="B424" s="28"/>
      <c r="C424" s="16"/>
      <c r="D424" s="17"/>
      <c r="E424" s="17"/>
      <c r="F424" s="18"/>
      <c r="G424" s="19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1"/>
      <c r="Y424" s="22" t="str">
        <f>IF('Soumission rapide'!$D424*(SUM('Soumission rapide'!$H424:$X424))&gt;0,'Soumission rapide'!$D424*(SUM('Soumission rapide'!$H424:$X424)),"")</f>
        <v/>
      </c>
      <c r="Z424" s="22" t="str">
        <f>IF('Soumission rapide'!$E424*(1+'Soumission rapide'!$F424)*(SUM('Soumission rapide'!$H424:$X424))&gt;0,'Soumission rapide'!$E424*(1+'Soumission rapide'!$F424)*(SUM('Soumission rapide'!$H424:$X424)),"")</f>
        <v/>
      </c>
      <c r="AA424" s="22" t="str">
        <f>IF('Soumission rapide'!$G424*(SUM('Soumission rapide'!$H424:$X424))&gt;0,'Soumission rapide'!$G424*(SUM('Soumission rapide'!$H424:$X424)),"")</f>
        <v/>
      </c>
      <c r="AB424" s="22" t="str">
        <f>IF(SUM('Soumission rapide'!$Y424:$AA424)&gt;0,SUM('Soumission rapide'!$Y424:$AA424),"")</f>
        <v/>
      </c>
    </row>
    <row r="425" spans="1:28" ht="12.75" customHeight="1">
      <c r="A425" s="28"/>
      <c r="B425" s="28"/>
      <c r="C425" s="16"/>
      <c r="D425" s="17"/>
      <c r="E425" s="17"/>
      <c r="F425" s="18"/>
      <c r="G425" s="19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1"/>
      <c r="Y425" s="22" t="str">
        <f>IF('Soumission rapide'!$D425*(SUM('Soumission rapide'!$H425:$X425))&gt;0,'Soumission rapide'!$D425*(SUM('Soumission rapide'!$H425:$X425)),"")</f>
        <v/>
      </c>
      <c r="Z425" s="22" t="str">
        <f>IF('Soumission rapide'!$E425*(1+'Soumission rapide'!$F425)*(SUM('Soumission rapide'!$H425:$X425))&gt;0,'Soumission rapide'!$E425*(1+'Soumission rapide'!$F425)*(SUM('Soumission rapide'!$H425:$X425)),"")</f>
        <v/>
      </c>
      <c r="AA425" s="22" t="str">
        <f>IF('Soumission rapide'!$G425*(SUM('Soumission rapide'!$H425:$X425))&gt;0,'Soumission rapide'!$G425*(SUM('Soumission rapide'!$H425:$X425)),"")</f>
        <v/>
      </c>
      <c r="AB425" s="22" t="str">
        <f>IF(SUM('Soumission rapide'!$Y425:$AA425)&gt;0,SUM('Soumission rapide'!$Y425:$AA425),"")</f>
        <v/>
      </c>
    </row>
    <row r="426" spans="1:28" ht="12.75" customHeight="1">
      <c r="A426" s="28"/>
      <c r="B426" s="28"/>
      <c r="C426" s="16"/>
      <c r="D426" s="17"/>
      <c r="E426" s="17"/>
      <c r="F426" s="18"/>
      <c r="G426" s="19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1"/>
      <c r="Y426" s="22" t="str">
        <f>IF('Soumission rapide'!$D426*(SUM('Soumission rapide'!$H426:$X426))&gt;0,'Soumission rapide'!$D426*(SUM('Soumission rapide'!$H426:$X426)),"")</f>
        <v/>
      </c>
      <c r="Z426" s="22" t="str">
        <f>IF('Soumission rapide'!$E426*(1+'Soumission rapide'!$F426)*(SUM('Soumission rapide'!$H426:$X426))&gt;0,'Soumission rapide'!$E426*(1+'Soumission rapide'!$F426)*(SUM('Soumission rapide'!$H426:$X426)),"")</f>
        <v/>
      </c>
      <c r="AA426" s="22" t="str">
        <f>IF('Soumission rapide'!$G426*(SUM('Soumission rapide'!$H426:$X426))&gt;0,'Soumission rapide'!$G426*(SUM('Soumission rapide'!$H426:$X426)),"")</f>
        <v/>
      </c>
      <c r="AB426" s="22" t="str">
        <f>IF(SUM('Soumission rapide'!$Y426:$AA426)&gt;0,SUM('Soumission rapide'!$Y426:$AA426),"")</f>
        <v/>
      </c>
    </row>
    <row r="427" spans="1:28" ht="12.75" customHeight="1">
      <c r="A427" s="28"/>
      <c r="B427" s="28"/>
      <c r="C427" s="16"/>
      <c r="D427" s="17"/>
      <c r="E427" s="17"/>
      <c r="F427" s="18"/>
      <c r="G427" s="19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1"/>
      <c r="Y427" s="22" t="str">
        <f>IF('Soumission rapide'!$D427*(SUM('Soumission rapide'!$H427:$X427))&gt;0,'Soumission rapide'!$D427*(SUM('Soumission rapide'!$H427:$X427)),"")</f>
        <v/>
      </c>
      <c r="Z427" s="22" t="str">
        <f>IF('Soumission rapide'!$E427*(1+'Soumission rapide'!$F427)*(SUM('Soumission rapide'!$H427:$X427))&gt;0,'Soumission rapide'!$E427*(1+'Soumission rapide'!$F427)*(SUM('Soumission rapide'!$H427:$X427)),"")</f>
        <v/>
      </c>
      <c r="AA427" s="22" t="str">
        <f>IF('Soumission rapide'!$G427*(SUM('Soumission rapide'!$H427:$X427))&gt;0,'Soumission rapide'!$G427*(SUM('Soumission rapide'!$H427:$X427)),"")</f>
        <v/>
      </c>
      <c r="AB427" s="22" t="str">
        <f>IF(SUM('Soumission rapide'!$Y427:$AA427)&gt;0,SUM('Soumission rapide'!$Y427:$AA427),"")</f>
        <v/>
      </c>
    </row>
    <row r="428" spans="1:28" ht="12.75" customHeight="1">
      <c r="A428" s="28"/>
      <c r="B428" s="28"/>
      <c r="C428" s="16"/>
      <c r="D428" s="17"/>
      <c r="E428" s="17"/>
      <c r="F428" s="18"/>
      <c r="G428" s="19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1"/>
      <c r="Y428" s="22" t="str">
        <f>IF('Soumission rapide'!$D428*(SUM('Soumission rapide'!$H428:$X428))&gt;0,'Soumission rapide'!$D428*(SUM('Soumission rapide'!$H428:$X428)),"")</f>
        <v/>
      </c>
      <c r="Z428" s="22" t="str">
        <f>IF('Soumission rapide'!$E428*(1+'Soumission rapide'!$F428)*(SUM('Soumission rapide'!$H428:$X428))&gt;0,'Soumission rapide'!$E428*(1+'Soumission rapide'!$F428)*(SUM('Soumission rapide'!$H428:$X428)),"")</f>
        <v/>
      </c>
      <c r="AA428" s="22" t="str">
        <f>IF('Soumission rapide'!$G428*(SUM('Soumission rapide'!$H428:$X428))&gt;0,'Soumission rapide'!$G428*(SUM('Soumission rapide'!$H428:$X428)),"")</f>
        <v/>
      </c>
      <c r="AB428" s="22" t="str">
        <f>IF(SUM('Soumission rapide'!$Y428:$AA428)&gt;0,SUM('Soumission rapide'!$Y428:$AA428),"")</f>
        <v/>
      </c>
    </row>
    <row r="429" spans="1:28" ht="12.75" customHeight="1">
      <c r="A429" s="28"/>
      <c r="B429" s="28"/>
      <c r="C429" s="16"/>
      <c r="D429" s="17"/>
      <c r="E429" s="17"/>
      <c r="F429" s="18"/>
      <c r="G429" s="19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1"/>
      <c r="Y429" s="22" t="str">
        <f>IF('Soumission rapide'!$D429*(SUM('Soumission rapide'!$H429:$X429))&gt;0,'Soumission rapide'!$D429*(SUM('Soumission rapide'!$H429:$X429)),"")</f>
        <v/>
      </c>
      <c r="Z429" s="22" t="str">
        <f>IF('Soumission rapide'!$E429*(1+'Soumission rapide'!$F429)*(SUM('Soumission rapide'!$H429:$X429))&gt;0,'Soumission rapide'!$E429*(1+'Soumission rapide'!$F429)*(SUM('Soumission rapide'!$H429:$X429)),"")</f>
        <v/>
      </c>
      <c r="AA429" s="22" t="str">
        <f>IF('Soumission rapide'!$G429*(SUM('Soumission rapide'!$H429:$X429))&gt;0,'Soumission rapide'!$G429*(SUM('Soumission rapide'!$H429:$X429)),"")</f>
        <v/>
      </c>
      <c r="AB429" s="22" t="str">
        <f>IF(SUM('Soumission rapide'!$Y429:$AA429)&gt;0,SUM('Soumission rapide'!$Y429:$AA429),"")</f>
        <v/>
      </c>
    </row>
    <row r="430" spans="1:28" ht="12.75" customHeight="1">
      <c r="A430" s="28"/>
      <c r="B430" s="28"/>
      <c r="C430" s="16"/>
      <c r="D430" s="17"/>
      <c r="E430" s="17"/>
      <c r="F430" s="18"/>
      <c r="G430" s="19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1"/>
      <c r="Y430" s="22" t="str">
        <f>IF('Soumission rapide'!$D430*(SUM('Soumission rapide'!$H430:$X430))&gt;0,'Soumission rapide'!$D430*(SUM('Soumission rapide'!$H430:$X430)),"")</f>
        <v/>
      </c>
      <c r="Z430" s="22" t="str">
        <f>IF('Soumission rapide'!$E430*(1+'Soumission rapide'!$F430)*(SUM('Soumission rapide'!$H430:$X430))&gt;0,'Soumission rapide'!$E430*(1+'Soumission rapide'!$F430)*(SUM('Soumission rapide'!$H430:$X430)),"")</f>
        <v/>
      </c>
      <c r="AA430" s="22" t="str">
        <f>IF('Soumission rapide'!$G430*(SUM('Soumission rapide'!$H430:$X430))&gt;0,'Soumission rapide'!$G430*(SUM('Soumission rapide'!$H430:$X430)),"")</f>
        <v/>
      </c>
      <c r="AB430" s="22" t="str">
        <f>IF(SUM('Soumission rapide'!$Y430:$AA430)&gt;0,SUM('Soumission rapide'!$Y430:$AA430),"")</f>
        <v/>
      </c>
    </row>
    <row r="431" spans="1:28" ht="12.75" customHeight="1">
      <c r="A431" s="28"/>
      <c r="B431" s="28"/>
      <c r="C431" s="16"/>
      <c r="D431" s="17"/>
      <c r="E431" s="17"/>
      <c r="F431" s="18"/>
      <c r="G431" s="19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1"/>
      <c r="Y431" s="22" t="str">
        <f>IF('Soumission rapide'!$D431*(SUM('Soumission rapide'!$H431:$X431))&gt;0,'Soumission rapide'!$D431*(SUM('Soumission rapide'!$H431:$X431)),"")</f>
        <v/>
      </c>
      <c r="Z431" s="22" t="str">
        <f>IF('Soumission rapide'!$E431*(1+'Soumission rapide'!$F431)*(SUM('Soumission rapide'!$H431:$X431))&gt;0,'Soumission rapide'!$E431*(1+'Soumission rapide'!$F431)*(SUM('Soumission rapide'!$H431:$X431)),"")</f>
        <v/>
      </c>
      <c r="AA431" s="22" t="str">
        <f>IF('Soumission rapide'!$G431*(SUM('Soumission rapide'!$H431:$X431))&gt;0,'Soumission rapide'!$G431*(SUM('Soumission rapide'!$H431:$X431)),"")</f>
        <v/>
      </c>
      <c r="AB431" s="22" t="str">
        <f>IF(SUM('Soumission rapide'!$Y431:$AA431)&gt;0,SUM('Soumission rapide'!$Y431:$AA431),"")</f>
        <v/>
      </c>
    </row>
    <row r="432" spans="1:28" ht="12.75" customHeight="1">
      <c r="A432" s="28"/>
      <c r="B432" s="28"/>
      <c r="C432" s="16"/>
      <c r="D432" s="17"/>
      <c r="E432" s="17"/>
      <c r="F432" s="18"/>
      <c r="G432" s="19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1"/>
      <c r="Y432" s="22" t="str">
        <f>IF('Soumission rapide'!$D432*(SUM('Soumission rapide'!$H432:$X432))&gt;0,'Soumission rapide'!$D432*(SUM('Soumission rapide'!$H432:$X432)),"")</f>
        <v/>
      </c>
      <c r="Z432" s="22" t="str">
        <f>IF('Soumission rapide'!$E432*(1+'Soumission rapide'!$F432)*(SUM('Soumission rapide'!$H432:$X432))&gt;0,'Soumission rapide'!$E432*(1+'Soumission rapide'!$F432)*(SUM('Soumission rapide'!$H432:$X432)),"")</f>
        <v/>
      </c>
      <c r="AA432" s="22" t="str">
        <f>IF('Soumission rapide'!$G432*(SUM('Soumission rapide'!$H432:$X432))&gt;0,'Soumission rapide'!$G432*(SUM('Soumission rapide'!$H432:$X432)),"")</f>
        <v/>
      </c>
      <c r="AB432" s="22" t="str">
        <f>IF(SUM('Soumission rapide'!$Y432:$AA432)&gt;0,SUM('Soumission rapide'!$Y432:$AA432),"")</f>
        <v/>
      </c>
    </row>
    <row r="433" spans="1:28" ht="12.75" customHeight="1">
      <c r="A433" s="28"/>
      <c r="B433" s="28"/>
      <c r="C433" s="16"/>
      <c r="D433" s="17"/>
      <c r="E433" s="17"/>
      <c r="F433" s="18"/>
      <c r="G433" s="19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1"/>
      <c r="Y433" s="22" t="str">
        <f>IF('Soumission rapide'!$D433*(SUM('Soumission rapide'!$H433:$X433))&gt;0,'Soumission rapide'!$D433*(SUM('Soumission rapide'!$H433:$X433)),"")</f>
        <v/>
      </c>
      <c r="Z433" s="22" t="str">
        <f>IF('Soumission rapide'!$E433*(1+'Soumission rapide'!$F433)*(SUM('Soumission rapide'!$H433:$X433))&gt;0,'Soumission rapide'!$E433*(1+'Soumission rapide'!$F433)*(SUM('Soumission rapide'!$H433:$X433)),"")</f>
        <v/>
      </c>
      <c r="AA433" s="22" t="str">
        <f>IF('Soumission rapide'!$G433*(SUM('Soumission rapide'!$H433:$X433))&gt;0,'Soumission rapide'!$G433*(SUM('Soumission rapide'!$H433:$X433)),"")</f>
        <v/>
      </c>
      <c r="AB433" s="22" t="str">
        <f>IF(SUM('Soumission rapide'!$Y433:$AA433)&gt;0,SUM('Soumission rapide'!$Y433:$AA433),"")</f>
        <v/>
      </c>
    </row>
    <row r="434" spans="1:28" ht="12.75" customHeight="1">
      <c r="A434" s="28"/>
      <c r="B434" s="28"/>
      <c r="C434" s="16"/>
      <c r="D434" s="17"/>
      <c r="E434" s="17"/>
      <c r="F434" s="18"/>
      <c r="G434" s="19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1"/>
      <c r="Y434" s="22" t="str">
        <f>IF('Soumission rapide'!$D434*(SUM('Soumission rapide'!$H434:$X434))&gt;0,'Soumission rapide'!$D434*(SUM('Soumission rapide'!$H434:$X434)),"")</f>
        <v/>
      </c>
      <c r="Z434" s="22" t="str">
        <f>IF('Soumission rapide'!$E434*(1+'Soumission rapide'!$F434)*(SUM('Soumission rapide'!$H434:$X434))&gt;0,'Soumission rapide'!$E434*(1+'Soumission rapide'!$F434)*(SUM('Soumission rapide'!$H434:$X434)),"")</f>
        <v/>
      </c>
      <c r="AA434" s="22" t="str">
        <f>IF('Soumission rapide'!$G434*(SUM('Soumission rapide'!$H434:$X434))&gt;0,'Soumission rapide'!$G434*(SUM('Soumission rapide'!$H434:$X434)),"")</f>
        <v/>
      </c>
      <c r="AB434" s="22" t="str">
        <f>IF(SUM('Soumission rapide'!$Y434:$AA434)&gt;0,SUM('Soumission rapide'!$Y434:$AA434),"")</f>
        <v/>
      </c>
    </row>
    <row r="435" spans="1:28" ht="12.75" customHeight="1">
      <c r="A435" s="28"/>
      <c r="B435" s="28"/>
      <c r="C435" s="16"/>
      <c r="D435" s="17"/>
      <c r="E435" s="17"/>
      <c r="F435" s="18"/>
      <c r="G435" s="19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1"/>
      <c r="Y435" s="22" t="str">
        <f>IF('Soumission rapide'!$D435*(SUM('Soumission rapide'!$H435:$X435))&gt;0,'Soumission rapide'!$D435*(SUM('Soumission rapide'!$H435:$X435)),"")</f>
        <v/>
      </c>
      <c r="Z435" s="22" t="str">
        <f>IF('Soumission rapide'!$E435*(1+'Soumission rapide'!$F435)*(SUM('Soumission rapide'!$H435:$X435))&gt;0,'Soumission rapide'!$E435*(1+'Soumission rapide'!$F435)*(SUM('Soumission rapide'!$H435:$X435)),"")</f>
        <v/>
      </c>
      <c r="AA435" s="22" t="str">
        <f>IF('Soumission rapide'!$G435*(SUM('Soumission rapide'!$H435:$X435))&gt;0,'Soumission rapide'!$G435*(SUM('Soumission rapide'!$H435:$X435)),"")</f>
        <v/>
      </c>
      <c r="AB435" s="22" t="str">
        <f>IF(SUM('Soumission rapide'!$Y435:$AA435)&gt;0,SUM('Soumission rapide'!$Y435:$AA435),"")</f>
        <v/>
      </c>
    </row>
    <row r="436" spans="1:28" ht="12.75" customHeight="1">
      <c r="A436" s="28"/>
      <c r="B436" s="28"/>
      <c r="C436" s="16"/>
      <c r="D436" s="17"/>
      <c r="E436" s="17"/>
      <c r="F436" s="18"/>
      <c r="G436" s="19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1"/>
      <c r="Y436" s="22" t="str">
        <f>IF('Soumission rapide'!$D436*(SUM('Soumission rapide'!$H436:$X436))&gt;0,'Soumission rapide'!$D436*(SUM('Soumission rapide'!$H436:$X436)),"")</f>
        <v/>
      </c>
      <c r="Z436" s="22" t="str">
        <f>IF('Soumission rapide'!$E436*(1+'Soumission rapide'!$F436)*(SUM('Soumission rapide'!$H436:$X436))&gt;0,'Soumission rapide'!$E436*(1+'Soumission rapide'!$F436)*(SUM('Soumission rapide'!$H436:$X436)),"")</f>
        <v/>
      </c>
      <c r="AA436" s="22" t="str">
        <f>IF('Soumission rapide'!$G436*(SUM('Soumission rapide'!$H436:$X436))&gt;0,'Soumission rapide'!$G436*(SUM('Soumission rapide'!$H436:$X436)),"")</f>
        <v/>
      </c>
      <c r="AB436" s="22" t="str">
        <f>IF(SUM('Soumission rapide'!$Y436:$AA436)&gt;0,SUM('Soumission rapide'!$Y436:$AA436),"")</f>
        <v/>
      </c>
    </row>
    <row r="437" spans="1:28" ht="12.75" customHeight="1">
      <c r="A437" s="28"/>
      <c r="B437" s="28"/>
      <c r="C437" s="16"/>
      <c r="D437" s="17"/>
      <c r="E437" s="17"/>
      <c r="F437" s="18"/>
      <c r="G437" s="19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1"/>
      <c r="Y437" s="22" t="str">
        <f>IF('Soumission rapide'!$D437*(SUM('Soumission rapide'!$H437:$X437))&gt;0,'Soumission rapide'!$D437*(SUM('Soumission rapide'!$H437:$X437)),"")</f>
        <v/>
      </c>
      <c r="Z437" s="22" t="str">
        <f>IF('Soumission rapide'!$E437*(1+'Soumission rapide'!$F437)*(SUM('Soumission rapide'!$H437:$X437))&gt;0,'Soumission rapide'!$E437*(1+'Soumission rapide'!$F437)*(SUM('Soumission rapide'!$H437:$X437)),"")</f>
        <v/>
      </c>
      <c r="AA437" s="22" t="str">
        <f>IF('Soumission rapide'!$G437*(SUM('Soumission rapide'!$H437:$X437))&gt;0,'Soumission rapide'!$G437*(SUM('Soumission rapide'!$H437:$X437)),"")</f>
        <v/>
      </c>
      <c r="AB437" s="22" t="str">
        <f>IF(SUM('Soumission rapide'!$Y437:$AA437)&gt;0,SUM('Soumission rapide'!$Y437:$AA437),"")</f>
        <v/>
      </c>
    </row>
    <row r="438" spans="1:28" ht="12.75" customHeight="1">
      <c r="A438" s="28"/>
      <c r="B438" s="28"/>
      <c r="C438" s="16"/>
      <c r="D438" s="17"/>
      <c r="E438" s="17"/>
      <c r="F438" s="18"/>
      <c r="G438" s="19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1"/>
      <c r="Y438" s="22" t="str">
        <f>IF('Soumission rapide'!$D438*(SUM('Soumission rapide'!$H438:$X438))&gt;0,'Soumission rapide'!$D438*(SUM('Soumission rapide'!$H438:$X438)),"")</f>
        <v/>
      </c>
      <c r="Z438" s="22" t="str">
        <f>IF('Soumission rapide'!$E438*(1+'Soumission rapide'!$F438)*(SUM('Soumission rapide'!$H438:$X438))&gt;0,'Soumission rapide'!$E438*(1+'Soumission rapide'!$F438)*(SUM('Soumission rapide'!$H438:$X438)),"")</f>
        <v/>
      </c>
      <c r="AA438" s="22" t="str">
        <f>IF('Soumission rapide'!$G438*(SUM('Soumission rapide'!$H438:$X438))&gt;0,'Soumission rapide'!$G438*(SUM('Soumission rapide'!$H438:$X438)),"")</f>
        <v/>
      </c>
      <c r="AB438" s="22" t="str">
        <f>IF(SUM('Soumission rapide'!$Y438:$AA438)&gt;0,SUM('Soumission rapide'!$Y438:$AA438),"")</f>
        <v/>
      </c>
    </row>
    <row r="439" spans="1:28" ht="12.75" customHeight="1">
      <c r="A439" s="28"/>
      <c r="B439" s="28"/>
      <c r="C439" s="16"/>
      <c r="D439" s="17"/>
      <c r="E439" s="17"/>
      <c r="F439" s="18"/>
      <c r="G439" s="19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1"/>
      <c r="Y439" s="22" t="str">
        <f>IF('Soumission rapide'!$D439*(SUM('Soumission rapide'!$H439:$X439))&gt;0,'Soumission rapide'!$D439*(SUM('Soumission rapide'!$H439:$X439)),"")</f>
        <v/>
      </c>
      <c r="Z439" s="22" t="str">
        <f>IF('Soumission rapide'!$E439*(1+'Soumission rapide'!$F439)*(SUM('Soumission rapide'!$H439:$X439))&gt;0,'Soumission rapide'!$E439*(1+'Soumission rapide'!$F439)*(SUM('Soumission rapide'!$H439:$X439)),"")</f>
        <v/>
      </c>
      <c r="AA439" s="22" t="str">
        <f>IF('Soumission rapide'!$G439*(SUM('Soumission rapide'!$H439:$X439))&gt;0,'Soumission rapide'!$G439*(SUM('Soumission rapide'!$H439:$X439)),"")</f>
        <v/>
      </c>
      <c r="AB439" s="22" t="str">
        <f>IF(SUM('Soumission rapide'!$Y439:$AA439)&gt;0,SUM('Soumission rapide'!$Y439:$AA439),"")</f>
        <v/>
      </c>
    </row>
    <row r="440" spans="1:28" ht="12.75" customHeight="1">
      <c r="A440" s="28"/>
      <c r="B440" s="28"/>
      <c r="C440" s="16"/>
      <c r="D440" s="17"/>
      <c r="E440" s="17"/>
      <c r="F440" s="18"/>
      <c r="G440" s="19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1"/>
      <c r="Y440" s="22" t="str">
        <f>IF('Soumission rapide'!$D440*(SUM('Soumission rapide'!$H440:$X440))&gt;0,'Soumission rapide'!$D440*(SUM('Soumission rapide'!$H440:$X440)),"")</f>
        <v/>
      </c>
      <c r="Z440" s="22" t="str">
        <f>IF('Soumission rapide'!$E440*(1+'Soumission rapide'!$F440)*(SUM('Soumission rapide'!$H440:$X440))&gt;0,'Soumission rapide'!$E440*(1+'Soumission rapide'!$F440)*(SUM('Soumission rapide'!$H440:$X440)),"")</f>
        <v/>
      </c>
      <c r="AA440" s="22" t="str">
        <f>IF('Soumission rapide'!$G440*(SUM('Soumission rapide'!$H440:$X440))&gt;0,'Soumission rapide'!$G440*(SUM('Soumission rapide'!$H440:$X440)),"")</f>
        <v/>
      </c>
      <c r="AB440" s="22" t="str">
        <f>IF(SUM('Soumission rapide'!$Y440:$AA440)&gt;0,SUM('Soumission rapide'!$Y440:$AA440),"")</f>
        <v/>
      </c>
    </row>
    <row r="441" spans="1:28" ht="12.75" customHeight="1">
      <c r="A441" s="28"/>
      <c r="B441" s="28"/>
      <c r="C441" s="16"/>
      <c r="D441" s="17"/>
      <c r="E441" s="17"/>
      <c r="F441" s="18"/>
      <c r="G441" s="19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1"/>
      <c r="Y441" s="22" t="str">
        <f>IF('Soumission rapide'!$D441*(SUM('Soumission rapide'!$H441:$X441))&gt;0,'Soumission rapide'!$D441*(SUM('Soumission rapide'!$H441:$X441)),"")</f>
        <v/>
      </c>
      <c r="Z441" s="22" t="str">
        <f>IF('Soumission rapide'!$E441*(1+'Soumission rapide'!$F441)*(SUM('Soumission rapide'!$H441:$X441))&gt;0,'Soumission rapide'!$E441*(1+'Soumission rapide'!$F441)*(SUM('Soumission rapide'!$H441:$X441)),"")</f>
        <v/>
      </c>
      <c r="AA441" s="22" t="str">
        <f>IF('Soumission rapide'!$G441*(SUM('Soumission rapide'!$H441:$X441))&gt;0,'Soumission rapide'!$G441*(SUM('Soumission rapide'!$H441:$X441)),"")</f>
        <v/>
      </c>
      <c r="AB441" s="22" t="str">
        <f>IF(SUM('Soumission rapide'!$Y441:$AA441)&gt;0,SUM('Soumission rapide'!$Y441:$AA441),"")</f>
        <v/>
      </c>
    </row>
    <row r="442" spans="1:28" ht="12.75" customHeight="1">
      <c r="A442" s="28"/>
      <c r="B442" s="28"/>
      <c r="C442" s="16"/>
      <c r="D442" s="17"/>
      <c r="E442" s="17"/>
      <c r="F442" s="18"/>
      <c r="G442" s="19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1"/>
      <c r="Y442" s="22" t="str">
        <f>IF('Soumission rapide'!$D442*(SUM('Soumission rapide'!$H442:$X442))&gt;0,'Soumission rapide'!$D442*(SUM('Soumission rapide'!$H442:$X442)),"")</f>
        <v/>
      </c>
      <c r="Z442" s="22" t="str">
        <f>IF('Soumission rapide'!$E442*(1+'Soumission rapide'!$F442)*(SUM('Soumission rapide'!$H442:$X442))&gt;0,'Soumission rapide'!$E442*(1+'Soumission rapide'!$F442)*(SUM('Soumission rapide'!$H442:$X442)),"")</f>
        <v/>
      </c>
      <c r="AA442" s="22" t="str">
        <f>IF('Soumission rapide'!$G442*(SUM('Soumission rapide'!$H442:$X442))&gt;0,'Soumission rapide'!$G442*(SUM('Soumission rapide'!$H442:$X442)),"")</f>
        <v/>
      </c>
      <c r="AB442" s="22" t="str">
        <f>IF(SUM('Soumission rapide'!$Y442:$AA442)&gt;0,SUM('Soumission rapide'!$Y442:$AA442),"")</f>
        <v/>
      </c>
    </row>
    <row r="443" spans="1:28" ht="12.75" customHeight="1">
      <c r="A443" s="28"/>
      <c r="B443" s="28"/>
      <c r="C443" s="16"/>
      <c r="D443" s="17"/>
      <c r="E443" s="17"/>
      <c r="F443" s="18"/>
      <c r="G443" s="19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1"/>
      <c r="Y443" s="22" t="str">
        <f>IF('Soumission rapide'!$D443*(SUM('Soumission rapide'!$H443:$X443))&gt;0,'Soumission rapide'!$D443*(SUM('Soumission rapide'!$H443:$X443)),"")</f>
        <v/>
      </c>
      <c r="Z443" s="22" t="str">
        <f>IF('Soumission rapide'!$E443*(1+'Soumission rapide'!$F443)*(SUM('Soumission rapide'!$H443:$X443))&gt;0,'Soumission rapide'!$E443*(1+'Soumission rapide'!$F443)*(SUM('Soumission rapide'!$H443:$X443)),"")</f>
        <v/>
      </c>
      <c r="AA443" s="22" t="str">
        <f>IF('Soumission rapide'!$G443*(SUM('Soumission rapide'!$H443:$X443))&gt;0,'Soumission rapide'!$G443*(SUM('Soumission rapide'!$H443:$X443)),"")</f>
        <v/>
      </c>
      <c r="AB443" s="22" t="str">
        <f>IF(SUM('Soumission rapide'!$Y443:$AA443)&gt;0,SUM('Soumission rapide'!$Y443:$AA443),"")</f>
        <v/>
      </c>
    </row>
    <row r="444" spans="1:28" ht="12.75" customHeight="1">
      <c r="A444" s="28"/>
      <c r="B444" s="28"/>
      <c r="C444" s="16"/>
      <c r="D444" s="17"/>
      <c r="E444" s="17"/>
      <c r="F444" s="18"/>
      <c r="G444" s="19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1"/>
      <c r="Y444" s="22" t="str">
        <f>IF('Soumission rapide'!$D444*(SUM('Soumission rapide'!$H444:$X444))&gt;0,'Soumission rapide'!$D444*(SUM('Soumission rapide'!$H444:$X444)),"")</f>
        <v/>
      </c>
      <c r="Z444" s="22" t="str">
        <f>IF('Soumission rapide'!$E444*(1+'Soumission rapide'!$F444)*(SUM('Soumission rapide'!$H444:$X444))&gt;0,'Soumission rapide'!$E444*(1+'Soumission rapide'!$F444)*(SUM('Soumission rapide'!$H444:$X444)),"")</f>
        <v/>
      </c>
      <c r="AA444" s="22" t="str">
        <f>IF('Soumission rapide'!$G444*(SUM('Soumission rapide'!$H444:$X444))&gt;0,'Soumission rapide'!$G444*(SUM('Soumission rapide'!$H444:$X444)),"")</f>
        <v/>
      </c>
      <c r="AB444" s="22" t="str">
        <f>IF(SUM('Soumission rapide'!$Y444:$AA444)&gt;0,SUM('Soumission rapide'!$Y444:$AA444),"")</f>
        <v/>
      </c>
    </row>
    <row r="445" spans="1:28" ht="12.75" customHeight="1">
      <c r="A445" s="28"/>
      <c r="B445" s="28"/>
      <c r="C445" s="16"/>
      <c r="D445" s="17"/>
      <c r="E445" s="17"/>
      <c r="F445" s="18"/>
      <c r="G445" s="19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1"/>
      <c r="Y445" s="22" t="str">
        <f>IF('Soumission rapide'!$D445*(SUM('Soumission rapide'!$H445:$X445))&gt;0,'Soumission rapide'!$D445*(SUM('Soumission rapide'!$H445:$X445)),"")</f>
        <v/>
      </c>
      <c r="Z445" s="22" t="str">
        <f>IF('Soumission rapide'!$E445*(1+'Soumission rapide'!$F445)*(SUM('Soumission rapide'!$H445:$X445))&gt;0,'Soumission rapide'!$E445*(1+'Soumission rapide'!$F445)*(SUM('Soumission rapide'!$H445:$X445)),"")</f>
        <v/>
      </c>
      <c r="AA445" s="22" t="str">
        <f>IF('Soumission rapide'!$G445*(SUM('Soumission rapide'!$H445:$X445))&gt;0,'Soumission rapide'!$G445*(SUM('Soumission rapide'!$H445:$X445)),"")</f>
        <v/>
      </c>
      <c r="AB445" s="22" t="str">
        <f>IF(SUM('Soumission rapide'!$Y445:$AA445)&gt;0,SUM('Soumission rapide'!$Y445:$AA445),"")</f>
        <v/>
      </c>
    </row>
    <row r="446" spans="1:28" ht="12.75" customHeight="1">
      <c r="A446" s="28"/>
      <c r="B446" s="28"/>
      <c r="C446" s="16"/>
      <c r="D446" s="17"/>
      <c r="E446" s="17"/>
      <c r="F446" s="18"/>
      <c r="G446" s="19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1"/>
      <c r="Y446" s="22" t="str">
        <f>IF('Soumission rapide'!$D446*(SUM('Soumission rapide'!$H446:$X446))&gt;0,'Soumission rapide'!$D446*(SUM('Soumission rapide'!$H446:$X446)),"")</f>
        <v/>
      </c>
      <c r="Z446" s="22" t="str">
        <f>IF('Soumission rapide'!$E446*(1+'Soumission rapide'!$F446)*(SUM('Soumission rapide'!$H446:$X446))&gt;0,'Soumission rapide'!$E446*(1+'Soumission rapide'!$F446)*(SUM('Soumission rapide'!$H446:$X446)),"")</f>
        <v/>
      </c>
      <c r="AA446" s="22" t="str">
        <f>IF('Soumission rapide'!$G446*(SUM('Soumission rapide'!$H446:$X446))&gt;0,'Soumission rapide'!$G446*(SUM('Soumission rapide'!$H446:$X446)),"")</f>
        <v/>
      </c>
      <c r="AB446" s="22" t="str">
        <f>IF(SUM('Soumission rapide'!$Y446:$AA446)&gt;0,SUM('Soumission rapide'!$Y446:$AA446),"")</f>
        <v/>
      </c>
    </row>
    <row r="447" spans="1:28" ht="12.75" customHeight="1">
      <c r="A447" s="32"/>
      <c r="B447" s="27" t="s">
        <v>8</v>
      </c>
      <c r="C447" s="16" t="s">
        <v>8</v>
      </c>
      <c r="D447" s="23"/>
      <c r="E447" s="23"/>
      <c r="F447" s="23"/>
      <c r="G447" s="19"/>
      <c r="H447" s="20">
        <f>SUBTOTAL(109,[Général])</f>
        <v>18025</v>
      </c>
      <c r="I447" s="20">
        <f>SUBTOTAL(109,[[Cuisine ]])</f>
        <v>304</v>
      </c>
      <c r="J447" s="20">
        <f>SUBTOTAL(109,[Salle à manger])</f>
        <v>0</v>
      </c>
      <c r="K447" s="20">
        <f>SUBTOTAL(109,[Salon 1])</f>
        <v>0</v>
      </c>
      <c r="L447" s="20">
        <f>SUBTOTAL(109,[Salon 2])</f>
        <v>0</v>
      </c>
      <c r="M447" s="20">
        <f>SUBTOTAL(109,[SDB1])</f>
        <v>92</v>
      </c>
      <c r="N447" s="20">
        <f>SUBTOTAL(109,[SDB 2])</f>
        <v>0</v>
      </c>
      <c r="O447" s="20">
        <f>SUBTOTAL(109,[Chambre 1])</f>
        <v>342</v>
      </c>
      <c r="P447" s="20">
        <f>SUBTOTAL(109,[Chambre 2])</f>
        <v>0</v>
      </c>
      <c r="Q447" s="20">
        <f>SUBTOTAL(109,[Chambre 3])</f>
        <v>0</v>
      </c>
      <c r="R447" s="20">
        <f>SUBTOTAL(109,[Chambre 4])</f>
        <v>0</v>
      </c>
      <c r="S447" s="20">
        <f>SUBTOTAL(109,[Extérieur])</f>
        <v>1543</v>
      </c>
      <c r="T447" s="20">
        <f>SUBTOTAL(109,[Divers])</f>
        <v>0</v>
      </c>
      <c r="U447" s="20">
        <f>SUBTOTAL(109,[Divers2])</f>
        <v>0</v>
      </c>
      <c r="V447" s="20">
        <f>SUBTOTAL(109,[Divers3])</f>
        <v>0</v>
      </c>
      <c r="W447" s="20">
        <f>SUBTOTAL(109,[Divers4])</f>
        <v>0</v>
      </c>
      <c r="X447" s="21">
        <f>SUBTOTAL(109,[Divers5])</f>
        <v>0</v>
      </c>
      <c r="Y447" s="26">
        <f>SUBTOTAL(109,[Total Général])</f>
        <v>254063.5</v>
      </c>
      <c r="Z447" s="26">
        <f>SUBTOTAL(109,[Total Matériaux])</f>
        <v>54626.16</v>
      </c>
      <c r="AA447" s="26">
        <f>SUBTOTAL(109,[Total M-O])</f>
        <v>56705.25</v>
      </c>
      <c r="AB447" s="26">
        <f>SUBTOTAL(109,[Total])</f>
        <v>365394.91000000003</v>
      </c>
    </row>
    <row r="448" spans="1:28" ht="12.75" customHeight="1">
      <c r="B448" s="15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4"/>
      <c r="Z448" s="24"/>
      <c r="AA448" s="24"/>
      <c r="AB448" s="24"/>
    </row>
    <row r="449" spans="2:28" ht="12.75" customHeight="1">
      <c r="B449" s="15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4"/>
      <c r="Z449" s="24"/>
      <c r="AA449" s="24"/>
      <c r="AB449" s="24"/>
    </row>
    <row r="450" spans="2:28" ht="12.75" customHeight="1">
      <c r="B450" s="15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4"/>
      <c r="Z450" s="24"/>
      <c r="AA450" s="24"/>
      <c r="AB450" s="24"/>
    </row>
    <row r="451" spans="2:28" ht="12.75" customHeight="1">
      <c r="B451" s="15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4"/>
      <c r="Z451" s="24"/>
      <c r="AA451" s="24"/>
      <c r="AB451" s="24"/>
    </row>
    <row r="452" spans="2:28" ht="12.75" customHeight="1">
      <c r="B452" s="15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4"/>
      <c r="Z452" s="24"/>
      <c r="AA452" s="24"/>
      <c r="AB452" s="24"/>
    </row>
    <row r="453" spans="2:28" ht="12.75" customHeight="1">
      <c r="B453" s="15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4"/>
      <c r="Z453" s="24"/>
      <c r="AA453" s="24"/>
      <c r="AB453" s="24"/>
    </row>
    <row r="454" spans="2:28" ht="12.75" customHeight="1">
      <c r="B454" s="15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4"/>
      <c r="Z454" s="24"/>
      <c r="AA454" s="24"/>
      <c r="AB454" s="24"/>
    </row>
    <row r="455" spans="2:28" ht="12.75" customHeight="1">
      <c r="B455" s="15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4"/>
      <c r="Z455" s="24"/>
      <c r="AA455" s="24"/>
      <c r="AB455" s="24"/>
    </row>
    <row r="456" spans="2:28" ht="12.75" customHeight="1">
      <c r="B456" s="15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4"/>
      <c r="Z456" s="24"/>
      <c r="AA456" s="24"/>
      <c r="AB456" s="24"/>
    </row>
    <row r="457" spans="2:28" ht="12.75" customHeight="1">
      <c r="B457" s="15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4"/>
      <c r="Z457" s="24"/>
      <c r="AA457" s="24"/>
      <c r="AB457" s="24"/>
    </row>
    <row r="458" spans="2:28" ht="12.75" customHeight="1">
      <c r="B458" s="15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4"/>
      <c r="Z458" s="24"/>
      <c r="AA458" s="24"/>
      <c r="AB458" s="24"/>
    </row>
    <row r="459" spans="2:28" ht="12.75" customHeight="1">
      <c r="B459" s="15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4"/>
      <c r="Z459" s="24"/>
      <c r="AA459" s="24"/>
      <c r="AB459" s="24"/>
    </row>
    <row r="460" spans="2:28" ht="12.75" customHeight="1">
      <c r="B460" s="15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4"/>
      <c r="Z460" s="24"/>
      <c r="AA460" s="24"/>
      <c r="AB460" s="24"/>
    </row>
    <row r="461" spans="2:28" ht="12.75" customHeight="1">
      <c r="B461" s="15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4"/>
      <c r="Z461" s="24"/>
      <c r="AA461" s="24"/>
      <c r="AB461" s="24"/>
    </row>
    <row r="462" spans="2:28" ht="12.75" customHeight="1">
      <c r="B462" s="15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4"/>
      <c r="Z462" s="24"/>
      <c r="AA462" s="24"/>
      <c r="AB462" s="24"/>
    </row>
    <row r="463" spans="2:28" ht="12.75" customHeight="1">
      <c r="B463" s="15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4"/>
      <c r="Z463" s="24"/>
      <c r="AA463" s="24"/>
      <c r="AB463" s="24"/>
    </row>
    <row r="464" spans="2:28" ht="12.75" customHeight="1">
      <c r="B464" s="15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4"/>
      <c r="Z464" s="24"/>
      <c r="AA464" s="24"/>
      <c r="AB464" s="24"/>
    </row>
    <row r="465" spans="2:28" ht="12.75" customHeight="1">
      <c r="B465" s="15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4"/>
      <c r="Z465" s="24"/>
      <c r="AA465" s="24"/>
      <c r="AB465" s="24"/>
    </row>
    <row r="466" spans="2:28" ht="12.75" customHeight="1">
      <c r="B466" s="15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4"/>
      <c r="Z466" s="24"/>
      <c r="AA466" s="24"/>
      <c r="AB466" s="24"/>
    </row>
    <row r="467" spans="2:28" ht="12.75" customHeight="1">
      <c r="B467" s="15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4"/>
      <c r="Z467" s="24"/>
      <c r="AA467" s="24"/>
      <c r="AB467" s="24"/>
    </row>
    <row r="468" spans="2:28" ht="12.75" customHeight="1">
      <c r="B468" s="15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4"/>
      <c r="Z468" s="24"/>
      <c r="AA468" s="24"/>
      <c r="AB468" s="24"/>
    </row>
    <row r="469" spans="2:28" ht="12.75" customHeight="1">
      <c r="B469" s="15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4"/>
      <c r="Z469" s="24"/>
      <c r="AA469" s="24"/>
      <c r="AB469" s="24"/>
    </row>
    <row r="470" spans="2:28" ht="12.75" customHeight="1">
      <c r="B470" s="15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4"/>
      <c r="Z470" s="24"/>
      <c r="AA470" s="24"/>
      <c r="AB470" s="24"/>
    </row>
    <row r="471" spans="2:28" ht="12.75" customHeight="1">
      <c r="B471" s="15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4"/>
      <c r="Z471" s="24"/>
      <c r="AA471" s="24"/>
      <c r="AB471" s="24"/>
    </row>
    <row r="472" spans="2:28" ht="12.75" customHeight="1">
      <c r="B472" s="15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4"/>
      <c r="Z472" s="24"/>
      <c r="AA472" s="24"/>
      <c r="AB472" s="24"/>
    </row>
    <row r="473" spans="2:28" ht="12.75" customHeight="1">
      <c r="B473" s="15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4"/>
      <c r="Z473" s="24"/>
      <c r="AA473" s="24"/>
      <c r="AB473" s="24"/>
    </row>
    <row r="474" spans="2:28" ht="12.75" customHeight="1">
      <c r="B474" s="15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4"/>
      <c r="Z474" s="24"/>
      <c r="AA474" s="24"/>
      <c r="AB474" s="24"/>
    </row>
    <row r="475" spans="2:28" ht="12.75" customHeight="1">
      <c r="B475" s="15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4"/>
      <c r="Z475" s="24"/>
      <c r="AA475" s="24"/>
      <c r="AB475" s="24"/>
    </row>
    <row r="476" spans="2:28" ht="12.75" customHeight="1">
      <c r="B476" s="15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4"/>
      <c r="Z476" s="24"/>
      <c r="AA476" s="24"/>
      <c r="AB476" s="24"/>
    </row>
    <row r="477" spans="2:28" ht="12.75" customHeight="1">
      <c r="B477" s="15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4"/>
      <c r="Z477" s="24"/>
      <c r="AA477" s="24"/>
      <c r="AB477" s="24"/>
    </row>
    <row r="478" spans="2:28" ht="12.75" customHeight="1">
      <c r="B478" s="15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4"/>
      <c r="Z478" s="24"/>
      <c r="AA478" s="24"/>
      <c r="AB478" s="24"/>
    </row>
    <row r="479" spans="2:28" ht="12.75" customHeight="1">
      <c r="B479" s="15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4"/>
      <c r="Z479" s="24"/>
      <c r="AA479" s="24"/>
      <c r="AB479" s="24"/>
    </row>
    <row r="480" spans="2:28" ht="12.75" customHeight="1">
      <c r="B480" s="15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4"/>
      <c r="Z480" s="24"/>
      <c r="AA480" s="24"/>
      <c r="AB480" s="24"/>
    </row>
    <row r="481" spans="2:28" ht="12.75" customHeight="1">
      <c r="B481" s="15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4"/>
      <c r="Z481" s="24"/>
      <c r="AA481" s="24"/>
      <c r="AB481" s="24"/>
    </row>
    <row r="482" spans="2:28" ht="12.75" customHeight="1">
      <c r="B482" s="15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4"/>
      <c r="Z482" s="24"/>
      <c r="AA482" s="24"/>
      <c r="AB482" s="24"/>
    </row>
    <row r="483" spans="2:28" ht="12.75" customHeight="1">
      <c r="B483" s="15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4"/>
      <c r="Z483" s="24"/>
      <c r="AA483" s="24"/>
      <c r="AB483" s="24"/>
    </row>
    <row r="484" spans="2:28" ht="12.75" customHeight="1">
      <c r="B484" s="15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4"/>
      <c r="Z484" s="24"/>
      <c r="AA484" s="24"/>
      <c r="AB484" s="24"/>
    </row>
    <row r="485" spans="2:28" ht="12.75" customHeight="1">
      <c r="B485" s="15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4"/>
      <c r="Z485" s="24"/>
      <c r="AA485" s="24"/>
      <c r="AB485" s="24"/>
    </row>
    <row r="486" spans="2:28" ht="12.75" customHeight="1">
      <c r="B486" s="15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4"/>
      <c r="Z486" s="24"/>
      <c r="AA486" s="24"/>
      <c r="AB486" s="24"/>
    </row>
    <row r="487" spans="2:28" ht="12.75" customHeight="1">
      <c r="B487" s="15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4"/>
      <c r="Z487" s="24"/>
      <c r="AA487" s="24"/>
      <c r="AB487" s="24"/>
    </row>
    <row r="488" spans="2:28" ht="12.75" customHeight="1">
      <c r="B488" s="15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4"/>
      <c r="Z488" s="24"/>
      <c r="AA488" s="24"/>
      <c r="AB488" s="24"/>
    </row>
    <row r="489" spans="2:28" ht="12.75" customHeight="1">
      <c r="B489" s="15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4"/>
      <c r="Z489" s="24"/>
      <c r="AA489" s="24"/>
      <c r="AB489" s="24"/>
    </row>
    <row r="490" spans="2:28" ht="12.75" customHeight="1">
      <c r="B490" s="15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4"/>
      <c r="Z490" s="24"/>
      <c r="AA490" s="24"/>
      <c r="AB490" s="24"/>
    </row>
    <row r="491" spans="2:28" ht="12.75" customHeight="1">
      <c r="B491" s="15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4"/>
      <c r="Z491" s="24"/>
      <c r="AA491" s="24"/>
      <c r="AB491" s="24"/>
    </row>
    <row r="492" spans="2:28" ht="12.75" customHeight="1">
      <c r="B492" s="15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4"/>
      <c r="Z492" s="24"/>
      <c r="AA492" s="24"/>
      <c r="AB492" s="24"/>
    </row>
    <row r="493" spans="2:28" ht="12.75" customHeight="1">
      <c r="B493" s="15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4"/>
      <c r="Z493" s="24"/>
      <c r="AA493" s="24"/>
      <c r="AB493" s="24"/>
    </row>
    <row r="494" spans="2:28" ht="12.75" customHeight="1">
      <c r="B494" s="15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4"/>
      <c r="Z494" s="24"/>
      <c r="AA494" s="24"/>
      <c r="AB494" s="24"/>
    </row>
    <row r="495" spans="2:28" ht="12.75" customHeight="1">
      <c r="B495" s="15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4"/>
      <c r="Z495" s="24"/>
      <c r="AA495" s="24"/>
      <c r="AB495" s="24"/>
    </row>
    <row r="496" spans="2:28" ht="12.75" customHeight="1">
      <c r="B496" s="15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4"/>
      <c r="Z496" s="24"/>
      <c r="AA496" s="24"/>
      <c r="AB496" s="24"/>
    </row>
    <row r="497" spans="2:28" ht="12.75" customHeight="1">
      <c r="B497" s="15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4"/>
      <c r="Z497" s="24"/>
      <c r="AA497" s="24"/>
      <c r="AB497" s="24"/>
    </row>
    <row r="498" spans="2:28" ht="12.75" customHeight="1">
      <c r="B498" s="15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4"/>
      <c r="Z498" s="24"/>
      <c r="AA498" s="24"/>
      <c r="AB498" s="24"/>
    </row>
    <row r="499" spans="2:28" ht="12.75" customHeight="1">
      <c r="B499" s="15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4"/>
      <c r="Z499" s="24"/>
      <c r="AA499" s="24"/>
      <c r="AB499" s="24"/>
    </row>
    <row r="500" spans="2:28" ht="12.75" customHeight="1">
      <c r="B500" s="15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4"/>
      <c r="Z500" s="24"/>
      <c r="AA500" s="24"/>
      <c r="AB500" s="24"/>
    </row>
    <row r="501" spans="2:28" ht="12.75" customHeight="1">
      <c r="B501" s="15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4"/>
      <c r="Z501" s="24"/>
      <c r="AA501" s="24"/>
      <c r="AB501" s="24"/>
    </row>
    <row r="502" spans="2:28" ht="12.75" customHeight="1">
      <c r="B502" s="15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4"/>
      <c r="Z502" s="24"/>
      <c r="AA502" s="24"/>
      <c r="AB502" s="24"/>
    </row>
    <row r="503" spans="2:28" ht="12.75" customHeight="1">
      <c r="B503" s="15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4"/>
      <c r="Z503" s="24"/>
      <c r="AA503" s="24"/>
      <c r="AB503" s="24"/>
    </row>
    <row r="504" spans="2:28" ht="12.75" customHeight="1">
      <c r="B504" s="15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4"/>
      <c r="Z504" s="24"/>
      <c r="AA504" s="24"/>
      <c r="AB504" s="24"/>
    </row>
    <row r="505" spans="2:28" ht="12.75" customHeight="1">
      <c r="B505" s="15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4"/>
      <c r="Z505" s="24"/>
      <c r="AA505" s="24"/>
      <c r="AB505" s="24"/>
    </row>
    <row r="506" spans="2:28" ht="12.75" customHeight="1">
      <c r="B506" s="15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4"/>
      <c r="Z506" s="24"/>
      <c r="AA506" s="24"/>
      <c r="AB506" s="24"/>
    </row>
    <row r="507" spans="2:28" ht="12.75" customHeight="1">
      <c r="B507" s="15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4"/>
      <c r="Z507" s="24"/>
      <c r="AA507" s="24"/>
      <c r="AB507" s="24"/>
    </row>
    <row r="508" spans="2:28" ht="12.75" customHeight="1">
      <c r="B508" s="15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4"/>
      <c r="Z508" s="24"/>
      <c r="AA508" s="24"/>
      <c r="AB508" s="24"/>
    </row>
    <row r="509" spans="2:28" ht="12.75" customHeight="1">
      <c r="B509" s="15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4"/>
      <c r="Z509" s="24"/>
      <c r="AA509" s="24"/>
      <c r="AB509" s="24"/>
    </row>
    <row r="510" spans="2:28" ht="12.75" customHeight="1">
      <c r="B510" s="15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4"/>
      <c r="Z510" s="24"/>
      <c r="AA510" s="24"/>
      <c r="AB510" s="24"/>
    </row>
    <row r="511" spans="2:28" ht="12.75" customHeight="1">
      <c r="B511" s="15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4"/>
      <c r="Z511" s="24"/>
      <c r="AA511" s="24"/>
      <c r="AB511" s="24"/>
    </row>
    <row r="512" spans="2:28" ht="12.75" customHeight="1">
      <c r="B512" s="15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4"/>
      <c r="Z512" s="24"/>
      <c r="AA512" s="24"/>
      <c r="AB512" s="24"/>
    </row>
    <row r="513" spans="2:28" ht="12.75" customHeight="1">
      <c r="B513" s="15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4"/>
      <c r="Z513" s="24"/>
      <c r="AA513" s="24"/>
      <c r="AB513" s="24"/>
    </row>
    <row r="514" spans="2:28" ht="12.75" customHeight="1">
      <c r="B514" s="15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4"/>
      <c r="Z514" s="24"/>
      <c r="AA514" s="24"/>
      <c r="AB514" s="24"/>
    </row>
    <row r="515" spans="2:28" ht="12.75" customHeight="1">
      <c r="B515" s="15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4"/>
      <c r="Z515" s="24"/>
      <c r="AA515" s="24"/>
      <c r="AB515" s="24"/>
    </row>
    <row r="516" spans="2:28" ht="12.75" customHeight="1">
      <c r="B516" s="15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4"/>
      <c r="Z516" s="24"/>
      <c r="AA516" s="24"/>
      <c r="AB516" s="24"/>
    </row>
    <row r="517" spans="2:28" ht="12.75" customHeight="1">
      <c r="B517" s="15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4"/>
      <c r="Z517" s="24"/>
      <c r="AA517" s="24"/>
      <c r="AB517" s="24"/>
    </row>
    <row r="518" spans="2:28" ht="12.75" customHeight="1">
      <c r="B518" s="15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4"/>
      <c r="Z518" s="24"/>
      <c r="AA518" s="24"/>
      <c r="AB518" s="24"/>
    </row>
    <row r="519" spans="2:28" ht="12.75" customHeight="1">
      <c r="B519" s="15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4"/>
      <c r="Z519" s="24"/>
      <c r="AA519" s="24"/>
      <c r="AB519" s="24"/>
    </row>
    <row r="520" spans="2:28" ht="12.75" customHeight="1">
      <c r="B520" s="15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4"/>
      <c r="Z520" s="24"/>
      <c r="AA520" s="24"/>
      <c r="AB520" s="24"/>
    </row>
    <row r="521" spans="2:28" ht="12.75" customHeight="1">
      <c r="B521" s="15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4"/>
      <c r="Z521" s="24"/>
      <c r="AA521" s="24"/>
      <c r="AB521" s="24"/>
    </row>
    <row r="522" spans="2:28" ht="12.75" customHeight="1">
      <c r="B522" s="15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4"/>
      <c r="Z522" s="24"/>
      <c r="AA522" s="24"/>
      <c r="AB522" s="24"/>
    </row>
    <row r="523" spans="2:28" ht="12.75" customHeight="1">
      <c r="B523" s="15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4"/>
      <c r="Z523" s="24"/>
      <c r="AA523" s="24"/>
      <c r="AB523" s="24"/>
    </row>
    <row r="524" spans="2:28" ht="12.75" customHeight="1">
      <c r="B524" s="15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4"/>
      <c r="Z524" s="24"/>
      <c r="AA524" s="24"/>
      <c r="AB524" s="24"/>
    </row>
    <row r="525" spans="2:28" ht="12.75" customHeight="1">
      <c r="B525" s="15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4"/>
      <c r="Z525" s="24"/>
      <c r="AA525" s="24"/>
      <c r="AB525" s="24"/>
    </row>
    <row r="526" spans="2:28" ht="12.75" customHeight="1">
      <c r="B526" s="15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4"/>
      <c r="Z526" s="24"/>
      <c r="AA526" s="24"/>
      <c r="AB526" s="24"/>
    </row>
    <row r="527" spans="2:28" ht="12.75" customHeight="1">
      <c r="B527" s="15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4"/>
      <c r="Z527" s="24"/>
      <c r="AA527" s="24"/>
      <c r="AB527" s="24"/>
    </row>
    <row r="528" spans="2:28" ht="12.75" customHeight="1">
      <c r="B528" s="15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4"/>
      <c r="Z528" s="24"/>
      <c r="AA528" s="24"/>
      <c r="AB528" s="24"/>
    </row>
    <row r="529" spans="2:28" ht="12.75" customHeight="1">
      <c r="B529" s="15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4"/>
      <c r="Z529" s="24"/>
      <c r="AA529" s="24"/>
      <c r="AB529" s="24"/>
    </row>
    <row r="530" spans="2:28" ht="12.75" customHeight="1">
      <c r="B530" s="15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4"/>
      <c r="Z530" s="24"/>
      <c r="AA530" s="24"/>
      <c r="AB530" s="24"/>
    </row>
    <row r="531" spans="2:28" ht="12.75" customHeight="1">
      <c r="B531" s="15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4"/>
      <c r="Z531" s="24"/>
      <c r="AA531" s="24"/>
      <c r="AB531" s="24"/>
    </row>
    <row r="532" spans="2:28" ht="12.75" customHeight="1">
      <c r="B532" s="15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4"/>
      <c r="Z532" s="24"/>
      <c r="AA532" s="24"/>
      <c r="AB532" s="24"/>
    </row>
    <row r="533" spans="2:28" ht="12.75" customHeight="1">
      <c r="B533" s="15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4"/>
      <c r="Z533" s="24"/>
      <c r="AA533" s="24"/>
      <c r="AB533" s="24"/>
    </row>
    <row r="534" spans="2:28" ht="12.75" customHeight="1">
      <c r="B534" s="15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4"/>
      <c r="Z534" s="24"/>
      <c r="AA534" s="24"/>
      <c r="AB534" s="24"/>
    </row>
    <row r="535" spans="2:28" ht="12.75" customHeight="1">
      <c r="B535" s="15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4"/>
      <c r="Z535" s="24"/>
      <c r="AA535" s="24"/>
      <c r="AB535" s="24"/>
    </row>
    <row r="536" spans="2:28" ht="12.75" customHeight="1">
      <c r="B536" s="15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4"/>
      <c r="Z536" s="24"/>
      <c r="AA536" s="24"/>
      <c r="AB536" s="24"/>
    </row>
    <row r="537" spans="2:28" ht="12.75" customHeight="1">
      <c r="B537" s="15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4"/>
      <c r="Z537" s="24"/>
      <c r="AA537" s="24"/>
      <c r="AB537" s="24"/>
    </row>
    <row r="538" spans="2:28" ht="12.75" customHeight="1">
      <c r="B538" s="15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4"/>
      <c r="Z538" s="24"/>
      <c r="AA538" s="24"/>
      <c r="AB538" s="24"/>
    </row>
    <row r="539" spans="2:28" ht="12.75" customHeight="1">
      <c r="B539" s="15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4"/>
      <c r="Z539" s="24"/>
      <c r="AA539" s="24"/>
      <c r="AB539" s="24"/>
    </row>
    <row r="540" spans="2:28" ht="12.75" customHeight="1">
      <c r="B540" s="15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4"/>
      <c r="Z540" s="24"/>
      <c r="AA540" s="24"/>
      <c r="AB540" s="24"/>
    </row>
    <row r="541" spans="2:28" ht="12.75" customHeight="1">
      <c r="B541" s="15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4"/>
      <c r="Z541" s="24"/>
      <c r="AA541" s="24"/>
      <c r="AB541" s="24"/>
    </row>
    <row r="542" spans="2:28" ht="12.75" customHeight="1">
      <c r="B542" s="15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4"/>
      <c r="Z542" s="24"/>
      <c r="AA542" s="24"/>
      <c r="AB542" s="24"/>
    </row>
    <row r="543" spans="2:28" ht="12.75" customHeight="1">
      <c r="B543" s="15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4"/>
      <c r="Z543" s="24"/>
      <c r="AA543" s="24"/>
      <c r="AB543" s="24"/>
    </row>
    <row r="544" spans="2:28" ht="12.75" customHeight="1">
      <c r="B544" s="15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4"/>
      <c r="Z544" s="24"/>
      <c r="AA544" s="24"/>
      <c r="AB544" s="24"/>
    </row>
    <row r="545" spans="2:28" ht="12.75" customHeight="1">
      <c r="B545" s="15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4"/>
      <c r="Z545" s="24"/>
      <c r="AA545" s="24"/>
      <c r="AB545" s="24"/>
    </row>
    <row r="546" spans="2:28" ht="12.75" customHeight="1">
      <c r="B546" s="15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4"/>
      <c r="Z546" s="24"/>
      <c r="AA546" s="24"/>
      <c r="AB546" s="24"/>
    </row>
    <row r="547" spans="2:28" ht="12.75" customHeight="1">
      <c r="B547" s="15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4"/>
      <c r="Z547" s="24"/>
      <c r="AA547" s="24"/>
      <c r="AB547" s="24"/>
    </row>
    <row r="548" spans="2:28" ht="12.75" customHeight="1">
      <c r="B548" s="15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4"/>
      <c r="Z548" s="24"/>
      <c r="AA548" s="24"/>
      <c r="AB548" s="24"/>
    </row>
    <row r="549" spans="2:28" ht="12.75" customHeight="1">
      <c r="B549" s="15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4"/>
      <c r="Z549" s="24"/>
      <c r="AA549" s="24"/>
      <c r="AB549" s="24"/>
    </row>
    <row r="550" spans="2:28" ht="12.75" customHeight="1">
      <c r="B550" s="15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4"/>
      <c r="Z550" s="24"/>
      <c r="AA550" s="24"/>
      <c r="AB550" s="24"/>
    </row>
    <row r="551" spans="2:28" ht="12.75" customHeight="1">
      <c r="B551" s="15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4"/>
      <c r="Z551" s="24"/>
      <c r="AA551" s="24"/>
      <c r="AB551" s="24"/>
    </row>
    <row r="552" spans="2:28" ht="12.75" customHeight="1">
      <c r="B552" s="15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4"/>
      <c r="Z552" s="24"/>
      <c r="AA552" s="24"/>
      <c r="AB552" s="24"/>
    </row>
    <row r="553" spans="2:28" ht="12.75" customHeight="1">
      <c r="B553" s="15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4"/>
      <c r="Z553" s="24"/>
      <c r="AA553" s="24"/>
      <c r="AB553" s="24"/>
    </row>
    <row r="554" spans="2:28" ht="12.75" customHeight="1">
      <c r="B554" s="15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4"/>
      <c r="Z554" s="24"/>
      <c r="AA554" s="24"/>
      <c r="AB554" s="24"/>
    </row>
    <row r="555" spans="2:28" ht="12.75" customHeight="1">
      <c r="B555" s="15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4"/>
      <c r="Z555" s="24"/>
      <c r="AA555" s="24"/>
      <c r="AB555" s="24"/>
    </row>
    <row r="556" spans="2:28" ht="12.75" customHeight="1">
      <c r="B556" s="15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4"/>
      <c r="Z556" s="24"/>
      <c r="AA556" s="24"/>
      <c r="AB556" s="24"/>
    </row>
    <row r="557" spans="2:28" ht="12.75" customHeight="1">
      <c r="B557" s="15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4"/>
      <c r="Z557" s="24"/>
      <c r="AA557" s="24"/>
      <c r="AB557" s="24"/>
    </row>
    <row r="558" spans="2:28" ht="12.75" customHeight="1">
      <c r="B558" s="15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4"/>
      <c r="Z558" s="24"/>
      <c r="AA558" s="24"/>
      <c r="AB558" s="24"/>
    </row>
    <row r="559" spans="2:28" ht="12.75" customHeight="1">
      <c r="B559" s="15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4"/>
      <c r="Z559" s="24"/>
      <c r="AA559" s="24"/>
      <c r="AB559" s="24"/>
    </row>
    <row r="560" spans="2:28" ht="12.75" customHeight="1">
      <c r="B560" s="15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4"/>
      <c r="Z560" s="24"/>
      <c r="AA560" s="24"/>
      <c r="AB560" s="24"/>
    </row>
    <row r="561" spans="2:28" ht="12.75" customHeight="1">
      <c r="B561" s="15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4"/>
      <c r="Z561" s="24"/>
      <c r="AA561" s="24"/>
      <c r="AB561" s="24"/>
    </row>
    <row r="562" spans="2:28" ht="12.75" customHeight="1">
      <c r="B562" s="15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4"/>
      <c r="Z562" s="24"/>
      <c r="AA562" s="24"/>
      <c r="AB562" s="24"/>
    </row>
    <row r="563" spans="2:28" ht="12.75" customHeight="1">
      <c r="B563" s="15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4"/>
      <c r="Z563" s="24"/>
      <c r="AA563" s="24"/>
      <c r="AB563" s="24"/>
    </row>
    <row r="564" spans="2:28" ht="12.75" customHeight="1">
      <c r="B564" s="15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4"/>
      <c r="Z564" s="24"/>
      <c r="AA564" s="24"/>
      <c r="AB564" s="24"/>
    </row>
    <row r="565" spans="2:28" ht="12.75" customHeight="1">
      <c r="B565" s="15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4"/>
      <c r="Z565" s="24"/>
      <c r="AA565" s="24"/>
      <c r="AB565" s="24"/>
    </row>
    <row r="566" spans="2:28" ht="12.75" customHeight="1">
      <c r="B566" s="15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4"/>
      <c r="Z566" s="24"/>
      <c r="AA566" s="24"/>
      <c r="AB566" s="24"/>
    </row>
    <row r="567" spans="2:28" ht="12.75" customHeight="1">
      <c r="B567" s="15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4"/>
      <c r="Z567" s="24"/>
      <c r="AA567" s="24"/>
      <c r="AB567" s="24"/>
    </row>
    <row r="568" spans="2:28" ht="12.75" customHeight="1">
      <c r="B568" s="15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4"/>
      <c r="Z568" s="24"/>
      <c r="AA568" s="24"/>
      <c r="AB568" s="24"/>
    </row>
    <row r="569" spans="2:28" ht="12.75" customHeight="1">
      <c r="B569" s="15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4"/>
      <c r="Z569" s="24"/>
      <c r="AA569" s="24"/>
      <c r="AB569" s="24"/>
    </row>
    <row r="570" spans="2:28" ht="12.75" customHeight="1">
      <c r="B570" s="15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4"/>
      <c r="Z570" s="24"/>
      <c r="AA570" s="24"/>
      <c r="AB570" s="24"/>
    </row>
    <row r="571" spans="2:28" ht="12.75" customHeight="1">
      <c r="B571" s="15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4"/>
      <c r="Z571" s="24"/>
      <c r="AA571" s="24"/>
      <c r="AB571" s="24"/>
    </row>
    <row r="572" spans="2:28" ht="12.75" customHeight="1">
      <c r="B572" s="15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4"/>
      <c r="Z572" s="24"/>
      <c r="AA572" s="24"/>
      <c r="AB572" s="24"/>
    </row>
    <row r="573" spans="2:28" ht="12.75" customHeight="1">
      <c r="B573" s="15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4"/>
      <c r="Z573" s="24"/>
      <c r="AA573" s="24"/>
      <c r="AB573" s="24"/>
    </row>
    <row r="574" spans="2:28" ht="12.75" customHeight="1">
      <c r="B574" s="15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4"/>
      <c r="Z574" s="24"/>
      <c r="AA574" s="24"/>
      <c r="AB574" s="24"/>
    </row>
    <row r="575" spans="2:28" ht="12.75" customHeight="1">
      <c r="B575" s="15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4"/>
      <c r="Z575" s="24"/>
      <c r="AA575" s="24"/>
      <c r="AB575" s="24"/>
    </row>
    <row r="576" spans="2:28" ht="12.75" customHeight="1">
      <c r="B576" s="15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4"/>
      <c r="Z576" s="24"/>
      <c r="AA576" s="24"/>
      <c r="AB576" s="24"/>
    </row>
    <row r="577" spans="2:28" ht="12.75" customHeight="1">
      <c r="B577" s="15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4"/>
      <c r="Z577" s="24"/>
      <c r="AA577" s="24"/>
      <c r="AB577" s="24"/>
    </row>
    <row r="578" spans="2:28" ht="12.75" customHeight="1">
      <c r="B578" s="15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4"/>
      <c r="Z578" s="24"/>
      <c r="AA578" s="24"/>
      <c r="AB578" s="24"/>
    </row>
    <row r="579" spans="2:28" ht="12.75" customHeight="1">
      <c r="B579" s="15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4"/>
      <c r="Z579" s="24"/>
      <c r="AA579" s="24"/>
      <c r="AB579" s="24"/>
    </row>
    <row r="580" spans="2:28" ht="12.75" customHeight="1">
      <c r="B580" s="15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4"/>
      <c r="Z580" s="24"/>
      <c r="AA580" s="24"/>
      <c r="AB580" s="24"/>
    </row>
    <row r="581" spans="2:28" ht="12.75" customHeight="1">
      <c r="B581" s="15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4"/>
      <c r="Z581" s="24"/>
      <c r="AA581" s="24"/>
      <c r="AB581" s="24"/>
    </row>
    <row r="582" spans="2:28" ht="12.75" customHeight="1">
      <c r="B582" s="15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4"/>
      <c r="Z582" s="24"/>
      <c r="AA582" s="24"/>
      <c r="AB582" s="24"/>
    </row>
    <row r="583" spans="2:28" ht="12.75" customHeight="1">
      <c r="B583" s="15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4"/>
      <c r="Z583" s="24"/>
      <c r="AA583" s="24"/>
      <c r="AB583" s="24"/>
    </row>
    <row r="584" spans="2:28" ht="12.75" customHeight="1">
      <c r="B584" s="15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4"/>
      <c r="Z584" s="24"/>
      <c r="AA584" s="24"/>
      <c r="AB584" s="24"/>
    </row>
    <row r="585" spans="2:28" ht="12.75" customHeight="1">
      <c r="B585" s="15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4"/>
      <c r="Z585" s="24"/>
      <c r="AA585" s="24"/>
      <c r="AB585" s="24"/>
    </row>
    <row r="586" spans="2:28" ht="12.75" customHeight="1">
      <c r="B586" s="15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4"/>
      <c r="Z586" s="24"/>
      <c r="AA586" s="24"/>
      <c r="AB586" s="24"/>
    </row>
    <row r="587" spans="2:28" ht="12.75" customHeight="1">
      <c r="B587" s="15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4"/>
      <c r="Z587" s="24"/>
      <c r="AA587" s="24"/>
      <c r="AB587" s="24"/>
    </row>
    <row r="588" spans="2:28" ht="12.75" customHeight="1">
      <c r="B588" s="15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4"/>
      <c r="Z588" s="24"/>
      <c r="AA588" s="24"/>
      <c r="AB588" s="24"/>
    </row>
    <row r="589" spans="2:28" ht="12.75" customHeight="1">
      <c r="B589" s="15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4"/>
      <c r="Z589" s="24"/>
      <c r="AA589" s="24"/>
      <c r="AB589" s="24"/>
    </row>
    <row r="590" spans="2:28" ht="12.75" customHeight="1">
      <c r="B590" s="15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4"/>
      <c r="Z590" s="24"/>
      <c r="AA590" s="24"/>
      <c r="AB590" s="24"/>
    </row>
    <row r="591" spans="2:28" ht="12.75" customHeight="1">
      <c r="B591" s="15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4"/>
      <c r="Z591" s="24"/>
      <c r="AA591" s="24"/>
      <c r="AB591" s="24"/>
    </row>
    <row r="592" spans="2:28" ht="12.75" customHeight="1">
      <c r="B592" s="15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4"/>
      <c r="Z592" s="24"/>
      <c r="AA592" s="24"/>
      <c r="AB592" s="24"/>
    </row>
    <row r="593" spans="2:28" ht="12.75" customHeight="1">
      <c r="B593" s="15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4"/>
      <c r="Z593" s="24"/>
      <c r="AA593" s="24"/>
      <c r="AB593" s="24"/>
    </row>
    <row r="594" spans="2:28" ht="12.75" customHeight="1">
      <c r="B594" s="15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4"/>
      <c r="Z594" s="24"/>
      <c r="AA594" s="24"/>
      <c r="AB594" s="24"/>
    </row>
    <row r="595" spans="2:28" ht="12.75" customHeight="1">
      <c r="B595" s="15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4"/>
      <c r="Z595" s="24"/>
      <c r="AA595" s="24"/>
      <c r="AB595" s="24"/>
    </row>
    <row r="596" spans="2:28" ht="12.75" customHeight="1">
      <c r="B596" s="15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4"/>
      <c r="Z596" s="24"/>
      <c r="AA596" s="24"/>
      <c r="AB596" s="24"/>
    </row>
    <row r="597" spans="2:28" ht="12.75" customHeight="1">
      <c r="B597" s="15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4"/>
      <c r="Z597" s="24"/>
      <c r="AA597" s="24"/>
      <c r="AB597" s="24"/>
    </row>
    <row r="598" spans="2:28" ht="12.75" customHeight="1">
      <c r="B598" s="15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4"/>
      <c r="Z598" s="24"/>
      <c r="AA598" s="24"/>
      <c r="AB598" s="24"/>
    </row>
    <row r="599" spans="2:28" ht="12.75" customHeight="1">
      <c r="B599" s="15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4"/>
      <c r="Z599" s="24"/>
      <c r="AA599" s="24"/>
      <c r="AB599" s="24"/>
    </row>
    <row r="600" spans="2:28" ht="12.75" customHeight="1">
      <c r="B600" s="15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4"/>
      <c r="Z600" s="24"/>
      <c r="AA600" s="24"/>
      <c r="AB600" s="24"/>
    </row>
    <row r="601" spans="2:28" ht="12.75" customHeight="1">
      <c r="B601" s="15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4"/>
      <c r="Z601" s="24"/>
      <c r="AA601" s="24"/>
      <c r="AB601" s="24"/>
    </row>
    <row r="602" spans="2:28" ht="12.75" customHeight="1">
      <c r="B602" s="15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4"/>
      <c r="Z602" s="24"/>
      <c r="AA602" s="24"/>
      <c r="AB602" s="24"/>
    </row>
    <row r="603" spans="2:28" ht="12.75" customHeight="1">
      <c r="B603" s="15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4"/>
      <c r="Z603" s="24"/>
      <c r="AA603" s="24"/>
      <c r="AB603" s="24"/>
    </row>
    <row r="604" spans="2:28" ht="12.75" customHeight="1">
      <c r="B604" s="15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4"/>
      <c r="Z604" s="24"/>
      <c r="AA604" s="24"/>
      <c r="AB604" s="24"/>
    </row>
    <row r="605" spans="2:28" ht="12.75" customHeight="1">
      <c r="B605" s="15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4"/>
      <c r="Z605" s="24"/>
      <c r="AA605" s="24"/>
      <c r="AB605" s="24"/>
    </row>
    <row r="606" spans="2:28" ht="12.75" customHeight="1">
      <c r="B606" s="15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4"/>
      <c r="Z606" s="24"/>
      <c r="AA606" s="24"/>
      <c r="AB606" s="24"/>
    </row>
    <row r="607" spans="2:28" ht="12.75" customHeight="1">
      <c r="B607" s="15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4"/>
      <c r="Z607" s="24"/>
      <c r="AA607" s="24"/>
      <c r="AB607" s="24"/>
    </row>
    <row r="608" spans="2:28" ht="12.75" customHeight="1">
      <c r="B608" s="15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4"/>
      <c r="Z608" s="24"/>
      <c r="AA608" s="24"/>
      <c r="AB608" s="24"/>
    </row>
    <row r="609" spans="2:28" ht="12.75" customHeight="1">
      <c r="B609" s="15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4"/>
      <c r="Z609" s="24"/>
      <c r="AA609" s="24"/>
      <c r="AB609" s="24"/>
    </row>
    <row r="610" spans="2:28" ht="12.75" customHeight="1">
      <c r="B610" s="15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4"/>
      <c r="Z610" s="24"/>
      <c r="AA610" s="24"/>
      <c r="AB610" s="24"/>
    </row>
    <row r="611" spans="2:28" ht="12.75" customHeight="1">
      <c r="B611" s="15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4"/>
      <c r="Z611" s="24"/>
      <c r="AA611" s="24"/>
      <c r="AB611" s="24"/>
    </row>
    <row r="612" spans="2:28" ht="12.75" customHeight="1">
      <c r="B612" s="15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4"/>
      <c r="Z612" s="24"/>
      <c r="AA612" s="24"/>
      <c r="AB612" s="24"/>
    </row>
    <row r="613" spans="2:28" ht="12.75" customHeight="1">
      <c r="B613" s="15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4"/>
      <c r="Z613" s="24"/>
      <c r="AA613" s="24"/>
      <c r="AB613" s="24"/>
    </row>
    <row r="614" spans="2:28" ht="12.75" customHeight="1">
      <c r="B614" s="15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4"/>
      <c r="Z614" s="24"/>
      <c r="AA614" s="24"/>
      <c r="AB614" s="24"/>
    </row>
    <row r="615" spans="2:28" ht="12.75" customHeight="1">
      <c r="B615" s="15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4"/>
      <c r="Z615" s="24"/>
      <c r="AA615" s="24"/>
      <c r="AB615" s="24"/>
    </row>
    <row r="616" spans="2:28" ht="12.75" customHeight="1">
      <c r="B616" s="15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4"/>
      <c r="Z616" s="24"/>
      <c r="AA616" s="24"/>
      <c r="AB616" s="24"/>
    </row>
    <row r="617" spans="2:28" ht="12.75" customHeight="1">
      <c r="B617" s="15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4"/>
      <c r="Z617" s="24"/>
      <c r="AA617" s="24"/>
      <c r="AB617" s="24"/>
    </row>
    <row r="618" spans="2:28" ht="12.75" customHeight="1">
      <c r="B618" s="15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4"/>
      <c r="Z618" s="24"/>
      <c r="AA618" s="24"/>
      <c r="AB618" s="24"/>
    </row>
    <row r="619" spans="2:28" ht="12.75" customHeight="1">
      <c r="B619" s="15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4"/>
      <c r="Z619" s="24"/>
      <c r="AA619" s="24"/>
      <c r="AB619" s="24"/>
    </row>
    <row r="620" spans="2:28" ht="12.75" customHeight="1">
      <c r="B620" s="15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4"/>
      <c r="Z620" s="24"/>
      <c r="AA620" s="24"/>
      <c r="AB620" s="24"/>
    </row>
    <row r="621" spans="2:28" ht="12.75" customHeight="1">
      <c r="B621" s="15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4"/>
      <c r="Z621" s="24"/>
      <c r="AA621" s="24"/>
      <c r="AB621" s="24"/>
    </row>
    <row r="622" spans="2:28" ht="12.75" customHeight="1">
      <c r="B622" s="15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4"/>
      <c r="Z622" s="24"/>
      <c r="AA622" s="24"/>
      <c r="AB622" s="24"/>
    </row>
    <row r="623" spans="2:28" ht="12.75" customHeight="1">
      <c r="B623" s="15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4"/>
      <c r="Z623" s="24"/>
      <c r="AA623" s="24"/>
      <c r="AB623" s="24"/>
    </row>
    <row r="624" spans="2:28" ht="12.75" customHeight="1">
      <c r="B624" s="15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4"/>
      <c r="Z624" s="24"/>
      <c r="AA624" s="24"/>
      <c r="AB624" s="24"/>
    </row>
    <row r="625" spans="2:28" ht="12.75" customHeight="1">
      <c r="B625" s="15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4"/>
      <c r="Z625" s="24"/>
      <c r="AA625" s="24"/>
      <c r="AB625" s="24"/>
    </row>
    <row r="626" spans="2:28" ht="12.75" customHeight="1">
      <c r="B626" s="15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4"/>
      <c r="Z626" s="24"/>
      <c r="AA626" s="24"/>
      <c r="AB626" s="24"/>
    </row>
    <row r="627" spans="2:28" ht="12.75" customHeight="1">
      <c r="B627" s="15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4"/>
      <c r="Z627" s="24"/>
      <c r="AA627" s="24"/>
      <c r="AB627" s="24"/>
    </row>
    <row r="628" spans="2:28" ht="12.75" customHeight="1">
      <c r="B628" s="15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4"/>
      <c r="Z628" s="24"/>
      <c r="AA628" s="24"/>
      <c r="AB628" s="24"/>
    </row>
    <row r="629" spans="2:28" ht="12.75" customHeight="1">
      <c r="B629" s="15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4"/>
      <c r="Z629" s="24"/>
      <c r="AA629" s="24"/>
      <c r="AB629" s="24"/>
    </row>
    <row r="630" spans="2:28" ht="12.75" customHeight="1">
      <c r="B630" s="15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4"/>
      <c r="Z630" s="24"/>
      <c r="AA630" s="24"/>
      <c r="AB630" s="24"/>
    </row>
    <row r="631" spans="2:28" ht="12.75" customHeight="1">
      <c r="B631" s="15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4"/>
      <c r="Z631" s="24"/>
      <c r="AA631" s="24"/>
      <c r="AB631" s="24"/>
    </row>
    <row r="632" spans="2:28" ht="12.75" customHeight="1">
      <c r="B632" s="15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4"/>
      <c r="Z632" s="24"/>
      <c r="AA632" s="24"/>
      <c r="AB632" s="24"/>
    </row>
    <row r="633" spans="2:28" ht="12.75" customHeight="1">
      <c r="B633" s="15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4"/>
      <c r="Z633" s="24"/>
      <c r="AA633" s="24"/>
      <c r="AB633" s="24"/>
    </row>
    <row r="634" spans="2:28" ht="12.75" customHeight="1">
      <c r="B634" s="15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4"/>
      <c r="Z634" s="24"/>
      <c r="AA634" s="24"/>
      <c r="AB634" s="24"/>
    </row>
    <row r="635" spans="2:28" ht="12.75" customHeight="1">
      <c r="B635" s="15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4"/>
      <c r="Z635" s="24"/>
      <c r="AA635" s="24"/>
      <c r="AB635" s="24"/>
    </row>
    <row r="636" spans="2:28" ht="12.75" customHeight="1">
      <c r="B636" s="15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4"/>
      <c r="Z636" s="24"/>
      <c r="AA636" s="24"/>
      <c r="AB636" s="24"/>
    </row>
    <row r="637" spans="2:28" ht="12.75" customHeight="1">
      <c r="B637" s="15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4"/>
      <c r="Z637" s="24"/>
      <c r="AA637" s="24"/>
      <c r="AB637" s="24"/>
    </row>
    <row r="638" spans="2:28" ht="12.75" customHeight="1">
      <c r="B638" s="15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4"/>
      <c r="Z638" s="24"/>
      <c r="AA638" s="24"/>
      <c r="AB638" s="24"/>
    </row>
    <row r="639" spans="2:28" ht="12.75" customHeight="1">
      <c r="B639" s="15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4"/>
      <c r="Z639" s="24"/>
      <c r="AA639" s="24"/>
      <c r="AB639" s="24"/>
    </row>
    <row r="640" spans="2:28" ht="12.75" customHeight="1">
      <c r="B640" s="15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4"/>
      <c r="Z640" s="24"/>
      <c r="AA640" s="24"/>
      <c r="AB640" s="24"/>
    </row>
    <row r="641" spans="2:28" ht="12.75" customHeight="1">
      <c r="B641" s="15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4"/>
      <c r="Z641" s="24"/>
      <c r="AA641" s="24"/>
      <c r="AB641" s="24"/>
    </row>
    <row r="642" spans="2:28" ht="12.75" customHeight="1">
      <c r="B642" s="15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4"/>
      <c r="Z642" s="24"/>
      <c r="AA642" s="24"/>
      <c r="AB642" s="24"/>
    </row>
    <row r="643" spans="2:28" ht="12.75" customHeight="1">
      <c r="B643" s="15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4"/>
      <c r="Z643" s="24"/>
      <c r="AA643" s="24"/>
      <c r="AB643" s="24"/>
    </row>
    <row r="644" spans="2:28" ht="12.75" customHeight="1">
      <c r="B644" s="15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4"/>
      <c r="Z644" s="24"/>
      <c r="AA644" s="24"/>
      <c r="AB644" s="24"/>
    </row>
    <row r="645" spans="2:28" ht="12.75" customHeight="1">
      <c r="B645" s="15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4"/>
      <c r="Z645" s="24"/>
      <c r="AA645" s="24"/>
      <c r="AB645" s="24"/>
    </row>
    <row r="646" spans="2:28" ht="12.75" customHeight="1">
      <c r="B646" s="15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4"/>
      <c r="Z646" s="24"/>
      <c r="AA646" s="24"/>
      <c r="AB646" s="24"/>
    </row>
    <row r="647" spans="2:28" ht="12.75" customHeight="1">
      <c r="B647" s="15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4"/>
      <c r="Z647" s="24"/>
      <c r="AA647" s="24"/>
      <c r="AB647" s="24"/>
    </row>
    <row r="648" spans="2:28" ht="12.75" customHeight="1">
      <c r="B648" s="15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4"/>
      <c r="Z648" s="24"/>
      <c r="AA648" s="24"/>
      <c r="AB648" s="24"/>
    </row>
    <row r="649" spans="2:28" ht="12.75" customHeight="1">
      <c r="B649" s="15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4"/>
      <c r="Z649" s="24"/>
      <c r="AA649" s="24"/>
      <c r="AB649" s="24"/>
    </row>
    <row r="650" spans="2:28" ht="12.75" customHeight="1">
      <c r="B650" s="15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4"/>
      <c r="Z650" s="24"/>
      <c r="AA650" s="24"/>
      <c r="AB650" s="24"/>
    </row>
    <row r="651" spans="2:28" ht="12.75" customHeight="1">
      <c r="B651" s="15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4"/>
      <c r="Z651" s="24"/>
      <c r="AA651" s="24"/>
      <c r="AB651" s="24"/>
    </row>
    <row r="652" spans="2:28" ht="12.75" customHeight="1">
      <c r="B652" s="15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4"/>
      <c r="Z652" s="24"/>
      <c r="AA652" s="24"/>
      <c r="AB652" s="24"/>
    </row>
    <row r="653" spans="2:28" ht="12.75" customHeight="1">
      <c r="B653" s="15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4"/>
      <c r="Z653" s="24"/>
      <c r="AA653" s="24"/>
      <c r="AB653" s="24"/>
    </row>
    <row r="654" spans="2:28" ht="12.75" customHeight="1">
      <c r="B654" s="15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4"/>
      <c r="Z654" s="24"/>
      <c r="AA654" s="24"/>
      <c r="AB654" s="24"/>
    </row>
    <row r="655" spans="2:28" ht="12.75" customHeight="1">
      <c r="B655" s="15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4"/>
      <c r="Z655" s="24"/>
      <c r="AA655" s="24"/>
      <c r="AB655" s="24"/>
    </row>
    <row r="656" spans="2:28" ht="12.75" customHeight="1">
      <c r="B656" s="15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4"/>
      <c r="Z656" s="24"/>
      <c r="AA656" s="24"/>
      <c r="AB656" s="24"/>
    </row>
    <row r="657" spans="2:28" ht="12.75" customHeight="1">
      <c r="B657" s="15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4"/>
      <c r="Z657" s="24"/>
      <c r="AA657" s="24"/>
      <c r="AB657" s="24"/>
    </row>
    <row r="658" spans="2:28" ht="12.75" customHeight="1">
      <c r="B658" s="15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4"/>
      <c r="Z658" s="24"/>
      <c r="AA658" s="24"/>
      <c r="AB658" s="24"/>
    </row>
    <row r="659" spans="2:28" ht="12.75" customHeight="1">
      <c r="B659" s="15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4"/>
      <c r="Z659" s="24"/>
      <c r="AA659" s="24"/>
      <c r="AB659" s="24"/>
    </row>
    <row r="660" spans="2:28" ht="12.75" customHeight="1">
      <c r="B660" s="15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4"/>
      <c r="Z660" s="24"/>
      <c r="AA660" s="24"/>
      <c r="AB660" s="24"/>
    </row>
    <row r="661" spans="2:28" ht="12.75" customHeight="1">
      <c r="B661" s="15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4"/>
      <c r="Z661" s="24"/>
      <c r="AA661" s="24"/>
      <c r="AB661" s="24"/>
    </row>
    <row r="662" spans="2:28" ht="12.75" customHeight="1">
      <c r="B662" s="15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4"/>
      <c r="Z662" s="24"/>
      <c r="AA662" s="24"/>
      <c r="AB662" s="24"/>
    </row>
    <row r="663" spans="2:28" ht="12.75" customHeight="1">
      <c r="B663" s="15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4"/>
      <c r="Z663" s="24"/>
      <c r="AA663" s="24"/>
      <c r="AB663" s="24"/>
    </row>
    <row r="664" spans="2:28" ht="12.75" customHeight="1">
      <c r="B664" s="15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4"/>
      <c r="Z664" s="24"/>
      <c r="AA664" s="24"/>
      <c r="AB664" s="24"/>
    </row>
    <row r="665" spans="2:28" ht="12.75" customHeight="1">
      <c r="B665" s="15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4"/>
      <c r="Z665" s="24"/>
      <c r="AA665" s="24"/>
      <c r="AB665" s="24"/>
    </row>
    <row r="666" spans="2:28" ht="12.75" customHeight="1">
      <c r="B666" s="15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4"/>
      <c r="Z666" s="24"/>
      <c r="AA666" s="24"/>
      <c r="AB666" s="24"/>
    </row>
    <row r="667" spans="2:28" ht="12.75" customHeight="1">
      <c r="B667" s="15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4"/>
      <c r="Z667" s="24"/>
      <c r="AA667" s="24"/>
      <c r="AB667" s="24"/>
    </row>
    <row r="668" spans="2:28" ht="12.75" customHeight="1">
      <c r="B668" s="15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4"/>
      <c r="Z668" s="24"/>
      <c r="AA668" s="24"/>
      <c r="AB668" s="24"/>
    </row>
    <row r="669" spans="2:28" ht="12.75" customHeight="1">
      <c r="B669" s="15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4"/>
      <c r="Z669" s="24"/>
      <c r="AA669" s="24"/>
      <c r="AB669" s="24"/>
    </row>
    <row r="670" spans="2:28" ht="12.75" customHeight="1">
      <c r="B670" s="15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4"/>
      <c r="Z670" s="24"/>
      <c r="AA670" s="24"/>
      <c r="AB670" s="24"/>
    </row>
    <row r="671" spans="2:28" ht="12.75" customHeight="1">
      <c r="B671" s="15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4"/>
      <c r="Z671" s="24"/>
      <c r="AA671" s="24"/>
      <c r="AB671" s="24"/>
    </row>
    <row r="672" spans="2:28" ht="12.75" customHeight="1">
      <c r="B672" s="15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4"/>
      <c r="Z672" s="24"/>
      <c r="AA672" s="24"/>
      <c r="AB672" s="24"/>
    </row>
    <row r="673" spans="2:28" ht="12.75" customHeight="1">
      <c r="B673" s="15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4"/>
      <c r="Z673" s="24"/>
      <c r="AA673" s="24"/>
      <c r="AB673" s="24"/>
    </row>
    <row r="674" spans="2:28" ht="12.75" customHeight="1">
      <c r="B674" s="15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4"/>
      <c r="Z674" s="24"/>
      <c r="AA674" s="24"/>
      <c r="AB674" s="24"/>
    </row>
    <row r="675" spans="2:28" ht="12.75" customHeight="1">
      <c r="B675" s="15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4"/>
      <c r="Z675" s="24"/>
      <c r="AA675" s="24"/>
      <c r="AB675" s="24"/>
    </row>
    <row r="676" spans="2:28" ht="12.75" customHeight="1">
      <c r="B676" s="15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4"/>
      <c r="Z676" s="24"/>
      <c r="AA676" s="24"/>
      <c r="AB676" s="24"/>
    </row>
    <row r="677" spans="2:28" ht="12.75" customHeight="1">
      <c r="B677" s="15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4"/>
      <c r="Z677" s="24"/>
      <c r="AA677" s="24"/>
      <c r="AB677" s="24"/>
    </row>
    <row r="678" spans="2:28" ht="12.75" customHeight="1">
      <c r="B678" s="15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4"/>
      <c r="Z678" s="24"/>
      <c r="AA678" s="24"/>
      <c r="AB678" s="24"/>
    </row>
    <row r="679" spans="2:28" ht="12.75" customHeight="1">
      <c r="B679" s="15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4"/>
      <c r="Z679" s="24"/>
      <c r="AA679" s="24"/>
      <c r="AB679" s="24"/>
    </row>
    <row r="680" spans="2:28" ht="12.75" customHeight="1">
      <c r="B680" s="15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4"/>
      <c r="Z680" s="24"/>
      <c r="AA680" s="24"/>
      <c r="AB680" s="24"/>
    </row>
    <row r="681" spans="2:28" ht="12.75" customHeight="1">
      <c r="B681" s="15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4"/>
      <c r="Z681" s="24"/>
      <c r="AA681" s="24"/>
      <c r="AB681" s="24"/>
    </row>
    <row r="682" spans="2:28" ht="12.75" customHeight="1">
      <c r="B682" s="15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4"/>
      <c r="Z682" s="24"/>
      <c r="AA682" s="24"/>
      <c r="AB682" s="24"/>
    </row>
    <row r="683" spans="2:28" ht="12.75" customHeight="1">
      <c r="B683" s="15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4"/>
      <c r="Z683" s="24"/>
      <c r="AA683" s="24"/>
      <c r="AB683" s="24"/>
    </row>
    <row r="684" spans="2:28" ht="12.75" customHeight="1">
      <c r="B684" s="15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4"/>
      <c r="Z684" s="24"/>
      <c r="AA684" s="24"/>
      <c r="AB684" s="24"/>
    </row>
    <row r="685" spans="2:28" ht="12.75" customHeight="1">
      <c r="B685" s="15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4"/>
      <c r="Z685" s="24"/>
      <c r="AA685" s="24"/>
      <c r="AB685" s="24"/>
    </row>
    <row r="686" spans="2:28" ht="12.75" customHeight="1">
      <c r="B686" s="15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4"/>
      <c r="Z686" s="24"/>
      <c r="AA686" s="24"/>
      <c r="AB686" s="24"/>
    </row>
    <row r="687" spans="2:28" ht="12.75" customHeight="1">
      <c r="B687" s="15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4"/>
      <c r="Z687" s="24"/>
      <c r="AA687" s="24"/>
      <c r="AB687" s="24"/>
    </row>
    <row r="688" spans="2:28" ht="12.75" customHeight="1">
      <c r="B688" s="15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4"/>
      <c r="Z688" s="24"/>
      <c r="AA688" s="24"/>
      <c r="AB688" s="24"/>
    </row>
    <row r="689" spans="2:28" ht="12.75" customHeight="1">
      <c r="B689" s="15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4"/>
      <c r="Z689" s="24"/>
      <c r="AA689" s="24"/>
      <c r="AB689" s="24"/>
    </row>
    <row r="690" spans="2:28" ht="12.75" customHeight="1">
      <c r="B690" s="15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4"/>
      <c r="Z690" s="24"/>
      <c r="AA690" s="24"/>
      <c r="AB690" s="24"/>
    </row>
    <row r="691" spans="2:28" ht="12.75" customHeight="1">
      <c r="B691" s="15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4"/>
      <c r="Z691" s="24"/>
      <c r="AA691" s="24"/>
      <c r="AB691" s="24"/>
    </row>
    <row r="692" spans="2:28" ht="12.75" customHeight="1">
      <c r="B692" s="15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4"/>
      <c r="Z692" s="24"/>
      <c r="AA692" s="24"/>
      <c r="AB692" s="24"/>
    </row>
    <row r="693" spans="2:28" ht="12.75" customHeight="1">
      <c r="B693" s="15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4"/>
      <c r="Z693" s="24"/>
      <c r="AA693" s="24"/>
      <c r="AB693" s="24"/>
    </row>
    <row r="694" spans="2:28" ht="12.75" customHeight="1">
      <c r="B694" s="15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4"/>
      <c r="Z694" s="24"/>
      <c r="AA694" s="24"/>
      <c r="AB694" s="24"/>
    </row>
    <row r="695" spans="2:28" ht="12.75" customHeight="1">
      <c r="B695" s="15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4"/>
      <c r="Z695" s="24"/>
      <c r="AA695" s="24"/>
      <c r="AB695" s="24"/>
    </row>
    <row r="696" spans="2:28" ht="12.75" customHeight="1">
      <c r="B696" s="15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4"/>
      <c r="Z696" s="24"/>
      <c r="AA696" s="24"/>
      <c r="AB696" s="24"/>
    </row>
    <row r="697" spans="2:28" ht="12.75" customHeight="1">
      <c r="B697" s="15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4"/>
      <c r="Z697" s="24"/>
      <c r="AA697" s="24"/>
      <c r="AB697" s="24"/>
    </row>
    <row r="698" spans="2:28" ht="12.75" customHeight="1">
      <c r="B698" s="15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4"/>
      <c r="Z698" s="24"/>
      <c r="AA698" s="24"/>
      <c r="AB698" s="24"/>
    </row>
    <row r="699" spans="2:28" ht="12.75" customHeight="1">
      <c r="B699" s="15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4"/>
      <c r="Z699" s="24"/>
      <c r="AA699" s="24"/>
      <c r="AB699" s="24"/>
    </row>
    <row r="700" spans="2:28" ht="12.75" customHeight="1">
      <c r="B700" s="15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4"/>
      <c r="Z700" s="24"/>
      <c r="AA700" s="24"/>
      <c r="AB700" s="24"/>
    </row>
    <row r="701" spans="2:28" ht="12.75" customHeight="1">
      <c r="B701" s="15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4"/>
      <c r="Z701" s="24"/>
      <c r="AA701" s="24"/>
      <c r="AB701" s="24"/>
    </row>
    <row r="702" spans="2:28" ht="12.75" customHeight="1">
      <c r="B702" s="15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4"/>
      <c r="Z702" s="24"/>
      <c r="AA702" s="24"/>
      <c r="AB702" s="24"/>
    </row>
    <row r="703" spans="2:28" ht="12.75" customHeight="1">
      <c r="B703" s="15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4"/>
      <c r="Z703" s="24"/>
      <c r="AA703" s="24"/>
      <c r="AB703" s="24"/>
    </row>
    <row r="704" spans="2:28" ht="12.75" customHeight="1">
      <c r="B704" s="15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4"/>
      <c r="Z704" s="24"/>
      <c r="AA704" s="24"/>
      <c r="AB704" s="24"/>
    </row>
    <row r="705" spans="2:28" ht="12.75" customHeight="1">
      <c r="B705" s="15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4"/>
      <c r="Z705" s="24"/>
      <c r="AA705" s="24"/>
      <c r="AB705" s="24"/>
    </row>
    <row r="706" spans="2:28" ht="12.75" customHeight="1">
      <c r="B706" s="15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4"/>
      <c r="Z706" s="24"/>
      <c r="AA706" s="24"/>
      <c r="AB706" s="24"/>
    </row>
    <row r="707" spans="2:28" ht="12.75" customHeight="1">
      <c r="B707" s="15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4"/>
      <c r="Z707" s="24"/>
      <c r="AA707" s="24"/>
      <c r="AB707" s="24"/>
    </row>
    <row r="708" spans="2:28" ht="12.75" customHeight="1">
      <c r="B708" s="15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4"/>
      <c r="Z708" s="24"/>
      <c r="AA708" s="24"/>
      <c r="AB708" s="24"/>
    </row>
    <row r="709" spans="2:28" ht="12.75" customHeight="1">
      <c r="B709" s="15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4"/>
      <c r="Z709" s="24"/>
      <c r="AA709" s="24"/>
      <c r="AB709" s="24"/>
    </row>
    <row r="710" spans="2:28" ht="12.75" customHeight="1">
      <c r="B710" s="15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4"/>
      <c r="Z710" s="24"/>
      <c r="AA710" s="24"/>
      <c r="AB710" s="24"/>
    </row>
    <row r="711" spans="2:28" ht="12.75" customHeight="1">
      <c r="B711" s="15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4"/>
      <c r="Z711" s="24"/>
      <c r="AA711" s="24"/>
      <c r="AB711" s="24"/>
    </row>
    <row r="712" spans="2:28" ht="12.75" customHeight="1">
      <c r="B712" s="15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4"/>
      <c r="Z712" s="24"/>
      <c r="AA712" s="24"/>
      <c r="AB712" s="24"/>
    </row>
    <row r="713" spans="2:28" ht="12.75" customHeight="1">
      <c r="B713" s="15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4"/>
      <c r="Z713" s="24"/>
      <c r="AA713" s="24"/>
      <c r="AB713" s="24"/>
    </row>
    <row r="714" spans="2:28" ht="12.75" customHeight="1">
      <c r="B714" s="15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4"/>
      <c r="Z714" s="24"/>
      <c r="AA714" s="24"/>
      <c r="AB714" s="24"/>
    </row>
    <row r="715" spans="2:28" ht="12.75" customHeight="1">
      <c r="B715" s="15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4"/>
      <c r="Z715" s="24"/>
      <c r="AA715" s="24"/>
      <c r="AB715" s="24"/>
    </row>
    <row r="716" spans="2:28" ht="12.75" customHeight="1">
      <c r="B716" s="15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4"/>
      <c r="Z716" s="24"/>
      <c r="AA716" s="24"/>
      <c r="AB716" s="24"/>
    </row>
    <row r="717" spans="2:28" ht="12.75" customHeight="1">
      <c r="B717" s="15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4"/>
      <c r="Z717" s="24"/>
      <c r="AA717" s="24"/>
      <c r="AB717" s="24"/>
    </row>
    <row r="718" spans="2:28" ht="12.75" customHeight="1">
      <c r="B718" s="15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4"/>
      <c r="Z718" s="24"/>
      <c r="AA718" s="24"/>
      <c r="AB718" s="24"/>
    </row>
    <row r="719" spans="2:28" ht="12.75" customHeight="1">
      <c r="B719" s="15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4"/>
      <c r="Z719" s="24"/>
      <c r="AA719" s="24"/>
      <c r="AB719" s="24"/>
    </row>
    <row r="720" spans="2:28" ht="12.75" customHeight="1">
      <c r="B720" s="15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4"/>
      <c r="Z720" s="24"/>
      <c r="AA720" s="24"/>
      <c r="AB720" s="24"/>
    </row>
    <row r="721" spans="2:28" ht="12.75" customHeight="1">
      <c r="B721" s="15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4"/>
      <c r="Z721" s="24"/>
      <c r="AA721" s="24"/>
      <c r="AB721" s="24"/>
    </row>
    <row r="722" spans="2:28" ht="12.75" customHeight="1">
      <c r="B722" s="15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4"/>
      <c r="Z722" s="24"/>
      <c r="AA722" s="24"/>
      <c r="AB722" s="24"/>
    </row>
    <row r="723" spans="2:28" ht="12.75" customHeight="1">
      <c r="B723" s="15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4"/>
      <c r="Z723" s="24"/>
      <c r="AA723" s="24"/>
      <c r="AB723" s="24"/>
    </row>
    <row r="724" spans="2:28" ht="12.75" customHeight="1">
      <c r="B724" s="15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4"/>
      <c r="Z724" s="24"/>
      <c r="AA724" s="24"/>
      <c r="AB724" s="24"/>
    </row>
    <row r="725" spans="2:28" ht="12.75" customHeight="1">
      <c r="B725" s="15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4"/>
      <c r="Z725" s="24"/>
      <c r="AA725" s="24"/>
      <c r="AB725" s="24"/>
    </row>
    <row r="726" spans="2:28" ht="12.75" customHeight="1">
      <c r="B726" s="15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4"/>
      <c r="Z726" s="24"/>
      <c r="AA726" s="24"/>
      <c r="AB726" s="24"/>
    </row>
    <row r="727" spans="2:28" ht="12.75" customHeight="1">
      <c r="B727" s="15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4"/>
      <c r="Z727" s="24"/>
      <c r="AA727" s="24"/>
      <c r="AB727" s="24"/>
    </row>
    <row r="728" spans="2:28" ht="12.75" customHeight="1">
      <c r="B728" s="15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4"/>
      <c r="Z728" s="24"/>
      <c r="AA728" s="24"/>
      <c r="AB728" s="24"/>
    </row>
    <row r="729" spans="2:28" ht="12.75" customHeight="1">
      <c r="B729" s="15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4"/>
      <c r="Z729" s="24"/>
      <c r="AA729" s="24"/>
      <c r="AB729" s="24"/>
    </row>
    <row r="730" spans="2:28" ht="12.75" customHeight="1">
      <c r="B730" s="15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4"/>
      <c r="Z730" s="24"/>
      <c r="AA730" s="24"/>
      <c r="AB730" s="24"/>
    </row>
    <row r="731" spans="2:28" ht="12.75" customHeight="1">
      <c r="B731" s="15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4"/>
      <c r="Z731" s="24"/>
      <c r="AA731" s="24"/>
      <c r="AB731" s="24"/>
    </row>
    <row r="732" spans="2:28" ht="12.75" customHeight="1">
      <c r="B732" s="15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4"/>
      <c r="Z732" s="24"/>
      <c r="AA732" s="24"/>
      <c r="AB732" s="24"/>
    </row>
    <row r="733" spans="2:28" ht="12.75" customHeight="1">
      <c r="B733" s="15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4"/>
      <c r="Z733" s="24"/>
      <c r="AA733" s="24"/>
      <c r="AB733" s="24"/>
    </row>
    <row r="734" spans="2:28" ht="12.75" customHeight="1">
      <c r="B734" s="15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4"/>
      <c r="Z734" s="24"/>
      <c r="AA734" s="24"/>
      <c r="AB734" s="24"/>
    </row>
    <row r="735" spans="2:28" ht="12.75" customHeight="1">
      <c r="B735" s="15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4"/>
      <c r="Z735" s="24"/>
      <c r="AA735" s="24"/>
      <c r="AB735" s="24"/>
    </row>
    <row r="736" spans="2:28" ht="12.75" customHeight="1">
      <c r="B736" s="15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4"/>
      <c r="Z736" s="24"/>
      <c r="AA736" s="24"/>
      <c r="AB736" s="24"/>
    </row>
    <row r="737" spans="2:28" ht="12.75" customHeight="1">
      <c r="B737" s="15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4"/>
      <c r="Z737" s="24"/>
      <c r="AA737" s="24"/>
      <c r="AB737" s="24"/>
    </row>
    <row r="738" spans="2:28" ht="12.75" customHeight="1">
      <c r="B738" s="15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4"/>
      <c r="Z738" s="24"/>
      <c r="AA738" s="24"/>
      <c r="AB738" s="24"/>
    </row>
    <row r="739" spans="2:28" ht="12.75" customHeight="1">
      <c r="B739" s="15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4"/>
      <c r="Z739" s="24"/>
      <c r="AA739" s="24"/>
      <c r="AB739" s="24"/>
    </row>
    <row r="740" spans="2:28" ht="12.75" customHeight="1">
      <c r="B740" s="15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4"/>
      <c r="Z740" s="24"/>
      <c r="AA740" s="24"/>
      <c r="AB740" s="24"/>
    </row>
    <row r="741" spans="2:28" ht="12.75" customHeight="1">
      <c r="B741" s="15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4"/>
      <c r="Z741" s="24"/>
      <c r="AA741" s="24"/>
      <c r="AB741" s="24"/>
    </row>
    <row r="742" spans="2:28" ht="12.75" customHeight="1">
      <c r="B742" s="15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4"/>
      <c r="Z742" s="24"/>
      <c r="AA742" s="24"/>
      <c r="AB742" s="24"/>
    </row>
    <row r="743" spans="2:28" ht="12.75" customHeight="1">
      <c r="B743" s="15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4"/>
      <c r="Z743" s="24"/>
      <c r="AA743" s="24"/>
      <c r="AB743" s="24"/>
    </row>
    <row r="744" spans="2:28" ht="12.75" customHeight="1">
      <c r="B744" s="15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4"/>
      <c r="Z744" s="24"/>
      <c r="AA744" s="24"/>
      <c r="AB744" s="24"/>
    </row>
    <row r="745" spans="2:28" ht="12.75" customHeight="1">
      <c r="B745" s="15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4"/>
      <c r="Z745" s="24"/>
      <c r="AA745" s="24"/>
      <c r="AB745" s="24"/>
    </row>
    <row r="746" spans="2:28" ht="12.75" customHeight="1">
      <c r="B746" s="15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4"/>
      <c r="Z746" s="24"/>
      <c r="AA746" s="24"/>
      <c r="AB746" s="24"/>
    </row>
    <row r="747" spans="2:28" ht="12.75" customHeight="1">
      <c r="B747" s="15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4"/>
      <c r="Z747" s="24"/>
      <c r="AA747" s="24"/>
      <c r="AB747" s="24"/>
    </row>
    <row r="748" spans="2:28" ht="12.75" customHeight="1">
      <c r="B748" s="15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4"/>
      <c r="Z748" s="24"/>
      <c r="AA748" s="24"/>
      <c r="AB748" s="24"/>
    </row>
    <row r="749" spans="2:28" ht="12.75" customHeight="1">
      <c r="B749" s="15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4"/>
      <c r="Z749" s="24"/>
      <c r="AA749" s="24"/>
      <c r="AB749" s="24"/>
    </row>
    <row r="750" spans="2:28" ht="12.75" customHeight="1">
      <c r="B750" s="15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4"/>
      <c r="Z750" s="24"/>
      <c r="AA750" s="24"/>
      <c r="AB750" s="24"/>
    </row>
    <row r="751" spans="2:28" ht="12.75" customHeight="1">
      <c r="B751" s="15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4"/>
      <c r="Z751" s="24"/>
      <c r="AA751" s="24"/>
      <c r="AB751" s="24"/>
    </row>
    <row r="752" spans="2:28" ht="12.75" customHeight="1">
      <c r="B752" s="15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4"/>
      <c r="Z752" s="24"/>
      <c r="AA752" s="24"/>
      <c r="AB752" s="24"/>
    </row>
    <row r="753" spans="2:28" ht="12.75" customHeight="1">
      <c r="B753" s="15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4"/>
      <c r="Z753" s="24"/>
      <c r="AA753" s="24"/>
      <c r="AB753" s="24"/>
    </row>
    <row r="754" spans="2:28" ht="12.75" customHeight="1">
      <c r="B754" s="15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4"/>
      <c r="Z754" s="24"/>
      <c r="AA754" s="24"/>
      <c r="AB754" s="24"/>
    </row>
    <row r="755" spans="2:28" ht="12.75" customHeight="1">
      <c r="B755" s="15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4"/>
      <c r="Z755" s="24"/>
      <c r="AA755" s="24"/>
      <c r="AB755" s="24"/>
    </row>
    <row r="756" spans="2:28" ht="12.75" customHeight="1">
      <c r="B756" s="15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4"/>
      <c r="Z756" s="24"/>
      <c r="AA756" s="24"/>
      <c r="AB756" s="24"/>
    </row>
    <row r="757" spans="2:28" ht="12.75" customHeight="1">
      <c r="B757" s="15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4"/>
      <c r="Z757" s="24"/>
      <c r="AA757" s="24"/>
      <c r="AB757" s="24"/>
    </row>
    <row r="758" spans="2:28" ht="12.75" customHeight="1">
      <c r="B758" s="15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4"/>
      <c r="Z758" s="24"/>
      <c r="AA758" s="24"/>
      <c r="AB758" s="24"/>
    </row>
    <row r="759" spans="2:28" ht="12.75" customHeight="1">
      <c r="B759" s="15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4"/>
      <c r="Z759" s="24"/>
      <c r="AA759" s="24"/>
      <c r="AB759" s="24"/>
    </row>
    <row r="760" spans="2:28" ht="12.75" customHeight="1">
      <c r="B760" s="15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4"/>
      <c r="Z760" s="24"/>
      <c r="AA760" s="24"/>
      <c r="AB760" s="24"/>
    </row>
    <row r="761" spans="2:28" ht="12.75" customHeight="1">
      <c r="B761" s="15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4"/>
      <c r="Z761" s="24"/>
      <c r="AA761" s="24"/>
      <c r="AB761" s="24"/>
    </row>
    <row r="762" spans="2:28" ht="12.75" customHeight="1">
      <c r="B762" s="15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4"/>
      <c r="Z762" s="24"/>
      <c r="AA762" s="24"/>
      <c r="AB762" s="24"/>
    </row>
    <row r="763" spans="2:28" ht="12.75" customHeight="1">
      <c r="B763" s="15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4"/>
      <c r="Z763" s="24"/>
      <c r="AA763" s="24"/>
      <c r="AB763" s="24"/>
    </row>
    <row r="764" spans="2:28" ht="12.75" customHeight="1">
      <c r="B764" s="15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4"/>
      <c r="Z764" s="24"/>
      <c r="AA764" s="24"/>
      <c r="AB764" s="24"/>
    </row>
    <row r="765" spans="2:28" ht="12.75" customHeight="1">
      <c r="B765" s="15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4"/>
      <c r="Z765" s="24"/>
      <c r="AA765" s="24"/>
      <c r="AB765" s="24"/>
    </row>
    <row r="766" spans="2:28" ht="12.75" customHeight="1">
      <c r="B766" s="15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4"/>
      <c r="Z766" s="24"/>
      <c r="AA766" s="24"/>
      <c r="AB766" s="24"/>
    </row>
    <row r="767" spans="2:28" ht="12.75" customHeight="1">
      <c r="B767" s="15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4"/>
      <c r="Z767" s="24"/>
      <c r="AA767" s="24"/>
      <c r="AB767" s="24"/>
    </row>
    <row r="768" spans="2:28" ht="12.75" customHeight="1">
      <c r="B768" s="15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4"/>
      <c r="Z768" s="24"/>
      <c r="AA768" s="24"/>
      <c r="AB768" s="24"/>
    </row>
    <row r="769" spans="2:28" ht="12.75" customHeight="1">
      <c r="B769" s="15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4"/>
      <c r="Z769" s="24"/>
      <c r="AA769" s="24"/>
      <c r="AB769" s="24"/>
    </row>
    <row r="770" spans="2:28" ht="12.75" customHeight="1">
      <c r="B770" s="15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4"/>
      <c r="Z770" s="24"/>
      <c r="AA770" s="24"/>
      <c r="AB770" s="24"/>
    </row>
    <row r="771" spans="2:28" ht="12.75" customHeight="1">
      <c r="B771" s="15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4"/>
      <c r="Z771" s="24"/>
      <c r="AA771" s="24"/>
      <c r="AB771" s="24"/>
    </row>
    <row r="772" spans="2:28" ht="12.75" customHeight="1">
      <c r="B772" s="15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4"/>
      <c r="Z772" s="24"/>
      <c r="AA772" s="24"/>
      <c r="AB772" s="24"/>
    </row>
    <row r="773" spans="2:28" ht="12.75" customHeight="1">
      <c r="B773" s="15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4"/>
      <c r="Z773" s="24"/>
      <c r="AA773" s="24"/>
      <c r="AB773" s="24"/>
    </row>
    <row r="774" spans="2:28" ht="12.75" customHeight="1">
      <c r="B774" s="15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4"/>
      <c r="Z774" s="24"/>
      <c r="AA774" s="24"/>
      <c r="AB774" s="24"/>
    </row>
    <row r="775" spans="2:28" ht="12.75" customHeight="1">
      <c r="B775" s="15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4"/>
      <c r="Z775" s="24"/>
      <c r="AA775" s="24"/>
      <c r="AB775" s="24"/>
    </row>
    <row r="776" spans="2:28" ht="12.75" customHeight="1">
      <c r="B776" s="15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4"/>
      <c r="Z776" s="24"/>
      <c r="AA776" s="24"/>
      <c r="AB776" s="24"/>
    </row>
    <row r="777" spans="2:28" ht="12.75" customHeight="1">
      <c r="B777" s="15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4"/>
      <c r="Z777" s="24"/>
      <c r="AA777" s="24"/>
      <c r="AB777" s="24"/>
    </row>
    <row r="778" spans="2:28" ht="12.75" customHeight="1">
      <c r="B778" s="15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4"/>
      <c r="Z778" s="24"/>
      <c r="AA778" s="24"/>
      <c r="AB778" s="24"/>
    </row>
    <row r="779" spans="2:28" ht="12.75" customHeight="1">
      <c r="B779" s="15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4"/>
      <c r="Z779" s="24"/>
      <c r="AA779" s="24"/>
      <c r="AB779" s="24"/>
    </row>
    <row r="780" spans="2:28" ht="12.75" customHeight="1">
      <c r="B780" s="15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4"/>
      <c r="Z780" s="24"/>
      <c r="AA780" s="24"/>
      <c r="AB780" s="24"/>
    </row>
    <row r="781" spans="2:28" ht="12.75" customHeight="1">
      <c r="B781" s="15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4"/>
      <c r="Z781" s="24"/>
      <c r="AA781" s="24"/>
      <c r="AB781" s="24"/>
    </row>
    <row r="782" spans="2:28" ht="12.75" customHeight="1">
      <c r="B782" s="15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4"/>
      <c r="Z782" s="24"/>
      <c r="AA782" s="24"/>
      <c r="AB782" s="24"/>
    </row>
    <row r="783" spans="2:28" ht="12.75" customHeight="1">
      <c r="B783" s="15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4"/>
      <c r="Z783" s="24"/>
      <c r="AA783" s="24"/>
      <c r="AB783" s="24"/>
    </row>
    <row r="784" spans="2:28" ht="12.75" customHeight="1">
      <c r="B784" s="15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4"/>
      <c r="Z784" s="24"/>
      <c r="AA784" s="24"/>
      <c r="AB784" s="24"/>
    </row>
    <row r="785" spans="2:28" ht="12.75" customHeight="1">
      <c r="B785" s="15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4"/>
      <c r="Z785" s="24"/>
      <c r="AA785" s="24"/>
      <c r="AB785" s="24"/>
    </row>
    <row r="786" spans="2:28" ht="12.75" customHeight="1">
      <c r="B786" s="15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4"/>
      <c r="Z786" s="24"/>
      <c r="AA786" s="24"/>
      <c r="AB786" s="24"/>
    </row>
    <row r="787" spans="2:28" ht="12.75" customHeight="1">
      <c r="B787" s="15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4"/>
      <c r="Z787" s="24"/>
      <c r="AA787" s="24"/>
      <c r="AB787" s="24"/>
    </row>
    <row r="788" spans="2:28" ht="12.75" customHeight="1">
      <c r="B788" s="15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4"/>
      <c r="Z788" s="24"/>
      <c r="AA788" s="24"/>
      <c r="AB788" s="24"/>
    </row>
    <row r="789" spans="2:28" ht="12.75" customHeight="1">
      <c r="B789" s="15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4"/>
      <c r="Z789" s="24"/>
      <c r="AA789" s="24"/>
      <c r="AB789" s="24"/>
    </row>
    <row r="790" spans="2:28" ht="12.75" customHeight="1">
      <c r="B790" s="15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4"/>
      <c r="Z790" s="24"/>
      <c r="AA790" s="24"/>
      <c r="AB790" s="24"/>
    </row>
    <row r="791" spans="2:28" ht="12.75" customHeight="1">
      <c r="B791" s="15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4"/>
      <c r="Z791" s="24"/>
      <c r="AA791" s="24"/>
      <c r="AB791" s="24"/>
    </row>
    <row r="792" spans="2:28" ht="12.75" customHeight="1">
      <c r="B792" s="15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4"/>
      <c r="Z792" s="24"/>
      <c r="AA792" s="24"/>
      <c r="AB792" s="24"/>
    </row>
    <row r="793" spans="2:28" ht="12.75" customHeight="1">
      <c r="B793" s="15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4"/>
      <c r="Z793" s="24"/>
      <c r="AA793" s="24"/>
      <c r="AB793" s="24"/>
    </row>
    <row r="794" spans="2:28" ht="12.75" customHeight="1">
      <c r="B794" s="15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4"/>
      <c r="Z794" s="24"/>
      <c r="AA794" s="24"/>
      <c r="AB794" s="24"/>
    </row>
    <row r="795" spans="2:28" ht="12.75" customHeight="1">
      <c r="B795" s="15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4"/>
      <c r="Z795" s="24"/>
      <c r="AA795" s="24"/>
      <c r="AB795" s="24"/>
    </row>
    <row r="796" spans="2:28" ht="12.75" customHeight="1">
      <c r="B796" s="15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4"/>
      <c r="Z796" s="24"/>
      <c r="AA796" s="24"/>
      <c r="AB796" s="24"/>
    </row>
    <row r="797" spans="2:28" ht="12.75" customHeight="1">
      <c r="B797" s="15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4"/>
      <c r="Z797" s="24"/>
      <c r="AA797" s="24"/>
      <c r="AB797" s="24"/>
    </row>
    <row r="798" spans="2:28" ht="12.75" customHeight="1">
      <c r="B798" s="15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4"/>
      <c r="Z798" s="24"/>
      <c r="AA798" s="24"/>
      <c r="AB798" s="24"/>
    </row>
    <row r="799" spans="2:28" ht="12.75" customHeight="1">
      <c r="B799" s="15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4"/>
      <c r="Z799" s="24"/>
      <c r="AA799" s="24"/>
      <c r="AB799" s="24"/>
    </row>
    <row r="800" spans="2:28" ht="12.75" customHeight="1">
      <c r="B800" s="15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4"/>
      <c r="Z800" s="24"/>
      <c r="AA800" s="24"/>
      <c r="AB800" s="24"/>
    </row>
    <row r="801" spans="2:28" ht="12.75" customHeight="1">
      <c r="B801" s="15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4"/>
      <c r="Z801" s="24"/>
      <c r="AA801" s="24"/>
      <c r="AB801" s="24"/>
    </row>
    <row r="802" spans="2:28" ht="12.75" customHeight="1">
      <c r="B802" s="15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4"/>
      <c r="Z802" s="24"/>
      <c r="AA802" s="24"/>
      <c r="AB802" s="24"/>
    </row>
    <row r="803" spans="2:28" ht="12.75" customHeight="1">
      <c r="B803" s="15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4"/>
      <c r="Z803" s="24"/>
      <c r="AA803" s="24"/>
      <c r="AB803" s="24"/>
    </row>
    <row r="804" spans="2:28" ht="12.75" customHeight="1">
      <c r="B804" s="15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4"/>
      <c r="Z804" s="24"/>
      <c r="AA804" s="24"/>
      <c r="AB804" s="24"/>
    </row>
    <row r="805" spans="2:28" ht="12.75" customHeight="1">
      <c r="B805" s="15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4"/>
      <c r="Z805" s="24"/>
      <c r="AA805" s="24"/>
      <c r="AB805" s="24"/>
    </row>
    <row r="806" spans="2:28" ht="12.75" customHeight="1">
      <c r="B806" s="15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4"/>
      <c r="Z806" s="24"/>
      <c r="AA806" s="24"/>
      <c r="AB806" s="24"/>
    </row>
    <row r="807" spans="2:28" ht="12.75" customHeight="1">
      <c r="B807" s="15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4"/>
      <c r="Z807" s="24"/>
      <c r="AA807" s="24"/>
      <c r="AB807" s="24"/>
    </row>
    <row r="808" spans="2:28" ht="12.75" customHeight="1">
      <c r="B808" s="15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4"/>
      <c r="Z808" s="24"/>
      <c r="AA808" s="24"/>
      <c r="AB808" s="24"/>
    </row>
    <row r="809" spans="2:28" ht="12.75" customHeight="1">
      <c r="B809" s="15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4"/>
      <c r="Z809" s="24"/>
      <c r="AA809" s="24"/>
      <c r="AB809" s="24"/>
    </row>
    <row r="810" spans="2:28" ht="12.75" customHeight="1">
      <c r="B810" s="15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4"/>
      <c r="Z810" s="24"/>
      <c r="AA810" s="24"/>
      <c r="AB810" s="24"/>
    </row>
    <row r="811" spans="2:28" ht="12.75" customHeight="1">
      <c r="B811" s="15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4"/>
      <c r="Z811" s="24"/>
      <c r="AA811" s="24"/>
      <c r="AB811" s="24"/>
    </row>
    <row r="812" spans="2:28" ht="12.75" customHeight="1">
      <c r="B812" s="15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4"/>
      <c r="Z812" s="24"/>
      <c r="AA812" s="24"/>
      <c r="AB812" s="24"/>
    </row>
    <row r="813" spans="2:28" ht="12.75" customHeight="1">
      <c r="B813" s="15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4"/>
      <c r="Z813" s="24"/>
      <c r="AA813" s="24"/>
      <c r="AB813" s="24"/>
    </row>
    <row r="814" spans="2:28" ht="12.75" customHeight="1">
      <c r="B814" s="15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4"/>
      <c r="Z814" s="24"/>
      <c r="AA814" s="24"/>
      <c r="AB814" s="24"/>
    </row>
    <row r="815" spans="2:28" ht="12.75" customHeight="1">
      <c r="B815" s="15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4"/>
      <c r="Z815" s="24"/>
      <c r="AA815" s="24"/>
      <c r="AB815" s="24"/>
    </row>
    <row r="816" spans="2:28" ht="12.75" customHeight="1">
      <c r="B816" s="15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4"/>
      <c r="Z816" s="24"/>
      <c r="AA816" s="24"/>
      <c r="AB816" s="24"/>
    </row>
    <row r="817" spans="2:28" ht="12.75" customHeight="1">
      <c r="B817" s="15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4"/>
      <c r="Z817" s="24"/>
      <c r="AA817" s="24"/>
      <c r="AB817" s="24"/>
    </row>
    <row r="818" spans="2:28" ht="12.75" customHeight="1">
      <c r="B818" s="15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4"/>
      <c r="Z818" s="24"/>
      <c r="AA818" s="24"/>
      <c r="AB818" s="24"/>
    </row>
    <row r="819" spans="2:28" ht="12.75" customHeight="1">
      <c r="B819" s="15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4"/>
      <c r="Z819" s="24"/>
      <c r="AA819" s="24"/>
      <c r="AB819" s="24"/>
    </row>
    <row r="820" spans="2:28" ht="12.75" customHeight="1">
      <c r="B820" s="15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4"/>
      <c r="Z820" s="24"/>
      <c r="AA820" s="24"/>
      <c r="AB820" s="24"/>
    </row>
    <row r="821" spans="2:28" ht="12.75" customHeight="1">
      <c r="B821" s="15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4"/>
      <c r="Z821" s="24"/>
      <c r="AA821" s="24"/>
      <c r="AB821" s="24"/>
    </row>
    <row r="822" spans="2:28" ht="12.75" customHeight="1">
      <c r="B822" s="15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4"/>
      <c r="Z822" s="24"/>
      <c r="AA822" s="24"/>
      <c r="AB822" s="24"/>
    </row>
    <row r="823" spans="2:28" ht="12.75" customHeight="1">
      <c r="B823" s="15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4"/>
      <c r="Z823" s="24"/>
      <c r="AA823" s="24"/>
      <c r="AB823" s="24"/>
    </row>
    <row r="824" spans="2:28" ht="12.75" customHeight="1">
      <c r="B824" s="15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4"/>
      <c r="Z824" s="24"/>
      <c r="AA824" s="24"/>
      <c r="AB824" s="24"/>
    </row>
    <row r="825" spans="2:28" ht="12.75" customHeight="1">
      <c r="B825" s="15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4"/>
      <c r="Z825" s="24"/>
      <c r="AA825" s="24"/>
      <c r="AB825" s="24"/>
    </row>
    <row r="826" spans="2:28" ht="12.75" customHeight="1">
      <c r="B826" s="15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4"/>
      <c r="Z826" s="24"/>
      <c r="AA826" s="24"/>
      <c r="AB826" s="24"/>
    </row>
    <row r="827" spans="2:28" ht="12.75" customHeight="1">
      <c r="B827" s="15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4"/>
      <c r="Z827" s="24"/>
      <c r="AA827" s="24"/>
      <c r="AB827" s="24"/>
    </row>
    <row r="828" spans="2:28" ht="12.75" customHeight="1">
      <c r="B828" s="15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4"/>
      <c r="Z828" s="24"/>
      <c r="AA828" s="24"/>
      <c r="AB828" s="24"/>
    </row>
    <row r="829" spans="2:28" ht="12.75" customHeight="1">
      <c r="B829" s="15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4"/>
      <c r="Z829" s="24"/>
      <c r="AA829" s="24"/>
      <c r="AB829" s="24"/>
    </row>
    <row r="830" spans="2:28" ht="12.75" customHeight="1">
      <c r="B830" s="15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4"/>
      <c r="Z830" s="24"/>
      <c r="AA830" s="24"/>
      <c r="AB830" s="24"/>
    </row>
    <row r="831" spans="2:28" ht="12.75" customHeight="1">
      <c r="B831" s="15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4"/>
      <c r="Z831" s="24"/>
      <c r="AA831" s="24"/>
      <c r="AB831" s="24"/>
    </row>
    <row r="832" spans="2:28" ht="12.75" customHeight="1">
      <c r="B832" s="15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4"/>
      <c r="Z832" s="24"/>
      <c r="AA832" s="24"/>
      <c r="AB832" s="24"/>
    </row>
    <row r="833" spans="2:28" ht="12.75" customHeight="1">
      <c r="B833" s="15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4"/>
      <c r="Z833" s="24"/>
      <c r="AA833" s="24"/>
      <c r="AB833" s="24"/>
    </row>
    <row r="834" spans="2:28" ht="12.75" customHeight="1">
      <c r="B834" s="15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4"/>
      <c r="Z834" s="24"/>
      <c r="AA834" s="24"/>
      <c r="AB834" s="24"/>
    </row>
    <row r="835" spans="2:28" ht="12.75" customHeight="1">
      <c r="B835" s="15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4"/>
      <c r="Z835" s="24"/>
      <c r="AA835" s="24"/>
      <c r="AB835" s="24"/>
    </row>
    <row r="836" spans="2:28" ht="12.75" customHeight="1">
      <c r="B836" s="15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4"/>
      <c r="Z836" s="24"/>
      <c r="AA836" s="24"/>
      <c r="AB836" s="24"/>
    </row>
    <row r="837" spans="2:28" ht="12.75" customHeight="1">
      <c r="B837" s="15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4"/>
      <c r="Z837" s="24"/>
      <c r="AA837" s="24"/>
      <c r="AB837" s="24"/>
    </row>
    <row r="838" spans="2:28" ht="12.75" customHeight="1">
      <c r="B838" s="15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4"/>
      <c r="Z838" s="24"/>
      <c r="AA838" s="24"/>
      <c r="AB838" s="24"/>
    </row>
    <row r="839" spans="2:28" ht="12.75" customHeight="1">
      <c r="B839" s="15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4"/>
      <c r="Z839" s="24"/>
      <c r="AA839" s="24"/>
      <c r="AB839" s="24"/>
    </row>
    <row r="840" spans="2:28" ht="12.75" customHeight="1">
      <c r="B840" s="15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4"/>
      <c r="Z840" s="24"/>
      <c r="AA840" s="24"/>
      <c r="AB840" s="24"/>
    </row>
    <row r="841" spans="2:28" ht="12.75" customHeight="1">
      <c r="B841" s="15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4"/>
      <c r="Z841" s="24"/>
      <c r="AA841" s="24"/>
      <c r="AB841" s="24"/>
    </row>
    <row r="842" spans="2:28" ht="12.75" customHeight="1">
      <c r="B842" s="15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4"/>
      <c r="Z842" s="24"/>
      <c r="AA842" s="24"/>
      <c r="AB842" s="24"/>
    </row>
    <row r="843" spans="2:28" ht="12.75" customHeight="1">
      <c r="B843" s="15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4"/>
      <c r="Z843" s="24"/>
      <c r="AA843" s="24"/>
      <c r="AB843" s="24"/>
    </row>
    <row r="844" spans="2:28" ht="12.75" customHeight="1">
      <c r="B844" s="15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4"/>
      <c r="Z844" s="24"/>
      <c r="AA844" s="24"/>
      <c r="AB844" s="24"/>
    </row>
    <row r="845" spans="2:28" ht="12.75" customHeight="1">
      <c r="B845" s="15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4"/>
      <c r="Z845" s="24"/>
      <c r="AA845" s="24"/>
      <c r="AB845" s="24"/>
    </row>
    <row r="846" spans="2:28" ht="12.75" customHeight="1">
      <c r="B846" s="15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4"/>
      <c r="Z846" s="24"/>
      <c r="AA846" s="24"/>
      <c r="AB846" s="24"/>
    </row>
    <row r="847" spans="2:28" ht="12.75" customHeight="1">
      <c r="B847" s="15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4"/>
      <c r="Z847" s="24"/>
      <c r="AA847" s="24"/>
      <c r="AB847" s="24"/>
    </row>
    <row r="848" spans="2:28" ht="12.75" customHeight="1">
      <c r="B848" s="15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4"/>
      <c r="Z848" s="24"/>
      <c r="AA848" s="24"/>
      <c r="AB848" s="24"/>
    </row>
    <row r="849" spans="2:28" ht="12.75" customHeight="1">
      <c r="B849" s="15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4"/>
      <c r="Z849" s="24"/>
      <c r="AA849" s="24"/>
      <c r="AB849" s="24"/>
    </row>
    <row r="850" spans="2:28" ht="12.75" customHeight="1">
      <c r="B850" s="15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4"/>
      <c r="Z850" s="24"/>
      <c r="AA850" s="24"/>
      <c r="AB850" s="24"/>
    </row>
    <row r="851" spans="2:28" ht="12.75" customHeight="1">
      <c r="B851" s="15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4"/>
      <c r="Z851" s="24"/>
      <c r="AA851" s="24"/>
      <c r="AB851" s="24"/>
    </row>
    <row r="852" spans="2:28" ht="12.75" customHeight="1">
      <c r="B852" s="15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4"/>
      <c r="Z852" s="24"/>
      <c r="AA852" s="24"/>
      <c r="AB852" s="24"/>
    </row>
    <row r="853" spans="2:28" ht="12.75" customHeight="1">
      <c r="B853" s="15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4"/>
      <c r="Z853" s="24"/>
      <c r="AA853" s="24"/>
      <c r="AB853" s="24"/>
    </row>
    <row r="854" spans="2:28" ht="12.75" customHeight="1">
      <c r="B854" s="15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4"/>
      <c r="Z854" s="24"/>
      <c r="AA854" s="24"/>
      <c r="AB854" s="24"/>
    </row>
    <row r="855" spans="2:28" ht="12.75" customHeight="1">
      <c r="B855" s="15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4"/>
      <c r="Z855" s="24"/>
      <c r="AA855" s="24"/>
      <c r="AB855" s="24"/>
    </row>
    <row r="856" spans="2:28" ht="12.75" customHeight="1">
      <c r="B856" s="15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4"/>
      <c r="Z856" s="24"/>
      <c r="AA856" s="24"/>
      <c r="AB856" s="24"/>
    </row>
    <row r="857" spans="2:28" ht="12.75" customHeight="1">
      <c r="B857" s="15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4"/>
      <c r="Z857" s="24"/>
      <c r="AA857" s="24"/>
      <c r="AB857" s="24"/>
    </row>
    <row r="858" spans="2:28" ht="12.75" customHeight="1">
      <c r="B858" s="15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4"/>
      <c r="Z858" s="24"/>
      <c r="AA858" s="24"/>
      <c r="AB858" s="24"/>
    </row>
    <row r="859" spans="2:28" ht="12.75" customHeight="1">
      <c r="B859" s="15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4"/>
      <c r="Z859" s="24"/>
      <c r="AA859" s="24"/>
      <c r="AB859" s="24"/>
    </row>
    <row r="860" spans="2:28" ht="12.75" customHeight="1">
      <c r="B860" s="15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4"/>
      <c r="Z860" s="24"/>
      <c r="AA860" s="24"/>
      <c r="AB860" s="24"/>
    </row>
    <row r="861" spans="2:28" ht="12.75" customHeight="1">
      <c r="B861" s="15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4"/>
      <c r="Z861" s="24"/>
      <c r="AA861" s="24"/>
      <c r="AB861" s="24"/>
    </row>
    <row r="862" spans="2:28" ht="12.75" customHeight="1">
      <c r="B862" s="15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4"/>
      <c r="Z862" s="24"/>
      <c r="AA862" s="24"/>
      <c r="AB862" s="24"/>
    </row>
    <row r="863" spans="2:28" ht="12.75" customHeight="1">
      <c r="B863" s="15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4"/>
      <c r="Z863" s="24"/>
      <c r="AA863" s="24"/>
      <c r="AB863" s="24"/>
    </row>
    <row r="864" spans="2:28" ht="12.75" customHeight="1">
      <c r="B864" s="15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4"/>
      <c r="Z864" s="24"/>
      <c r="AA864" s="24"/>
      <c r="AB864" s="24"/>
    </row>
    <row r="865" spans="2:28" ht="12.75" customHeight="1">
      <c r="B865" s="15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4"/>
      <c r="Z865" s="24"/>
      <c r="AA865" s="24"/>
      <c r="AB865" s="24"/>
    </row>
    <row r="866" spans="2:28" ht="12.75" customHeight="1">
      <c r="B866" s="15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4"/>
      <c r="Z866" s="24"/>
      <c r="AA866" s="24"/>
      <c r="AB866" s="24"/>
    </row>
    <row r="867" spans="2:28" ht="12.75" customHeight="1">
      <c r="B867" s="15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4"/>
      <c r="Z867" s="24"/>
      <c r="AA867" s="24"/>
      <c r="AB867" s="24"/>
    </row>
    <row r="868" spans="2:28" ht="12.75" customHeight="1">
      <c r="B868" s="15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4"/>
      <c r="Z868" s="24"/>
      <c r="AA868" s="24"/>
      <c r="AB868" s="24"/>
    </row>
    <row r="869" spans="2:28" ht="12.75" customHeight="1">
      <c r="B869" s="15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4"/>
      <c r="Z869" s="24"/>
      <c r="AA869" s="24"/>
      <c r="AB869" s="24"/>
    </row>
    <row r="870" spans="2:28" ht="12.75" customHeight="1">
      <c r="B870" s="15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4"/>
      <c r="Z870" s="24"/>
      <c r="AA870" s="24"/>
      <c r="AB870" s="24"/>
    </row>
    <row r="871" spans="2:28" ht="12.75" customHeight="1">
      <c r="B871" s="15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4"/>
      <c r="Z871" s="24"/>
      <c r="AA871" s="24"/>
      <c r="AB871" s="24"/>
    </row>
    <row r="872" spans="2:28" ht="12.75" customHeight="1">
      <c r="B872" s="15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4"/>
      <c r="Z872" s="24"/>
      <c r="AA872" s="24"/>
      <c r="AB872" s="24"/>
    </row>
    <row r="873" spans="2:28" ht="12.75" customHeight="1">
      <c r="B873" s="15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4"/>
      <c r="Z873" s="24"/>
      <c r="AA873" s="24"/>
      <c r="AB873" s="24"/>
    </row>
    <row r="874" spans="2:28" ht="12.75" customHeight="1">
      <c r="B874" s="15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4"/>
      <c r="Z874" s="24"/>
      <c r="AA874" s="24"/>
      <c r="AB874" s="24"/>
    </row>
    <row r="875" spans="2:28" ht="12.75" customHeight="1">
      <c r="B875" s="15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4"/>
      <c r="Z875" s="24"/>
      <c r="AA875" s="24"/>
      <c r="AB875" s="24"/>
    </row>
    <row r="876" spans="2:28" ht="12.75" customHeight="1">
      <c r="B876" s="15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4"/>
      <c r="Z876" s="24"/>
      <c r="AA876" s="24"/>
      <c r="AB876" s="24"/>
    </row>
    <row r="877" spans="2:28" ht="12.75" customHeight="1">
      <c r="B877" s="15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4"/>
      <c r="Z877" s="24"/>
      <c r="AA877" s="24"/>
      <c r="AB877" s="24"/>
    </row>
    <row r="878" spans="2:28" ht="12.75" customHeight="1">
      <c r="B878" s="15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4"/>
      <c r="Z878" s="24"/>
      <c r="AA878" s="24"/>
      <c r="AB878" s="24"/>
    </row>
    <row r="879" spans="2:28" ht="12.75" customHeight="1">
      <c r="B879" s="15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4"/>
      <c r="Z879" s="24"/>
      <c r="AA879" s="24"/>
      <c r="AB879" s="24"/>
    </row>
    <row r="880" spans="2:28" ht="12.75" customHeight="1">
      <c r="B880" s="15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4"/>
      <c r="Z880" s="24"/>
      <c r="AA880" s="24"/>
      <c r="AB880" s="24"/>
    </row>
    <row r="881" spans="2:28" ht="12.75" customHeight="1">
      <c r="B881" s="15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4"/>
      <c r="Z881" s="24"/>
      <c r="AA881" s="24"/>
      <c r="AB881" s="24"/>
    </row>
    <row r="882" spans="2:28" ht="12.75" customHeight="1">
      <c r="B882" s="15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4"/>
      <c r="Z882" s="24"/>
      <c r="AA882" s="24"/>
      <c r="AB882" s="24"/>
    </row>
    <row r="883" spans="2:28" ht="12.75" customHeight="1">
      <c r="B883" s="15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4"/>
      <c r="Z883" s="24"/>
      <c r="AA883" s="24"/>
      <c r="AB883" s="24"/>
    </row>
    <row r="884" spans="2:28" ht="12.75" customHeight="1">
      <c r="B884" s="15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4"/>
      <c r="Z884" s="24"/>
      <c r="AA884" s="24"/>
      <c r="AB884" s="24"/>
    </row>
    <row r="885" spans="2:28" ht="12.75" customHeight="1">
      <c r="B885" s="15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4"/>
      <c r="Z885" s="24"/>
      <c r="AA885" s="24"/>
      <c r="AB885" s="24"/>
    </row>
    <row r="886" spans="2:28" ht="12.75" customHeight="1">
      <c r="B886" s="15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4"/>
      <c r="Z886" s="24"/>
      <c r="AA886" s="24"/>
      <c r="AB886" s="24"/>
    </row>
    <row r="887" spans="2:28" ht="12.75" customHeight="1">
      <c r="B887" s="15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4"/>
      <c r="Z887" s="24"/>
      <c r="AA887" s="24"/>
      <c r="AB887" s="24"/>
    </row>
    <row r="888" spans="2:28" ht="12.75" customHeight="1">
      <c r="B888" s="15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4"/>
      <c r="Z888" s="24"/>
      <c r="AA888" s="24"/>
      <c r="AB888" s="24"/>
    </row>
    <row r="889" spans="2:28" ht="12.75" customHeight="1">
      <c r="B889" s="15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4"/>
      <c r="Z889" s="24"/>
      <c r="AA889" s="24"/>
      <c r="AB889" s="24"/>
    </row>
    <row r="890" spans="2:28" ht="12.75" customHeight="1">
      <c r="B890" s="15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4"/>
      <c r="Z890" s="24"/>
      <c r="AA890" s="24"/>
      <c r="AB890" s="24"/>
    </row>
    <row r="891" spans="2:28" ht="12.75" customHeight="1">
      <c r="B891" s="15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4"/>
      <c r="Z891" s="24"/>
      <c r="AA891" s="24"/>
      <c r="AB891" s="24"/>
    </row>
    <row r="892" spans="2:28" ht="12.75" customHeight="1">
      <c r="B892" s="15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4"/>
      <c r="Z892" s="24"/>
      <c r="AA892" s="24"/>
      <c r="AB892" s="24"/>
    </row>
    <row r="893" spans="2:28" ht="12.75" customHeight="1">
      <c r="B893" s="15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4"/>
      <c r="Z893" s="24"/>
      <c r="AA893" s="24"/>
      <c r="AB893" s="24"/>
    </row>
    <row r="894" spans="2:28" ht="12.75" customHeight="1">
      <c r="B894" s="15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4"/>
      <c r="Z894" s="24"/>
      <c r="AA894" s="24"/>
      <c r="AB894" s="24"/>
    </row>
    <row r="895" spans="2:28" ht="12.75" customHeight="1">
      <c r="B895" s="15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4"/>
      <c r="Z895" s="24"/>
      <c r="AA895" s="24"/>
      <c r="AB895" s="24"/>
    </row>
    <row r="896" spans="2:28" ht="12.75" customHeight="1">
      <c r="B896" s="15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4"/>
      <c r="Z896" s="24"/>
      <c r="AA896" s="24"/>
      <c r="AB896" s="24"/>
    </row>
    <row r="897" spans="2:28" ht="12.75" customHeight="1">
      <c r="B897" s="15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4"/>
      <c r="Z897" s="24"/>
      <c r="AA897" s="24"/>
      <c r="AB897" s="24"/>
    </row>
    <row r="898" spans="2:28" ht="12.75" customHeight="1">
      <c r="B898" s="15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4"/>
      <c r="Z898" s="24"/>
      <c r="AA898" s="24"/>
      <c r="AB898" s="24"/>
    </row>
    <row r="899" spans="2:28" ht="12.75" customHeight="1">
      <c r="B899" s="15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4"/>
      <c r="Z899" s="24"/>
      <c r="AA899" s="24"/>
      <c r="AB899" s="24"/>
    </row>
    <row r="900" spans="2:28" ht="12.75" customHeight="1">
      <c r="B900" s="15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4"/>
      <c r="Z900" s="24"/>
      <c r="AA900" s="24"/>
      <c r="AB900" s="24"/>
    </row>
    <row r="901" spans="2:28" ht="12.75" customHeight="1">
      <c r="B901" s="15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4"/>
      <c r="Z901" s="24"/>
      <c r="AA901" s="24"/>
      <c r="AB901" s="24"/>
    </row>
    <row r="902" spans="2:28" ht="12.75" customHeight="1">
      <c r="B902" s="15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4"/>
      <c r="Z902" s="24"/>
      <c r="AA902" s="24"/>
      <c r="AB902" s="24"/>
    </row>
    <row r="903" spans="2:28" ht="12.75" customHeight="1">
      <c r="B903" s="15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4"/>
      <c r="Z903" s="24"/>
      <c r="AA903" s="24"/>
      <c r="AB903" s="24"/>
    </row>
    <row r="904" spans="2:28" ht="12.75" customHeight="1">
      <c r="B904" s="15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4"/>
      <c r="Z904" s="24"/>
      <c r="AA904" s="24"/>
      <c r="AB904" s="24"/>
    </row>
    <row r="905" spans="2:28" ht="12.75" customHeight="1">
      <c r="B905" s="15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4"/>
      <c r="Z905" s="24"/>
      <c r="AA905" s="24"/>
      <c r="AB905" s="24"/>
    </row>
    <row r="906" spans="2:28" ht="12.75" customHeight="1">
      <c r="B906" s="15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4"/>
      <c r="Z906" s="24"/>
      <c r="AA906" s="24"/>
      <c r="AB906" s="24"/>
    </row>
    <row r="907" spans="2:28" ht="12.75" customHeight="1">
      <c r="B907" s="15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4"/>
      <c r="Z907" s="24"/>
      <c r="AA907" s="24"/>
      <c r="AB907" s="24"/>
    </row>
    <row r="908" spans="2:28" ht="12.75" customHeight="1">
      <c r="B908" s="15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4"/>
      <c r="Z908" s="24"/>
      <c r="AA908" s="24"/>
      <c r="AB908" s="24"/>
    </row>
    <row r="909" spans="2:28" ht="12.75" customHeight="1">
      <c r="B909" s="15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4"/>
      <c r="Z909" s="24"/>
      <c r="AA909" s="24"/>
      <c r="AB909" s="24"/>
    </row>
    <row r="910" spans="2:28" ht="12.75" customHeight="1">
      <c r="B910" s="15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4"/>
      <c r="Z910" s="24"/>
      <c r="AA910" s="24"/>
      <c r="AB910" s="24"/>
    </row>
    <row r="911" spans="2:28" ht="12.75" customHeight="1">
      <c r="B911" s="15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4"/>
      <c r="Z911" s="24"/>
      <c r="AA911" s="24"/>
      <c r="AB911" s="24"/>
    </row>
    <row r="912" spans="2:28" ht="12.75" customHeight="1">
      <c r="B912" s="15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4"/>
      <c r="Z912" s="24"/>
      <c r="AA912" s="24"/>
      <c r="AB912" s="24"/>
    </row>
    <row r="913" spans="2:28" ht="12.75" customHeight="1">
      <c r="B913" s="15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4"/>
      <c r="Z913" s="24"/>
      <c r="AA913" s="24"/>
      <c r="AB913" s="24"/>
    </row>
    <row r="914" spans="2:28" ht="12.75" customHeight="1">
      <c r="B914" s="15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4"/>
      <c r="Z914" s="24"/>
      <c r="AA914" s="24"/>
      <c r="AB914" s="24"/>
    </row>
    <row r="915" spans="2:28" ht="12.75" customHeight="1">
      <c r="B915" s="15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4"/>
      <c r="Z915" s="24"/>
      <c r="AA915" s="24"/>
      <c r="AB915" s="24"/>
    </row>
    <row r="916" spans="2:28" ht="12.75" customHeight="1">
      <c r="B916" s="15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4"/>
      <c r="Z916" s="24"/>
      <c r="AA916" s="24"/>
      <c r="AB916" s="24"/>
    </row>
    <row r="917" spans="2:28" ht="12.75" customHeight="1">
      <c r="B917" s="15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4"/>
      <c r="Z917" s="24"/>
      <c r="AA917" s="24"/>
      <c r="AB917" s="24"/>
    </row>
    <row r="918" spans="2:28" ht="12.75" customHeight="1">
      <c r="B918" s="15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4"/>
      <c r="Z918" s="24"/>
      <c r="AA918" s="24"/>
      <c r="AB918" s="24"/>
    </row>
    <row r="919" spans="2:28" ht="12.75" customHeight="1">
      <c r="B919" s="15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4"/>
      <c r="Z919" s="24"/>
      <c r="AA919" s="24"/>
      <c r="AB919" s="24"/>
    </row>
    <row r="920" spans="2:28" ht="12.75" customHeight="1">
      <c r="B920" s="15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4"/>
      <c r="Z920" s="24"/>
      <c r="AA920" s="24"/>
      <c r="AB920" s="24"/>
    </row>
    <row r="921" spans="2:28" ht="12.75" customHeight="1">
      <c r="B921" s="15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4"/>
      <c r="Z921" s="24"/>
      <c r="AA921" s="24"/>
      <c r="AB921" s="24"/>
    </row>
    <row r="922" spans="2:28" ht="12.75" customHeight="1">
      <c r="B922" s="15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4"/>
      <c r="Z922" s="24"/>
      <c r="AA922" s="24"/>
      <c r="AB922" s="24"/>
    </row>
    <row r="923" spans="2:28" ht="12.75" customHeight="1">
      <c r="B923" s="15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4"/>
      <c r="Z923" s="24"/>
      <c r="AA923" s="24"/>
      <c r="AB923" s="24"/>
    </row>
    <row r="924" spans="2:28" ht="12.75" customHeight="1">
      <c r="B924" s="15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4"/>
      <c r="Z924" s="24"/>
      <c r="AA924" s="24"/>
      <c r="AB924" s="24"/>
    </row>
    <row r="925" spans="2:28" ht="12.75" customHeight="1">
      <c r="B925" s="15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4"/>
      <c r="Z925" s="24"/>
      <c r="AA925" s="24"/>
      <c r="AB925" s="24"/>
    </row>
    <row r="926" spans="2:28" ht="12.75" customHeight="1">
      <c r="B926" s="15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4"/>
      <c r="Z926" s="24"/>
      <c r="AA926" s="24"/>
      <c r="AB926" s="24"/>
    </row>
    <row r="927" spans="2:28" ht="12.75" customHeight="1">
      <c r="B927" s="15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4"/>
      <c r="Z927" s="24"/>
      <c r="AA927" s="24"/>
      <c r="AB927" s="24"/>
    </row>
    <row r="928" spans="2:28" ht="12.75" customHeight="1">
      <c r="B928" s="15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4"/>
      <c r="Z928" s="24"/>
      <c r="AA928" s="24"/>
      <c r="AB928" s="24"/>
    </row>
    <row r="929" spans="2:28" ht="12.75" customHeight="1">
      <c r="B929" s="15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4"/>
      <c r="Z929" s="24"/>
      <c r="AA929" s="24"/>
      <c r="AB929" s="24"/>
    </row>
    <row r="930" spans="2:28" ht="12.75" customHeight="1">
      <c r="B930" s="15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4"/>
      <c r="Z930" s="24"/>
      <c r="AA930" s="24"/>
      <c r="AB930" s="24"/>
    </row>
    <row r="931" spans="2:28" ht="12.75" customHeight="1">
      <c r="B931" s="15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4"/>
      <c r="Z931" s="24"/>
      <c r="AA931" s="24"/>
      <c r="AB931" s="24"/>
    </row>
    <row r="932" spans="2:28" ht="12.75" customHeight="1">
      <c r="B932" s="15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4"/>
      <c r="Z932" s="24"/>
      <c r="AA932" s="24"/>
      <c r="AB932" s="24"/>
    </row>
    <row r="933" spans="2:28" ht="12.75" customHeight="1">
      <c r="B933" s="15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4"/>
      <c r="Z933" s="24"/>
      <c r="AA933" s="24"/>
      <c r="AB933" s="24"/>
    </row>
    <row r="934" spans="2:28" ht="12.75" customHeight="1">
      <c r="B934" s="15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4"/>
      <c r="Z934" s="24"/>
      <c r="AA934" s="24"/>
      <c r="AB934" s="24"/>
    </row>
    <row r="935" spans="2:28" ht="12.75" customHeight="1">
      <c r="B935" s="15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4"/>
      <c r="Z935" s="24"/>
      <c r="AA935" s="24"/>
      <c r="AB935" s="24"/>
    </row>
    <row r="936" spans="2:28" ht="12.75" customHeight="1">
      <c r="B936" s="15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4"/>
      <c r="Z936" s="24"/>
      <c r="AA936" s="24"/>
      <c r="AB936" s="24"/>
    </row>
    <row r="937" spans="2:28" ht="12.75" customHeight="1">
      <c r="B937" s="15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4"/>
      <c r="Z937" s="24"/>
      <c r="AA937" s="24"/>
      <c r="AB937" s="24"/>
    </row>
    <row r="938" spans="2:28" ht="12.75" customHeight="1">
      <c r="B938" s="15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4"/>
      <c r="Z938" s="24"/>
      <c r="AA938" s="24"/>
      <c r="AB938" s="24"/>
    </row>
    <row r="939" spans="2:28" ht="12.75" customHeight="1">
      <c r="B939" s="15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4"/>
      <c r="Z939" s="24"/>
      <c r="AA939" s="24"/>
      <c r="AB939" s="24"/>
    </row>
    <row r="940" spans="2:28" ht="12.75" customHeight="1">
      <c r="B940" s="15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4"/>
      <c r="Z940" s="24"/>
      <c r="AA940" s="24"/>
      <c r="AB940" s="24"/>
    </row>
    <row r="941" spans="2:28" ht="12.75" customHeight="1">
      <c r="B941" s="15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4"/>
      <c r="Z941" s="24"/>
      <c r="AA941" s="24"/>
      <c r="AB941" s="24"/>
    </row>
    <row r="942" spans="2:28" ht="12.75" customHeight="1">
      <c r="B942" s="15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4"/>
      <c r="Z942" s="24"/>
      <c r="AA942" s="24"/>
      <c r="AB942" s="24"/>
    </row>
    <row r="943" spans="2:28" ht="12.75" customHeight="1">
      <c r="B943" s="15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4"/>
      <c r="Z943" s="24"/>
      <c r="AA943" s="24"/>
      <c r="AB943" s="24"/>
    </row>
    <row r="944" spans="2:28" ht="12.75" customHeight="1">
      <c r="B944" s="15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4"/>
      <c r="Z944" s="24"/>
      <c r="AA944" s="24"/>
      <c r="AB944" s="24"/>
    </row>
    <row r="945" spans="2:28" ht="12.75" customHeight="1">
      <c r="B945" s="15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4"/>
      <c r="Z945" s="24"/>
      <c r="AA945" s="24"/>
      <c r="AB945" s="24"/>
    </row>
    <row r="946" spans="2:28" ht="12.75" customHeight="1">
      <c r="B946" s="15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4"/>
      <c r="Z946" s="24"/>
      <c r="AA946" s="24"/>
      <c r="AB946" s="24"/>
    </row>
    <row r="947" spans="2:28" ht="12.75" customHeight="1">
      <c r="B947" s="15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4"/>
      <c r="Z947" s="24"/>
      <c r="AA947" s="24"/>
      <c r="AB947" s="24"/>
    </row>
    <row r="948" spans="2:28" ht="12.75" customHeight="1">
      <c r="B948" s="15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4"/>
      <c r="Z948" s="24"/>
      <c r="AA948" s="24"/>
      <c r="AB948" s="24"/>
    </row>
    <row r="949" spans="2:28" ht="12.75" customHeight="1">
      <c r="B949" s="15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4"/>
      <c r="Z949" s="24"/>
      <c r="AA949" s="24"/>
      <c r="AB949" s="24"/>
    </row>
    <row r="950" spans="2:28" ht="12.75" customHeight="1">
      <c r="B950" s="15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4"/>
      <c r="Z950" s="24"/>
      <c r="AA950" s="24"/>
      <c r="AB950" s="24"/>
    </row>
    <row r="951" spans="2:28" ht="12.75" customHeight="1">
      <c r="B951" s="15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4"/>
      <c r="Z951" s="24"/>
      <c r="AA951" s="24"/>
      <c r="AB951" s="24"/>
    </row>
    <row r="952" spans="2:28" ht="12.75" customHeight="1">
      <c r="B952" s="15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4"/>
      <c r="Z952" s="24"/>
      <c r="AA952" s="24"/>
      <c r="AB952" s="24"/>
    </row>
    <row r="953" spans="2:28" ht="12.75" customHeight="1">
      <c r="B953" s="15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4"/>
      <c r="Z953" s="24"/>
      <c r="AA953" s="24"/>
      <c r="AB953" s="24"/>
    </row>
    <row r="954" spans="2:28" ht="12.75" customHeight="1">
      <c r="B954" s="15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4"/>
      <c r="Z954" s="24"/>
      <c r="AA954" s="24"/>
      <c r="AB954" s="24"/>
    </row>
    <row r="955" spans="2:28" ht="12.75" customHeight="1">
      <c r="B955" s="15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4"/>
      <c r="Z955" s="24"/>
      <c r="AA955" s="24"/>
      <c r="AB955" s="24"/>
    </row>
    <row r="956" spans="2:28" ht="12.75" customHeight="1">
      <c r="B956" s="15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4"/>
      <c r="Z956" s="24"/>
      <c r="AA956" s="24"/>
      <c r="AB956" s="24"/>
    </row>
    <row r="957" spans="2:28" ht="12.75" customHeight="1">
      <c r="B957" s="15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4"/>
      <c r="Z957" s="24"/>
      <c r="AA957" s="24"/>
      <c r="AB957" s="24"/>
    </row>
    <row r="958" spans="2:28" ht="12.75" customHeight="1">
      <c r="B958" s="15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4"/>
      <c r="Z958" s="24"/>
      <c r="AA958" s="24"/>
      <c r="AB958" s="24"/>
    </row>
    <row r="959" spans="2:28" ht="12.75" customHeight="1">
      <c r="B959" s="15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4"/>
      <c r="Z959" s="24"/>
      <c r="AA959" s="24"/>
      <c r="AB959" s="24"/>
    </row>
    <row r="960" spans="2:28" ht="12.75" customHeight="1">
      <c r="B960" s="15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4"/>
      <c r="Z960" s="24"/>
      <c r="AA960" s="24"/>
      <c r="AB960" s="24"/>
    </row>
    <row r="961" spans="2:28" ht="12.75" customHeight="1">
      <c r="B961" s="15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4"/>
      <c r="Z961" s="24"/>
      <c r="AA961" s="24"/>
      <c r="AB961" s="24"/>
    </row>
    <row r="962" spans="2:28" ht="12.75" customHeight="1">
      <c r="B962" s="15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4"/>
      <c r="Z962" s="24"/>
      <c r="AA962" s="24"/>
      <c r="AB962" s="24"/>
    </row>
    <row r="963" spans="2:28" ht="12.75" customHeight="1">
      <c r="B963" s="15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4"/>
      <c r="Z963" s="24"/>
      <c r="AA963" s="24"/>
      <c r="AB963" s="24"/>
    </row>
    <row r="964" spans="2:28" ht="12.75" customHeight="1">
      <c r="B964" s="15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4"/>
      <c r="Z964" s="24"/>
      <c r="AA964" s="24"/>
      <c r="AB964" s="24"/>
    </row>
    <row r="965" spans="2:28" ht="12.75" customHeight="1">
      <c r="B965" s="15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4"/>
      <c r="Z965" s="24"/>
      <c r="AA965" s="24"/>
      <c r="AB965" s="24"/>
    </row>
    <row r="966" spans="2:28" ht="12.75" customHeight="1">
      <c r="B966" s="15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4"/>
      <c r="Z966" s="24"/>
      <c r="AA966" s="24"/>
      <c r="AB966" s="24"/>
    </row>
    <row r="967" spans="2:28" ht="12.75" customHeight="1">
      <c r="B967" s="15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4"/>
      <c r="Z967" s="24"/>
      <c r="AA967" s="24"/>
      <c r="AB967" s="24"/>
    </row>
    <row r="968" spans="2:28" ht="12.75" customHeight="1">
      <c r="B968" s="15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4"/>
      <c r="Z968" s="24"/>
      <c r="AA968" s="24"/>
      <c r="AB968" s="24"/>
    </row>
    <row r="969" spans="2:28" ht="12.75" customHeight="1">
      <c r="B969" s="15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4"/>
      <c r="Z969" s="24"/>
      <c r="AA969" s="24"/>
      <c r="AB969" s="24"/>
    </row>
    <row r="970" spans="2:28" ht="12.75" customHeight="1">
      <c r="B970" s="15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4"/>
      <c r="Z970" s="24"/>
      <c r="AA970" s="24"/>
      <c r="AB970" s="24"/>
    </row>
    <row r="971" spans="2:28" ht="12.75" customHeight="1">
      <c r="B971" s="15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4"/>
      <c r="Z971" s="24"/>
      <c r="AA971" s="24"/>
      <c r="AB971" s="24"/>
    </row>
    <row r="972" spans="2:28" ht="12.75" customHeight="1">
      <c r="B972" s="15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4"/>
      <c r="Z972" s="24"/>
      <c r="AA972" s="24"/>
      <c r="AB972" s="24"/>
    </row>
    <row r="973" spans="2:28" ht="12.75" customHeight="1">
      <c r="B973" s="15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4"/>
      <c r="Z973" s="24"/>
      <c r="AA973" s="24"/>
      <c r="AB973" s="24"/>
    </row>
    <row r="974" spans="2:28" ht="12.75" customHeight="1">
      <c r="B974" s="15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4"/>
      <c r="Z974" s="24"/>
      <c r="AA974" s="24"/>
      <c r="AB974" s="24"/>
    </row>
    <row r="975" spans="2:28" ht="12.75" customHeight="1">
      <c r="B975" s="15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4"/>
      <c r="Z975" s="24"/>
      <c r="AA975" s="24"/>
      <c r="AB975" s="24"/>
    </row>
    <row r="976" spans="2:28" ht="12.75" customHeight="1">
      <c r="B976" s="15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4"/>
      <c r="Z976" s="24"/>
      <c r="AA976" s="24"/>
      <c r="AB976" s="24"/>
    </row>
    <row r="977" spans="2:28" ht="12.75" customHeight="1">
      <c r="B977" s="15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4"/>
      <c r="Z977" s="24"/>
      <c r="AA977" s="24"/>
      <c r="AB977" s="24"/>
    </row>
    <row r="978" spans="2:28" ht="12.75" customHeight="1">
      <c r="B978" s="15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4"/>
      <c r="Z978" s="24"/>
      <c r="AA978" s="24"/>
      <c r="AB978" s="24"/>
    </row>
    <row r="979" spans="2:28" ht="12.75" customHeight="1">
      <c r="B979" s="15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4"/>
      <c r="Z979" s="24"/>
      <c r="AA979" s="24"/>
      <c r="AB979" s="24"/>
    </row>
    <row r="980" spans="2:28" ht="12.75" customHeight="1">
      <c r="B980" s="15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4"/>
      <c r="Z980" s="24"/>
      <c r="AA980" s="24"/>
      <c r="AB980" s="24"/>
    </row>
    <row r="981" spans="2:28" ht="12.75" customHeight="1">
      <c r="B981" s="15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4"/>
      <c r="Z981" s="24"/>
      <c r="AA981" s="24"/>
      <c r="AB981" s="24"/>
    </row>
    <row r="982" spans="2:28" ht="12.75" customHeight="1">
      <c r="B982" s="15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4"/>
      <c r="Z982" s="24"/>
      <c r="AA982" s="24"/>
      <c r="AB982" s="24"/>
    </row>
    <row r="983" spans="2:28" ht="12.75" customHeight="1">
      <c r="B983" s="15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4"/>
      <c r="Z983" s="24"/>
      <c r="AA983" s="24"/>
      <c r="AB983" s="24"/>
    </row>
    <row r="984" spans="2:28" ht="12.75" customHeight="1">
      <c r="B984" s="15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4"/>
      <c r="Z984" s="24"/>
      <c r="AA984" s="24"/>
      <c r="AB984" s="24"/>
    </row>
    <row r="985" spans="2:28" ht="12.75" customHeight="1">
      <c r="B985" s="15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4"/>
      <c r="Z985" s="24"/>
      <c r="AA985" s="24"/>
      <c r="AB985" s="24"/>
    </row>
    <row r="986" spans="2:28" ht="12.75" customHeight="1">
      <c r="B986" s="15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4"/>
      <c r="Z986" s="24"/>
      <c r="AA986" s="24"/>
      <c r="AB986" s="24"/>
    </row>
    <row r="987" spans="2:28" ht="12.75" customHeight="1">
      <c r="B987" s="15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4"/>
      <c r="Z987" s="24"/>
      <c r="AA987" s="24"/>
      <c r="AB987" s="24"/>
    </row>
    <row r="988" spans="2:28" ht="12.75" customHeight="1">
      <c r="B988" s="15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4"/>
      <c r="Z988" s="24"/>
      <c r="AA988" s="24"/>
      <c r="AB988" s="24"/>
    </row>
    <row r="989" spans="2:28" ht="12.75" customHeight="1">
      <c r="B989" s="15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4"/>
      <c r="Z989" s="24"/>
      <c r="AA989" s="24"/>
      <c r="AB989" s="24"/>
    </row>
    <row r="990" spans="2:28" ht="12.75" customHeight="1">
      <c r="B990" s="15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4"/>
      <c r="Z990" s="24"/>
      <c r="AA990" s="24"/>
      <c r="AB990" s="24"/>
    </row>
    <row r="991" spans="2:28" ht="12.75" customHeight="1">
      <c r="B991" s="15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4"/>
      <c r="Z991" s="24"/>
      <c r="AA991" s="24"/>
      <c r="AB991" s="24"/>
    </row>
    <row r="992" spans="2:28" ht="12.75" customHeight="1">
      <c r="B992" s="15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4"/>
      <c r="Z992" s="24"/>
      <c r="AA992" s="24"/>
      <c r="AB992" s="24"/>
    </row>
    <row r="993" spans="2:28" ht="12.75" customHeight="1">
      <c r="B993" s="15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4"/>
      <c r="Z993" s="24"/>
      <c r="AA993" s="24"/>
      <c r="AB993" s="24"/>
    </row>
    <row r="994" spans="2:28" ht="15" customHeight="1"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4"/>
      <c r="Z994" s="24"/>
      <c r="AA994" s="24"/>
      <c r="AB994" s="24"/>
    </row>
  </sheetData>
  <phoneticPr fontId="7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 v1</vt:lpstr>
      <vt:lpstr>Soumission rapide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FRANCIS</cp:lastModifiedBy>
  <dcterms:created xsi:type="dcterms:W3CDTF">2018-11-23T20:59:23Z</dcterms:created>
  <dcterms:modified xsi:type="dcterms:W3CDTF">2021-03-12T06:02:21Z</dcterms:modified>
</cp:coreProperties>
</file>