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ncf.sharepoint.com/sites/technicentre-ind-rennes/Documents partages/UO Performance/05_P3N/B - QSE/2 - Qualité/Justin/Fichiers pour DT/"/>
    </mc:Choice>
  </mc:AlternateContent>
  <xr:revisionPtr revIDLastSave="29" documentId="8_{781EBD7D-03D6-4B5F-A93F-2C8FEED47D91}" xr6:coauthVersionLast="45" xr6:coauthVersionMax="45" xr10:uidLastSave="{B11D4082-299C-4649-970B-F4FCFCA2C3A7}"/>
  <bookViews>
    <workbookView xWindow="-120" yWindow="-120" windowWidth="25440" windowHeight="15540" tabRatio="609" xr2:uid="{B97D1402-05A4-41C4-98C5-2A4880AA37A9}"/>
  </bookViews>
  <sheets>
    <sheet name="DT" sheetId="1" r:id="rId1"/>
    <sheet name="P1N" sheetId="4" r:id="rId2"/>
    <sheet name="P1S" sheetId="5" r:id="rId3"/>
    <sheet name="P2N" sheetId="6" r:id="rId4"/>
    <sheet name="P3S" sheetId="9" r:id="rId5"/>
    <sheet name="P4N" sheetId="10" r:id="rId6"/>
    <sheet name="P4S" sheetId="11" r:id="rId7"/>
    <sheet name="P6S" sheetId="13" r:id="rId8"/>
    <sheet name="P7S" sheetId="14" r:id="rId9"/>
    <sheet name="P9S" sheetId="16" r:id="rId10"/>
    <sheet name="Autres" sheetId="17" r:id="rId11"/>
  </sheets>
  <functionGroups builtInGroupCount="19"/>
  <definedNames>
    <definedName name="_xlnm.Print_Area" localSheetId="0">DT!$A$1:$BV$56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7" i="16" l="1" a="1"/>
  <c r="A17" i="16" s="1"/>
  <c r="A18" i="13" a="1"/>
  <c r="A18" i="13" s="1"/>
  <c r="A15" i="11" a="1"/>
  <c r="A15" i="11" s="1"/>
  <c r="A19" i="10" a="1"/>
  <c r="A19" i="10" s="1"/>
  <c r="A18" i="9" a="1"/>
  <c r="A18" i="9" s="1"/>
  <c r="A15" i="5" a="1"/>
  <c r="A15" i="5" s="1"/>
  <c r="D39" i="1"/>
  <c r="AC39" i="1"/>
  <c r="AD3" i="1"/>
  <c r="Q39" i="1"/>
  <c r="AC38" i="1" l="1"/>
  <c r="AM1" i="1" l="1"/>
  <c r="AL1" i="1"/>
  <c r="A28" i="1" l="1"/>
  <c r="A24" i="1"/>
  <c r="A26" i="1"/>
  <c r="A22" i="1"/>
  <c r="A20" i="1"/>
  <c r="R30" i="1" l="1"/>
  <c r="G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<sst xmlns="http://schemas.openxmlformats.org/spreadsheetml/2006/main" count="3071" uniqueCount="1051">
  <si>
    <t>Date :</t>
  </si>
  <si>
    <t>Identification Client</t>
  </si>
  <si>
    <t>Identification Produit / Travaux</t>
  </si>
  <si>
    <t>Cadre réservé P3N</t>
  </si>
  <si>
    <t>Demande de Travaux</t>
  </si>
  <si>
    <t>Délai :</t>
  </si>
  <si>
    <t>Quantité :</t>
  </si>
  <si>
    <t>Observations :</t>
  </si>
  <si>
    <t>Dessin :</t>
  </si>
  <si>
    <t>Côtes à mesurer :</t>
  </si>
  <si>
    <t>Emetteur :</t>
  </si>
  <si>
    <t>Famille :</t>
  </si>
  <si>
    <t>Pièces :</t>
  </si>
  <si>
    <t xml:space="preserve">Type : </t>
  </si>
  <si>
    <t>Compte / N°OF :</t>
  </si>
  <si>
    <t>Avancement</t>
  </si>
  <si>
    <t>Remarque</t>
  </si>
  <si>
    <t>Type</t>
  </si>
  <si>
    <t>Famille</t>
  </si>
  <si>
    <t>Famille GEF / Symbole</t>
  </si>
  <si>
    <t>Constituant</t>
  </si>
  <si>
    <t>Opérations</t>
  </si>
  <si>
    <t>Compte</t>
  </si>
  <si>
    <t xml:space="preserve"> Dessins</t>
  </si>
  <si>
    <t>Indice</t>
  </si>
  <si>
    <t>Fiche</t>
  </si>
  <si>
    <t>Version</t>
  </si>
  <si>
    <t>Page</t>
  </si>
  <si>
    <t>Doc Divers</t>
  </si>
  <si>
    <t>Dessin de réparation</t>
  </si>
  <si>
    <t>Attente</t>
  </si>
  <si>
    <t>Archivé</t>
  </si>
  <si>
    <t>P1S</t>
  </si>
  <si>
    <t>C3W</t>
  </si>
  <si>
    <t>07030378</t>
  </si>
  <si>
    <t>Guide</t>
  </si>
  <si>
    <t>Usinage d'une nouvelle rainure</t>
  </si>
  <si>
    <t>L32620SSTFAMDISTTV</t>
  </si>
  <si>
    <t>03-3 419 766</t>
  </si>
  <si>
    <t>A</t>
  </si>
  <si>
    <t>R F4 004</t>
  </si>
  <si>
    <t>77035641</t>
  </si>
  <si>
    <t>Plateau CF</t>
  </si>
  <si>
    <t>Usinage d'un chanfrein</t>
  </si>
  <si>
    <t>10-516 312</t>
  </si>
  <si>
    <t>D</t>
  </si>
  <si>
    <t>Piston CF</t>
  </si>
  <si>
    <t>10-516 316</t>
  </si>
  <si>
    <t>B</t>
  </si>
  <si>
    <t>Voir RES PIM</t>
  </si>
  <si>
    <t>TV</t>
  </si>
  <si>
    <t>77035004</t>
  </si>
  <si>
    <t>Piston</t>
  </si>
  <si>
    <t>Rechargement de la rainure du piston de triple valve</t>
  </si>
  <si>
    <t>RF 402</t>
  </si>
  <si>
    <t>RES PIM 2020 478</t>
  </si>
  <si>
    <t>Manque doc</t>
  </si>
  <si>
    <t>Fiche insuffisante</t>
  </si>
  <si>
    <t>Confection</t>
  </si>
  <si>
    <t>Ergot</t>
  </si>
  <si>
    <t>Confection ergot</t>
  </si>
  <si>
    <t>ESH</t>
  </si>
  <si>
    <t>77035555 / 5656</t>
  </si>
  <si>
    <t>Siège</t>
  </si>
  <si>
    <t>Remplacement du siège</t>
  </si>
  <si>
    <t>R F4 104</t>
  </si>
  <si>
    <t>RES PIM 2017 441</t>
  </si>
  <si>
    <t>P3S</t>
  </si>
  <si>
    <t>Soupape de sûreté</t>
  </si>
  <si>
    <t>1655</t>
  </si>
  <si>
    <t>Manchon</t>
  </si>
  <si>
    <t>Usinage à la longueur du dessin</t>
  </si>
  <si>
    <t>L32620SSTFAMSOUPAP</t>
  </si>
  <si>
    <t>03-3 400 910</t>
  </si>
  <si>
    <t>TC REN RN MA00823</t>
  </si>
  <si>
    <t>1</t>
  </si>
  <si>
    <t>Détendeur DMV 15</t>
  </si>
  <si>
    <t>77065660</t>
  </si>
  <si>
    <t>Détendeur DMV 15 - Rondelle</t>
  </si>
  <si>
    <t>Confection de la bague</t>
  </si>
  <si>
    <t>L32620SSTFAMDETEND</t>
  </si>
  <si>
    <t>03-3 419 599</t>
  </si>
  <si>
    <t>R F5 105</t>
  </si>
  <si>
    <t>Détendeur LDR</t>
  </si>
  <si>
    <t>07050569-0570</t>
  </si>
  <si>
    <t>Bague (siège)</t>
  </si>
  <si>
    <t>Confection de la bague du corps supérieur</t>
  </si>
  <si>
    <t>03-3 419 612</t>
  </si>
  <si>
    <t>R F5 102</t>
  </si>
  <si>
    <t>Relais autovariable</t>
  </si>
  <si>
    <t>07052289</t>
  </si>
  <si>
    <t>Glissière</t>
  </si>
  <si>
    <t>L32620SSTFAMRELAIS</t>
  </si>
  <si>
    <t>03-3 419 718</t>
  </si>
  <si>
    <t>C</t>
  </si>
  <si>
    <t>R F2 127</t>
  </si>
  <si>
    <t>Relais adaptable 2A</t>
  </si>
  <si>
    <t>077056546</t>
  </si>
  <si>
    <t>Plateau inférieur</t>
  </si>
  <si>
    <t>Reprise suivant dessin</t>
  </si>
  <si>
    <t>10-520 547</t>
  </si>
  <si>
    <t>L</t>
  </si>
  <si>
    <t>R F2 113</t>
  </si>
  <si>
    <t>Plateau supérieur</t>
  </si>
  <si>
    <t>10-520 548</t>
  </si>
  <si>
    <t>Rondelle supérieur</t>
  </si>
  <si>
    <t>10-520 549</t>
  </si>
  <si>
    <t>P</t>
  </si>
  <si>
    <t>Rondelle inférieur</t>
  </si>
  <si>
    <t>Confection suivant dessin</t>
  </si>
  <si>
    <t>10-520 550</t>
  </si>
  <si>
    <t>Soupape d'urgence</t>
  </si>
  <si>
    <t>07058242</t>
  </si>
  <si>
    <t>Confection du siège</t>
  </si>
  <si>
    <t>10-9 004 388</t>
  </si>
  <si>
    <t>R F2 131</t>
  </si>
  <si>
    <t>Valve d'échappement</t>
  </si>
  <si>
    <t>07050297</t>
  </si>
  <si>
    <t>Corps</t>
  </si>
  <si>
    <t>Extraction des goujons cassés</t>
  </si>
  <si>
    <t>10-9 009 747</t>
  </si>
  <si>
    <t>TC REN RN MA00821</t>
  </si>
  <si>
    <t>Corps supérieur</t>
  </si>
  <si>
    <t>Remplacement de la portée de clapet</t>
  </si>
  <si>
    <t>PF 11003</t>
  </si>
  <si>
    <t>RES PIM 2018-0741</t>
  </si>
  <si>
    <t>Coulisseau</t>
  </si>
  <si>
    <t>Enlèvement du bossage</t>
  </si>
  <si>
    <t>RES PIM 2018-0396</t>
  </si>
  <si>
    <t>Galets</t>
  </si>
  <si>
    <t>Usinage d'un plat</t>
  </si>
  <si>
    <t>Dessin annulé</t>
  </si>
  <si>
    <t>Détendeur à cames</t>
  </si>
  <si>
    <t>07040980</t>
  </si>
  <si>
    <t>Membrane</t>
  </si>
  <si>
    <t>Changement de la membrane</t>
  </si>
  <si>
    <t>03- 756 708 (annulé)</t>
  </si>
  <si>
    <t>R F502</t>
  </si>
  <si>
    <t>P4N</t>
  </si>
  <si>
    <t>Etrier Bordeaux</t>
  </si>
  <si>
    <t>HS2P20N</t>
  </si>
  <si>
    <t>Corps d'étrier</t>
  </si>
  <si>
    <t>Usinage des sufaces d'appui pour cale vissées</t>
  </si>
  <si>
    <t>L32620SSTFAMIETBDX</t>
  </si>
  <si>
    <t>03-3 419 772</t>
  </si>
  <si>
    <t>TC REN RN MA 90002 / 90003</t>
  </si>
  <si>
    <t>B / A</t>
  </si>
  <si>
    <t>Etrier Montpellier</t>
  </si>
  <si>
    <t>L32620SSTMONTETR</t>
  </si>
  <si>
    <t>HS2P20N / C79863/A</t>
  </si>
  <si>
    <t>Usinage des sufaces d'appui pour cale vissées et la gorge</t>
  </si>
  <si>
    <t>03-3 419 772 et 03-3 419 828</t>
  </si>
  <si>
    <t>B et A</t>
  </si>
  <si>
    <t>TC REN RN MA 90003</t>
  </si>
  <si>
    <t>RES PIM 2019-0024</t>
  </si>
  <si>
    <t>Usinage des sufaces d'appui pour cale vissées et de la gorge</t>
  </si>
  <si>
    <t>HF2A15</t>
  </si>
  <si>
    <t>03-3 419 773</t>
  </si>
  <si>
    <t>HF2A15 / HS2P20N</t>
  </si>
  <si>
    <t>Cale pour étrier</t>
  </si>
  <si>
    <t>Confection de cales vissées de 6mm</t>
  </si>
  <si>
    <t>03-3 419 774</t>
  </si>
  <si>
    <t>Confection de cales vissées de 8mm</t>
  </si>
  <si>
    <t>C79863/A</t>
  </si>
  <si>
    <t>Usinage de la gorge</t>
  </si>
  <si>
    <t>03-3 419 828</t>
  </si>
  <si>
    <t>09-3 419 773</t>
  </si>
  <si>
    <t>Bloc Foré</t>
  </si>
  <si>
    <t>HGD-14PR/01</t>
  </si>
  <si>
    <t>Bloc</t>
  </si>
  <si>
    <t>Réparation du/des filetage(s) repéré(s) sur le bloc</t>
  </si>
  <si>
    <t>TC REN RN MA90009</t>
  </si>
  <si>
    <t>RES PIM 2018-465</t>
  </si>
  <si>
    <t>Etrier</t>
  </si>
  <si>
    <t>P4S</t>
  </si>
  <si>
    <t>Robinet / Clapet</t>
  </si>
  <si>
    <t>07050071 / 0339</t>
  </si>
  <si>
    <t>Corps de clapet double</t>
  </si>
  <si>
    <t>Usinage de la portée</t>
  </si>
  <si>
    <t>L32620SSTFAMPANROB</t>
  </si>
  <si>
    <t>10-3 049 548</t>
  </si>
  <si>
    <t>TC REN RN MA00454</t>
  </si>
  <si>
    <t>A5</t>
  </si>
  <si>
    <t>Panneau RME</t>
  </si>
  <si>
    <t>77003611</t>
  </si>
  <si>
    <t>Taraudage  G1"</t>
  </si>
  <si>
    <t>10-3 050 433</t>
  </si>
  <si>
    <t>R F3 103</t>
  </si>
  <si>
    <t>RES PIM 2018-067</t>
  </si>
  <si>
    <t>Extraction du goujon cassé</t>
  </si>
  <si>
    <t>A définir par le secteur</t>
  </si>
  <si>
    <t>Voir RES PIM + Pas de fiche</t>
  </si>
  <si>
    <t>Soudage sur tuyau de cuivre</t>
  </si>
  <si>
    <t>RES PIM 2018-004</t>
  </si>
  <si>
    <t>77054752 / 77044753</t>
  </si>
  <si>
    <t>RES PIM 2018-554</t>
  </si>
  <si>
    <t>77045252</t>
  </si>
  <si>
    <t>Réservoir</t>
  </si>
  <si>
    <t>Extraction du bouchon du réservoir</t>
  </si>
  <si>
    <t>TC REN RN MA 00493</t>
  </si>
  <si>
    <t>5</t>
  </si>
  <si>
    <t>P6S</t>
  </si>
  <si>
    <t>EV - EVD</t>
  </si>
  <si>
    <t>EVD 652/653/650</t>
  </si>
  <si>
    <t>Soupape 08765311</t>
  </si>
  <si>
    <t xml:space="preserve">Réduction de la longueur </t>
  </si>
  <si>
    <t>L32620SSTFAMEV</t>
  </si>
  <si>
    <t>03-3 419 852</t>
  </si>
  <si>
    <t>R Q9 026</t>
  </si>
  <si>
    <t>EV - 21C</t>
  </si>
  <si>
    <t>78764982</t>
  </si>
  <si>
    <t>Poussoir supérieur</t>
  </si>
  <si>
    <t>Réduction poussoir</t>
  </si>
  <si>
    <t>10-516 609</t>
  </si>
  <si>
    <t>R Q9 014</t>
  </si>
  <si>
    <t>P77-79</t>
  </si>
  <si>
    <t>Rondelle</t>
  </si>
  <si>
    <t>10-517 721</t>
  </si>
  <si>
    <t>EV - Electrivalve à relais</t>
  </si>
  <si>
    <t>78764524</t>
  </si>
  <si>
    <t>Bouchon supérieur</t>
  </si>
  <si>
    <t>Réduction de la longueur à 27mm +-0,1</t>
  </si>
  <si>
    <t>R F2 105</t>
  </si>
  <si>
    <t>P53</t>
  </si>
  <si>
    <t>Manque infos</t>
  </si>
  <si>
    <t>Orifice calibré</t>
  </si>
  <si>
    <t>Perçage orifice calibré à 1,7mm</t>
  </si>
  <si>
    <t>10-9009 911 / 912</t>
  </si>
  <si>
    <t>RES PIM 2020-463</t>
  </si>
  <si>
    <t>Bloc intermédiaire - W4</t>
  </si>
  <si>
    <t>07050220</t>
  </si>
  <si>
    <t>Carter</t>
  </si>
  <si>
    <t>Réparation du taraudage G1</t>
  </si>
  <si>
    <t>L32620SSTFAMBLOCIN</t>
  </si>
  <si>
    <t>R F1 522</t>
  </si>
  <si>
    <t>Réparation du taraudage G1/4</t>
  </si>
  <si>
    <t>P9S</t>
  </si>
  <si>
    <t>Indicateur</t>
  </si>
  <si>
    <t>07030411</t>
  </si>
  <si>
    <t>Douille filetée</t>
  </si>
  <si>
    <t>Confection de la douille</t>
  </si>
  <si>
    <t>L32620SSTFAMPRMDIV</t>
  </si>
  <si>
    <t>03-3 419 748</t>
  </si>
  <si>
    <t>EV - W2 - W3</t>
  </si>
  <si>
    <t>Clapet d'admission</t>
  </si>
  <si>
    <t>Réduire la longueur selon remplissage valise</t>
  </si>
  <si>
    <t>10-5 014 441</t>
  </si>
  <si>
    <t>R Q9 005</t>
  </si>
  <si>
    <t>Clapet d'échappement</t>
  </si>
  <si>
    <t>Réduction de la longueur + arrondi selon remplissage valise</t>
  </si>
  <si>
    <t>10-5 014 444</t>
  </si>
  <si>
    <t>0468</t>
  </si>
  <si>
    <t>Corps inférieur</t>
  </si>
  <si>
    <t>Polissage D32 C8</t>
  </si>
  <si>
    <t>L32620SSTFAMINDICA</t>
  </si>
  <si>
    <t>10-9 001 239</t>
  </si>
  <si>
    <t>R F7 110</t>
  </si>
  <si>
    <t>0896</t>
  </si>
  <si>
    <t>10-9 004 355</t>
  </si>
  <si>
    <t>R F7 109</t>
  </si>
  <si>
    <t>Protection transparente</t>
  </si>
  <si>
    <t>Confection des plaquettes</t>
  </si>
  <si>
    <t>L32620SSTFAMUND203</t>
  </si>
  <si>
    <t>10-9 005 316</t>
  </si>
  <si>
    <t>Piston gauche équipé</t>
  </si>
  <si>
    <t>Réparation par soudure du voyant mobile</t>
  </si>
  <si>
    <t>10-9 008 223</t>
  </si>
  <si>
    <t>R F7 102</t>
  </si>
  <si>
    <t>RES PIM 2020 276</t>
  </si>
  <si>
    <t>10-9008 225 / 10-9008 237</t>
  </si>
  <si>
    <t>03-3 419 854</t>
  </si>
  <si>
    <t>Piston droit équipé</t>
  </si>
  <si>
    <t>10-9 008 224</t>
  </si>
  <si>
    <t>Voyant mobile</t>
  </si>
  <si>
    <t>Confection du voyant mobile</t>
  </si>
  <si>
    <t>10-9 008 237</t>
  </si>
  <si>
    <t>0899</t>
  </si>
  <si>
    <t>R F7 108</t>
  </si>
  <si>
    <t>P32-33</t>
  </si>
  <si>
    <t>07050905-0909</t>
  </si>
  <si>
    <t>Réduction de la longueur de l'épaulement du piston</t>
  </si>
  <si>
    <t>R F7 002</t>
  </si>
  <si>
    <t>P27-28</t>
  </si>
  <si>
    <t>Colonne simple ou double</t>
  </si>
  <si>
    <t>Reprise du ou des angle(s) de la colonne</t>
  </si>
  <si>
    <t>R F7 061</t>
  </si>
  <si>
    <t>P46-47</t>
  </si>
  <si>
    <t>Photo colonne</t>
  </si>
  <si>
    <t>Manque fiche</t>
  </si>
  <si>
    <t>Support contact interrupteur</t>
  </si>
  <si>
    <t>Réduction de l'épaisseur à 6+0-0,1mm</t>
  </si>
  <si>
    <t>10-9 004 358</t>
  </si>
  <si>
    <t>Relais</t>
  </si>
  <si>
    <t>77097130</t>
  </si>
  <si>
    <t>Pont de diode</t>
  </si>
  <si>
    <t>Coupe des angles</t>
  </si>
  <si>
    <t>L32620SSTRELAIELEC</t>
  </si>
  <si>
    <t>TC REN MA 00779</t>
  </si>
  <si>
    <t>3</t>
  </si>
  <si>
    <t>P1N</t>
  </si>
  <si>
    <t>L32620SSTFAMTIMON</t>
  </si>
  <si>
    <t>En cours</t>
  </si>
  <si>
    <t>P2N</t>
  </si>
  <si>
    <t>L32620SSTFAMCKBFC</t>
  </si>
  <si>
    <t>Non traitée</t>
  </si>
  <si>
    <t>P7S</t>
  </si>
  <si>
    <t>L32620SSTFAMMOTPOR</t>
  </si>
  <si>
    <t>L32620SSTFAMP60BF2</t>
  </si>
  <si>
    <t>L32620SSTFAMPLACOM</t>
  </si>
  <si>
    <t>L32620SSTFAMRZSS</t>
  </si>
  <si>
    <t>L32620SSTFAMVALVES</t>
  </si>
  <si>
    <t>L32620SSTFAMX72X73</t>
  </si>
  <si>
    <t>Symboles :</t>
  </si>
  <si>
    <t>Opération(s) :</t>
  </si>
  <si>
    <t>RES PIM / AT :</t>
  </si>
  <si>
    <t>Fiche :</t>
  </si>
  <si>
    <t>Secteur :</t>
  </si>
  <si>
    <t>Réparation PRM</t>
  </si>
  <si>
    <t>Confection PRM</t>
  </si>
  <si>
    <t>Réparation Outillage</t>
  </si>
  <si>
    <t>Confection Outillage</t>
  </si>
  <si>
    <t>ALLAINMAT Nicolas</t>
  </si>
  <si>
    <t>BEZIEL Sylvain</t>
  </si>
  <si>
    <t>BIGOIN Ivan</t>
  </si>
  <si>
    <t>BOURDON Frédéric</t>
  </si>
  <si>
    <t>BRIAND Caribert</t>
  </si>
  <si>
    <t>CHEDMAIL Nicolas</t>
  </si>
  <si>
    <t>CHEVALIER Aurélie</t>
  </si>
  <si>
    <t>DANIEL Chistophe</t>
  </si>
  <si>
    <t>DE LAMI Jess</t>
  </si>
  <si>
    <t>DOUESSIN Kévin</t>
  </si>
  <si>
    <t>DROGUET David</t>
  </si>
  <si>
    <t>FALAISE Hervé</t>
  </si>
  <si>
    <t>FRIN Frédéric</t>
  </si>
  <si>
    <t>GENDREAU Lucas</t>
  </si>
  <si>
    <t>GODARD Pascal</t>
  </si>
  <si>
    <t>GRADEL Pascal</t>
  </si>
  <si>
    <t>GUILLAUME Ludovic</t>
  </si>
  <si>
    <t>HERMEY Pierre</t>
  </si>
  <si>
    <t>JACQUET Eric</t>
  </si>
  <si>
    <t>KERNEN Stéphane</t>
  </si>
  <si>
    <t>KIMONA Benaja</t>
  </si>
  <si>
    <t>LABEL Fabien</t>
  </si>
  <si>
    <t>LEBARQUE Laurent</t>
  </si>
  <si>
    <t>LEBOT Sylvain</t>
  </si>
  <si>
    <t>LE BOUEDEC Romain</t>
  </si>
  <si>
    <t>LEFEVRE David</t>
  </si>
  <si>
    <t>LOUAZEL Vincent</t>
  </si>
  <si>
    <t>MAURAT Sylvain</t>
  </si>
  <si>
    <t>MEAUDRE Jean-René</t>
  </si>
  <si>
    <t>MESSE Cédric</t>
  </si>
  <si>
    <t>MEUNIER Frédéric</t>
  </si>
  <si>
    <t>MICHON Jérémy</t>
  </si>
  <si>
    <t>MIQUET GRIVET Laurent</t>
  </si>
  <si>
    <t>MONNIER David</t>
  </si>
  <si>
    <t>MONS Julien</t>
  </si>
  <si>
    <t>OLLIVIER-HENRY Anthony</t>
  </si>
  <si>
    <t>OZENNE Jérôme</t>
  </si>
  <si>
    <t>PARENT Mathieu</t>
  </si>
  <si>
    <t>PIGUEL Mathieu</t>
  </si>
  <si>
    <t>QUEMENER Nicolas</t>
  </si>
  <si>
    <t>QUINIO Hervé</t>
  </si>
  <si>
    <t>REHAULT Mickaël</t>
  </si>
  <si>
    <t>ROPERCH Alain</t>
  </si>
  <si>
    <t>SAULNIER Ronan</t>
  </si>
  <si>
    <t>SAFFRAY Cédric</t>
  </si>
  <si>
    <t>SOURIAU Grégory</t>
  </si>
  <si>
    <t>SUKDOLAK Stéphanie</t>
  </si>
  <si>
    <t>TANGUY Laurent</t>
  </si>
  <si>
    <t>TEXIER Bruno</t>
  </si>
  <si>
    <t>VALLET Romain</t>
  </si>
  <si>
    <t>CBE</t>
  </si>
  <si>
    <t>P2S</t>
  </si>
  <si>
    <t>Méthodes</t>
  </si>
  <si>
    <t>P8N</t>
  </si>
  <si>
    <t>OMF</t>
  </si>
  <si>
    <t>P5N</t>
  </si>
  <si>
    <t>Relevage</t>
  </si>
  <si>
    <t>P3N</t>
  </si>
  <si>
    <t>NIZAN Quentin</t>
  </si>
  <si>
    <t>La_Janais</t>
  </si>
  <si>
    <t>22476 - 82530 - M8FIXXX (P1N)</t>
  </si>
  <si>
    <t>22476 - 82536 - M8FIXXX (P1S)</t>
  </si>
  <si>
    <t>22476 - 82529 - M8FIXXX (P2N)</t>
  </si>
  <si>
    <t>L32620SSTFAMCYLREL</t>
  </si>
  <si>
    <t xml:space="preserve"> L32620SSTFAMTIMON </t>
  </si>
  <si>
    <t>22476 - 82538 - M8FIXXX (P2S)</t>
  </si>
  <si>
    <t>22476 - 82530 - M8FIXXX (P3N)</t>
  </si>
  <si>
    <t>22476 - 82540 - M8FIXXX (P3S)</t>
  </si>
  <si>
    <t>L326020SSTFFAMPLACOM</t>
  </si>
  <si>
    <t>22476 - 82532 - M8FIXXX (P4N2)</t>
  </si>
  <si>
    <t>22476 - 82532 - M8FIXXX (P4N1)</t>
  </si>
  <si>
    <t xml:space="preserve">L32620SSTFAMINVERS </t>
  </si>
  <si>
    <t>22476 - 82540 - M8FIXXX (P4S)</t>
  </si>
  <si>
    <t>22476 - 82534 - M8FIXXX (P5N)</t>
  </si>
  <si>
    <t>L32620TCONFMETRO01</t>
  </si>
  <si>
    <t>22476 - 82542 - M8FIXXX (P6S)</t>
  </si>
  <si>
    <t>L32620SSTFAMROB</t>
  </si>
  <si>
    <t>22476 - 83440 - M8FIXXX (P7S)</t>
  </si>
  <si>
    <t>22476 - 77141 - M8FIXXX (P8N)</t>
  </si>
  <si>
    <t>22476 - 77141 - M8FIXXX (P9S)</t>
  </si>
  <si>
    <t>L32620PRESTATUOTGV</t>
  </si>
  <si>
    <t>L32620K02510PYDY</t>
  </si>
  <si>
    <t>L32620COMWCRPLT</t>
  </si>
  <si>
    <t>L32620COMIOBRPLT</t>
  </si>
  <si>
    <t>32620 - 26452 - M8FIXXX (Méthodes)</t>
  </si>
  <si>
    <t>L32620CMETEOR</t>
  </si>
  <si>
    <t>2021-982</t>
  </si>
  <si>
    <t>N° Demande :</t>
  </si>
  <si>
    <t>ListeSecteur</t>
  </si>
  <si>
    <t>Bague</t>
  </si>
  <si>
    <t>Porte semelle</t>
  </si>
  <si>
    <t>Réparation des faces d'appuis</t>
  </si>
  <si>
    <t xml:space="preserve">R F1 103 </t>
  </si>
  <si>
    <t>BF2</t>
  </si>
  <si>
    <t>Bielle de suspension de sabot</t>
  </si>
  <si>
    <t>Rechargement + usinage</t>
  </si>
  <si>
    <t>10- 521 122</t>
  </si>
  <si>
    <t>R F1 530 / R F1 531 / R F1 532</t>
  </si>
  <si>
    <t>A / A / A</t>
  </si>
  <si>
    <r>
      <t xml:space="preserve">AT/15-005 / </t>
    </r>
    <r>
      <rPr>
        <sz val="11"/>
        <color theme="6" tint="-0.249977111117893"/>
        <rFont val="Calibri Light"/>
        <family val="2"/>
      </rPr>
      <t>RES PIM 2020 215</t>
    </r>
  </si>
  <si>
    <t>03-3 419 259</t>
  </si>
  <si>
    <t>Bielle VA 60</t>
  </si>
  <si>
    <t>10- 9 002 800</t>
  </si>
  <si>
    <t>2774/2775</t>
  </si>
  <si>
    <t>Bielle VA</t>
  </si>
  <si>
    <t>10-9 001 902</t>
  </si>
  <si>
    <t>Bielle SIBIC</t>
  </si>
  <si>
    <t>10-9 005 603</t>
  </si>
  <si>
    <t>Cylindre D172</t>
  </si>
  <si>
    <t>Usinage intérieur du cylindre</t>
  </si>
  <si>
    <t>RES PIM 2019 634</t>
  </si>
  <si>
    <t>Cylindre D216</t>
  </si>
  <si>
    <t>Douille</t>
  </si>
  <si>
    <t>10-9003-723</t>
  </si>
  <si>
    <t xml:space="preserve">Rechargement + Perçage M14 </t>
  </si>
  <si>
    <t>10-520 103 / 10-9 001 901</t>
  </si>
  <si>
    <t xml:space="preserve">R F1 530 </t>
  </si>
  <si>
    <t>RES PIM 2020 415</t>
  </si>
  <si>
    <t xml:space="preserve">03-3 419 874 </t>
  </si>
  <si>
    <t>Réparation du filetage extrémité M10</t>
  </si>
  <si>
    <t>Flasque</t>
  </si>
  <si>
    <t>Alésage 24H8 pour bague</t>
  </si>
  <si>
    <t>10 9001 927 ind.B rep.2</t>
  </si>
  <si>
    <t>R F1 530</t>
  </si>
  <si>
    <t>P20</t>
  </si>
  <si>
    <t>Fond mobile</t>
  </si>
  <si>
    <t>Alésage 32H7 pour bague D.U</t>
  </si>
  <si>
    <t>10 520 133  ind.C / MA0021 397374662</t>
  </si>
  <si>
    <t>Redressage des oreilles déformées</t>
  </si>
  <si>
    <t>30-9 003 392</t>
  </si>
  <si>
    <t>Disque d'appui</t>
  </si>
  <si>
    <t>Usinage de la côte 5.5 à 3.5</t>
  </si>
  <si>
    <t>10 9002 803 ind.A</t>
  </si>
  <si>
    <t>Usinage pour FAM</t>
  </si>
  <si>
    <t>Sans référentiel (gabarit d'usinage à disposition)</t>
  </si>
  <si>
    <t>BF2 - 9 S60</t>
  </si>
  <si>
    <t>Réparation par soudure de la fissure</t>
  </si>
  <si>
    <t>10-9 003 392</t>
  </si>
  <si>
    <t>R F1 529</t>
  </si>
  <si>
    <r>
      <t>AT16/015 /</t>
    </r>
    <r>
      <rPr>
        <sz val="11"/>
        <color theme="6" tint="-0.249977111117893"/>
        <rFont val="Calibri Light"/>
        <family val="2"/>
      </rPr>
      <t xml:space="preserve"> RES PIM 2020 536</t>
    </r>
  </si>
  <si>
    <t>03-3 419 875</t>
  </si>
  <si>
    <t>BF2 - S60</t>
  </si>
  <si>
    <t>Usinage de la colerette de la douille à 10mm</t>
  </si>
  <si>
    <t>03-3 419 625</t>
  </si>
  <si>
    <t>dérog 554860446 / 554870161 / 554874985</t>
  </si>
  <si>
    <t>Usinage de la colerette de la douille à 12mm + marque</t>
  </si>
  <si>
    <t>03-3 419 623</t>
  </si>
  <si>
    <t>30-9 005 573</t>
  </si>
  <si>
    <t>BF2 -LVA</t>
  </si>
  <si>
    <t>Usinage de la colerette de la douille à 13,8mm + marque</t>
  </si>
  <si>
    <t>03-3 419 624</t>
  </si>
  <si>
    <t>BF2 S</t>
  </si>
  <si>
    <t>07052700</t>
  </si>
  <si>
    <t>Pistons</t>
  </si>
  <si>
    <t>Rechargement suite à usure + usinage</t>
  </si>
  <si>
    <t>10-9 005 583</t>
  </si>
  <si>
    <t>R F1 532</t>
  </si>
  <si>
    <t>P19</t>
  </si>
  <si>
    <t>RES PIM 2020 531</t>
  </si>
  <si>
    <t>03-3 419 855</t>
  </si>
  <si>
    <t>BF2 S60</t>
  </si>
  <si>
    <t>77045202</t>
  </si>
  <si>
    <t>10-9 003 397 / 765 / 763</t>
  </si>
  <si>
    <t>Anneau de levage</t>
  </si>
  <si>
    <t>Soudage volet supérieur avec anneau de levage</t>
  </si>
  <si>
    <t>03-3 418 703</t>
  </si>
  <si>
    <t>BF2 VA</t>
  </si>
  <si>
    <t>07042774</t>
  </si>
  <si>
    <t>10-520 146 / 870 / 872 / 875</t>
  </si>
  <si>
    <t>P21</t>
  </si>
  <si>
    <t>BFC</t>
  </si>
  <si>
    <t>Bague AG pour PS</t>
  </si>
  <si>
    <t>Confection de la bague Øext33 et Øint24</t>
  </si>
  <si>
    <t>R F1 103</t>
  </si>
  <si>
    <t>R_F1_103_Projet_P48-49</t>
  </si>
  <si>
    <t>07040500</t>
  </si>
  <si>
    <t>Raccord</t>
  </si>
  <si>
    <t>Confection du raccord rallonge G1/2"</t>
  </si>
  <si>
    <t>10-4007 221</t>
  </si>
  <si>
    <t>Porte semelle double</t>
  </si>
  <si>
    <t>Réparation de l'alésage</t>
  </si>
  <si>
    <t xml:space="preserve">Réparation du filetage </t>
  </si>
  <si>
    <t>R F1 122</t>
  </si>
  <si>
    <t>P48-49</t>
  </si>
  <si>
    <t>07010504</t>
  </si>
  <si>
    <t>Anneau de revissage</t>
  </si>
  <si>
    <t>Usinage de la rainure</t>
  </si>
  <si>
    <t>03-3 419 667</t>
  </si>
  <si>
    <t>P50-51</t>
  </si>
  <si>
    <t>Levier</t>
  </si>
  <si>
    <t>Usinage de l'alésage pour mise en place des bagues</t>
  </si>
  <si>
    <t>03-3 419 600</t>
  </si>
  <si>
    <t>P49</t>
  </si>
  <si>
    <t>05050003 et 05051664</t>
  </si>
  <si>
    <t xml:space="preserve"> 03-3 419 635</t>
  </si>
  <si>
    <t>07045477</t>
  </si>
  <si>
    <t>Porte semelle double compact</t>
  </si>
  <si>
    <t>03-3 419 606</t>
  </si>
  <si>
    <t>Bielle</t>
  </si>
  <si>
    <t>10-9 008 866</t>
  </si>
  <si>
    <t>R F1 138</t>
  </si>
  <si>
    <t>P61</t>
  </si>
  <si>
    <t>05050105</t>
  </si>
  <si>
    <t>Réparation des face d'appuis</t>
  </si>
  <si>
    <t>07410682</t>
  </si>
  <si>
    <t>Blanc Argent</t>
  </si>
  <si>
    <t>Porte semelle simple</t>
  </si>
  <si>
    <t>Réparation des faces d'appuis et/ou trou de goupille</t>
  </si>
  <si>
    <t xml:space="preserve"> 03-3 419 606</t>
  </si>
  <si>
    <t>CK7</t>
  </si>
  <si>
    <t>Volant</t>
  </si>
  <si>
    <t>Usinage de la gorge + marque sur volant</t>
  </si>
  <si>
    <t>10-9001 081</t>
  </si>
  <si>
    <t>R F1 513</t>
  </si>
  <si>
    <t>P22-23</t>
  </si>
  <si>
    <t>Écrou butée</t>
  </si>
  <si>
    <t>Usinage de l'écrou + marque.</t>
  </si>
  <si>
    <t>P26-27</t>
  </si>
  <si>
    <t>Cylindre D178</t>
  </si>
  <si>
    <t>P33</t>
  </si>
  <si>
    <t>Console FAM</t>
  </si>
  <si>
    <t xml:space="preserve">Réparation de la tige </t>
  </si>
  <si>
    <t>10-9001 120</t>
  </si>
  <si>
    <t>Tenon</t>
  </si>
  <si>
    <t>Reprise de la rainure de graissage</t>
  </si>
  <si>
    <t>P23</t>
  </si>
  <si>
    <t>P31</t>
  </si>
  <si>
    <t>Usinage des lumières</t>
  </si>
  <si>
    <t>P39</t>
  </si>
  <si>
    <t>CK7L - CK9S - PK7L</t>
  </si>
  <si>
    <t>Tube de guidage</t>
  </si>
  <si>
    <t>Confection du tube rep 1</t>
  </si>
  <si>
    <t>03-3 419 876</t>
  </si>
  <si>
    <t>Couvercle</t>
  </si>
  <si>
    <t>Découpe du manchon + changement du manchon Rep 1</t>
  </si>
  <si>
    <t>10-9001 112 / 10-9 009 337 / 10-9 010 096</t>
  </si>
  <si>
    <t>RES PIM 2018 201</t>
  </si>
  <si>
    <t>03-3418 860 / 03-3 419 876</t>
  </si>
  <si>
    <t>Rechargement + Fraisage + Tournage de la partie filetée</t>
  </si>
  <si>
    <t>1069 001 112 / 113 / 1069 009 337 / 10-9 010 096</t>
  </si>
  <si>
    <t>03-3 418 860</t>
  </si>
  <si>
    <t>CK7S</t>
  </si>
  <si>
    <t>Frein à main - Tube de guidage</t>
  </si>
  <si>
    <t>Confection du tube rep 2</t>
  </si>
  <si>
    <t>Confection du tube rep 3</t>
  </si>
  <si>
    <t>Découpe du manchon + changement du manchon Rep 3</t>
  </si>
  <si>
    <t>10-9001 112</t>
  </si>
  <si>
    <t>CK7S - Frein à Main</t>
  </si>
  <si>
    <t>Découpe du manchon + changement du manchon Rep 2</t>
  </si>
  <si>
    <t>10-9001 113</t>
  </si>
  <si>
    <t>CK9</t>
  </si>
  <si>
    <t>07017082 et 07417081</t>
  </si>
  <si>
    <t>Cylindre 229</t>
  </si>
  <si>
    <t xml:space="preserve">Réparation des encoches </t>
  </si>
  <si>
    <t>10-9 009 337</t>
  </si>
  <si>
    <t>E</t>
  </si>
  <si>
    <t>CRC</t>
  </si>
  <si>
    <t>Vis de poussée</t>
  </si>
  <si>
    <t xml:space="preserve">Changement d'écrou </t>
  </si>
  <si>
    <t>CRC10</t>
  </si>
  <si>
    <t>07017880</t>
  </si>
  <si>
    <t>Réparation de la coupelle</t>
  </si>
  <si>
    <t>10-9 003 596</t>
  </si>
  <si>
    <t>R F1 519</t>
  </si>
  <si>
    <t>Réparation des goujons</t>
  </si>
  <si>
    <t>Cylindre</t>
  </si>
  <si>
    <t>Reprise du siège sur le cylindre</t>
  </si>
  <si>
    <t>10-9 003 597</t>
  </si>
  <si>
    <t>Cylindre D254</t>
  </si>
  <si>
    <t>Surfaçage maxi 0,2mm</t>
  </si>
  <si>
    <t>CRC8</t>
  </si>
  <si>
    <t>07010411</t>
  </si>
  <si>
    <t>10-9 001 251</t>
  </si>
  <si>
    <t>Réparation des vis</t>
  </si>
  <si>
    <t>10-9 001 259</t>
  </si>
  <si>
    <t>CRC8-CRC10</t>
  </si>
  <si>
    <t>07010411-7880</t>
  </si>
  <si>
    <t>Écrou</t>
  </si>
  <si>
    <t>Réparation par projection thermique et tournage</t>
  </si>
  <si>
    <t>10-9 001 265</t>
  </si>
  <si>
    <t>P52-53</t>
  </si>
  <si>
    <t>Sous traitance</t>
  </si>
  <si>
    <t>Nettoyeur de roue</t>
  </si>
  <si>
    <t>07410093 / 07415623</t>
  </si>
  <si>
    <t>Bride de base</t>
  </si>
  <si>
    <t>Réparation de l'arrivée d'air avec un Hélicoïl G1/4</t>
  </si>
  <si>
    <t>RES PIM 2019 755</t>
  </si>
  <si>
    <t>Bride</t>
  </si>
  <si>
    <t>Réparation du taraudage avec un hélicoïl G1/4</t>
  </si>
  <si>
    <t>TC REN RN MA00451</t>
  </si>
  <si>
    <t>P6-A2</t>
  </si>
  <si>
    <t>Usinage de la tige du piston + rainure à l'opposé</t>
  </si>
  <si>
    <t>P5-A2</t>
  </si>
  <si>
    <t>P60</t>
  </si>
  <si>
    <t>Garniture - Frein</t>
  </si>
  <si>
    <t>10-519 297</t>
  </si>
  <si>
    <t>Tourillons</t>
  </si>
  <si>
    <t>Rectification</t>
  </si>
  <si>
    <t>03-3 419 889</t>
  </si>
  <si>
    <t>Cylindre D165</t>
  </si>
  <si>
    <t>07041912</t>
  </si>
  <si>
    <t>Remplacement du tube</t>
  </si>
  <si>
    <t>03-3 402 054</t>
  </si>
  <si>
    <t>R F1 515</t>
  </si>
  <si>
    <t>P77</t>
  </si>
  <si>
    <t>RES PIM 2020 416</t>
  </si>
  <si>
    <t>Rechargement + Perçage M14</t>
  </si>
  <si>
    <t>10-9 003 627 / 10-9 006 671</t>
  </si>
  <si>
    <t>03-3 419 874</t>
  </si>
  <si>
    <t xml:space="preserve">Réparation filetage extrémité du corps M10 </t>
  </si>
  <si>
    <t>Palonniers</t>
  </si>
  <si>
    <t>Surfaçage suite à usure</t>
  </si>
  <si>
    <t>10 518 611 ind.G / 10 518 610 ind.G</t>
  </si>
  <si>
    <t>Usinage pour bagues épaulées</t>
  </si>
  <si>
    <t>03-3 401  019 rep.3</t>
  </si>
  <si>
    <t>P60 - C60</t>
  </si>
  <si>
    <t>077045253</t>
  </si>
  <si>
    <t>Cylindre D203</t>
  </si>
  <si>
    <t>P80</t>
  </si>
  <si>
    <t>P80 - C60</t>
  </si>
  <si>
    <t>07040031</t>
  </si>
  <si>
    <t>PB</t>
  </si>
  <si>
    <t>Tige de réglage</t>
  </si>
  <si>
    <t>Perçage et remplacement des goupilles</t>
  </si>
  <si>
    <t>10-9 001 156</t>
  </si>
  <si>
    <t>R F1 518</t>
  </si>
  <si>
    <t>77014606</t>
  </si>
  <si>
    <t>Plateau d'appui de la membrane</t>
  </si>
  <si>
    <t>Réparation de la fissure</t>
  </si>
  <si>
    <t>03-3 419 754</t>
  </si>
  <si>
    <t>PB 216</t>
  </si>
  <si>
    <t>07054672</t>
  </si>
  <si>
    <t>Remplacement du doigt</t>
  </si>
  <si>
    <t>10-9 006 837</t>
  </si>
  <si>
    <t>PB 225</t>
  </si>
  <si>
    <t>Cylindre D225</t>
  </si>
  <si>
    <t>PB 229</t>
  </si>
  <si>
    <t>Cylindre D229</t>
  </si>
  <si>
    <t>07040503-0505</t>
  </si>
  <si>
    <t>Réfection tétons</t>
  </si>
  <si>
    <t>PB 229-PK7</t>
  </si>
  <si>
    <t>Confection de la bague Øext24 et Øint18</t>
  </si>
  <si>
    <t>PB 254</t>
  </si>
  <si>
    <t>77415129</t>
  </si>
  <si>
    <t>Remplacement des goujons</t>
  </si>
  <si>
    <t>10-9 003 446</t>
  </si>
  <si>
    <t>Remplacement du doigt L=52mm et/ou goujons</t>
  </si>
  <si>
    <t>10-9 001 166</t>
  </si>
  <si>
    <t>77415130</t>
  </si>
  <si>
    <t>Remplacement du doigt L=74mm et/ou goujons</t>
  </si>
  <si>
    <t>10-9 003 440</t>
  </si>
  <si>
    <t>Surfaçage (maxi 0.2mm)</t>
  </si>
  <si>
    <t>P24-25</t>
  </si>
  <si>
    <t>PB 254-PB Membrane</t>
  </si>
  <si>
    <t>Membrane - Corps</t>
  </si>
  <si>
    <t>Usinage sur C.U pour bagues épaulées</t>
  </si>
  <si>
    <t>03-3 400 940</t>
  </si>
  <si>
    <t>PB DEH</t>
  </si>
  <si>
    <t>Tige de poussée</t>
  </si>
  <si>
    <t>Confection de déflecteur (rondelle) pour tige de pousée</t>
  </si>
  <si>
    <t>10-9 007 990</t>
  </si>
  <si>
    <t>Confection d'enbout (écrou) pour tige de poussée</t>
  </si>
  <si>
    <t>10-9 007 989</t>
  </si>
  <si>
    <t xml:space="preserve">Changement d'écrou et de rondelle de la tige.+ traitement </t>
  </si>
  <si>
    <t>10-9 007 976</t>
  </si>
  <si>
    <t>R F1 120</t>
  </si>
  <si>
    <t>PB Membrane</t>
  </si>
  <si>
    <t>Remplacement du doigt L=52mm</t>
  </si>
  <si>
    <t>10-9 003 743</t>
  </si>
  <si>
    <t>PB SAB</t>
  </si>
  <si>
    <t>Ensemble tubulaire</t>
  </si>
  <si>
    <t>Usinage tubulaire + 3 points de soudure</t>
  </si>
  <si>
    <t>03-3 419 142</t>
  </si>
  <si>
    <t>AT15-035</t>
  </si>
  <si>
    <t>PB T1/R</t>
  </si>
  <si>
    <t>0701731</t>
  </si>
  <si>
    <t>Manchon à bride</t>
  </si>
  <si>
    <t>Rechargement des tourillons suite à usure + usinage</t>
  </si>
  <si>
    <t>10-9 003 751</t>
  </si>
  <si>
    <t>RES PIM 2020 311</t>
  </si>
  <si>
    <t>PEC7</t>
  </si>
  <si>
    <t>Réparation du taraudage par hélicoïl M20x2,5</t>
  </si>
  <si>
    <t>R F1 139</t>
  </si>
  <si>
    <t>P64-65</t>
  </si>
  <si>
    <t>07045476</t>
  </si>
  <si>
    <t>07410804</t>
  </si>
  <si>
    <t>Réparation des faces d'appuis et trou de goupille</t>
  </si>
  <si>
    <t>PEC7 FS</t>
  </si>
  <si>
    <t>Capot</t>
  </si>
  <si>
    <t>Réparation du filetage de l'arrivée d'air avec un Hélocoïl G1/2</t>
  </si>
  <si>
    <t>RES PIM 2020 005</t>
  </si>
  <si>
    <t>PK7</t>
  </si>
  <si>
    <t>10-9010 096</t>
  </si>
  <si>
    <t>PK7L</t>
  </si>
  <si>
    <t>Palier</t>
  </si>
  <si>
    <t>Perçage du palier</t>
  </si>
  <si>
    <t>PK7S</t>
  </si>
  <si>
    <t>05050108</t>
  </si>
  <si>
    <t>Réparation des faces d'appuis et/ou détrompeurs</t>
  </si>
  <si>
    <t>PR190</t>
  </si>
  <si>
    <t>07040026 - 77045269</t>
  </si>
  <si>
    <t>Confection du Rep 2 pour machon régleur repris une fois.</t>
  </si>
  <si>
    <t>03-3 419 459</t>
  </si>
  <si>
    <t>Confection du Rep 3 pour machon régleur repris une 2ème fois</t>
  </si>
  <si>
    <t>Manchon régleur</t>
  </si>
  <si>
    <t>Réparation des 2 tourillons + Trempe + Rectification au tour</t>
  </si>
  <si>
    <t>03-3 419 720</t>
  </si>
  <si>
    <t>R F1 047</t>
  </si>
  <si>
    <t>Dérog 588893618</t>
  </si>
  <si>
    <t>PR190 CA</t>
  </si>
  <si>
    <t>Lamage au D22 des trous de fixation</t>
  </si>
  <si>
    <t>10-9009 281</t>
  </si>
  <si>
    <t>Lamage au D22 des trous de fixation + usinage du cylindre</t>
  </si>
  <si>
    <t>PR190 Plateau</t>
  </si>
  <si>
    <t>10-9004 306</t>
  </si>
  <si>
    <t>PR190S</t>
  </si>
  <si>
    <t>Redressage suite à déformation</t>
  </si>
  <si>
    <t>10-9004 297</t>
  </si>
  <si>
    <t>Redressage suite à déformation + usinage pour baguage</t>
  </si>
  <si>
    <t>10 9004 297 + 03 3408 642</t>
  </si>
  <si>
    <t>Usinage pour baguage</t>
  </si>
  <si>
    <t>03 3408 642</t>
  </si>
  <si>
    <t>PX80</t>
  </si>
  <si>
    <t>07040021-0022</t>
  </si>
  <si>
    <t>RZSS</t>
  </si>
  <si>
    <t>Bras</t>
  </si>
  <si>
    <t>Perçage du bras</t>
  </si>
  <si>
    <t>03-3 418 812</t>
  </si>
  <si>
    <t>Usinage pour mise en place bague épaulée</t>
  </si>
  <si>
    <t>03-3 418 788</t>
  </si>
  <si>
    <t>St Gervais</t>
  </si>
  <si>
    <t>75050000</t>
  </si>
  <si>
    <t>Réparation des faces d'appuis / trou de goupille / détrompeurs</t>
  </si>
  <si>
    <t>TGV</t>
  </si>
  <si>
    <t>74495797</t>
  </si>
  <si>
    <t>UIC</t>
  </si>
  <si>
    <t>07040013</t>
  </si>
  <si>
    <t>Réparation des faces d'appuis ligne 28</t>
  </si>
  <si>
    <t>03-3 419 635</t>
  </si>
  <si>
    <t>X72000</t>
  </si>
  <si>
    <t>05050104</t>
  </si>
  <si>
    <t>07011826</t>
  </si>
  <si>
    <t>Bague de chapeau</t>
  </si>
  <si>
    <t>03-3 418 931</t>
  </si>
  <si>
    <t>07410413-0414</t>
  </si>
  <si>
    <t>Bague de guidage</t>
  </si>
  <si>
    <t>Confection de la bague de guidage de Ø69,3</t>
  </si>
  <si>
    <t>03-3 419 813</t>
  </si>
  <si>
    <t>Confection de la bague de guidage de Ø95</t>
  </si>
  <si>
    <t>03-3 419 812</t>
  </si>
  <si>
    <t>07010812-0813-0814</t>
  </si>
  <si>
    <t>Tirette pour chapeau</t>
  </si>
  <si>
    <t>09-341 380</t>
  </si>
  <si>
    <t>77340147</t>
  </si>
  <si>
    <t>Came</t>
  </si>
  <si>
    <t>Came à reprendre selon dessin</t>
  </si>
  <si>
    <t>07347330</t>
  </si>
  <si>
    <t>Bague pour corps avant</t>
  </si>
  <si>
    <t>03-3 418 795</t>
  </si>
  <si>
    <t>Pilotair</t>
  </si>
  <si>
    <t>Bague pour chapeau</t>
  </si>
  <si>
    <t xml:space="preserve">Confection de la bague d'enclenchement </t>
  </si>
  <si>
    <t>03-3 419 658</t>
  </si>
  <si>
    <t>07347335</t>
  </si>
  <si>
    <t>Confection de la rondelle L10U</t>
  </si>
  <si>
    <t>Confection de la rondelle L8U</t>
  </si>
  <si>
    <t>Moteur de porte</t>
  </si>
  <si>
    <t>Confection du Clapet calibré au rep 3</t>
  </si>
  <si>
    <t>10-3 004 163</t>
  </si>
  <si>
    <t>F</t>
  </si>
  <si>
    <t>Confection du Corps de clapet au rep 3</t>
  </si>
  <si>
    <t>10-3 004 156</t>
  </si>
  <si>
    <t>G</t>
  </si>
  <si>
    <t>07310088</t>
  </si>
  <si>
    <t>Plastron</t>
  </si>
  <si>
    <t>Réduction de la hauteur des 2 bossages de 5mm</t>
  </si>
  <si>
    <t>10-3 125 712</t>
  </si>
  <si>
    <t xml:space="preserve"> (L au rep 2 = 27mm)</t>
  </si>
  <si>
    <t>07344801</t>
  </si>
  <si>
    <t>Reduction de la longueur du cylindre au rep 102</t>
  </si>
  <si>
    <t>01-3 108 745</t>
  </si>
  <si>
    <t>Support</t>
  </si>
  <si>
    <t>Suppression des 2 pattes + usinage des 2 lumières</t>
  </si>
  <si>
    <t>77034704</t>
  </si>
  <si>
    <t>Confection du piston</t>
  </si>
  <si>
    <t>03-3 418 634</t>
  </si>
  <si>
    <t>Levier droit</t>
  </si>
  <si>
    <t>Confection selon dessin</t>
  </si>
  <si>
    <t>10-4 009 961</t>
  </si>
  <si>
    <t>Levier coudé FBO</t>
  </si>
  <si>
    <t>10-4 030 269</t>
  </si>
  <si>
    <t>Perçage des bras</t>
  </si>
  <si>
    <t>03-3 418 813</t>
  </si>
  <si>
    <t>R F1 130 / R F1 131</t>
  </si>
  <si>
    <t>P161/P117</t>
  </si>
  <si>
    <t>Chapeau</t>
  </si>
  <si>
    <t>Remplacement du guide de tirette</t>
  </si>
  <si>
    <t>R F1 105</t>
  </si>
  <si>
    <t>P58-59</t>
  </si>
  <si>
    <t>UN - DEH</t>
  </si>
  <si>
    <t>Remplacement du guide de tirette et/ou centreur</t>
  </si>
  <si>
    <t>10-9 007 195</t>
  </si>
  <si>
    <t>R F1 102</t>
  </si>
  <si>
    <t>Porte Garniture</t>
  </si>
  <si>
    <t>Réparation de la portée par rechargement + usinage</t>
  </si>
  <si>
    <t>03-3 419 627</t>
  </si>
  <si>
    <t>Dérog 587795881</t>
  </si>
  <si>
    <t>77045278-07411553</t>
  </si>
  <si>
    <t>Roue dentée</t>
  </si>
  <si>
    <t>Réparation des filets M54 x 1</t>
  </si>
  <si>
    <t>R F1 112</t>
  </si>
  <si>
    <t>07010365-0412</t>
  </si>
  <si>
    <t>Réparation des vis M5 cassées</t>
  </si>
  <si>
    <t>10-9 001 376</t>
  </si>
  <si>
    <t>R F6 501</t>
  </si>
  <si>
    <t>Réparation du chapeau à l'aide de la bague</t>
  </si>
  <si>
    <t>03-3 418 930</t>
  </si>
  <si>
    <t>R F6 003</t>
  </si>
  <si>
    <t>R48-49</t>
  </si>
  <si>
    <t>UF10</t>
  </si>
  <si>
    <t>07410566</t>
  </si>
  <si>
    <t>Retrait du bosselage</t>
  </si>
  <si>
    <t>03-3 419 825</t>
  </si>
  <si>
    <t>R F1 113</t>
  </si>
  <si>
    <t>RES PIM 2019 571</t>
  </si>
  <si>
    <t>07011705</t>
  </si>
  <si>
    <t>Soudage fuite bossage / goujon / contour</t>
  </si>
  <si>
    <t>10- 716 464</t>
  </si>
  <si>
    <t xml:space="preserve">R F6 003 </t>
  </si>
  <si>
    <t>P47</t>
  </si>
  <si>
    <t>Piston d'ensemble</t>
  </si>
  <si>
    <t>Usinage + rechargement du tube de piston sur le piston</t>
  </si>
  <si>
    <t>10-9 007 220 / 221</t>
  </si>
  <si>
    <t>P59</t>
  </si>
  <si>
    <t>03-3 419 602</t>
  </si>
  <si>
    <t>FSP</t>
  </si>
  <si>
    <t>Bague Ressort</t>
  </si>
  <si>
    <t>Usinage à 117mm max</t>
  </si>
  <si>
    <t>03-3 419 714</t>
  </si>
  <si>
    <t>R F6 504</t>
  </si>
  <si>
    <t>P72-73</t>
  </si>
  <si>
    <t>07010812</t>
  </si>
  <si>
    <t>Usinage de la 2ème rainure sur l'axe de poussée</t>
  </si>
  <si>
    <t>03-3 419 594</t>
  </si>
  <si>
    <t>P43</t>
  </si>
  <si>
    <t>R F1 105 Projet P63</t>
  </si>
  <si>
    <t>DEH</t>
  </si>
  <si>
    <t>77045278-5280-5281-07411552-1553-1554</t>
  </si>
  <si>
    <t>Tube de piston L32620TUBE4D0</t>
  </si>
  <si>
    <t>Usinage de la lumière à 180°</t>
  </si>
  <si>
    <t>03-3 418 719</t>
  </si>
  <si>
    <t>R F1 112 / R F1 133</t>
  </si>
  <si>
    <t>A / A</t>
  </si>
  <si>
    <t>P28-99 / P26-61</t>
  </si>
  <si>
    <t>07040201-0202</t>
  </si>
  <si>
    <t>Tube de piston : L32620TUBE1D0</t>
  </si>
  <si>
    <t>03-3 418 724</t>
  </si>
  <si>
    <t>R F1 148</t>
  </si>
  <si>
    <t>07040220</t>
  </si>
  <si>
    <t>Tube de piston : L32620TUBE2D0</t>
  </si>
  <si>
    <t>03-3 418 741</t>
  </si>
  <si>
    <t>R F1 134</t>
  </si>
  <si>
    <t>P26-59</t>
  </si>
  <si>
    <t>07415632-5633</t>
  </si>
  <si>
    <t>Tube de piston - L32620TUBE3D0</t>
  </si>
  <si>
    <t>03-3 419 771</t>
  </si>
  <si>
    <t>TC REN RN MA00286</t>
  </si>
  <si>
    <t>07415634-5635</t>
  </si>
  <si>
    <t>Tube de piston - L32620TUBE5D0</t>
  </si>
  <si>
    <t>TC REN RN MA00538</t>
  </si>
  <si>
    <t>FI</t>
  </si>
  <si>
    <t>07410413</t>
  </si>
  <si>
    <t>Usinage du carter</t>
  </si>
  <si>
    <t>TC REN RN MA00535</t>
  </si>
  <si>
    <t>2</t>
  </si>
  <si>
    <t>P10-17</t>
  </si>
  <si>
    <t>Carter intermédiaire</t>
  </si>
  <si>
    <t>Usinage du carter + suppression des écritures</t>
  </si>
  <si>
    <t>03-3 419 824</t>
  </si>
  <si>
    <t>Usinage du cylindre au diamètre</t>
  </si>
  <si>
    <t>RES PIM 2019 632</t>
  </si>
  <si>
    <t>Usinage du piston</t>
  </si>
  <si>
    <t>03-3 419 566</t>
  </si>
  <si>
    <t>P10-25</t>
  </si>
  <si>
    <t>Usinage du piston au diamètre</t>
  </si>
  <si>
    <t>P17</t>
  </si>
  <si>
    <t>Cuve</t>
  </si>
  <si>
    <t>Usinage d'un 2ème congé à 180° de l'existant</t>
  </si>
  <si>
    <t>03-3 419 798</t>
  </si>
  <si>
    <t>FSX</t>
  </si>
  <si>
    <t>Socle</t>
  </si>
  <si>
    <t>Usinage d'un méplat</t>
  </si>
  <si>
    <t>03-3 419 413</t>
  </si>
  <si>
    <t>P74-75</t>
  </si>
  <si>
    <t>FIR</t>
  </si>
  <si>
    <t>PBA</t>
  </si>
  <si>
    <t>77040100-0101 et 5279</t>
  </si>
  <si>
    <t>D10</t>
  </si>
  <si>
    <t xml:space="preserve">Usinage intérieur du cylindre  </t>
  </si>
  <si>
    <t>D11</t>
  </si>
  <si>
    <t>Cylindre D280</t>
  </si>
  <si>
    <t>PBD</t>
  </si>
  <si>
    <t>77415622</t>
  </si>
  <si>
    <t>UP10</t>
  </si>
  <si>
    <t>UP9</t>
  </si>
  <si>
    <t>D9 77045278-5280-5281 et 77044652-4653</t>
  </si>
  <si>
    <t>77014638-4639</t>
  </si>
  <si>
    <t>Usinage le piston sur portée de garniture</t>
  </si>
  <si>
    <t>03-3 419 636</t>
  </si>
  <si>
    <t>TC RN REN MA00632</t>
  </si>
  <si>
    <t>P9</t>
  </si>
  <si>
    <t>Usinage pour mise en place de la bague épaulée</t>
  </si>
  <si>
    <t>03-3 415 423</t>
  </si>
  <si>
    <t>UN - Knorr</t>
  </si>
  <si>
    <t>R F1 101</t>
  </si>
  <si>
    <t>UN - PBEC</t>
  </si>
  <si>
    <t>R F1 116</t>
  </si>
  <si>
    <t>P69</t>
  </si>
  <si>
    <t>UN - SAB</t>
  </si>
  <si>
    <t>R F1 526</t>
  </si>
  <si>
    <t>P55</t>
  </si>
  <si>
    <t>0812-0813-0814</t>
  </si>
  <si>
    <t>SAB</t>
  </si>
  <si>
    <t>77410578-0579-0580-0581-07411552-1554</t>
  </si>
  <si>
    <t>L32620CYL102D0</t>
  </si>
  <si>
    <t>03-3 418 717</t>
  </si>
  <si>
    <t>R F1 534</t>
  </si>
  <si>
    <t>P50-87</t>
  </si>
  <si>
    <t>07417086</t>
  </si>
  <si>
    <t>Cylindre : L32620CYL101D0</t>
  </si>
  <si>
    <t>R F1 140</t>
  </si>
  <si>
    <t>P64-129</t>
  </si>
  <si>
    <t xml:space="preserve">Etrier : L32620ETRIER103D0 </t>
  </si>
  <si>
    <t>03-3 418 725</t>
  </si>
  <si>
    <t>P32-85</t>
  </si>
  <si>
    <t>Cylindre : L32620CYL103D0</t>
  </si>
  <si>
    <t>03-3 418 726</t>
  </si>
  <si>
    <t>07410567-0568</t>
  </si>
  <si>
    <t>Etrier : L32620ETRIER104D0</t>
  </si>
  <si>
    <t>03-3 418 727</t>
  </si>
  <si>
    <t>R F1 114</t>
  </si>
  <si>
    <t>P26-57</t>
  </si>
  <si>
    <t>Cylindre : L32620CYL104D0</t>
  </si>
  <si>
    <t>03-3 418 728</t>
  </si>
  <si>
    <t>Console 0702</t>
  </si>
  <si>
    <t>03-3 418 789</t>
  </si>
  <si>
    <t>R F1 131</t>
  </si>
  <si>
    <t>03-3 419 188</t>
  </si>
  <si>
    <t>P8</t>
  </si>
  <si>
    <t>TC RN REN MA00634</t>
  </si>
  <si>
    <t>P6</t>
  </si>
  <si>
    <t>Couscoussière</t>
  </si>
  <si>
    <t>Couvercle 203</t>
  </si>
  <si>
    <t>Changement de guide</t>
  </si>
  <si>
    <t>10-716 459</t>
  </si>
  <si>
    <t>07052104</t>
  </si>
  <si>
    <t>Corps du contacteur</t>
  </si>
  <si>
    <t>Enlèvement des vis et reperçage à 2,5 avec un insert</t>
  </si>
  <si>
    <t>10-9 010 762</t>
  </si>
  <si>
    <t>R F1 135</t>
  </si>
  <si>
    <t xml:space="preserve">Piston d'ensemble </t>
  </si>
  <si>
    <t>Cylindre 203</t>
  </si>
  <si>
    <t>Rechargement attache cylindre 203</t>
  </si>
  <si>
    <t>RES PIM 2020 535</t>
  </si>
  <si>
    <t>0569-0570</t>
  </si>
  <si>
    <t>Rechargement des leviers</t>
  </si>
  <si>
    <t>Sous-traitance</t>
  </si>
  <si>
    <t>Réparation de l'arrivée d'air</t>
  </si>
  <si>
    <t>03-3 419 721</t>
  </si>
  <si>
    <t>RES PIM 2018 396</t>
  </si>
  <si>
    <t>07341804</t>
  </si>
  <si>
    <t>Culasse</t>
  </si>
  <si>
    <t>Alésage de la douille</t>
  </si>
  <si>
    <t>R C5 135</t>
  </si>
  <si>
    <t>RES PIM 2018-499</t>
  </si>
  <si>
    <t>07316096</t>
  </si>
  <si>
    <t>Poussoir</t>
  </si>
  <si>
    <t>Modif des 2 trous en oblongs</t>
  </si>
  <si>
    <t>10-3 075 571</t>
  </si>
  <si>
    <t>TC REN RN MA00605</t>
  </si>
  <si>
    <t>P5-11</t>
  </si>
  <si>
    <t>77348593</t>
  </si>
  <si>
    <t>Platine</t>
  </si>
  <si>
    <t>Percage + taraudage à G1/4</t>
  </si>
  <si>
    <t>TC REN RN MA00776</t>
  </si>
  <si>
    <t>P6-11</t>
  </si>
  <si>
    <t>78765879</t>
  </si>
  <si>
    <t>Corps platine</t>
  </si>
  <si>
    <t>Réduction de 14mm à 11mm</t>
  </si>
  <si>
    <t>10-3 144 307</t>
  </si>
  <si>
    <t>TC REN RN MA00791</t>
  </si>
  <si>
    <t>P4</t>
  </si>
  <si>
    <t>Remplacement de la bague</t>
  </si>
  <si>
    <t>10-516 124</t>
  </si>
  <si>
    <t>R F3 004</t>
  </si>
  <si>
    <t>RES PIM 2018-538</t>
  </si>
  <si>
    <t>Verin Verr</t>
  </si>
  <si>
    <t>FOND ARRIERE ou AVANT</t>
  </si>
  <si>
    <t>Réparation de la chape</t>
  </si>
  <si>
    <t>R C6 011</t>
  </si>
  <si>
    <t>P80-81</t>
  </si>
  <si>
    <t>CYLINDRE</t>
  </si>
  <si>
    <t>10-3 015 752</t>
  </si>
  <si>
    <t>P82-83</t>
  </si>
  <si>
    <t xml:space="preserve">FOND </t>
  </si>
  <si>
    <t>Usinage des perçages D20</t>
  </si>
  <si>
    <t>03-3 419 814</t>
  </si>
  <si>
    <t>FOND ARRIERE</t>
  </si>
  <si>
    <t>Usinage des trous oblongs</t>
  </si>
  <si>
    <t>P84-85</t>
  </si>
  <si>
    <t>CORPS AVANT</t>
  </si>
  <si>
    <t>Usinage du diamètre et de l’alésage du corps avant</t>
  </si>
  <si>
    <t>10-3 030 606</t>
  </si>
  <si>
    <t>R C5 142</t>
  </si>
  <si>
    <t>Support poignée</t>
  </si>
  <si>
    <t>10-3136-714</t>
  </si>
  <si>
    <t>Levier droit 5613</t>
  </si>
  <si>
    <t>10-4 003 534</t>
  </si>
  <si>
    <t>GPL</t>
  </si>
  <si>
    <t>Tranformation des plats en hexagone selon modèle</t>
  </si>
  <si>
    <t>Tige de westing</t>
  </si>
  <si>
    <t>Usinage de la tige</t>
  </si>
  <si>
    <t>R F7 508</t>
  </si>
  <si>
    <t>P16</t>
  </si>
  <si>
    <t>Valve FBO</t>
  </si>
  <si>
    <t>Usinage du clapet</t>
  </si>
  <si>
    <t>03-3 418 701</t>
  </si>
  <si>
    <t>Choisir le compte/OF associé à l'opération</t>
  </si>
  <si>
    <t>Choisir un agent</t>
  </si>
  <si>
    <t>Choisir le type de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</si>
</sst>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theme="6" tint="-0.249977111117893"/>
      <name val="Calibri Light"/>
      <family val="2"/>
    </font>
    <font>
      <sz val="5"/>
      <color theme="0"/>
      <name val="Calibri"/>
      <family val="2"/>
      <scheme val="minor"/>
    </font>
    <font>
      <sz val="5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FFE161"/>
        <bgColor indexed="64"/>
      </patternFill>
    </fill>
    <fill>
      <patternFill patternType="solid">
        <fgColor rgb="FFFF5757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54">
    <xf numFmtId="0" fontId="0" fillId="0" borderId="0" xfId="0"/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4" fillId="0" borderId="7" xfId="0" applyFont="1" applyFill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49" fontId="9" fillId="5" borderId="0" xfId="0" applyNumberFormat="1" applyFont="1" applyFill="1" applyAlignment="1">
      <alignment horizontal="center" vertical="center"/>
    </xf>
    <xf numFmtId="49" fontId="9" fillId="3" borderId="0" xfId="0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16" fontId="9" fillId="0" borderId="0" xfId="0" applyNumberFormat="1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0" borderId="0" xfId="0" applyFill="1"/>
    <xf numFmtId="49" fontId="9" fillId="0" borderId="0" xfId="0" applyNumberFormat="1" applyFont="1" applyFill="1" applyAlignment="1">
      <alignment horizontal="center" vertical="center"/>
    </xf>
    <xf numFmtId="49" fontId="10" fillId="3" borderId="0" xfId="0" applyNumberFormat="1" applyFont="1" applyFill="1" applyAlignment="1">
      <alignment horizontal="center" vertical="center"/>
    </xf>
    <xf numFmtId="49" fontId="9" fillId="4" borderId="0" xfId="0" applyNumberFormat="1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0" fillId="0" borderId="0" xfId="0" applyBorder="1" applyAlignment="1">
      <alignment vertical="top"/>
    </xf>
    <xf numFmtId="0" fontId="14" fillId="0" borderId="0" xfId="0" applyFont="1" applyFill="1" applyBorder="1" applyAlignment="1">
      <alignment vertical="top"/>
    </xf>
    <xf numFmtId="0" fontId="7" fillId="0" borderId="0" xfId="0" applyFont="1" applyBorder="1" applyAlignment="1">
      <alignment vertical="top" wrapText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0" fillId="0" borderId="4" xfId="0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4" fillId="0" borderId="2" xfId="0" applyFont="1" applyFill="1" applyBorder="1" applyAlignment="1"/>
    <xf numFmtId="0" fontId="3" fillId="0" borderId="4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8" fillId="0" borderId="0" xfId="1" applyFill="1" applyBorder="1" applyAlignment="1">
      <alignment vertical="center"/>
    </xf>
    <xf numFmtId="0" fontId="3" fillId="0" borderId="4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14" fontId="4" fillId="0" borderId="0" xfId="0" applyNumberFormat="1" applyFont="1" applyFill="1" applyBorder="1" applyAlignment="1">
      <alignment vertical="top"/>
    </xf>
    <xf numFmtId="0" fontId="3" fillId="0" borderId="6" xfId="0" applyFont="1" applyFill="1" applyBorder="1" applyAlignment="1">
      <alignment vertical="top"/>
    </xf>
    <xf numFmtId="0" fontId="3" fillId="0" borderId="7" xfId="0" applyFont="1" applyFill="1" applyBorder="1" applyAlignment="1">
      <alignment vertical="top"/>
    </xf>
    <xf numFmtId="14" fontId="4" fillId="0" borderId="7" xfId="0" applyNumberFormat="1" applyFont="1" applyFill="1" applyBorder="1" applyAlignment="1">
      <alignment vertical="top"/>
    </xf>
    <xf numFmtId="14" fontId="12" fillId="0" borderId="0" xfId="0" applyNumberFormat="1" applyFont="1" applyFill="1" applyBorder="1" applyAlignment="1">
      <alignment vertical="center"/>
    </xf>
    <xf numFmtId="0" fontId="15" fillId="0" borderId="2" xfId="0" applyFont="1" applyFill="1" applyBorder="1" applyAlignment="1">
      <alignment vertical="center"/>
    </xf>
    <xf numFmtId="14" fontId="12" fillId="0" borderId="7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Fill="1" applyBorder="1" applyAlignment="1">
      <alignment horizontal="right" vertical="center" wrapText="1"/>
    </xf>
    <xf numFmtId="0" fontId="0" fillId="0" borderId="7" xfId="0" applyFill="1" applyBorder="1" applyAlignment="1">
      <alignment horizontal="right" vertical="center" wrapText="1"/>
    </xf>
    <xf numFmtId="0" fontId="0" fillId="0" borderId="0" xfId="0" applyBorder="1" applyAlignment="1">
      <alignment horizontal="right" vertical="top"/>
    </xf>
    <xf numFmtId="0" fontId="7" fillId="0" borderId="0" xfId="0" applyFont="1" applyBorder="1" applyAlignment="1">
      <alignment horizontal="center" vertical="top" wrapText="1"/>
    </xf>
    <xf numFmtId="0" fontId="0" fillId="0" borderId="4" xfId="0" applyBorder="1" applyAlignment="1">
      <alignment horizontal="right" vertical="top"/>
    </xf>
    <xf numFmtId="0" fontId="0" fillId="0" borderId="1" xfId="0" applyFill="1" applyBorder="1" applyAlignment="1">
      <alignment horizontal="right" vertical="center"/>
    </xf>
    <xf numFmtId="0" fontId="0" fillId="0" borderId="2" xfId="0" applyFill="1" applyBorder="1" applyAlignment="1">
      <alignment horizontal="right" vertical="center"/>
    </xf>
    <xf numFmtId="0" fontId="7" fillId="0" borderId="5" xfId="0" applyFont="1" applyBorder="1" applyAlignment="1">
      <alignment horizontal="center" vertical="top" wrapText="1"/>
    </xf>
    <xf numFmtId="14" fontId="5" fillId="9" borderId="2" xfId="0" applyNumberFormat="1" applyFont="1" applyFill="1" applyBorder="1" applyAlignment="1">
      <alignment horizontal="left" vertical="center"/>
    </xf>
    <xf numFmtId="14" fontId="5" fillId="9" borderId="3" xfId="0" applyNumberFormat="1" applyFont="1" applyFill="1" applyBorder="1" applyAlignment="1">
      <alignment horizontal="left" vertical="center"/>
    </xf>
    <xf numFmtId="14" fontId="5" fillId="9" borderId="0" xfId="0" applyNumberFormat="1" applyFont="1" applyFill="1" applyBorder="1" applyAlignment="1">
      <alignment horizontal="left" vertical="center"/>
    </xf>
    <xf numFmtId="14" fontId="5" fillId="9" borderId="5" xfId="0" applyNumberFormat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14" fontId="5" fillId="9" borderId="1" xfId="0" applyNumberFormat="1" applyFont="1" applyFill="1" applyBorder="1" applyAlignment="1">
      <alignment horizontal="right" vertical="center"/>
    </xf>
    <xf numFmtId="14" fontId="5" fillId="9" borderId="2" xfId="0" applyNumberFormat="1" applyFont="1" applyFill="1" applyBorder="1" applyAlignment="1">
      <alignment horizontal="right" vertical="center"/>
    </xf>
    <xf numFmtId="14" fontId="5" fillId="9" borderId="4" xfId="0" applyNumberFormat="1" applyFont="1" applyFill="1" applyBorder="1" applyAlignment="1">
      <alignment horizontal="right" vertical="center"/>
    </xf>
    <xf numFmtId="14" fontId="5" fillId="9" borderId="0" xfId="0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33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6D6D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6D6D"/>
      <color rgb="FFFF4343"/>
      <color rgb="FFFF5050"/>
      <color rgb="FFFFE161"/>
      <color rgb="FFFF5757"/>
      <color rgb="FFFFDA3F"/>
      <color rgb="FFFFFF66"/>
      <color rgb="FFFF9966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Spin" dx="22" fmlaLink="$AH$28" max="500" noThreeD="1" page="1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s://chart.googleapis.com/chart?chs=100x100&amp;cht=qr&amp;chl=%09" TargetMode="External"/><Relationship Id="rId1" Type="http://schemas.openxmlformats.org/officeDocument/2006/relationships/image" Target="../media/image1.png"/><Relationship Id="rId4" Type="http://schemas.openxmlformats.org/officeDocument/2006/relationships/image" Target="https://chart.googleapis.com/chart?chs=100x100&amp;cht=qr&amp;chl=2021-982%0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10</xdr:row>
          <xdr:rowOff>180975</xdr:rowOff>
        </xdr:from>
        <xdr:to>
          <xdr:col>23</xdr:col>
          <xdr:colOff>114300</xdr:colOff>
          <xdr:row>12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Jet d'eau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171450</xdr:colOff>
          <xdr:row>10</xdr:row>
          <xdr:rowOff>180975</xdr:rowOff>
        </xdr:from>
        <xdr:to>
          <xdr:col>35</xdr:col>
          <xdr:colOff>85725</xdr:colOff>
          <xdr:row>12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Sous-Traitance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11</xdr:row>
          <xdr:rowOff>171450</xdr:rowOff>
        </xdr:from>
        <xdr:to>
          <xdr:col>22</xdr:col>
          <xdr:colOff>152400</xdr:colOff>
          <xdr:row>13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Tournage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12</xdr:row>
          <xdr:rowOff>171450</xdr:rowOff>
        </xdr:from>
        <xdr:to>
          <xdr:col>23</xdr:col>
          <xdr:colOff>104775</xdr:colOff>
          <xdr:row>14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Fraisage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13</xdr:row>
          <xdr:rowOff>171450</xdr:rowOff>
        </xdr:from>
        <xdr:to>
          <xdr:col>25</xdr:col>
          <xdr:colOff>0</xdr:colOff>
          <xdr:row>15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Chaudronnerie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171450</xdr:colOff>
          <xdr:row>12</xdr:row>
          <xdr:rowOff>171450</xdr:rowOff>
        </xdr:from>
        <xdr:to>
          <xdr:col>34</xdr:col>
          <xdr:colOff>114300</xdr:colOff>
          <xdr:row>14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Peinture / Poudrage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171450</xdr:colOff>
          <xdr:row>13</xdr:row>
          <xdr:rowOff>171450</xdr:rowOff>
        </xdr:from>
        <xdr:to>
          <xdr:col>32</xdr:col>
          <xdr:colOff>57150</xdr:colOff>
          <xdr:row>15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Constitutant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171450</xdr:colOff>
          <xdr:row>14</xdr:row>
          <xdr:rowOff>171450</xdr:rowOff>
        </xdr:from>
        <xdr:to>
          <xdr:col>34</xdr:col>
          <xdr:colOff>19050</xdr:colOff>
          <xdr:row>16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Matière à commander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171450</xdr:colOff>
          <xdr:row>15</xdr:row>
          <xdr:rowOff>161925</xdr:rowOff>
        </xdr:from>
        <xdr:to>
          <xdr:col>34</xdr:col>
          <xdr:colOff>19050</xdr:colOff>
          <xdr:row>16</xdr:row>
          <xdr:rowOff>180975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Gravage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14</xdr:row>
          <xdr:rowOff>171450</xdr:rowOff>
        </xdr:from>
        <xdr:to>
          <xdr:col>24</xdr:col>
          <xdr:colOff>114300</xdr:colOff>
          <xdr:row>16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Kaïzen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28575</xdr:colOff>
          <xdr:row>15</xdr:row>
          <xdr:rowOff>161925</xdr:rowOff>
        </xdr:from>
        <xdr:to>
          <xdr:col>26</xdr:col>
          <xdr:colOff>85725</xdr:colOff>
          <xdr:row>16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Sciage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171450</xdr:colOff>
          <xdr:row>11</xdr:row>
          <xdr:rowOff>171450</xdr:rowOff>
        </xdr:from>
        <xdr:to>
          <xdr:col>35</xdr:col>
          <xdr:colOff>85725</xdr:colOff>
          <xdr:row>13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Traitement de surface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171450</xdr:colOff>
          <xdr:row>27</xdr:row>
          <xdr:rowOff>9525</xdr:rowOff>
        </xdr:from>
        <xdr:to>
          <xdr:col>36</xdr:col>
          <xdr:colOff>171450</xdr:colOff>
          <xdr:row>28</xdr:row>
          <xdr:rowOff>171450</xdr:rowOff>
        </xdr:to>
        <xdr:sp macro="" textlink="">
          <xdr:nvSpPr>
            <xdr:cNvPr id="1039" name="Spinner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4</xdr:col>
      <xdr:colOff>50800</xdr:colOff>
      <xdr:row>38</xdr:row>
      <xdr:rowOff>0</xdr:rowOff>
    </xdr:from>
    <xdr:to>
      <xdr:col>10</xdr:col>
      <xdr:colOff>177800</xdr:colOff>
      <xdr:row>44</xdr:row>
      <xdr:rowOff>127000</xdr:rowOff>
    </xdr:to>
    <xdr:pic>
      <xdr:nvPicPr>
        <xdr:cNvPr id="4" name="QRCode$D$39">
          <a:extLst>
            <a:ext uri="{FF2B5EF4-FFF2-40B4-BE49-F238E27FC236}">
              <a16:creationId xmlns:a16="http://schemas.microsoft.com/office/drawing/2014/main" id="{52E27118-1FDF-471F-8053-0C18C9B2B7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800" y="7277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29</xdr:col>
      <xdr:colOff>50800</xdr:colOff>
      <xdr:row>38</xdr:row>
      <xdr:rowOff>0</xdr:rowOff>
    </xdr:from>
    <xdr:to>
      <xdr:col>35</xdr:col>
      <xdr:colOff>177800</xdr:colOff>
      <xdr:row>44</xdr:row>
      <xdr:rowOff>127000</xdr:rowOff>
    </xdr:to>
    <xdr:pic>
      <xdr:nvPicPr>
        <xdr:cNvPr id="8" name="QRCode$AC$39">
          <a:extLst>
            <a:ext uri="{FF2B5EF4-FFF2-40B4-BE49-F238E27FC236}">
              <a16:creationId xmlns:a16="http://schemas.microsoft.com/office/drawing/2014/main" id="{35FA2CBE-D634-4AEF-930A-6132971696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5300" y="7277100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30</xdr:col>
      <xdr:colOff>34234</xdr:colOff>
      <xdr:row>2</xdr:row>
      <xdr:rowOff>24849</xdr:rowOff>
    </xdr:from>
    <xdr:to>
      <xdr:col>36</xdr:col>
      <xdr:colOff>161234</xdr:colOff>
      <xdr:row>8</xdr:row>
      <xdr:rowOff>151849</xdr:rowOff>
    </xdr:to>
    <xdr:pic>
      <xdr:nvPicPr>
        <xdr:cNvPr id="11" name="QRCode$AD$3">
          <a:extLst>
            <a:ext uri="{FF2B5EF4-FFF2-40B4-BE49-F238E27FC236}">
              <a16:creationId xmlns:a16="http://schemas.microsoft.com/office/drawing/2014/main" id="{AFC59293-5FBA-4541-AFF8-68DF139F94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49234" y="405849"/>
          <a:ext cx="1270000" cy="1270000"/>
        </a:xfrm>
        <a:prstGeom prst="rect">
          <a:avLst/>
        </a:prstGeom>
      </xdr:spPr>
    </xdr:pic>
    <xdr:clientData/>
  </xdr:twoCellAnchor>
  <xdr:twoCellAnchor editAs="oneCell">
    <xdr:from>
      <xdr:col>17</xdr:col>
      <xdr:colOff>50800</xdr:colOff>
      <xdr:row>38</xdr:row>
      <xdr:rowOff>0</xdr:rowOff>
    </xdr:from>
    <xdr:to>
      <xdr:col>23</xdr:col>
      <xdr:colOff>177800</xdr:colOff>
      <xdr:row>44</xdr:row>
      <xdr:rowOff>127000</xdr:rowOff>
    </xdr:to>
    <xdr:pic>
      <xdr:nvPicPr>
        <xdr:cNvPr id="13" name="QRCode$Q$39">
          <a:extLst>
            <a:ext uri="{FF2B5EF4-FFF2-40B4-BE49-F238E27FC236}">
              <a16:creationId xmlns:a16="http://schemas.microsoft.com/office/drawing/2014/main" id="{32925FFC-0C0A-4372-9B8C-3ABD12CD43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9300" y="7277100"/>
          <a:ext cx="1270000" cy="1270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392C2C8-638E-465A-8949-5215A0EBB8C5}" name="Méthodes_C" displayName="Méthodes_C" ref="AR2:AR6" totalsRowShown="0" headerRowDxfId="329" dataDxfId="328">
  <tableColumns count="1">
    <tableColumn id="1" xr3:uid="{C43BFA38-8376-491C-AEF7-C6F45A7B2B90}" name="Type" dataDxfId="32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CA0792F-640E-42B1-B313-D14C66E0F8A0}" name="Avancement" displayName="Avancement" ref="AT2:AT6" totalsRowShown="0" headerRowDxfId="326" dataDxfId="325">
  <tableColumns count="1">
    <tableColumn id="1" xr3:uid="{FDDD221A-055D-4C65-9850-D102EBB61632}" name="Avancement" dataDxfId="32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D71F2F-1D23-4D6E-9950-26EC4EA6BAA4}" name="ListeSecteur" displayName="ListeSecteur" ref="AV2:AV20" totalsRowShown="0" headerRowDxfId="323" dataDxfId="322">
  <autoFilter ref="AV2:AV20" xr:uid="{56FA70BD-3167-4D4A-B329-0207D3CD23FC}"/>
  <tableColumns count="1">
    <tableColumn id="1" xr3:uid="{62488E99-44D6-4B8C-A444-81287F91F7D2}" name="ListeSecteur" dataDxfId="3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CAAE22-CC05-4BE4-91B8-C0F89CCD66F8}" name="P1N_S" displayName="P1N_S" ref="A1:A3" totalsRowShown="0" headerRowDxfId="317" dataDxfId="316">
  <tableColumns count="1">
    <tableColumn id="1" xr3:uid="{8CE70DD8-71FD-476D-9B4B-EE6A20CE22FC}" name="P1N" dataDxfId="3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04B67BF1-726E-46B1-B89E-30841D27BF24}" name="P1N_C" displayName="P1N_C" ref="A8:A11" totalsRowShown="0" headerRowDxfId="314" dataDxfId="313">
  <autoFilter ref="A8:A11" xr:uid="{99A2CA4B-293B-4589-81CB-901D6B4B7CF0}"/>
  <tableColumns count="1">
    <tableColumn id="1" xr3:uid="{6092DE46-5B0D-4309-B8FB-D5CBD0432112}" name="P1N" dataDxfId="31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50AA23A3-378F-4896-B6CD-21E374AFCD63}" name="P1N_BDD" displayName="P1N_BDD" ref="C1:R126" totalsRowShown="0" headerRowDxfId="311" dataDxfId="310">
  <autoFilter ref="C1:R126" xr:uid="{D53D981A-5A62-4D8B-BB10-94B2CACF9EC5}"/>
  <tableColumns count="16">
    <tableColumn id="1" xr3:uid="{D56381F3-D284-421F-8DC8-43BCAC3F6F2C}" name="Avancement" dataDxfId="309"/>
    <tableColumn id="2" xr3:uid="{2A24A52F-E49E-49B0-B4FF-EFFEEE0496E9}" name="Remarque" dataDxfId="308"/>
    <tableColumn id="3" xr3:uid="{D6D48BD1-1A24-4778-B8D7-6C1F7B05D4E0}" name="Type" dataDxfId="307"/>
    <tableColumn id="5" xr3:uid="{0AC1BDD9-F269-4B1F-A660-A4C5E341E3C0}" name="Famille" dataDxfId="306"/>
    <tableColumn id="6" xr3:uid="{4A4E5DC1-8936-4363-A226-CA6F619F4A5F}" name="Famille GEF / Symbole" dataDxfId="305"/>
    <tableColumn id="7" xr3:uid="{1D8074F7-51F1-4D91-B7C7-028A33A03A71}" name="Constituant" dataDxfId="304"/>
    <tableColumn id="8" xr3:uid="{F73FF7CE-09B3-40FC-9A8D-011F3555A071}" name="Opérations" dataDxfId="303"/>
    <tableColumn id="9" xr3:uid="{E336B0C0-A7D0-48BB-98E2-5D21B10B57CD}" name="Compte" dataDxfId="302"/>
    <tableColumn id="10" xr3:uid="{84DB92EB-0858-431B-AF4D-866E774B1CAB}" name=" Dessins" dataDxfId="301"/>
    <tableColumn id="11" xr3:uid="{6CAFAD60-6F8F-48E7-A1D5-E1A1DCABAC0A}" name="Indice" dataDxfId="300"/>
    <tableColumn id="12" xr3:uid="{6981A18D-1BF0-4561-B3D1-7688C8694A3A}" name="Fiche" dataDxfId="299"/>
    <tableColumn id="13" xr3:uid="{71CF3C0D-E88C-4229-A19C-0F240CF4950D}" name="Version" dataDxfId="298"/>
    <tableColumn id="14" xr3:uid="{78BA1844-FE6F-461D-8B22-0A3E66A2F12C}" name="Page" dataDxfId="297"/>
    <tableColumn id="15" xr3:uid="{74983D55-1C82-437F-8CD4-20CD5F32A15C}" name="Doc Divers" dataDxfId="296"/>
    <tableColumn id="16" xr3:uid="{A13BFBAA-F9F8-41FB-8F7E-25675233DEA6}" name="Dessin de réparation" dataDxfId="295"/>
    <tableColumn id="17" xr3:uid="{61777786-C37B-4706-95F9-A1CFEAD41EBB}" name="Attente" dataDxfId="294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7CB3C3B-395F-442B-9276-29A285980882}" name="P1S_S" displayName="P1S_S" ref="A1:A3" totalsRowShown="0" headerRowDxfId="287" dataDxfId="286">
  <tableColumns count="1">
    <tableColumn id="1" xr3:uid="{6B85D991-0A80-45DA-9FD7-9B91285E73C3}" name="P1S" dataDxfId="28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32F89D1-AA89-44FD-AFC0-12ABF85A8117}" name="P1S_C" displayName="P1S_C" ref="A8:A10" totalsRowShown="0" headerRowDxfId="284" dataDxfId="283">
  <autoFilter ref="A8:A10" xr:uid="{DE743CC5-85D1-49FA-9DA3-6FEF4FF5C0D0}"/>
  <tableColumns count="1">
    <tableColumn id="1" xr3:uid="{07D46B53-63A3-4CFC-B1AB-488B91CD7037}" name="P1S" dataDxfId="28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7F36A95A-304A-4484-B2CA-606444606068}" name="P1S_BDD" displayName="P1S_BDD" ref="C1:R7" totalsRowShown="0" headerRowDxfId="281" dataDxfId="280">
  <autoFilter ref="C1:R7" xr:uid="{2982B9DF-88E3-4C05-A97A-D68E8F43911C}"/>
  <tableColumns count="16">
    <tableColumn id="1" xr3:uid="{D12CC3E5-507E-4CC0-A5A5-D22894B02398}" name="Avancement" dataDxfId="279"/>
    <tableColumn id="2" xr3:uid="{E003056E-39DE-462C-9FBB-37CCFD1BED30}" name="Remarque" dataDxfId="278"/>
    <tableColumn id="3" xr3:uid="{FD51A209-AB32-43F7-B263-3E732E2C400C}" name="Type" dataDxfId="277"/>
    <tableColumn id="5" xr3:uid="{8B3D22D4-E84F-47A4-BA67-C8F9411D0FE6}" name="Famille" dataDxfId="276"/>
    <tableColumn id="6" xr3:uid="{50B0B0AE-C2E8-4A63-A906-6D964014A569}" name="Famille GEF / Symbole" dataDxfId="275"/>
    <tableColumn id="7" xr3:uid="{E5B1DAEE-20F4-4046-8938-8B0607A65103}" name="Constituant" dataDxfId="274"/>
    <tableColumn id="8" xr3:uid="{1C990626-70F0-4DD6-820D-AA59F2ECB8D6}" name="Opérations" dataDxfId="273"/>
    <tableColumn id="9" xr3:uid="{71B0F74E-D6E5-4213-9617-08A5F11C906F}" name="Compte" dataDxfId="272"/>
    <tableColumn id="10" xr3:uid="{B6CABBE8-92B7-4EE0-92BC-0D0BC5EFB5BC}" name=" Dessins" dataDxfId="271"/>
    <tableColumn id="11" xr3:uid="{68701247-CB33-4CD8-BADF-DA7FBF97F9DA}" name="Indice" dataDxfId="270"/>
    <tableColumn id="12" xr3:uid="{1F79FD6C-A9CC-4E1B-BAF6-54AB8B1419EC}" name="Fiche" dataDxfId="269"/>
    <tableColumn id="13" xr3:uid="{25690B66-6EAD-49CD-A68E-F72C1C6ED740}" name="Version" dataDxfId="268"/>
    <tableColumn id="14" xr3:uid="{EC900A9F-AFDB-4082-9718-524AAE966908}" name="Page" dataDxfId="267"/>
    <tableColumn id="15" xr3:uid="{4EC9B946-16A2-489C-B558-8F4B9574D3E8}" name="Doc Divers" dataDxfId="266"/>
    <tableColumn id="16" xr3:uid="{054AD74D-14F5-4A4A-9DCB-1D76A160A492}" name="Dessin de réparation" dataDxfId="265"/>
    <tableColumn id="17" xr3:uid="{B1D2B08B-CC0E-468B-AE5C-A8E1D1CAE0BE}" name="Attente" dataDxfId="26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8CE9B92-9F11-4AF8-86EF-4CD9EA4A6420}" name="P2N_S" displayName="P2N_S" ref="A1:A3" totalsRowShown="0" headerRowDxfId="257" dataDxfId="256">
  <tableColumns count="1">
    <tableColumn id="1" xr3:uid="{C645203D-5225-4378-970A-B2BDA77A2FEE}" name="P2N" dataDxfId="25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B691F923-9D51-4DE2-88A9-3985CA832EE8}" name="P2N_C" displayName="P2N_C" ref="A8:A14" totalsRowShown="0" headerRowDxfId="254" dataDxfId="253">
  <autoFilter ref="A8:A14" xr:uid="{271598C0-3C77-47E1-9DF9-2CA8EF76D22C}"/>
  <tableColumns count="1">
    <tableColumn id="1" xr3:uid="{817FD055-A8FD-4E2F-8AF4-6AE63DCF1A49}" name="P2N" dataDxfId="25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D970D91-FD92-4078-B92B-27A36F41AB00}" name="P2N_BDD" displayName="P2N_BDD" ref="C1:R67" totalsRowShown="0" headerRowDxfId="251" dataDxfId="250">
  <autoFilter ref="C1:R67" xr:uid="{B3A5DDC8-D049-4B0A-B7A7-42748F0FE239}"/>
  <tableColumns count="16">
    <tableColumn id="1" xr3:uid="{6DCAB5E7-477C-41CC-AECE-8484E1314152}" name="Avancement" dataDxfId="249"/>
    <tableColumn id="2" xr3:uid="{0D86238E-BDC5-49E5-919C-56DEB8B3E87D}" name="Remarque" dataDxfId="248"/>
    <tableColumn id="3" xr3:uid="{1700CC7D-123E-48CE-9D52-CF6A8DD6F3A1}" name="Type" dataDxfId="247"/>
    <tableColumn id="5" xr3:uid="{2913DACD-5784-4552-A0EC-5505A6585321}" name="Famille" dataDxfId="246"/>
    <tableColumn id="6" xr3:uid="{64354138-59A3-442F-8F98-588B4C394950}" name="Famille GEF / Symbole" dataDxfId="245"/>
    <tableColumn id="7" xr3:uid="{345EE12D-99F9-4266-BF15-4D8E04C869AA}" name="Constituant" dataDxfId="244"/>
    <tableColumn id="8" xr3:uid="{2FE02EFF-A21B-4278-AAB5-003924E4C4DB}" name="Opérations" dataDxfId="243"/>
    <tableColumn id="9" xr3:uid="{D1B63666-818C-40D9-924A-82B59EAAA38E}" name="Compte" dataDxfId="242"/>
    <tableColumn id="10" xr3:uid="{4C48C902-8929-4018-84C1-B9A3F506BF65}" name=" Dessins" dataDxfId="241"/>
    <tableColumn id="11" xr3:uid="{C9DCF784-436D-4D41-8895-47B74CBD2F5A}" name="Indice" dataDxfId="240"/>
    <tableColumn id="12" xr3:uid="{22F16376-42CB-4F9C-88CC-E96F3E6B3AF9}" name="Fiche" dataDxfId="239"/>
    <tableColumn id="13" xr3:uid="{E13C797A-44B3-4060-BF1F-F41C4E37AF14}" name="Version" dataDxfId="238"/>
    <tableColumn id="14" xr3:uid="{42A85F4C-D5EA-4C9C-9D25-003A1F56F4C2}" name="Page" dataDxfId="237"/>
    <tableColumn id="15" xr3:uid="{17935955-A8CE-4FFF-A58F-05FD371FE789}" name="Doc Divers" dataDxfId="236"/>
    <tableColumn id="16" xr3:uid="{DD07DEDC-D028-4617-89DE-4F46A6B793BD}" name="Dessin de réparation" dataDxfId="235"/>
    <tableColumn id="17" xr3:uid="{E0F9D341-CCD3-4929-B1F3-4C32DC0D22CC}" name="Attente" dataDxfId="23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A06F5F7-AE4A-4F96-BB74-0F8D1119A563}" name="P3S_S" displayName="P3S_S" ref="A1:A3" totalsRowShown="0" headerRowDxfId="227" dataDxfId="226">
  <tableColumns count="1">
    <tableColumn id="1" xr3:uid="{8A1E7313-A244-4165-88A4-54DB2ADA4491}" name="P3S" dataDxfId="2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E33A3BB-8EA4-4546-BEB9-B26A8B7459A6}" name="P3S_C" displayName="P3S_C" ref="A8:A13" totalsRowShown="0" headerRowDxfId="224" dataDxfId="223">
  <autoFilter ref="A8:A13" xr:uid="{E1DBC316-90CB-4ED9-9082-280CE8191504}"/>
  <tableColumns count="1">
    <tableColumn id="1" xr3:uid="{5B0F8CAF-D8EF-449B-B5B1-61EF6B614042}" name="P3S" dataDxfId="22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6BC3D0D4-6FF4-4C0E-BCB2-C2E1D50B8EA6}" name="P3S_BDD" displayName="P3S_BDD" ref="C1:R15" totalsRowShown="0" headerRowDxfId="221">
  <autoFilter ref="C1:R15" xr:uid="{29F082F4-EAE5-408D-AC67-152BDF6220C6}"/>
  <tableColumns count="16">
    <tableColumn id="1" xr3:uid="{682AF35A-3F96-4A42-A38C-7A136C362B7C}" name="Avancement" dataDxfId="220"/>
    <tableColumn id="2" xr3:uid="{C71C2EFC-AB33-4D6A-8685-111E158F3C5D}" name="Remarque" dataDxfId="219"/>
    <tableColumn id="3" xr3:uid="{A53F4C1E-BD51-43E7-8987-BE51CF916368}" name="Type" dataDxfId="218"/>
    <tableColumn id="5" xr3:uid="{BA5A130E-983C-4FF1-8A63-7195E21305DD}" name="Famille" dataDxfId="217"/>
    <tableColumn id="6" xr3:uid="{FA0248EF-F7BF-40A6-B727-81D5CDF1FACE}" name="Famille GEF / Symbole" dataDxfId="216"/>
    <tableColumn id="7" xr3:uid="{8C2E48A0-6014-4D7A-B0C6-27DAC4AC4EB4}" name="Constituant" dataDxfId="215"/>
    <tableColumn id="8" xr3:uid="{B697D8C3-C80B-4474-A785-8599A38FFF6F}" name="Opérations" dataDxfId="214"/>
    <tableColumn id="9" xr3:uid="{5FCB12FD-3700-469E-B1BC-17CC9F2A13BF}" name="Compte" dataDxfId="213"/>
    <tableColumn id="10" xr3:uid="{0FCD679A-67EA-496E-AA17-089B8D8C61BA}" name=" Dessins" dataDxfId="212"/>
    <tableColumn id="11" xr3:uid="{5C9F1A51-5A7A-4EF7-916F-6F34E63E664B}" name="Indice" dataDxfId="211"/>
    <tableColumn id="12" xr3:uid="{2AD04658-3FEE-4975-87D9-4823DDA1927A}" name="Fiche" dataDxfId="210"/>
    <tableColumn id="13" xr3:uid="{D8E7B76E-A3B3-4CFB-9B31-688CD778128B}" name="Version" dataDxfId="209"/>
    <tableColumn id="14" xr3:uid="{25FAE061-0A36-4247-AEB6-793D04D1D2B7}" name="Page" dataDxfId="208"/>
    <tableColumn id="15" xr3:uid="{504106FE-F9BC-4F1B-89D6-5193988A493B}" name="Doc Divers" dataDxfId="207"/>
    <tableColumn id="16" xr3:uid="{69A016CB-91ED-44CC-B38A-3AF02D73195C}" name="Dessin de réparation" dataDxfId="206"/>
    <tableColumn id="17" xr3:uid="{6D65425B-C6C7-475B-AD48-2A4B3953D011}" name="Attente" dataDxfId="20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2D4B976-527A-41AC-9C89-B4FCA2A41494}" name="P4N_S" displayName="P4N_S" ref="A1:A3" totalsRowShown="0" headerRowDxfId="198" dataDxfId="197">
  <tableColumns count="1">
    <tableColumn id="1" xr3:uid="{94D3F2A8-29C5-4E8D-B4A0-6C7C103A5938}" name="P4N" dataDxfId="19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910F52-3FAE-47A2-96D7-CD734659DAF0}" name="P4N_C" displayName="P4N_C" ref="A8:A14" totalsRowShown="0" headerRowDxfId="195" dataDxfId="194">
  <autoFilter ref="A8:A14" xr:uid="{690B0408-BEB3-413C-93A1-8AF0A9CFB7EB}"/>
  <tableColumns count="1">
    <tableColumn id="1" xr3:uid="{AE61BC67-2B55-4EB2-8FE6-20CAC9F756C0}" name="P4N" dataDxfId="19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DBB745D1-F5E6-4627-BA66-519C0384FA68}" name="P4N_BDD" displayName="P4N_BDD" ref="C1:R14" totalsRowShown="0" headerRowDxfId="192">
  <autoFilter ref="C1:R14" xr:uid="{557A2AB9-F447-40E8-9C74-69F12D49BD1B}"/>
  <tableColumns count="16">
    <tableColumn id="1" xr3:uid="{6B9E991F-BFF4-46FD-B695-5266DE6C19D1}" name="Avancement" dataDxfId="191"/>
    <tableColumn id="2" xr3:uid="{885161B7-9E8E-44FB-B4C2-E5A1886D547F}" name="Remarque" dataDxfId="190"/>
    <tableColumn id="3" xr3:uid="{6BC0C727-9700-4B28-946E-8CBA95E68378}" name="Type" dataDxfId="189"/>
    <tableColumn id="5" xr3:uid="{1D59ED1C-446F-46CF-98BE-07FF7A920B15}" name="Famille" dataDxfId="188"/>
    <tableColumn id="6" xr3:uid="{9CA849B0-4A18-495D-90F0-2C573ECB4266}" name="Famille GEF / Symbole" dataDxfId="187"/>
    <tableColumn id="7" xr3:uid="{BCE6A01F-3118-46CF-8742-7E161BA75D6B}" name="Constituant" dataDxfId="186"/>
    <tableColumn id="8" xr3:uid="{06427444-61CE-4F13-90C8-96137344E76B}" name="Opérations" dataDxfId="185"/>
    <tableColumn id="9" xr3:uid="{75536001-C82B-4611-BF18-119041E1D164}" name="Compte" dataDxfId="184"/>
    <tableColumn id="10" xr3:uid="{EC184EDA-0BCB-42DA-BC5E-4D18ACD6F782}" name=" Dessins" dataDxfId="183"/>
    <tableColumn id="11" xr3:uid="{AFCCB6E5-660F-46E2-A916-E301B8E84A1D}" name="Indice" dataDxfId="182"/>
    <tableColumn id="12" xr3:uid="{DB3F5998-58E6-42B3-81F9-FFACF9AA9B4E}" name="Fiche" dataDxfId="181"/>
    <tableColumn id="13" xr3:uid="{B68CFBC7-1321-4C9D-91D1-89E5CFCA648C}" name="Version" dataDxfId="180"/>
    <tableColumn id="14" xr3:uid="{9A648EFF-1B80-4197-9EC0-432408C1E6B9}" name="Page" dataDxfId="179"/>
    <tableColumn id="15" xr3:uid="{2E765207-DCB2-4C04-960A-743599F14BD8}" name="Doc Divers" dataDxfId="178"/>
    <tableColumn id="16" xr3:uid="{8DB4EAC8-161F-467D-BB64-D5E283929872}" name="Dessin de réparation" dataDxfId="177"/>
    <tableColumn id="17" xr3:uid="{F3F26D41-0EA9-43C0-92CA-4929E6D63F18}" name="Attente" dataDxfId="176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A04812E8-6780-4387-813D-0779C05A82D0}" name="P4S_S" displayName="P4S_S" ref="A1:A3" totalsRowShown="0" headerRowDxfId="169" dataDxfId="168">
  <tableColumns count="1">
    <tableColumn id="1" xr3:uid="{D099FC65-736C-468C-A1A5-1DE3A5F0F2EB}" name="P4S" dataDxfId="167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35AC762F-C110-43AE-A977-65F3B2C9C77F}" name="P4S_C" displayName="P4S_C" ref="A8:A10" totalsRowShown="0" headerRowDxfId="166" dataDxfId="165">
  <autoFilter ref="A8:A10" xr:uid="{748680BB-70A9-4E2B-BD76-E4CCDCE860FD}"/>
  <tableColumns count="1">
    <tableColumn id="1" xr3:uid="{1D5BC8AC-7D28-4BC6-836A-8EFD0B239BC9}" name="P4S" dataDxfId="16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8DD5189C-D9C9-4971-8CCB-8405EE1DDAB0}" name="P4S_BDD" displayName="P4S_BDD" ref="C1:R7" totalsRowShown="0" headerRowDxfId="163" dataDxfId="162">
  <autoFilter ref="C1:R7" xr:uid="{CE9C1FA2-54F4-40EB-A519-003F10F50571}"/>
  <tableColumns count="16">
    <tableColumn id="1" xr3:uid="{DEEFC76C-9656-4BE2-A94B-868767D3DF13}" name="Avancement" dataDxfId="161"/>
    <tableColumn id="2" xr3:uid="{F3F0F5C7-10B9-49FD-AB33-686F2567AE5E}" name="Remarque" dataDxfId="160"/>
    <tableColumn id="3" xr3:uid="{6A44CBC2-0CEC-4B78-9FCF-78E6A8CEC77D}" name="Type" dataDxfId="159"/>
    <tableColumn id="5" xr3:uid="{81121DEB-6CB4-4598-B80E-96F1918009FC}" name="Famille" dataDxfId="158"/>
    <tableColumn id="6" xr3:uid="{0FE31A98-9228-4B2F-AE92-0E57FBF51F2B}" name="Famille GEF / Symbole" dataDxfId="157"/>
    <tableColumn id="7" xr3:uid="{B7D16A2D-3508-44D1-8677-CDE572C9FF16}" name="Constituant" dataDxfId="156"/>
    <tableColumn id="8" xr3:uid="{46981EDB-B41D-472F-8A31-33EFE0E729AC}" name="Opérations" dataDxfId="155"/>
    <tableColumn id="9" xr3:uid="{8CF5F90C-49DB-46D9-BF62-0F6E6E4F9F81}" name="Compte" dataDxfId="154"/>
    <tableColumn id="10" xr3:uid="{585EC24F-7D7E-4C2D-825B-42BFA1136002}" name=" Dessins" dataDxfId="153"/>
    <tableColumn id="11" xr3:uid="{C6AE2A0B-1C3C-4D54-9BFC-97AA80893EE5}" name="Indice" dataDxfId="152"/>
    <tableColumn id="12" xr3:uid="{E92BEB23-C31D-4B01-8CBD-37B8EA8423DD}" name="Fiche" dataDxfId="151"/>
    <tableColumn id="13" xr3:uid="{99C1523D-B9F8-4C49-8598-ED1614A8108D}" name="Version" dataDxfId="150"/>
    <tableColumn id="14" xr3:uid="{9DB7E938-737B-4E4A-8040-3356D532FD5A}" name="Page" dataDxfId="149"/>
    <tableColumn id="15" xr3:uid="{AC224DAB-CAB8-4306-8D3F-21639A35F3D5}" name="Doc Divers" dataDxfId="148"/>
    <tableColumn id="16" xr3:uid="{A464A70B-1A62-4014-BD5A-16A8F40AECE8}" name="Dessin de réparation" dataDxfId="147"/>
    <tableColumn id="17" xr3:uid="{A021BE5F-C097-4323-A7E7-59B547633681}" name="Attente" dataDxfId="146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778AC02-84B5-4B28-A44C-67A22A2452E7}" name="P6S_S" displayName="P6S_S" ref="A1:A3" totalsRowShown="0" headerRowDxfId="139" dataDxfId="138">
  <autoFilter ref="A1:A3" xr:uid="{8A90E29B-480B-42C5-9199-3F3E5FEE7D7C}"/>
  <tableColumns count="1">
    <tableColumn id="1" xr3:uid="{71EB0EA0-492F-4411-A1E4-04161C36B8E3}" name="P6S" dataDxfId="137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74046121-9513-4E36-9E92-7A6177101E15}" name="P6S_C" displayName="P6S_C" ref="A8:A13" totalsRowShown="0" headerRowDxfId="136" dataDxfId="135">
  <autoFilter ref="A8:A13" xr:uid="{8D3F11E2-1AC0-41E0-9320-F82C9D0CF881}"/>
  <tableColumns count="1">
    <tableColumn id="1" xr3:uid="{8BB1FA07-BBFE-42A1-85E1-A940C950F27B}" name="P6S" dataDxfId="134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17920EE-1A33-4156-A0EC-778F26BE1ABF}" name="P6S_BDD" displayName="P6S_BDD" ref="C1:R8" totalsRowShown="0" headerRowDxfId="133" dataDxfId="132">
  <autoFilter ref="C1:R8" xr:uid="{4B613870-0E94-468F-BF06-62883EFB66FB}"/>
  <tableColumns count="16">
    <tableColumn id="1" xr3:uid="{3607E921-0A5A-42C7-AB83-9AF602D810C5}" name="Avancement" dataDxfId="131"/>
    <tableColumn id="2" xr3:uid="{B95879FB-78AA-41E2-AA5B-C69004C697C9}" name="Remarque" dataDxfId="130"/>
    <tableColumn id="3" xr3:uid="{5809AEFA-8555-48E5-882D-48F21CC82AA2}" name="Type" dataDxfId="129"/>
    <tableColumn id="5" xr3:uid="{B0328347-62D0-4B42-94AA-D19324CFB8B9}" name="Famille" dataDxfId="128"/>
    <tableColumn id="6" xr3:uid="{59E8C015-E187-46F0-8CFF-DC015325406E}" name="Famille GEF / Symbole" dataDxfId="127"/>
    <tableColumn id="7" xr3:uid="{60977866-A402-4ED3-9E07-32D9D1E42536}" name="Constituant" dataDxfId="126"/>
    <tableColumn id="8" xr3:uid="{5B1402B5-BC09-4880-BCB8-893ABA8D50D2}" name="Opérations" dataDxfId="125"/>
    <tableColumn id="9" xr3:uid="{29BD1461-8AE2-4872-B85B-F07BEBC2C9CE}" name="Compte" dataDxfId="124"/>
    <tableColumn id="10" xr3:uid="{D955EA50-09D0-4993-B322-FD5CFA037FAF}" name=" Dessins" dataDxfId="123"/>
    <tableColumn id="11" xr3:uid="{05CF44C5-27B8-4A99-9339-8F25F275016C}" name="Indice" dataDxfId="122"/>
    <tableColumn id="12" xr3:uid="{123F2B0D-57E5-44FD-B2D5-BC34316FFC37}" name="Fiche" dataDxfId="121"/>
    <tableColumn id="13" xr3:uid="{A969CFFF-14B3-4D95-9704-0B6C649ACF9E}" name="Version" dataDxfId="120"/>
    <tableColumn id="14" xr3:uid="{86544CE5-BC63-4C5C-8454-67444BEB9EFF}" name="Page" dataDxfId="119"/>
    <tableColumn id="15" xr3:uid="{22BAB458-7003-4583-B2CA-37AD223B0422}" name="Doc Divers" dataDxfId="118"/>
    <tableColumn id="16" xr3:uid="{CE2EDA4A-2A61-4562-BEB3-3D593F073EB7}" name="Dessin de réparation" dataDxfId="117"/>
    <tableColumn id="17" xr3:uid="{F74B6799-2030-40D9-9738-CAE679244C51}" name="Attente" dataDxfId="116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C8ADB-0D7D-4F8A-B767-2CAC1EFE9523}" name="P7S_S" displayName="P7S_S" ref="A1:A3" totalsRowShown="0" headerRowDxfId="109" dataDxfId="108">
  <tableColumns count="1">
    <tableColumn id="1" xr3:uid="{1CDE2215-A024-4308-9040-4E2B34CCCED2}" name="P7S" dataDxfId="107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DC2612E-BB80-4743-8D31-260C8A7A70FB}" name="P7S_C" displayName="P7S_C" ref="A8:A14" totalsRowShown="0" headerRowDxfId="106" dataDxfId="105">
  <autoFilter ref="A8:A14" xr:uid="{66A303C2-CAF9-4FC2-8502-A7542AA556A0}"/>
  <tableColumns count="1">
    <tableColumn id="1" xr3:uid="{BDC19E6B-9617-44D4-8E38-24AF9CDCB0A2}" name="P7S" dataDxfId="104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A5728C1-1CE9-44AC-BA16-3775CEA1A407}" name="P7S_BDD" displayName="P7S_BDD" ref="C1:R29" totalsRowShown="0" headerRowDxfId="103" dataDxfId="102">
  <autoFilter ref="C1:R29" xr:uid="{ADF7A8BF-46C3-4ED1-BA72-275FEDBF35F1}"/>
  <tableColumns count="16">
    <tableColumn id="1" xr3:uid="{ADDB791E-BDC4-41B6-9E4E-BC093A2A50A8}" name="Avancement" dataDxfId="101"/>
    <tableColumn id="2" xr3:uid="{960F1472-40B2-4CCA-A7D6-FEE30FE29D5A}" name="Remarque" dataDxfId="100"/>
    <tableColumn id="3" xr3:uid="{FD4B51D0-A290-4EA2-B0EB-291F4C602420}" name="Type" dataDxfId="99"/>
    <tableColumn id="5" xr3:uid="{B93874EB-7457-4E41-953E-C1A4BE2F7AD4}" name="Famille" dataDxfId="98"/>
    <tableColumn id="6" xr3:uid="{15A8D2AA-168A-4FB9-BD48-5D048C8A6B49}" name="Famille GEF / Symbole" dataDxfId="97"/>
    <tableColumn id="7" xr3:uid="{AB3C5063-80EB-4B15-BCBA-ABDD00FD7956}" name="Constituant" dataDxfId="96"/>
    <tableColumn id="8" xr3:uid="{86206259-4B43-4AC1-B89E-15CBD46D657B}" name="Opérations" dataDxfId="95"/>
    <tableColumn id="9" xr3:uid="{CEFBBC86-81F9-4E4C-BD5C-BBC5FE3AF633}" name="Compte" dataDxfId="94"/>
    <tableColumn id="10" xr3:uid="{7AADC922-BAA2-407D-9ED0-FD93B8926682}" name=" Dessins" dataDxfId="93"/>
    <tableColumn id="11" xr3:uid="{90B632E5-CB76-4D30-AE27-675B806A2456}" name="Indice" dataDxfId="92"/>
    <tableColumn id="12" xr3:uid="{6DD81F99-BAA6-41DE-AC22-A1D6E265BA46}" name="Fiche" dataDxfId="91"/>
    <tableColumn id="13" xr3:uid="{BB666171-5113-43F6-9171-224F48A2F3E3}" name="Version" dataDxfId="90"/>
    <tableColumn id="14" xr3:uid="{AEAAE846-2394-4B1A-9205-067DF63B2D26}" name="Page" dataDxfId="89"/>
    <tableColumn id="15" xr3:uid="{E98F6436-184E-48F6-A25D-A98AEEB4B10E}" name="Doc Divers" dataDxfId="88"/>
    <tableColumn id="16" xr3:uid="{7D6F7D3C-D342-498E-A68F-31B390D95D01}" name="Dessin de réparation" dataDxfId="87"/>
    <tableColumn id="17" xr3:uid="{060C4263-ADAB-4665-ABE8-E6B7D21CC66A}" name="Attente" dataDxfId="8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1FB4ACC-8210-4EA9-BF43-558ADA76B214}" name="P9S_S" displayName="P9S_S" ref="A1:A3" totalsRowShown="0" headerRowDxfId="79" dataDxfId="78">
  <tableColumns count="1">
    <tableColumn id="1" xr3:uid="{55083DE5-6DB7-4C12-9178-6C6864BC9E60}" name="P9S" dataDxfId="77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63C6EA1B-6A9B-4467-BEF5-9FA1B7B4A59A}" name="P9S_C" displayName="P9S_C" ref="A8:A12" totalsRowShown="0" headerRowDxfId="76" dataDxfId="75">
  <autoFilter ref="A8:A12" xr:uid="{A4468F34-ED32-4151-8107-16CD36760592}"/>
  <tableColumns count="1">
    <tableColumn id="1" xr3:uid="{3715A1F6-BD52-4174-A6E5-84FA0E986991}" name="P9S" dataDxfId="74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0B400A6E-FD17-4AAC-8613-7BF8876D0FE1}" name="P9S_BDD" displayName="P9S_BDD" ref="C1:R15" totalsRowShown="0" headerRowDxfId="73" dataDxfId="72">
  <autoFilter ref="C1:R15" xr:uid="{20D327B8-96FC-4607-94B5-4EC1CC33D719}"/>
  <tableColumns count="16">
    <tableColumn id="1" xr3:uid="{2B0B1607-86C5-4AAE-9C9A-64CAE5B9B437}" name="Avancement" dataDxfId="71"/>
    <tableColumn id="2" xr3:uid="{4E22825A-D02D-4A4D-BB24-281BA5CCFDAA}" name="Remarque" dataDxfId="70"/>
    <tableColumn id="3" xr3:uid="{F2760C4C-3D90-46B0-9769-DC8691D2EA10}" name="Type" dataDxfId="69"/>
    <tableColumn id="5" xr3:uid="{8570C0AA-3EEF-4271-B8C8-E880765BE086}" name="Famille" dataDxfId="68"/>
    <tableColumn id="6" xr3:uid="{6C8EBD49-5C37-4331-98F2-9E867256598B}" name="Famille GEF / Symbole" dataDxfId="67"/>
    <tableColumn id="7" xr3:uid="{B90DA988-7A17-4E40-BC61-E6EC544C2A4D}" name="Constituant" dataDxfId="66"/>
    <tableColumn id="8" xr3:uid="{936839BB-FBB1-4723-873D-714FF0BDF530}" name="Opérations" dataDxfId="65"/>
    <tableColumn id="9" xr3:uid="{D1F0A5AA-DFB2-439D-B922-408291058EC4}" name="Compte" dataDxfId="64"/>
    <tableColumn id="10" xr3:uid="{46773898-719C-48E0-B6B3-CE01081EE994}" name=" Dessins" dataDxfId="63"/>
    <tableColumn id="11" xr3:uid="{9781AA5F-D751-469C-A899-E6223BB8D1F2}" name="Indice" dataDxfId="62"/>
    <tableColumn id="12" xr3:uid="{D58195ED-F7F6-4F03-B75C-01320C8754F1}" name="Fiche" dataDxfId="61"/>
    <tableColumn id="13" xr3:uid="{EA3CA68B-D49E-4F43-8A3E-4DE72CA4E5D6}" name="Version" dataDxfId="60"/>
    <tableColumn id="14" xr3:uid="{B3319450-01CB-483D-A261-84B51C9570B9}" name="Page" dataDxfId="59"/>
    <tableColumn id="15" xr3:uid="{316DA24F-670B-4DE4-8A30-F7DD85296C5A}" name="Doc Divers" dataDxfId="58"/>
    <tableColumn id="16" xr3:uid="{20975D57-08FF-49EF-8A7A-B86CC78F3831}" name="Dessin de réparation" dataDxfId="57"/>
    <tableColumn id="17" xr3:uid="{0F15301A-C384-4AB3-9436-D784881532CA}" name="Attente" dataDxfId="56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3E0EFF28-9CE2-4DEE-90E0-3A8913C15FCC}" name="CBE_S" displayName="CBE_S" ref="A1:A12" totalsRowShown="0" headerRowDxfId="55" dataDxfId="54">
  <autoFilter ref="A1:A12" xr:uid="{AABF377B-1384-48AE-B510-96215BE360A4}"/>
  <tableColumns count="1">
    <tableColumn id="1" xr3:uid="{4EA6F370-02D7-4AFC-85CF-430FD56783DB}" name="CBE" dataDxfId="53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0517452-241D-46AE-85C7-659E309EEDD2}" name="La_Janais_S" displayName="La_Janais_S" ref="B1:B5" totalsRowShown="0" headerRowDxfId="52" dataDxfId="51">
  <autoFilter ref="B1:B5" xr:uid="{00E8F5CF-4C95-47D2-ADEA-A404F58539DB}"/>
  <tableColumns count="1">
    <tableColumn id="1" xr3:uid="{C1B65584-F28C-4577-BD71-A3872F831257}" name="La_Janais" dataDxfId="50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E380FA3-31C2-414D-BD47-88B17F01BA50}" name="Méthodes_S" displayName="Méthodes_S" ref="C1:C8" totalsRowShown="0" headerRowDxfId="49" dataDxfId="48">
  <autoFilter ref="C1:C8" xr:uid="{297B7FDD-931E-40BA-8650-81B387980244}"/>
  <tableColumns count="1">
    <tableColumn id="1" xr3:uid="{16287FB0-16EE-40BF-84C6-94323E80985D}" name="Méthodes" dataDxfId="47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A588386F-F305-49CB-9362-F9EC68A04FC9}" name="Relevage_S" displayName="Relevage_S" ref="D1:D2" totalsRowShown="0" headerRowDxfId="46" dataDxfId="45" tableBorderDxfId="44">
  <autoFilter ref="D1:D2" xr:uid="{E47A0298-49C5-4DD9-A2B3-7A6AF6D453BA}"/>
  <tableColumns count="1">
    <tableColumn id="1" xr3:uid="{F9D75C42-B2BB-4357-97F0-7B79EA17DF82}" name="Relevage" dataDxfId="43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FB3831E-3779-4D6C-85F5-E853E557D295}" name="OMF_S" displayName="OMF_S" ref="E1:E2" totalsRowShown="0" headerRowDxfId="42" dataDxfId="41">
  <autoFilter ref="E1:E2" xr:uid="{F9362000-0433-42D2-91C0-9DDCAD48BC82}"/>
  <tableColumns count="1">
    <tableColumn id="1" xr3:uid="{528B9F01-65AF-4E73-98F2-E841D069BA30}" name="OMF" dataDxfId="40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1BDD624-85ED-422B-825B-A2F596ED6A58}" name="Relevage_C" displayName="Relevage_C" ref="D15:D16" totalsRowShown="0" headerRowDxfId="39" dataDxfId="38" tableBorderDxfId="37">
  <autoFilter ref="D15:D16" xr:uid="{70BFC92D-A7F3-47E7-8A18-8442A7F6B0CC}"/>
  <tableColumns count="1">
    <tableColumn id="1" xr3:uid="{34446DCB-44F4-4F60-B71C-55B5D63B9BBF}" name="Relevage" dataDxfId="36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B1D25B35-C3B7-40FA-85C2-B316A5FF60B7}" name="OMF_C" displayName="OMF_C" ref="E15:E17" totalsRowShown="0" headerRowDxfId="35" dataDxfId="34">
  <autoFilter ref="E15:E17" xr:uid="{973C7DA2-C722-40A4-A2AC-B4FBFE7FAB32}"/>
  <tableColumns count="1">
    <tableColumn id="1" xr3:uid="{BD8C346F-886B-4440-B3AE-7B5D2645CED3}" name="OMF" dataDxfId="33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91852FD1-50D3-4CE9-89E2-766FE785A5BF}" name="Méthodes" displayName="Méthodes" ref="C15:C16" totalsRowShown="0" headerRowDxfId="32" dataDxfId="31">
  <autoFilter ref="C15:C16" xr:uid="{CC060110-8CE8-4E8B-9A85-594E5AC029AA}"/>
  <tableColumns count="1">
    <tableColumn id="1" xr3:uid="{2110E02F-326E-4D71-A4C1-F9DD599F7DFC}" name="Méthodes" dataDxfId="30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7735938-D2D2-492C-9A38-6B286D11F5BC}" name="La_Janais_C" displayName="La_Janais_C" ref="B15:B19" totalsRowShown="0" headerRowDxfId="29" dataDxfId="28">
  <autoFilter ref="B15:B19" xr:uid="{76767579-259D-474B-A15F-B8B74B0CC334}"/>
  <tableColumns count="1">
    <tableColumn id="1" xr3:uid="{E565053D-2B8C-41E7-98ED-8C428C258CE6}" name="La_Janais" dataDxfId="27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6B5159C4-DD28-4C3B-9AB8-F6CC5FFF7862}" name="CBE_C" displayName="CBE_C" ref="A15:A16" totalsRowShown="0" headerRowDxfId="26" dataDxfId="25">
  <autoFilter ref="A15:A16" xr:uid="{905CDC09-8AB1-478E-95C5-2481FFC8B0A3}"/>
  <tableColumns count="1">
    <tableColumn id="1" xr3:uid="{D660FFA7-78A8-45F7-8D3B-FD772D80F897}" name="CBE" dataDxfId="24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62A07A7-25AC-4F76-963F-16D418AD0C84}" name="P2S_S" displayName="P2S_S" ref="F1:F3" totalsRowShown="0" headerRowDxfId="23" dataDxfId="22">
  <autoFilter ref="F1:F3" xr:uid="{7FA9C969-0FD1-40AB-B244-AB1A84BF7507}"/>
  <tableColumns count="1">
    <tableColumn id="1" xr3:uid="{987783C8-E4FB-48A0-BAE5-85EDBF572D4C}" name="P2S" dataDxfId="21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C9E3EFA-1DE7-42BF-B333-50A2F7646F36}" name="P2S_C" displayName="P2S_C" ref="F15:F16" totalsRowShown="0" headerRowDxfId="20" dataDxfId="19">
  <autoFilter ref="F15:F16" xr:uid="{4A0307C3-3ED2-4215-8D35-13F11F3D07F7}"/>
  <tableColumns count="1">
    <tableColumn id="1" xr3:uid="{5CCA0C5E-3D1D-4E25-B8BF-F2A931A29C4D}" name="P2S" dataDxfId="18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22E0F7A-BC8E-48DA-80A9-6735ACEEE221}" name="P3N_S" displayName="P3N_S" ref="G1:G3" totalsRowShown="0" headerRowDxfId="17" dataDxfId="16">
  <autoFilter ref="G1:G3" xr:uid="{1CEAD0F2-26EC-408E-B394-ABFABC3F67D4}"/>
  <tableColumns count="1">
    <tableColumn id="1" xr3:uid="{A5D72426-8D1E-44DC-9A97-225650CD7590}" name="P3N" dataDxfId="15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DFD92532-5B7A-41A0-AADB-79C2931225B8}" name="P3N_C" displayName="P3N_C" ref="G15:G16" totalsRowShown="0" headerRowDxfId="14" dataDxfId="13">
  <autoFilter ref="G15:G16" xr:uid="{E616FF3F-787F-4941-A0E9-D5498B3168AE}"/>
  <tableColumns count="1">
    <tableColumn id="1" xr3:uid="{B7A08D37-9FB1-4724-B4CE-9012D7348C40}" name="P3N" dataDxfId="12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AA126017-B12C-4330-8E8E-244A51D45199}" name="P5N_S" displayName="P5N_S" ref="H1:H4" totalsRowShown="0" headerRowDxfId="11" dataDxfId="10">
  <autoFilter ref="H1:H4" xr:uid="{AA50CE3F-E2AB-4DBF-B514-796FC4B1FA24}"/>
  <tableColumns count="1">
    <tableColumn id="1" xr3:uid="{6B02B42B-EFF7-4F06-89D5-35B3275F9E5C}" name="P5N" dataDxfId="9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AA9C2CA3-D41C-4567-80C7-C9CAE67B1379}" name="P5N_C" displayName="P5N_C" ref="H15:H17" totalsRowShown="0" headerRowDxfId="8" dataDxfId="7">
  <autoFilter ref="H15:H17" xr:uid="{B5BADE40-3146-4FC8-A972-ED1D06BD8BAB}"/>
  <tableColumns count="1">
    <tableColumn id="1" xr3:uid="{FC4B7A3D-1E40-4E1C-AD49-2A2365CA556C}" name="P5N" dataDxfId="6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15FA29B-61F8-41E8-B2D4-A5E3A5A7BF3C}" name="P8N_S" displayName="P8N_S" ref="I1:I3" totalsRowShown="0" headerRowDxfId="5" dataDxfId="4">
  <autoFilter ref="I1:I3" xr:uid="{3A3B814A-EFBC-439A-BF9A-B0EE9499B338}"/>
  <tableColumns count="1">
    <tableColumn id="1" xr3:uid="{DD1ABAF8-BDE1-4A4E-BD6B-F64948D149C5}" name="P8N" dataDxfId="3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2060708E-7D03-484B-93FF-32BDE8945703}" name="P8N_C" displayName="P8N_C" ref="I15:I18" totalsRowShown="0" headerRowDxfId="2" dataDxfId="1">
  <autoFilter ref="I15:I18" xr:uid="{A1027976-ED69-4DEC-AC16-65B222FDE638}"/>
  <tableColumns count="1">
    <tableColumn id="1" xr3:uid="{DC7952E8-C7A1-41EB-8E4C-E004A9EC76C6}" name="P8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table" Target="../tables/table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table" Target="../tables/table3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1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8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0.xml"/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2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3.xml"/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8.bin"/><Relationship Id="rId4" Type="http://schemas.openxmlformats.org/officeDocument/2006/relationships/table" Target="../tables/table2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6.xml"/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9.bin"/><Relationship Id="rId4" Type="http://schemas.openxmlformats.org/officeDocument/2006/relationships/table" Target="../tables/table2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10.bin"/><Relationship Id="rId4" Type="http://schemas.openxmlformats.org/officeDocument/2006/relationships/table" Target="../tables/table3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7.xml"/><Relationship Id="rId13" Type="http://schemas.openxmlformats.org/officeDocument/2006/relationships/table" Target="../tables/table42.xml"/><Relationship Id="rId18" Type="http://schemas.openxmlformats.org/officeDocument/2006/relationships/table" Target="../tables/table47.xml"/><Relationship Id="rId3" Type="http://schemas.openxmlformats.org/officeDocument/2006/relationships/table" Target="../tables/table32.xml"/><Relationship Id="rId7" Type="http://schemas.openxmlformats.org/officeDocument/2006/relationships/table" Target="../tables/table36.xml"/><Relationship Id="rId12" Type="http://schemas.openxmlformats.org/officeDocument/2006/relationships/table" Target="../tables/table41.xml"/><Relationship Id="rId17" Type="http://schemas.openxmlformats.org/officeDocument/2006/relationships/table" Target="../tables/table46.xml"/><Relationship Id="rId2" Type="http://schemas.openxmlformats.org/officeDocument/2006/relationships/table" Target="../tables/table31.xml"/><Relationship Id="rId16" Type="http://schemas.openxmlformats.org/officeDocument/2006/relationships/table" Target="../tables/table45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35.xml"/><Relationship Id="rId11" Type="http://schemas.openxmlformats.org/officeDocument/2006/relationships/table" Target="../tables/table40.xml"/><Relationship Id="rId5" Type="http://schemas.openxmlformats.org/officeDocument/2006/relationships/table" Target="../tables/table34.xml"/><Relationship Id="rId15" Type="http://schemas.openxmlformats.org/officeDocument/2006/relationships/table" Target="../tables/table44.xml"/><Relationship Id="rId10" Type="http://schemas.openxmlformats.org/officeDocument/2006/relationships/table" Target="../tables/table39.xml"/><Relationship Id="rId19" Type="http://schemas.openxmlformats.org/officeDocument/2006/relationships/table" Target="../tables/table48.xml"/><Relationship Id="rId4" Type="http://schemas.openxmlformats.org/officeDocument/2006/relationships/table" Target="../tables/table33.xml"/><Relationship Id="rId9" Type="http://schemas.openxmlformats.org/officeDocument/2006/relationships/table" Target="../tables/table38.xml"/><Relationship Id="rId14" Type="http://schemas.openxmlformats.org/officeDocument/2006/relationships/table" Target="../tables/table4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A9083-B821-4948-A981-473548A44072}">
  <sheetPr codeName="Feuil1"/>
  <dimension ref="A1:AZ57"/>
  <sheetViews>
    <sheetView tabSelected="1" showWhiteSpace="0" zoomScale="115" zoomScaleNormal="115" zoomScaleSheetLayoutView="130" workbookViewId="0">
      <selection activeCell="X7" sqref="X7"/>
    </sheetView>
  </sheetViews>
  <sheetFormatPr baseColWidth="10" defaultColWidth="2.85546875" defaultRowHeight="15" customHeight="1" x14ac:dyDescent="0.25"/>
  <cols>
    <col min="1" max="43" width="2.85546875" style="1"/>
    <col min="44" max="44" width="19.42578125" style="1" hidden="1" customWidth="1"/>
    <col min="45" max="45" width="2.85546875" style="1" hidden="1" customWidth="1"/>
    <col min="46" max="46" width="12.140625" style="1" hidden="1" customWidth="1"/>
    <col min="47" max="47" width="2.85546875" style="1" hidden="1" customWidth="1"/>
    <col min="48" max="48" width="13.5703125" style="19" hidden="1" customWidth="1"/>
    <col min="49" max="16384" width="2.85546875" style="1"/>
  </cols>
  <sheetData>
    <row r="1" spans="1:52" ht="15" customHeight="1" x14ac:dyDescent="0.15">
      <c r="A1" s="74" t="s">
        <v>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6"/>
      <c r="AL1" s="49" t="str">
        <f>$G$12&amp;"_S"</f>
        <v>P2N_S</v>
      </c>
      <c r="AM1" s="49" t="str">
        <f>$G$12&amp;"_C"</f>
        <v>P2N_C</v>
      </c>
      <c r="AN1" s="50"/>
      <c r="AO1" s="50"/>
      <c r="AP1" s="15"/>
      <c r="AQ1" s="15"/>
      <c r="AR1" s="15"/>
      <c r="AS1" s="15"/>
      <c r="AT1" s="15"/>
      <c r="AU1" s="15"/>
      <c r="AV1" s="20"/>
      <c r="AW1" s="15"/>
      <c r="AX1" s="15"/>
      <c r="AY1" s="15"/>
      <c r="AZ1" s="15"/>
    </row>
    <row r="2" spans="1:52" ht="15" customHeight="1" thickBot="1" x14ac:dyDescent="0.3">
      <c r="A2" s="77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9"/>
      <c r="AL2" s="15"/>
      <c r="AM2" s="15"/>
      <c r="AN2" s="15"/>
      <c r="AO2" s="15"/>
      <c r="AP2" s="15"/>
      <c r="AQ2" s="15"/>
      <c r="AR2" s="14" t="s">
        <v>17</v>
      </c>
      <c r="AS2" s="14"/>
      <c r="AT2" s="14" t="s">
        <v>15</v>
      </c>
      <c r="AU2" s="15"/>
      <c r="AV2" s="20" t="s">
        <v>409</v>
      </c>
      <c r="AW2" s="15"/>
      <c r="AX2" s="15"/>
      <c r="AY2" s="15"/>
      <c r="AZ2" s="15"/>
    </row>
    <row r="3" spans="1:52" ht="15" customHeight="1" x14ac:dyDescent="0.25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60"/>
      <c r="M3" s="53"/>
      <c r="N3" s="53"/>
      <c r="O3" s="53"/>
      <c r="P3" s="53"/>
      <c r="Q3" s="53"/>
      <c r="R3" s="53"/>
      <c r="S3" s="53"/>
      <c r="T3" s="53"/>
      <c r="U3" s="72"/>
      <c r="V3" s="53"/>
      <c r="W3" s="53"/>
      <c r="X3" s="53"/>
      <c r="Y3" s="53"/>
      <c r="Z3" s="53"/>
      <c r="AA3" s="53"/>
      <c r="AB3" s="53"/>
      <c r="AC3" s="56"/>
      <c r="AD3" s="59" t="e">
        <f>URL_QRCode_SERIES(G4 &amp; CHAR(9))</f>
        <v>#VALUE!</v>
      </c>
      <c r="AE3" s="53"/>
      <c r="AF3" s="53"/>
      <c r="AG3" s="53"/>
      <c r="AH3" s="53"/>
      <c r="AI3" s="53"/>
      <c r="AJ3" s="53"/>
      <c r="AK3" s="52"/>
      <c r="AN3" s="15"/>
      <c r="AO3" s="15"/>
      <c r="AP3" s="48"/>
      <c r="AQ3" s="15"/>
      <c r="AR3" s="14" t="s">
        <v>317</v>
      </c>
      <c r="AS3" s="14"/>
      <c r="AT3" s="14" t="s">
        <v>31</v>
      </c>
      <c r="AU3" s="15"/>
      <c r="AV3" s="20" t="s">
        <v>299</v>
      </c>
      <c r="AW3" s="15"/>
      <c r="AX3" s="15"/>
      <c r="AY3" s="15"/>
      <c r="AZ3" s="15"/>
    </row>
    <row r="4" spans="1:52" ht="15" customHeight="1" x14ac:dyDescent="0.25">
      <c r="A4" s="61" t="s">
        <v>408</v>
      </c>
      <c r="B4" s="62"/>
      <c r="C4" s="62"/>
      <c r="D4" s="62"/>
      <c r="E4" s="62"/>
      <c r="F4" s="62"/>
      <c r="G4" s="63" t="s">
        <v>407</v>
      </c>
      <c r="H4" s="63"/>
      <c r="I4" s="63"/>
      <c r="J4" s="63"/>
      <c r="K4" s="63"/>
      <c r="L4" s="63"/>
      <c r="M4" s="48"/>
      <c r="N4" s="15"/>
      <c r="O4" s="15"/>
      <c r="P4" s="15"/>
      <c r="Q4" s="15"/>
      <c r="R4" s="15"/>
      <c r="S4" s="15"/>
      <c r="T4" s="15"/>
      <c r="U4" s="48"/>
      <c r="V4" s="15"/>
      <c r="W4" s="15"/>
      <c r="X4" s="15"/>
      <c r="Y4" s="15"/>
      <c r="Z4" s="15"/>
      <c r="AA4" s="15"/>
      <c r="AB4" s="15"/>
      <c r="AC4" s="48"/>
      <c r="AD4" s="15"/>
      <c r="AE4" s="15"/>
      <c r="AF4" s="15"/>
      <c r="AG4" s="15"/>
      <c r="AH4" s="15"/>
      <c r="AI4" s="15"/>
      <c r="AJ4" s="15"/>
      <c r="AK4" s="57"/>
      <c r="AN4" s="15"/>
      <c r="AO4" s="15"/>
      <c r="AP4" s="15"/>
      <c r="AQ4" s="15"/>
      <c r="AR4" s="14" t="s">
        <v>318</v>
      </c>
      <c r="AS4" s="14"/>
      <c r="AT4" s="14" t="s">
        <v>301</v>
      </c>
      <c r="AU4" s="15"/>
      <c r="AV4" s="20" t="s">
        <v>32</v>
      </c>
      <c r="AW4" s="15"/>
      <c r="AX4" s="15"/>
      <c r="AY4" s="15"/>
      <c r="AZ4" s="15"/>
    </row>
    <row r="5" spans="1:52" ht="15" customHeight="1" x14ac:dyDescent="0.25">
      <c r="A5" s="61"/>
      <c r="B5" s="62"/>
      <c r="C5" s="62"/>
      <c r="D5" s="62"/>
      <c r="E5" s="62"/>
      <c r="F5" s="62"/>
      <c r="G5" s="63"/>
      <c r="H5" s="63"/>
      <c r="I5" s="63"/>
      <c r="J5" s="63"/>
      <c r="K5" s="63"/>
      <c r="L5" s="63"/>
      <c r="M5" s="48"/>
      <c r="N5" s="15"/>
      <c r="O5" s="15"/>
      <c r="P5" s="15"/>
      <c r="Q5" s="15"/>
      <c r="R5" s="15"/>
      <c r="S5" s="15"/>
      <c r="T5" s="15"/>
      <c r="U5" s="48"/>
      <c r="V5" s="15"/>
      <c r="W5" s="15"/>
      <c r="X5" s="15"/>
      <c r="Y5" s="15"/>
      <c r="Z5" s="15"/>
      <c r="AA5" s="15"/>
      <c r="AB5" s="15"/>
      <c r="AC5" s="48"/>
      <c r="AD5" s="15"/>
      <c r="AE5" s="15"/>
      <c r="AF5" s="15"/>
      <c r="AG5" s="15"/>
      <c r="AH5" s="15"/>
      <c r="AI5" s="15"/>
      <c r="AJ5" s="15"/>
      <c r="AK5" s="57"/>
      <c r="AN5" s="15"/>
      <c r="AO5" s="15"/>
      <c r="AP5" s="15"/>
      <c r="AQ5" s="15"/>
      <c r="AR5" s="14" t="s">
        <v>319</v>
      </c>
      <c r="AS5" s="14"/>
      <c r="AT5" s="14" t="s">
        <v>56</v>
      </c>
      <c r="AU5" s="15"/>
      <c r="AV5" s="20" t="s">
        <v>302</v>
      </c>
      <c r="AW5" s="15"/>
      <c r="AX5" s="15"/>
      <c r="AY5" s="15"/>
      <c r="AZ5" s="15"/>
    </row>
    <row r="6" spans="1:52" ht="15" customHeight="1" x14ac:dyDescent="0.25">
      <c r="A6" s="51"/>
      <c r="B6" s="64"/>
      <c r="C6" s="15"/>
      <c r="D6" s="15"/>
      <c r="E6" s="15"/>
      <c r="F6" s="15"/>
      <c r="G6" s="15"/>
      <c r="H6" s="15"/>
      <c r="I6" s="15"/>
      <c r="J6" s="15"/>
      <c r="K6" s="15"/>
      <c r="L6" s="15"/>
      <c r="M6" s="71"/>
      <c r="N6" s="15"/>
      <c r="O6" s="15"/>
      <c r="P6" s="15"/>
      <c r="Q6" s="15"/>
      <c r="R6" s="15"/>
      <c r="S6" s="15"/>
      <c r="T6" s="15"/>
      <c r="U6" s="48"/>
      <c r="V6" s="15"/>
      <c r="W6" s="15"/>
      <c r="X6" s="15"/>
      <c r="Y6" s="15"/>
      <c r="Z6" s="15"/>
      <c r="AA6" s="15"/>
      <c r="AB6" s="15"/>
      <c r="AC6" s="48"/>
      <c r="AD6" s="15"/>
      <c r="AE6" s="15"/>
      <c r="AF6" s="15"/>
      <c r="AG6" s="15"/>
      <c r="AH6" s="15"/>
      <c r="AI6" s="15"/>
      <c r="AJ6" s="15"/>
      <c r="AK6" s="57"/>
      <c r="AN6" s="15"/>
      <c r="AO6" s="15"/>
      <c r="AP6" s="15"/>
      <c r="AQ6" s="15"/>
      <c r="AR6" s="14" t="s">
        <v>320</v>
      </c>
      <c r="AS6" s="14"/>
      <c r="AT6" s="14" t="s">
        <v>304</v>
      </c>
      <c r="AU6" s="15"/>
      <c r="AV6" s="20" t="s">
        <v>372</v>
      </c>
      <c r="AW6" s="15"/>
      <c r="AX6" s="15"/>
      <c r="AY6" s="15"/>
      <c r="AZ6" s="15"/>
    </row>
    <row r="7" spans="1:52" ht="15" customHeight="1" x14ac:dyDescent="0.25">
      <c r="A7" s="65" t="s">
        <v>0</v>
      </c>
      <c r="B7" s="66"/>
      <c r="C7" s="66"/>
      <c r="D7" s="66"/>
      <c r="E7" s="66"/>
      <c r="F7" s="66"/>
      <c r="G7" s="67">
        <f ca="1">TODAY()</f>
        <v>44397</v>
      </c>
      <c r="H7" s="67"/>
      <c r="I7" s="67"/>
      <c r="J7" s="67"/>
      <c r="K7" s="67"/>
      <c r="L7" s="67"/>
      <c r="M7" s="71"/>
      <c r="N7" s="15"/>
      <c r="O7" s="15"/>
      <c r="P7" s="15"/>
      <c r="Q7" s="15"/>
      <c r="R7" s="15"/>
      <c r="S7" s="15"/>
      <c r="T7" s="15"/>
      <c r="U7" s="48"/>
      <c r="V7" s="15"/>
      <c r="W7" s="15"/>
      <c r="X7" s="15"/>
      <c r="Y7" s="15"/>
      <c r="Z7" s="15"/>
      <c r="AA7" s="15"/>
      <c r="AB7" s="15"/>
      <c r="AC7" s="48"/>
      <c r="AD7" s="15"/>
      <c r="AE7" s="15"/>
      <c r="AF7" s="15"/>
      <c r="AG7" s="15"/>
      <c r="AH7" s="15"/>
      <c r="AI7" s="15"/>
      <c r="AJ7" s="15"/>
      <c r="AK7" s="57"/>
      <c r="AN7" s="15"/>
      <c r="AO7" s="15"/>
      <c r="AP7" s="15"/>
      <c r="AQ7" s="15"/>
      <c r="AR7" s="15"/>
      <c r="AS7" s="15"/>
      <c r="AT7" s="15"/>
      <c r="AU7" s="15"/>
      <c r="AV7" s="20" t="s">
        <v>378</v>
      </c>
      <c r="AW7" s="15"/>
      <c r="AX7" s="15"/>
      <c r="AY7" s="15"/>
      <c r="AZ7" s="15"/>
    </row>
    <row r="8" spans="1:52" ht="15" customHeight="1" x14ac:dyDescent="0.25">
      <c r="A8" s="65"/>
      <c r="B8" s="66"/>
      <c r="C8" s="66"/>
      <c r="D8" s="66"/>
      <c r="E8" s="66"/>
      <c r="F8" s="66"/>
      <c r="G8" s="67"/>
      <c r="H8" s="67"/>
      <c r="I8" s="67"/>
      <c r="J8" s="67"/>
      <c r="K8" s="67"/>
      <c r="L8" s="67"/>
      <c r="M8" s="71"/>
      <c r="N8" s="15"/>
      <c r="O8" s="15"/>
      <c r="P8" s="15"/>
      <c r="Q8" s="15"/>
      <c r="R8" s="15"/>
      <c r="S8" s="15"/>
      <c r="T8" s="15"/>
      <c r="U8" s="48"/>
      <c r="V8" s="15"/>
      <c r="W8" s="15"/>
      <c r="X8" s="15"/>
      <c r="Y8" s="15"/>
      <c r="Z8" s="15"/>
      <c r="AA8" s="15"/>
      <c r="AB8" s="15"/>
      <c r="AC8" s="48"/>
      <c r="AD8" s="15"/>
      <c r="AE8" s="15"/>
      <c r="AF8" s="15"/>
      <c r="AG8" s="15"/>
      <c r="AH8" s="15"/>
      <c r="AI8" s="15"/>
      <c r="AJ8" s="15"/>
      <c r="AK8" s="57"/>
      <c r="AN8" s="15"/>
      <c r="AO8" s="15"/>
      <c r="AP8" s="15"/>
      <c r="AQ8" s="15"/>
      <c r="AR8" s="15"/>
      <c r="AS8" s="15"/>
      <c r="AT8" s="15"/>
      <c r="AU8" s="15"/>
      <c r="AV8" s="20" t="s">
        <v>67</v>
      </c>
      <c r="AW8" s="15"/>
      <c r="AX8" s="15"/>
      <c r="AY8" s="15"/>
      <c r="AZ8" s="15"/>
    </row>
    <row r="9" spans="1:52" ht="15" customHeight="1" thickBot="1" x14ac:dyDescent="0.3">
      <c r="A9" s="68"/>
      <c r="B9" s="69"/>
      <c r="C9" s="69"/>
      <c r="D9" s="69"/>
      <c r="E9" s="69"/>
      <c r="F9" s="69"/>
      <c r="G9" s="70"/>
      <c r="H9" s="70"/>
      <c r="I9" s="70"/>
      <c r="J9" s="70"/>
      <c r="K9" s="70"/>
      <c r="L9" s="70"/>
      <c r="M9" s="73"/>
      <c r="N9" s="54"/>
      <c r="O9" s="54"/>
      <c r="P9" s="54"/>
      <c r="Q9" s="54"/>
      <c r="R9" s="54"/>
      <c r="S9" s="54"/>
      <c r="T9" s="54"/>
      <c r="U9" s="55"/>
      <c r="V9" s="54"/>
      <c r="W9" s="54"/>
      <c r="X9" s="54"/>
      <c r="Y9" s="54"/>
      <c r="Z9" s="54"/>
      <c r="AA9" s="54"/>
      <c r="AB9" s="54"/>
      <c r="AC9" s="55"/>
      <c r="AD9" s="54"/>
      <c r="AE9" s="54"/>
      <c r="AF9" s="54"/>
      <c r="AG9" s="54"/>
      <c r="AH9" s="54"/>
      <c r="AI9" s="54"/>
      <c r="AJ9" s="54"/>
      <c r="AK9" s="58"/>
      <c r="AN9" s="15"/>
      <c r="AO9" s="15"/>
      <c r="AP9" s="15"/>
      <c r="AQ9" s="15"/>
      <c r="AR9" s="15"/>
      <c r="AS9" s="15"/>
      <c r="AT9" s="15"/>
      <c r="AU9" s="15"/>
      <c r="AV9" s="20" t="s">
        <v>138</v>
      </c>
      <c r="AW9" s="15"/>
      <c r="AX9" s="15"/>
      <c r="AY9" s="15"/>
      <c r="AZ9" s="15"/>
    </row>
    <row r="10" spans="1:52" ht="15" customHeight="1" x14ac:dyDescent="0.25">
      <c r="A10" s="102" t="s">
        <v>1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3"/>
      <c r="Q10" s="103"/>
      <c r="R10" s="104"/>
      <c r="S10" s="96" t="s">
        <v>3</v>
      </c>
      <c r="T10" s="97"/>
      <c r="U10" s="97"/>
      <c r="V10" s="97"/>
      <c r="W10" s="97"/>
      <c r="X10" s="97"/>
      <c r="Y10" s="97"/>
      <c r="Z10" s="97"/>
      <c r="AA10" s="97"/>
      <c r="AB10" s="97"/>
      <c r="AC10" s="97"/>
      <c r="AD10" s="97"/>
      <c r="AE10" s="97"/>
      <c r="AF10" s="97"/>
      <c r="AG10" s="97"/>
      <c r="AH10" s="97"/>
      <c r="AI10" s="97"/>
      <c r="AJ10" s="97"/>
      <c r="AK10" s="98"/>
      <c r="AN10" s="15"/>
      <c r="AO10" s="15"/>
      <c r="AP10" s="15"/>
      <c r="AQ10" s="15"/>
      <c r="AR10" s="15"/>
      <c r="AS10" s="15"/>
      <c r="AT10" s="15"/>
      <c r="AU10" s="15"/>
      <c r="AV10" s="20" t="s">
        <v>174</v>
      </c>
      <c r="AW10" s="15"/>
      <c r="AX10" s="15"/>
      <c r="AY10" s="15"/>
      <c r="AZ10" s="15"/>
    </row>
    <row r="11" spans="1:52" ht="15" customHeight="1" thickBot="1" x14ac:dyDescent="0.3">
      <c r="A11" s="105"/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7"/>
      <c r="S11" s="99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1"/>
      <c r="AN11" s="15"/>
      <c r="AO11" s="15"/>
      <c r="AP11" s="15"/>
      <c r="AQ11" s="15"/>
      <c r="AR11" s="15"/>
      <c r="AS11" s="15"/>
      <c r="AT11" s="15"/>
      <c r="AU11" s="15"/>
      <c r="AV11" s="20" t="s">
        <v>376</v>
      </c>
      <c r="AW11" s="15"/>
      <c r="AX11" s="15"/>
      <c r="AY11" s="15"/>
      <c r="AZ11" s="15"/>
    </row>
    <row r="12" spans="1:52" ht="15" customHeight="1" x14ac:dyDescent="0.25">
      <c r="A12" s="80" t="s">
        <v>316</v>
      </c>
      <c r="B12" s="81"/>
      <c r="C12" s="81"/>
      <c r="D12" s="81"/>
      <c r="E12" s="81"/>
      <c r="F12" s="81"/>
      <c r="G12" s="84" t="s">
        <v>302</v>
      </c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5"/>
      <c r="S12" s="86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8"/>
      <c r="AN12" s="15"/>
      <c r="AO12" s="15"/>
      <c r="AP12" s="15"/>
      <c r="AQ12" s="15"/>
      <c r="AR12" s="15"/>
      <c r="AS12" s="15"/>
      <c r="AT12" s="15"/>
      <c r="AU12" s="15"/>
      <c r="AV12" s="20" t="s">
        <v>201</v>
      </c>
      <c r="AW12" s="15"/>
      <c r="AX12" s="15"/>
      <c r="AY12" s="15"/>
      <c r="AZ12" s="15"/>
    </row>
    <row r="13" spans="1:52" ht="15" customHeight="1" x14ac:dyDescent="0.25">
      <c r="A13" s="80"/>
      <c r="B13" s="81"/>
      <c r="C13" s="81"/>
      <c r="D13" s="81"/>
      <c r="E13" s="81"/>
      <c r="F13" s="81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5"/>
      <c r="S13" s="86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8"/>
      <c r="AN13" s="15"/>
      <c r="AO13" s="15"/>
      <c r="AP13" s="15"/>
      <c r="AQ13" s="15"/>
      <c r="AR13" s="15"/>
      <c r="AS13" s="15"/>
      <c r="AT13" s="15"/>
      <c r="AU13" s="15"/>
      <c r="AV13" s="20" t="s">
        <v>305</v>
      </c>
      <c r="AW13" s="15"/>
      <c r="AX13" s="15"/>
      <c r="AY13" s="15"/>
      <c r="AZ13" s="15"/>
    </row>
    <row r="14" spans="1:52" ht="15" customHeight="1" x14ac:dyDescent="0.25">
      <c r="A14" s="94" t="s">
        <v>10</v>
      </c>
      <c r="B14" s="95"/>
      <c r="C14" s="95"/>
      <c r="D14" s="95"/>
      <c r="E14" s="95"/>
      <c r="F14" s="95"/>
      <c r="G14" s="84" t="s">
        <v>1049</v>
      </c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5"/>
      <c r="S14" s="86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8"/>
      <c r="AN14" s="15"/>
      <c r="AO14" s="15"/>
      <c r="AP14" s="15"/>
      <c r="AQ14" s="15"/>
      <c r="AR14" s="15"/>
      <c r="AS14" s="15"/>
      <c r="AT14" s="15"/>
      <c r="AU14" s="15"/>
      <c r="AV14" s="20" t="s">
        <v>374</v>
      </c>
      <c r="AW14" s="15"/>
      <c r="AX14" s="15"/>
      <c r="AY14" s="15"/>
      <c r="AZ14" s="15"/>
    </row>
    <row r="15" spans="1:52" ht="15" customHeight="1" x14ac:dyDescent="0.25">
      <c r="A15" s="94"/>
      <c r="B15" s="95"/>
      <c r="C15" s="95"/>
      <c r="D15" s="95"/>
      <c r="E15" s="95"/>
      <c r="F15" s="95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5"/>
      <c r="S15" s="86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8"/>
      <c r="AN15" s="15"/>
      <c r="AO15" s="15"/>
      <c r="AP15" s="15"/>
      <c r="AQ15" s="15"/>
      <c r="AR15" s="15"/>
      <c r="AS15" s="15"/>
      <c r="AT15" s="15"/>
      <c r="AU15" s="15"/>
      <c r="AV15" s="20" t="s">
        <v>236</v>
      </c>
      <c r="AW15" s="15"/>
      <c r="AX15" s="15"/>
      <c r="AY15" s="15"/>
      <c r="AZ15" s="15"/>
    </row>
    <row r="16" spans="1:52" ht="15.75" customHeight="1" x14ac:dyDescent="0.25">
      <c r="A16" s="80" t="s">
        <v>13</v>
      </c>
      <c r="B16" s="81"/>
      <c r="C16" s="81"/>
      <c r="D16" s="81"/>
      <c r="E16" s="81"/>
      <c r="F16" s="81"/>
      <c r="G16" s="84" t="s">
        <v>1050</v>
      </c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5"/>
      <c r="S16" s="86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8"/>
      <c r="AN16" s="15"/>
      <c r="AO16" s="15"/>
      <c r="AP16" s="15"/>
      <c r="AQ16" s="15"/>
      <c r="AR16" s="15"/>
      <c r="AS16" s="15"/>
      <c r="AT16" s="15"/>
      <c r="AU16" s="15"/>
      <c r="AV16" s="47" t="s">
        <v>371</v>
      </c>
      <c r="AW16" s="15"/>
      <c r="AX16" s="15"/>
      <c r="AY16" s="15"/>
      <c r="AZ16" s="15"/>
    </row>
    <row r="17" spans="1:52" ht="15.75" customHeight="1" thickBot="1" x14ac:dyDescent="0.3">
      <c r="A17" s="82"/>
      <c r="B17" s="83"/>
      <c r="C17" s="83"/>
      <c r="D17" s="83"/>
      <c r="E17" s="83"/>
      <c r="F17" s="83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3"/>
      <c r="S17" s="89"/>
      <c r="T17" s="90"/>
      <c r="U17" s="90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1"/>
      <c r="AN17" s="15"/>
      <c r="AO17" s="15"/>
      <c r="AP17" s="15"/>
      <c r="AQ17" s="15"/>
      <c r="AR17" s="15"/>
      <c r="AS17" s="15"/>
      <c r="AT17" s="15"/>
      <c r="AU17" s="15"/>
      <c r="AV17" s="47" t="s">
        <v>380</v>
      </c>
      <c r="AW17" s="15"/>
      <c r="AX17" s="15"/>
      <c r="AY17" s="15"/>
      <c r="AZ17" s="15"/>
    </row>
    <row r="18" spans="1:52" ht="15" customHeight="1" x14ac:dyDescent="0.25">
      <c r="A18" s="108" t="s">
        <v>2</v>
      </c>
      <c r="B18" s="109"/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10"/>
      <c r="AN18" s="15"/>
      <c r="AO18" s="15"/>
      <c r="AP18" s="15"/>
      <c r="AQ18" s="15"/>
      <c r="AR18" s="15"/>
      <c r="AS18" s="15"/>
      <c r="AT18" s="15"/>
      <c r="AU18" s="15"/>
      <c r="AV18" s="20" t="s">
        <v>373</v>
      </c>
      <c r="AW18" s="15"/>
      <c r="AX18" s="15"/>
      <c r="AY18" s="15"/>
      <c r="AZ18" s="15"/>
    </row>
    <row r="19" spans="1:52" ht="15.75" thickBot="1" x14ac:dyDescent="0.3">
      <c r="A19" s="111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3"/>
      <c r="AN19" s="15"/>
      <c r="AO19" s="15"/>
      <c r="AP19" s="15"/>
      <c r="AQ19" s="15"/>
      <c r="AR19" s="15"/>
      <c r="AS19" s="15"/>
      <c r="AT19" s="15"/>
      <c r="AU19" s="15"/>
      <c r="AV19" s="21" t="s">
        <v>377</v>
      </c>
      <c r="AW19" s="15"/>
      <c r="AX19" s="15"/>
      <c r="AY19" s="15"/>
      <c r="AZ19" s="15"/>
    </row>
    <row r="20" spans="1:52" x14ac:dyDescent="0.25">
      <c r="A20" s="122" t="str">
        <f>_xlfn.SWITCH($G$16,"Réparation PRM","À sélectionner","Confection PRM","À sélectionner","Réparation Outillage","À décrire","Confection Outillage","À décrire","Choisir le type de demande")</f>
        <v>Choisir le type de demande</v>
      </c>
      <c r="B20" s="123"/>
      <c r="C20" s="123"/>
      <c r="D20" s="123"/>
      <c r="E20" s="123"/>
      <c r="F20" s="123"/>
      <c r="G20" s="123"/>
      <c r="H20" s="126" t="s">
        <v>11</v>
      </c>
      <c r="I20" s="126"/>
      <c r="J20" s="126"/>
      <c r="K20" s="126"/>
      <c r="L20" s="126"/>
      <c r="M20" s="126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9"/>
      <c r="AN20" s="15"/>
      <c r="AO20" s="15"/>
      <c r="AP20" s="15"/>
      <c r="AQ20" s="15"/>
      <c r="AR20" s="15"/>
      <c r="AS20" s="15"/>
      <c r="AT20" s="15"/>
      <c r="AU20" s="15"/>
      <c r="AV20" s="20" t="s">
        <v>375</v>
      </c>
      <c r="AW20" s="15"/>
      <c r="AX20" s="15"/>
      <c r="AY20" s="15"/>
      <c r="AZ20" s="15"/>
    </row>
    <row r="21" spans="1:52" ht="15.75" thickBot="1" x14ac:dyDescent="0.3">
      <c r="A21" s="124"/>
      <c r="B21" s="125"/>
      <c r="C21" s="125"/>
      <c r="D21" s="125"/>
      <c r="E21" s="125"/>
      <c r="F21" s="125"/>
      <c r="G21" s="125"/>
      <c r="H21" s="83"/>
      <c r="I21" s="83"/>
      <c r="J21" s="83"/>
      <c r="K21" s="83"/>
      <c r="L21" s="83"/>
      <c r="M21" s="83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1"/>
      <c r="AN21" s="15"/>
      <c r="AO21" s="15"/>
      <c r="AP21" s="15"/>
      <c r="AQ21" s="15"/>
      <c r="AR21" s="15"/>
      <c r="AS21" s="15"/>
      <c r="AT21" s="15"/>
      <c r="AU21" s="15"/>
      <c r="AV21" s="20"/>
      <c r="AW21" s="15"/>
      <c r="AX21" s="15"/>
      <c r="AY21" s="15"/>
      <c r="AZ21" s="15"/>
    </row>
    <row r="22" spans="1:52" ht="15" customHeight="1" x14ac:dyDescent="0.25">
      <c r="A22" s="122" t="str">
        <f>_xlfn.SWITCH($G$16,"Réparation PRM","À sélectionner","Confection PRM","À sélectionner","Réparation Outillage","À décrire","Confection Outillage","À décrire","")</f>
        <v/>
      </c>
      <c r="B22" s="123"/>
      <c r="C22" s="123"/>
      <c r="D22" s="123"/>
      <c r="E22" s="123"/>
      <c r="F22" s="123"/>
      <c r="G22" s="123"/>
      <c r="H22" s="126" t="s">
        <v>12</v>
      </c>
      <c r="I22" s="126"/>
      <c r="J22" s="126"/>
      <c r="K22" s="126"/>
      <c r="L22" s="126"/>
      <c r="M22" s="126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9"/>
      <c r="AN22" s="15"/>
      <c r="AO22" s="15"/>
      <c r="AP22" s="15"/>
      <c r="AQ22" s="15"/>
      <c r="AR22" s="15"/>
      <c r="AS22" s="15"/>
      <c r="AT22" s="15"/>
      <c r="AU22" s="15"/>
      <c r="AV22" s="20"/>
      <c r="AW22" s="15"/>
      <c r="AX22" s="15"/>
      <c r="AY22" s="15"/>
      <c r="AZ22" s="15"/>
    </row>
    <row r="23" spans="1:52" ht="15" customHeight="1" thickBot="1" x14ac:dyDescent="0.3">
      <c r="A23" s="124"/>
      <c r="B23" s="125"/>
      <c r="C23" s="125"/>
      <c r="D23" s="125"/>
      <c r="E23" s="125"/>
      <c r="F23" s="125"/>
      <c r="G23" s="125"/>
      <c r="H23" s="83"/>
      <c r="I23" s="83"/>
      <c r="J23" s="83"/>
      <c r="K23" s="83"/>
      <c r="L23" s="83"/>
      <c r="M23" s="83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1"/>
      <c r="AN23" s="15"/>
      <c r="AO23" s="15"/>
      <c r="AP23" s="15"/>
      <c r="AQ23" s="15"/>
      <c r="AR23" s="15"/>
      <c r="AS23" s="15"/>
      <c r="AT23" s="15"/>
      <c r="AU23" s="15"/>
      <c r="AV23" s="20"/>
      <c r="AW23" s="15"/>
      <c r="AX23" s="15"/>
      <c r="AY23" s="15"/>
      <c r="AZ23" s="15"/>
    </row>
    <row r="24" spans="1:52" ht="15" customHeight="1" x14ac:dyDescent="0.25">
      <c r="A24" s="122" t="str">
        <f>_xlfn.SWITCH($G$16,"Réparation PRM","À sélectionner si disponible","Confection PRM","À sélectionner si disponible","Réparation Outillage","Laisser vide","Confection Outillage","Laisser vide","")</f>
        <v/>
      </c>
      <c r="B24" s="123"/>
      <c r="C24" s="123"/>
      <c r="D24" s="123"/>
      <c r="E24" s="123"/>
      <c r="F24" s="123"/>
      <c r="G24" s="123"/>
      <c r="H24" s="126" t="s">
        <v>312</v>
      </c>
      <c r="I24" s="126"/>
      <c r="J24" s="126"/>
      <c r="K24" s="126"/>
      <c r="L24" s="126"/>
      <c r="M24" s="126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9"/>
      <c r="AN24" s="15"/>
      <c r="AO24" s="15"/>
      <c r="AP24" s="15"/>
      <c r="AQ24" s="15"/>
      <c r="AR24" s="15"/>
      <c r="AS24" s="15"/>
      <c r="AT24" s="15"/>
      <c r="AU24" s="15"/>
      <c r="AV24" s="20"/>
      <c r="AW24" s="15"/>
      <c r="AX24" s="15"/>
      <c r="AY24" s="15"/>
      <c r="AZ24" s="15"/>
    </row>
    <row r="25" spans="1:52" ht="15" customHeight="1" thickBot="1" x14ac:dyDescent="0.3">
      <c r="A25" s="124"/>
      <c r="B25" s="125"/>
      <c r="C25" s="125"/>
      <c r="D25" s="125"/>
      <c r="E25" s="125"/>
      <c r="F25" s="125"/>
      <c r="G25" s="125"/>
      <c r="H25" s="83"/>
      <c r="I25" s="83"/>
      <c r="J25" s="83"/>
      <c r="K25" s="83"/>
      <c r="L25" s="83"/>
      <c r="M25" s="83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1"/>
      <c r="AN25" s="15"/>
      <c r="AO25" s="15"/>
      <c r="AP25" s="15"/>
      <c r="AQ25" s="15"/>
      <c r="AR25" s="15"/>
      <c r="AS25" s="15"/>
      <c r="AT25" s="15"/>
      <c r="AU25" s="15"/>
      <c r="AV25" s="20"/>
      <c r="AW25" s="15"/>
      <c r="AX25" s="15"/>
      <c r="AY25" s="15"/>
      <c r="AZ25" s="15"/>
    </row>
    <row r="26" spans="1:52" ht="15" customHeight="1" x14ac:dyDescent="0.25">
      <c r="A26" s="122" t="str">
        <f>_xlfn.SWITCH($G$16,"Réparation PRM","À sélectionner","Confection PRM","À sélectionner","Réparation Outillage","À décrire","Confection Outillage","À décrire","")</f>
        <v/>
      </c>
      <c r="B26" s="123"/>
      <c r="C26" s="123"/>
      <c r="D26" s="123"/>
      <c r="E26" s="123"/>
      <c r="F26" s="123"/>
      <c r="G26" s="123"/>
      <c r="H26" s="127" t="s">
        <v>313</v>
      </c>
      <c r="I26" s="127"/>
      <c r="J26" s="127"/>
      <c r="K26" s="127"/>
      <c r="L26" s="127"/>
      <c r="M26" s="127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5"/>
      <c r="AN26" s="15"/>
      <c r="AO26" s="15"/>
      <c r="AP26" s="15"/>
      <c r="AQ26" s="15"/>
      <c r="AR26" s="15"/>
      <c r="AS26" s="15"/>
      <c r="AT26" s="15"/>
      <c r="AU26" s="15"/>
      <c r="AV26" s="20"/>
      <c r="AW26" s="15"/>
      <c r="AX26" s="15"/>
      <c r="AY26" s="15"/>
      <c r="AZ26" s="15"/>
    </row>
    <row r="27" spans="1:52" ht="15" customHeight="1" thickBot="1" x14ac:dyDescent="0.3">
      <c r="A27" s="124"/>
      <c r="B27" s="125"/>
      <c r="C27" s="125"/>
      <c r="D27" s="125"/>
      <c r="E27" s="125"/>
      <c r="F27" s="125"/>
      <c r="G27" s="125"/>
      <c r="H27" s="128"/>
      <c r="I27" s="128"/>
      <c r="J27" s="128"/>
      <c r="K27" s="128"/>
      <c r="L27" s="128"/>
      <c r="M27" s="128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7"/>
      <c r="AN27" s="15"/>
      <c r="AO27" s="15"/>
      <c r="AP27" s="15"/>
      <c r="AQ27" s="15"/>
      <c r="AR27" s="15"/>
      <c r="AS27" s="15"/>
      <c r="AT27" s="15"/>
      <c r="AU27" s="15"/>
      <c r="AV27" s="20"/>
      <c r="AW27" s="15"/>
      <c r="AX27" s="15"/>
      <c r="AY27" s="15"/>
      <c r="AZ27" s="15"/>
    </row>
    <row r="28" spans="1:52" ht="15" customHeight="1" x14ac:dyDescent="0.25">
      <c r="A28" s="122" t="str">
        <f>_xlfn.SWITCH($G$16,"Réparation PRM","À sélectionner","Confection PRM","À sélectionner","Réparation Outillage","À sélectionner","Confection Outillage","À sélectionner","")</f>
        <v/>
      </c>
      <c r="B28" s="123"/>
      <c r="C28" s="123"/>
      <c r="D28" s="123"/>
      <c r="E28" s="123"/>
      <c r="F28" s="123"/>
      <c r="G28" s="123"/>
      <c r="H28" s="132" t="s">
        <v>14</v>
      </c>
      <c r="I28" s="132"/>
      <c r="J28" s="132"/>
      <c r="K28" s="132"/>
      <c r="L28" s="132"/>
      <c r="M28" s="132"/>
      <c r="N28" s="129" t="s">
        <v>1048</v>
      </c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30"/>
      <c r="AD28" s="137" t="s">
        <v>6</v>
      </c>
      <c r="AE28" s="138"/>
      <c r="AF28" s="138"/>
      <c r="AG28" s="138"/>
      <c r="AH28" s="129">
        <v>1</v>
      </c>
      <c r="AI28" s="129"/>
      <c r="AJ28" s="129"/>
      <c r="AK28" s="8"/>
      <c r="AN28" s="15"/>
      <c r="AO28" s="15"/>
      <c r="AP28" s="15"/>
      <c r="AQ28" s="15"/>
      <c r="AR28" s="15"/>
      <c r="AS28" s="15"/>
      <c r="AT28" s="15"/>
      <c r="AU28" s="15"/>
      <c r="AV28" s="20"/>
      <c r="AW28" s="15"/>
      <c r="AX28" s="15"/>
      <c r="AY28" s="15"/>
      <c r="AZ28" s="15"/>
    </row>
    <row r="29" spans="1:52" ht="15" customHeight="1" thickBot="1" x14ac:dyDescent="0.3">
      <c r="A29" s="124"/>
      <c r="B29" s="125"/>
      <c r="C29" s="125"/>
      <c r="D29" s="125"/>
      <c r="E29" s="125"/>
      <c r="F29" s="125"/>
      <c r="G29" s="125"/>
      <c r="H29" s="133"/>
      <c r="I29" s="133"/>
      <c r="J29" s="133"/>
      <c r="K29" s="133"/>
      <c r="L29" s="133"/>
      <c r="M29" s="133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8"/>
      <c r="AD29" s="94"/>
      <c r="AE29" s="95"/>
      <c r="AF29" s="95"/>
      <c r="AG29" s="95"/>
      <c r="AH29" s="90"/>
      <c r="AI29" s="90"/>
      <c r="AJ29" s="90"/>
      <c r="AK29" s="2"/>
      <c r="AN29" s="15"/>
      <c r="AO29" s="15"/>
      <c r="AP29" s="15"/>
      <c r="AQ29" s="15"/>
      <c r="AR29" s="15"/>
      <c r="AS29" s="15"/>
      <c r="AT29" s="15"/>
      <c r="AU29" s="15"/>
      <c r="AV29" s="20"/>
      <c r="AW29" s="15"/>
      <c r="AX29" s="15"/>
      <c r="AY29" s="15"/>
      <c r="AZ29" s="15"/>
    </row>
    <row r="30" spans="1:52" ht="15" customHeight="1" x14ac:dyDescent="0.25">
      <c r="A30" s="150" t="s">
        <v>5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40">
        <f ca="1">TODAY()+60</f>
        <v>44457</v>
      </c>
      <c r="S30" s="140"/>
      <c r="T30" s="140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1"/>
      <c r="AN30" s="15"/>
      <c r="AO30" s="15"/>
      <c r="AP30" s="15"/>
      <c r="AQ30" s="15"/>
      <c r="AR30" s="15"/>
      <c r="AS30" s="15"/>
      <c r="AT30" s="15"/>
      <c r="AU30" s="15"/>
      <c r="AV30" s="20"/>
      <c r="AW30" s="15"/>
      <c r="AX30" s="15"/>
      <c r="AY30" s="15"/>
      <c r="AZ30" s="15"/>
    </row>
    <row r="31" spans="1:52" ht="15" customHeight="1" x14ac:dyDescent="0.25">
      <c r="A31" s="152"/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3"/>
      <c r="AN31" s="15"/>
      <c r="AO31" s="15"/>
      <c r="AP31" s="15"/>
      <c r="AQ31" s="15"/>
      <c r="AR31" s="15"/>
      <c r="AS31" s="15"/>
      <c r="AT31" s="15"/>
      <c r="AU31" s="15"/>
      <c r="AV31" s="20"/>
      <c r="AW31" s="15"/>
      <c r="AX31" s="15"/>
      <c r="AY31" s="15"/>
      <c r="AZ31" s="15"/>
    </row>
    <row r="32" spans="1:52" ht="15" customHeight="1" thickBot="1" x14ac:dyDescent="0.3">
      <c r="A32" s="152"/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42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3"/>
      <c r="AN32" s="15"/>
      <c r="AO32" s="15"/>
      <c r="AP32" s="15"/>
      <c r="AQ32" s="15"/>
      <c r="AR32" s="15"/>
      <c r="AS32" s="15"/>
      <c r="AT32" s="15"/>
      <c r="AU32" s="15"/>
      <c r="AV32" s="20"/>
      <c r="AW32" s="15"/>
      <c r="AX32" s="15"/>
      <c r="AY32" s="15"/>
      <c r="AZ32" s="15"/>
    </row>
    <row r="33" spans="1:52" ht="15" customHeight="1" x14ac:dyDescent="0.25">
      <c r="A33" s="131" t="s">
        <v>7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5"/>
      <c r="AN33" s="15"/>
      <c r="AO33" s="15"/>
      <c r="AP33" s="15"/>
      <c r="AQ33" s="15"/>
      <c r="AR33" s="15"/>
      <c r="AS33" s="15"/>
      <c r="AT33" s="15"/>
      <c r="AU33" s="15"/>
      <c r="AV33" s="20"/>
      <c r="AW33" s="15"/>
      <c r="AX33" s="15"/>
      <c r="AY33" s="15"/>
      <c r="AZ33" s="15"/>
    </row>
    <row r="34" spans="1:52" ht="15" customHeight="1" x14ac:dyDescent="0.2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7"/>
      <c r="AN34" s="15"/>
      <c r="AO34" s="15"/>
      <c r="AP34" s="15"/>
      <c r="AQ34" s="15"/>
      <c r="AR34" s="15"/>
      <c r="AS34" s="15"/>
      <c r="AT34" s="15"/>
      <c r="AU34" s="15"/>
      <c r="AV34" s="20"/>
      <c r="AW34" s="15"/>
      <c r="AX34" s="15"/>
      <c r="AY34" s="15"/>
      <c r="AZ34" s="15"/>
    </row>
    <row r="35" spans="1:52" ht="15" customHeight="1" x14ac:dyDescent="0.25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7"/>
      <c r="AN35" s="15"/>
      <c r="AO35" s="15"/>
      <c r="AP35" s="15"/>
      <c r="AQ35" s="15"/>
      <c r="AR35" s="15"/>
      <c r="AS35" s="15"/>
      <c r="AT35" s="15"/>
      <c r="AU35" s="15"/>
      <c r="AV35" s="20"/>
      <c r="AW35" s="15"/>
      <c r="AX35" s="15"/>
      <c r="AY35" s="15"/>
      <c r="AZ35" s="15"/>
    </row>
    <row r="36" spans="1:52" ht="15" customHeight="1" thickBot="1" x14ac:dyDescent="0.3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9"/>
      <c r="AN36" s="15"/>
      <c r="AO36" s="15"/>
      <c r="AP36" s="15"/>
      <c r="AQ36" s="15"/>
      <c r="AR36" s="15"/>
      <c r="AS36" s="15"/>
      <c r="AT36" s="15"/>
      <c r="AU36" s="15"/>
      <c r="AV36" s="20"/>
      <c r="AW36" s="15"/>
      <c r="AX36" s="15"/>
      <c r="AY36" s="15"/>
      <c r="AZ36" s="15"/>
    </row>
    <row r="37" spans="1:52" ht="15" customHeight="1" x14ac:dyDescent="0.25">
      <c r="A37" s="45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8"/>
      <c r="AN37" s="15"/>
      <c r="AO37" s="15"/>
      <c r="AP37" s="15"/>
      <c r="AQ37" s="15"/>
      <c r="AR37" s="15"/>
      <c r="AS37" s="15"/>
      <c r="AT37" s="15"/>
      <c r="AU37" s="15"/>
      <c r="AV37" s="20"/>
      <c r="AW37" s="15"/>
      <c r="AX37" s="15"/>
      <c r="AY37" s="15"/>
      <c r="AZ37" s="15"/>
    </row>
    <row r="38" spans="1:52" ht="15" customHeight="1" x14ac:dyDescent="0.25">
      <c r="A38" s="136" t="s">
        <v>8</v>
      </c>
      <c r="B38" s="134"/>
      <c r="C38" s="134"/>
      <c r="D38" s="42"/>
      <c r="E38" s="135"/>
      <c r="F38" s="135"/>
      <c r="G38" s="135"/>
      <c r="H38" s="135"/>
      <c r="I38" s="135"/>
      <c r="J38" s="135"/>
      <c r="K38" s="135"/>
      <c r="L38" s="134" t="s">
        <v>314</v>
      </c>
      <c r="M38" s="134"/>
      <c r="N38" s="134"/>
      <c r="O38" s="134"/>
      <c r="P38" s="134"/>
      <c r="R38" s="135"/>
      <c r="S38" s="135"/>
      <c r="T38" s="135"/>
      <c r="U38" s="135"/>
      <c r="V38" s="135"/>
      <c r="W38" s="135"/>
      <c r="X38" s="135"/>
      <c r="Y38" s="135"/>
      <c r="Z38" s="134" t="s">
        <v>315</v>
      </c>
      <c r="AA38" s="134"/>
      <c r="AB38" s="134"/>
      <c r="AC38" s="44" t="str">
        <f>_xlfn.SWITCH($N$26,"Liste suivant pièce","Apparition automatique si une fiche est associée","","","")</f>
        <v/>
      </c>
      <c r="AD38" s="135"/>
      <c r="AE38" s="135"/>
      <c r="AF38" s="135"/>
      <c r="AG38" s="135"/>
      <c r="AH38" s="135"/>
      <c r="AI38" s="135"/>
      <c r="AJ38" s="135"/>
      <c r="AK38" s="139"/>
      <c r="AN38" s="15"/>
      <c r="AO38" s="15"/>
      <c r="AP38" s="15"/>
      <c r="AQ38" s="15"/>
      <c r="AR38" s="15"/>
      <c r="AS38" s="15"/>
      <c r="AT38" s="15"/>
      <c r="AU38" s="20"/>
      <c r="AV38" s="15"/>
      <c r="AW38" s="15"/>
      <c r="AX38" s="15"/>
      <c r="AY38" s="15"/>
      <c r="AZ38" s="15"/>
    </row>
    <row r="39" spans="1:52" ht="15" customHeight="1" x14ac:dyDescent="0.25">
      <c r="A39" s="136"/>
      <c r="B39" s="134"/>
      <c r="C39" s="134"/>
      <c r="D39" s="43" t="e">
        <f>URL_QRCode_SERIES(E38 &amp; CHAR(9))</f>
        <v>#VALUE!</v>
      </c>
      <c r="E39" s="135"/>
      <c r="F39" s="135"/>
      <c r="G39" s="135"/>
      <c r="H39" s="135"/>
      <c r="I39" s="135"/>
      <c r="J39" s="135"/>
      <c r="K39" s="135"/>
      <c r="L39" s="134"/>
      <c r="M39" s="134"/>
      <c r="N39" s="134"/>
      <c r="O39" s="134"/>
      <c r="P39" s="134"/>
      <c r="Q39" s="41" t="e">
        <f>URL_QRCode_SERIES(R38 &amp; CHAR(9))</f>
        <v>#VALUE!</v>
      </c>
      <c r="R39" s="135"/>
      <c r="S39" s="135"/>
      <c r="T39" s="135"/>
      <c r="U39" s="135"/>
      <c r="V39" s="135"/>
      <c r="W39" s="135"/>
      <c r="X39" s="135"/>
      <c r="Y39" s="135"/>
      <c r="Z39" s="134"/>
      <c r="AA39" s="134"/>
      <c r="AB39" s="134"/>
      <c r="AC39" s="41" t="e">
        <f>URL_QRCode_SERIES(AD38 &amp; CHAR(9))</f>
        <v>#VALUE!</v>
      </c>
      <c r="AD39" s="135"/>
      <c r="AE39" s="135"/>
      <c r="AF39" s="135"/>
      <c r="AG39" s="135"/>
      <c r="AH39" s="135"/>
      <c r="AI39" s="135"/>
      <c r="AJ39" s="135"/>
      <c r="AK39" s="139"/>
      <c r="AN39" s="15"/>
      <c r="AO39" s="15"/>
      <c r="AP39" s="15"/>
      <c r="AQ39" s="15"/>
      <c r="AR39" s="15"/>
      <c r="AS39" s="15"/>
      <c r="AT39" s="15"/>
      <c r="AU39" s="20"/>
      <c r="AV39" s="15"/>
      <c r="AW39" s="15"/>
      <c r="AX39" s="15"/>
      <c r="AY39" s="15"/>
      <c r="AZ39" s="15"/>
    </row>
    <row r="40" spans="1:52" ht="15" customHeight="1" x14ac:dyDescent="0.25">
      <c r="A40" s="3"/>
      <c r="W40" s="15"/>
      <c r="AK40" s="2"/>
      <c r="AN40" s="15"/>
      <c r="AO40" s="15"/>
      <c r="AP40" s="15"/>
      <c r="AQ40" s="15"/>
      <c r="AR40" s="15"/>
      <c r="AS40" s="15"/>
      <c r="AT40" s="15"/>
      <c r="AU40" s="15"/>
      <c r="AV40" s="20"/>
      <c r="AW40" s="15"/>
      <c r="AX40" s="15"/>
      <c r="AY40" s="15"/>
      <c r="AZ40" s="15"/>
    </row>
    <row r="41" spans="1:52" ht="15" customHeight="1" x14ac:dyDescent="0.25">
      <c r="A41" s="3"/>
      <c r="AK41" s="2"/>
      <c r="AN41" s="15"/>
      <c r="AO41" s="15"/>
      <c r="AP41" s="15"/>
      <c r="AQ41" s="15"/>
      <c r="AR41" s="15"/>
      <c r="AS41" s="15"/>
      <c r="AT41" s="15"/>
      <c r="AU41" s="15"/>
      <c r="AV41" s="20"/>
      <c r="AW41" s="15"/>
      <c r="AX41" s="15"/>
      <c r="AY41" s="15"/>
      <c r="AZ41" s="15"/>
    </row>
    <row r="42" spans="1:52" ht="15" customHeight="1" x14ac:dyDescent="0.25">
      <c r="A42" s="3"/>
      <c r="AK42" s="2"/>
      <c r="AN42" s="15"/>
      <c r="AO42" s="15"/>
      <c r="AP42" s="15"/>
      <c r="AQ42" s="15"/>
      <c r="AR42" s="15"/>
      <c r="AS42" s="15"/>
      <c r="AT42" s="15"/>
      <c r="AU42" s="15"/>
      <c r="AV42" s="20"/>
      <c r="AW42" s="15"/>
      <c r="AX42" s="15"/>
      <c r="AY42" s="15"/>
      <c r="AZ42" s="15"/>
    </row>
    <row r="43" spans="1:52" ht="15" customHeight="1" x14ac:dyDescent="0.25">
      <c r="A43" s="3"/>
      <c r="AK43" s="2"/>
      <c r="AN43" s="15"/>
      <c r="AO43" s="15"/>
      <c r="AP43" s="15"/>
      <c r="AQ43" s="15"/>
      <c r="AR43" s="15"/>
      <c r="AS43" s="15"/>
      <c r="AT43" s="15"/>
      <c r="AU43" s="15"/>
      <c r="AV43" s="20"/>
      <c r="AW43" s="15"/>
      <c r="AX43" s="15"/>
      <c r="AY43" s="15"/>
      <c r="AZ43" s="15"/>
    </row>
    <row r="44" spans="1:52" ht="15" customHeight="1" x14ac:dyDescent="0.25">
      <c r="A44" s="3"/>
      <c r="AK44" s="2"/>
      <c r="AN44" s="15"/>
      <c r="AO44" s="15"/>
      <c r="AP44" s="15"/>
      <c r="AQ44" s="15"/>
      <c r="AR44" s="15"/>
      <c r="AS44" s="15"/>
      <c r="AT44" s="15"/>
      <c r="AU44" s="15"/>
      <c r="AV44" s="20"/>
      <c r="AW44" s="15"/>
      <c r="AX44" s="15"/>
      <c r="AY44" s="15"/>
      <c r="AZ44" s="15"/>
    </row>
    <row r="45" spans="1:52" ht="15" customHeight="1" x14ac:dyDescent="0.25">
      <c r="A45" s="3"/>
      <c r="AK45" s="2"/>
      <c r="AN45" s="15"/>
      <c r="AO45" s="15"/>
      <c r="AP45" s="15"/>
      <c r="AQ45" s="15"/>
      <c r="AR45" s="15"/>
      <c r="AS45" s="15"/>
      <c r="AT45" s="15"/>
      <c r="AU45" s="15"/>
      <c r="AV45" s="20"/>
      <c r="AW45" s="15"/>
      <c r="AX45" s="15"/>
      <c r="AY45" s="15"/>
      <c r="AZ45" s="15"/>
    </row>
    <row r="46" spans="1:52" ht="15" customHeight="1" x14ac:dyDescent="0.25">
      <c r="A46" s="3"/>
      <c r="AK46" s="2"/>
      <c r="AN46" s="15"/>
      <c r="AO46" s="15"/>
      <c r="AP46" s="15"/>
      <c r="AQ46" s="15"/>
      <c r="AR46" s="15"/>
      <c r="AS46" s="15"/>
      <c r="AT46" s="15"/>
      <c r="AU46" s="15"/>
      <c r="AV46" s="20"/>
      <c r="AW46" s="15"/>
      <c r="AX46" s="15"/>
      <c r="AY46" s="15"/>
      <c r="AZ46" s="15"/>
    </row>
    <row r="47" spans="1:52" ht="15" customHeight="1" x14ac:dyDescent="0.25">
      <c r="A47" s="3"/>
      <c r="AK47" s="2"/>
      <c r="AN47" s="15"/>
      <c r="AO47" s="15"/>
      <c r="AP47" s="15"/>
      <c r="AQ47" s="15"/>
      <c r="AR47" s="15"/>
      <c r="AS47" s="15"/>
      <c r="AT47" s="15"/>
      <c r="AU47" s="15"/>
      <c r="AV47" s="20"/>
      <c r="AW47" s="15"/>
      <c r="AX47" s="15"/>
      <c r="AY47" s="15"/>
      <c r="AZ47" s="15"/>
    </row>
    <row r="48" spans="1:52" ht="15" customHeight="1" x14ac:dyDescent="0.25">
      <c r="A48" s="3"/>
      <c r="AK48" s="2"/>
      <c r="AN48" s="15"/>
      <c r="AO48" s="15"/>
      <c r="AP48" s="15"/>
      <c r="AQ48" s="15"/>
      <c r="AR48" s="15"/>
      <c r="AS48" s="15"/>
      <c r="AT48" s="15"/>
      <c r="AU48" s="15"/>
      <c r="AV48" s="20"/>
      <c r="AW48" s="15"/>
      <c r="AX48" s="15"/>
      <c r="AY48" s="15"/>
      <c r="AZ48" s="15"/>
    </row>
    <row r="49" spans="1:52" ht="15" customHeight="1" x14ac:dyDescent="0.25">
      <c r="A49" s="80" t="s">
        <v>9</v>
      </c>
      <c r="B49" s="81"/>
      <c r="C49" s="81"/>
      <c r="D49" s="81"/>
      <c r="E49" s="81"/>
      <c r="F49" s="81"/>
      <c r="G49" s="81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8"/>
      <c r="AN49" s="15"/>
      <c r="AO49" s="15"/>
      <c r="AP49" s="15"/>
      <c r="AQ49" s="15"/>
      <c r="AR49" s="15"/>
      <c r="AS49" s="15"/>
      <c r="AT49" s="15"/>
      <c r="AU49" s="15"/>
      <c r="AV49" s="20"/>
      <c r="AW49" s="15"/>
      <c r="AX49" s="15"/>
      <c r="AY49" s="15"/>
      <c r="AZ49" s="15"/>
    </row>
    <row r="50" spans="1:52" ht="15" customHeight="1" x14ac:dyDescent="0.25">
      <c r="A50" s="80"/>
      <c r="B50" s="81"/>
      <c r="C50" s="81"/>
      <c r="D50" s="81"/>
      <c r="E50" s="81"/>
      <c r="F50" s="81"/>
      <c r="G50" s="81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8"/>
      <c r="AN50" s="15"/>
      <c r="AO50" s="15"/>
      <c r="AP50" s="15"/>
      <c r="AQ50" s="15"/>
      <c r="AR50" s="15"/>
      <c r="AS50" s="15"/>
      <c r="AT50" s="15"/>
      <c r="AU50" s="15"/>
      <c r="AV50" s="20"/>
      <c r="AW50" s="15"/>
      <c r="AX50" s="15"/>
      <c r="AY50" s="15"/>
      <c r="AZ50" s="15"/>
    </row>
    <row r="51" spans="1:52" ht="15" customHeight="1" x14ac:dyDescent="0.25">
      <c r="A51" s="80"/>
      <c r="B51" s="81"/>
      <c r="C51" s="81"/>
      <c r="D51" s="81"/>
      <c r="E51" s="81"/>
      <c r="F51" s="81"/>
      <c r="G51" s="81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8"/>
      <c r="AN51" s="15"/>
      <c r="AO51" s="15"/>
      <c r="AP51" s="15"/>
      <c r="AQ51" s="15"/>
      <c r="AR51" s="15"/>
      <c r="AS51" s="15"/>
      <c r="AT51" s="15"/>
      <c r="AU51" s="15"/>
      <c r="AV51" s="20"/>
      <c r="AW51" s="15"/>
      <c r="AX51" s="15"/>
      <c r="AY51" s="15"/>
      <c r="AZ51" s="15"/>
    </row>
    <row r="52" spans="1:52" ht="15" customHeight="1" x14ac:dyDescent="0.25">
      <c r="A52" s="80"/>
      <c r="B52" s="81"/>
      <c r="C52" s="81"/>
      <c r="D52" s="81"/>
      <c r="E52" s="81"/>
      <c r="F52" s="81"/>
      <c r="G52" s="81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7"/>
      <c r="AH52" s="87"/>
      <c r="AI52" s="87"/>
      <c r="AJ52" s="87"/>
      <c r="AK52" s="88"/>
      <c r="AN52" s="15"/>
      <c r="AO52" s="15"/>
      <c r="AP52" s="15"/>
      <c r="AQ52" s="15"/>
      <c r="AR52" s="15"/>
      <c r="AS52" s="15"/>
      <c r="AT52" s="15"/>
      <c r="AU52" s="15"/>
      <c r="AV52" s="20"/>
      <c r="AW52" s="15"/>
      <c r="AX52" s="15"/>
      <c r="AY52" s="15"/>
      <c r="AZ52" s="15"/>
    </row>
    <row r="53" spans="1:52" ht="15" customHeight="1" x14ac:dyDescent="0.25">
      <c r="A53" s="80"/>
      <c r="B53" s="81"/>
      <c r="C53" s="81"/>
      <c r="D53" s="81"/>
      <c r="E53" s="81"/>
      <c r="F53" s="81"/>
      <c r="G53" s="81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7"/>
      <c r="AE53" s="87"/>
      <c r="AF53" s="87"/>
      <c r="AG53" s="87"/>
      <c r="AH53" s="87"/>
      <c r="AI53" s="87"/>
      <c r="AJ53" s="87"/>
      <c r="AK53" s="88"/>
      <c r="AN53" s="15"/>
      <c r="AO53" s="15"/>
      <c r="AP53" s="15"/>
      <c r="AQ53" s="15"/>
      <c r="AR53" s="15"/>
      <c r="AS53" s="15"/>
      <c r="AT53" s="15"/>
      <c r="AU53" s="15"/>
      <c r="AV53" s="20"/>
      <c r="AW53" s="15"/>
      <c r="AX53" s="15"/>
      <c r="AY53" s="15"/>
      <c r="AZ53" s="15"/>
    </row>
    <row r="54" spans="1:52" ht="15" customHeight="1" x14ac:dyDescent="0.25">
      <c r="A54" s="80"/>
      <c r="B54" s="81"/>
      <c r="C54" s="81"/>
      <c r="D54" s="81"/>
      <c r="E54" s="81"/>
      <c r="F54" s="81"/>
      <c r="G54" s="81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7"/>
      <c r="AC54" s="87"/>
      <c r="AD54" s="87"/>
      <c r="AE54" s="87"/>
      <c r="AF54" s="87"/>
      <c r="AG54" s="87"/>
      <c r="AH54" s="87"/>
      <c r="AI54" s="87"/>
      <c r="AJ54" s="87"/>
      <c r="AK54" s="88"/>
    </row>
    <row r="55" spans="1:52" ht="15" customHeight="1" x14ac:dyDescent="0.25">
      <c r="A55" s="3"/>
      <c r="AK55" s="2"/>
    </row>
    <row r="56" spans="1:52" s="13" customFormat="1" ht="15" customHeight="1" thickBot="1" x14ac:dyDescent="0.3">
      <c r="A56" s="10"/>
      <c r="B56" s="11"/>
      <c r="C56" s="18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2"/>
      <c r="AV56" s="19"/>
    </row>
    <row r="57" spans="1:52" ht="15" customHeight="1" x14ac:dyDescent="0.25">
      <c r="AV57" s="22"/>
    </row>
  </sheetData>
  <mergeCells count="45">
    <mergeCell ref="AB51:AK54"/>
    <mergeCell ref="Z38:AB39"/>
    <mergeCell ref="AD38:AK39"/>
    <mergeCell ref="R30:AK32"/>
    <mergeCell ref="R38:Y39"/>
    <mergeCell ref="N33:AK36"/>
    <mergeCell ref="A30:Q32"/>
    <mergeCell ref="A49:G54"/>
    <mergeCell ref="H49:Q50"/>
    <mergeCell ref="R49:AA50"/>
    <mergeCell ref="H51:Q54"/>
    <mergeCell ref="R51:AA54"/>
    <mergeCell ref="AH28:AJ29"/>
    <mergeCell ref="A28:G29"/>
    <mergeCell ref="N28:AC29"/>
    <mergeCell ref="A33:M36"/>
    <mergeCell ref="AB49:AK50"/>
    <mergeCell ref="H28:M29"/>
    <mergeCell ref="L38:P39"/>
    <mergeCell ref="E38:K39"/>
    <mergeCell ref="A38:C39"/>
    <mergeCell ref="AD28:AG29"/>
    <mergeCell ref="A18:AK19"/>
    <mergeCell ref="G12:R13"/>
    <mergeCell ref="N26:AK27"/>
    <mergeCell ref="N20:AK21"/>
    <mergeCell ref="N22:AK23"/>
    <mergeCell ref="N24:AK25"/>
    <mergeCell ref="A20:G21"/>
    <mergeCell ref="A22:G23"/>
    <mergeCell ref="A24:G25"/>
    <mergeCell ref="A26:G27"/>
    <mergeCell ref="H20:M21"/>
    <mergeCell ref="H22:M23"/>
    <mergeCell ref="H24:M25"/>
    <mergeCell ref="H26:M27"/>
    <mergeCell ref="A1:AK2"/>
    <mergeCell ref="A16:F17"/>
    <mergeCell ref="A12:F13"/>
    <mergeCell ref="G14:R15"/>
    <mergeCell ref="S12:AK17"/>
    <mergeCell ref="G16:R17"/>
    <mergeCell ref="A14:F15"/>
    <mergeCell ref="S10:AK11"/>
    <mergeCell ref="A10:R11"/>
  </mergeCells>
  <dataValidations count="4">
    <dataValidation type="list" allowBlank="1" showInputMessage="1" showErrorMessage="1" sqref="G12:R13" xr:uid="{8EB9B208-C995-4AFC-84BD-0AC9FFAF34BB}">
      <formula1>$AV$3:$AV$20</formula1>
    </dataValidation>
    <dataValidation type="list" allowBlank="1" showInputMessage="1" showErrorMessage="1" sqref="G14:R15" xr:uid="{53315431-6F21-438A-B481-F8358D16A85D}">
      <formula1>INDIRECT($AL$1)</formula1>
    </dataValidation>
    <dataValidation type="list" allowBlank="1" showInputMessage="1" showErrorMessage="1" sqref="N28:AC29" xr:uid="{1ABCB91F-0089-4A22-8B4E-A137C59AECC9}">
      <formula1>INDIRECT($AM$1)</formula1>
    </dataValidation>
    <dataValidation type="list" allowBlank="1" showInputMessage="1" showErrorMessage="1" sqref="G16:R17" xr:uid="{A7783FB7-256B-4673-B1F9-FBBF19872987}">
      <formula1>$AR$3:$AR$6</formula1>
    </dataValidation>
  </dataValidations>
  <printOptions horizontalCentered="1" verticalCentered="1"/>
  <pageMargins left="0" right="0" top="0" bottom="0" header="0" footer="0"/>
  <pageSetup paperSize="9" orientation="portrait" r:id="rId1"/>
  <headerFooter>
    <oddFooter>&amp;L&amp;1#&amp;"Calibri"&amp;10&amp;KC8DE09Diffusable</oddFooter>
  </headerFooter>
  <ignoredErrors>
    <ignoredError sqref="A24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20</xdr:col>
                    <xdr:colOff>28575</xdr:colOff>
                    <xdr:row>10</xdr:row>
                    <xdr:rowOff>180975</xdr:rowOff>
                  </from>
                  <to>
                    <xdr:col>23</xdr:col>
                    <xdr:colOff>114300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27</xdr:col>
                    <xdr:colOff>171450</xdr:colOff>
                    <xdr:row>10</xdr:row>
                    <xdr:rowOff>180975</xdr:rowOff>
                  </from>
                  <to>
                    <xdr:col>35</xdr:col>
                    <xdr:colOff>85725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20</xdr:col>
                    <xdr:colOff>28575</xdr:colOff>
                    <xdr:row>11</xdr:row>
                    <xdr:rowOff>171450</xdr:rowOff>
                  </from>
                  <to>
                    <xdr:col>22</xdr:col>
                    <xdr:colOff>152400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20</xdr:col>
                    <xdr:colOff>28575</xdr:colOff>
                    <xdr:row>12</xdr:row>
                    <xdr:rowOff>171450</xdr:rowOff>
                  </from>
                  <to>
                    <xdr:col>23</xdr:col>
                    <xdr:colOff>104775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20</xdr:col>
                    <xdr:colOff>28575</xdr:colOff>
                    <xdr:row>13</xdr:row>
                    <xdr:rowOff>171450</xdr:rowOff>
                  </from>
                  <to>
                    <xdr:col>25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27</xdr:col>
                    <xdr:colOff>171450</xdr:colOff>
                    <xdr:row>12</xdr:row>
                    <xdr:rowOff>171450</xdr:rowOff>
                  </from>
                  <to>
                    <xdr:col>34</xdr:col>
                    <xdr:colOff>114300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27</xdr:col>
                    <xdr:colOff>171450</xdr:colOff>
                    <xdr:row>13</xdr:row>
                    <xdr:rowOff>171450</xdr:rowOff>
                  </from>
                  <to>
                    <xdr:col>32</xdr:col>
                    <xdr:colOff>57150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27</xdr:col>
                    <xdr:colOff>171450</xdr:colOff>
                    <xdr:row>14</xdr:row>
                    <xdr:rowOff>171450</xdr:rowOff>
                  </from>
                  <to>
                    <xdr:col>34</xdr:col>
                    <xdr:colOff>19050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27</xdr:col>
                    <xdr:colOff>171450</xdr:colOff>
                    <xdr:row>15</xdr:row>
                    <xdr:rowOff>161925</xdr:rowOff>
                  </from>
                  <to>
                    <xdr:col>34</xdr:col>
                    <xdr:colOff>19050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20</xdr:col>
                    <xdr:colOff>28575</xdr:colOff>
                    <xdr:row>14</xdr:row>
                    <xdr:rowOff>171450</xdr:rowOff>
                  </from>
                  <to>
                    <xdr:col>24</xdr:col>
                    <xdr:colOff>114300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20</xdr:col>
                    <xdr:colOff>28575</xdr:colOff>
                    <xdr:row>15</xdr:row>
                    <xdr:rowOff>161925</xdr:rowOff>
                  </from>
                  <to>
                    <xdr:col>26</xdr:col>
                    <xdr:colOff>85725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27</xdr:col>
                    <xdr:colOff>171450</xdr:colOff>
                    <xdr:row>11</xdr:row>
                    <xdr:rowOff>171450</xdr:rowOff>
                  </from>
                  <to>
                    <xdr:col>35</xdr:col>
                    <xdr:colOff>85725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Spinner 15">
              <controlPr defaultSize="0" autoPict="0">
                <anchor moveWithCells="1" sizeWithCells="1">
                  <from>
                    <xdr:col>35</xdr:col>
                    <xdr:colOff>171450</xdr:colOff>
                    <xdr:row>27</xdr:row>
                    <xdr:rowOff>9525</xdr:rowOff>
                  </from>
                  <to>
                    <xdr:col>36</xdr:col>
                    <xdr:colOff>171450</xdr:colOff>
                    <xdr:row>28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3">
    <tablePart r:id="rId17"/>
    <tablePart r:id="rId18"/>
    <tablePart r:id="rId1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9AC-6F08-412B-85B7-2EA4C79C0CA3}">
  <sheetPr codeName="Feuil2"/>
  <dimension ref="A1:R126"/>
  <sheetViews>
    <sheetView zoomScale="85" zoomScaleNormal="85" workbookViewId="0">
      <selection activeCell="A6" sqref="A6"/>
    </sheetView>
  </sheetViews>
  <sheetFormatPr baseColWidth="10" defaultRowHeight="15" x14ac:dyDescent="0.25"/>
  <cols>
    <col min="1" max="1" width="27.7109375" style="36" bestFit="1" customWidth="1"/>
    <col min="2" max="2" width="2.85546875" style="36" customWidth="1"/>
    <col min="3" max="3" width="18" style="36" bestFit="1" customWidth="1"/>
    <col min="4" max="4" width="15.85546875" style="36" bestFit="1" customWidth="1"/>
    <col min="5" max="5" width="15" style="36" bestFit="1" customWidth="1"/>
    <col min="6" max="6" width="20.28515625" style="36" bestFit="1" customWidth="1"/>
    <col min="7" max="7" width="27.85546875" style="36" bestFit="1" customWidth="1"/>
    <col min="8" max="8" width="29" style="36" bestFit="1" customWidth="1"/>
    <col min="9" max="9" width="55.5703125" style="36" bestFit="1" customWidth="1"/>
    <col min="10" max="10" width="21.5703125" style="36" bestFit="1" customWidth="1"/>
    <col min="11" max="11" width="46.42578125" style="36" bestFit="1" customWidth="1"/>
    <col min="12" max="12" width="11.85546875" style="36" bestFit="1" customWidth="1"/>
    <col min="13" max="13" width="27.28515625" style="36" bestFit="1" customWidth="1"/>
    <col min="14" max="14" width="13.28515625" style="36" bestFit="1" customWidth="1"/>
    <col min="15" max="15" width="10.5703125" style="36" bestFit="1" customWidth="1"/>
    <col min="16" max="16" width="41.140625" style="36" bestFit="1" customWidth="1"/>
    <col min="17" max="17" width="26.5703125" style="36" bestFit="1" customWidth="1"/>
    <col min="18" max="18" width="13.28515625" style="36" bestFit="1" customWidth="1"/>
    <col min="19" max="16384" width="11.42578125" style="36"/>
  </cols>
  <sheetData>
    <row r="1" spans="1:18" x14ac:dyDescent="0.25">
      <c r="A1" s="14" t="s">
        <v>299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14" t="s">
        <v>332</v>
      </c>
      <c r="C2" s="26" t="s">
        <v>56</v>
      </c>
      <c r="D2" s="26"/>
      <c r="E2" s="26" t="s">
        <v>317</v>
      </c>
      <c r="F2" s="26" t="s">
        <v>410</v>
      </c>
      <c r="G2" s="25">
        <v>5050103</v>
      </c>
      <c r="H2" s="26" t="s">
        <v>411</v>
      </c>
      <c r="I2" s="26" t="s">
        <v>412</v>
      </c>
      <c r="J2" s="26"/>
      <c r="K2" s="26"/>
      <c r="L2" s="26"/>
      <c r="M2" s="26" t="s">
        <v>413</v>
      </c>
      <c r="N2" s="26" t="s">
        <v>39</v>
      </c>
      <c r="O2" s="26"/>
      <c r="P2" s="26"/>
      <c r="Q2" s="26"/>
      <c r="R2" s="26"/>
    </row>
    <row r="3" spans="1:18" x14ac:dyDescent="0.25">
      <c r="A3" s="14" t="s">
        <v>357</v>
      </c>
      <c r="C3" s="26" t="s">
        <v>31</v>
      </c>
      <c r="D3" s="26"/>
      <c r="E3" s="26" t="s">
        <v>317</v>
      </c>
      <c r="F3" s="26" t="s">
        <v>414</v>
      </c>
      <c r="G3" s="25"/>
      <c r="H3" s="26" t="s">
        <v>415</v>
      </c>
      <c r="I3" s="27" t="s">
        <v>416</v>
      </c>
      <c r="J3" s="26" t="s">
        <v>307</v>
      </c>
      <c r="K3" s="26" t="s">
        <v>417</v>
      </c>
      <c r="L3" s="26" t="s">
        <v>48</v>
      </c>
      <c r="M3" s="26" t="s">
        <v>418</v>
      </c>
      <c r="N3" s="26" t="s">
        <v>419</v>
      </c>
      <c r="O3" s="26"/>
      <c r="P3" s="26" t="s">
        <v>420</v>
      </c>
      <c r="Q3" s="28" t="s">
        <v>421</v>
      </c>
      <c r="R3" s="26"/>
    </row>
    <row r="4" spans="1:18" x14ac:dyDescent="0.25">
      <c r="C4" s="26" t="s">
        <v>31</v>
      </c>
      <c r="D4" s="26"/>
      <c r="E4" s="26" t="s">
        <v>317</v>
      </c>
      <c r="F4" s="26" t="s">
        <v>414</v>
      </c>
      <c r="G4" s="25"/>
      <c r="H4" s="26" t="s">
        <v>422</v>
      </c>
      <c r="I4" s="27" t="s">
        <v>416</v>
      </c>
      <c r="J4" s="26" t="s">
        <v>307</v>
      </c>
      <c r="K4" s="26" t="s">
        <v>423</v>
      </c>
      <c r="L4" s="26" t="s">
        <v>39</v>
      </c>
      <c r="M4" s="26" t="s">
        <v>418</v>
      </c>
      <c r="N4" s="26" t="s">
        <v>419</v>
      </c>
      <c r="O4" s="26"/>
      <c r="P4" s="26" t="s">
        <v>420</v>
      </c>
      <c r="Q4" s="28" t="s">
        <v>421</v>
      </c>
      <c r="R4" s="26"/>
    </row>
    <row r="5" spans="1:18" x14ac:dyDescent="0.25">
      <c r="C5" s="26" t="s">
        <v>31</v>
      </c>
      <c r="D5" s="26"/>
      <c r="E5" s="26" t="s">
        <v>317</v>
      </c>
      <c r="F5" s="26" t="s">
        <v>414</v>
      </c>
      <c r="G5" s="25" t="s">
        <v>424</v>
      </c>
      <c r="H5" s="26" t="s">
        <v>425</v>
      </c>
      <c r="I5" s="27" t="s">
        <v>416</v>
      </c>
      <c r="J5" s="26" t="s">
        <v>307</v>
      </c>
      <c r="K5" s="26" t="s">
        <v>426</v>
      </c>
      <c r="L5" s="26" t="s">
        <v>94</v>
      </c>
      <c r="M5" s="26" t="s">
        <v>418</v>
      </c>
      <c r="N5" s="26" t="s">
        <v>419</v>
      </c>
      <c r="O5" s="26"/>
      <c r="P5" s="26" t="s">
        <v>420</v>
      </c>
      <c r="Q5" s="28" t="s">
        <v>421</v>
      </c>
      <c r="R5" s="26"/>
    </row>
    <row r="6" spans="1:18" x14ac:dyDescent="0.25">
      <c r="C6" s="26" t="s">
        <v>31</v>
      </c>
      <c r="D6" s="26"/>
      <c r="E6" s="26" t="s">
        <v>317</v>
      </c>
      <c r="F6" s="26" t="s">
        <v>414</v>
      </c>
      <c r="G6" s="25"/>
      <c r="H6" s="26" t="s">
        <v>427</v>
      </c>
      <c r="I6" s="27" t="s">
        <v>416</v>
      </c>
      <c r="J6" s="26" t="s">
        <v>307</v>
      </c>
      <c r="K6" s="26" t="s">
        <v>428</v>
      </c>
      <c r="L6" s="26" t="s">
        <v>39</v>
      </c>
      <c r="M6" s="26" t="s">
        <v>418</v>
      </c>
      <c r="N6" s="26" t="s">
        <v>419</v>
      </c>
      <c r="O6" s="26"/>
      <c r="P6" s="26" t="s">
        <v>420</v>
      </c>
      <c r="Q6" s="28" t="s">
        <v>421</v>
      </c>
      <c r="R6" s="26"/>
    </row>
    <row r="7" spans="1:18" x14ac:dyDescent="0.25">
      <c r="C7" s="26" t="s">
        <v>31</v>
      </c>
      <c r="D7" s="26"/>
      <c r="E7" s="26" t="s">
        <v>317</v>
      </c>
      <c r="F7" s="26" t="s">
        <v>414</v>
      </c>
      <c r="G7" s="25"/>
      <c r="H7" s="26" t="s">
        <v>429</v>
      </c>
      <c r="I7" s="26" t="s">
        <v>430</v>
      </c>
      <c r="J7" s="26" t="s">
        <v>307</v>
      </c>
      <c r="K7" s="26"/>
      <c r="L7" s="26"/>
      <c r="M7" s="26"/>
      <c r="N7" s="26"/>
      <c r="O7" s="26"/>
      <c r="P7" s="26" t="s">
        <v>431</v>
      </c>
      <c r="Q7" s="26"/>
      <c r="R7" s="26"/>
    </row>
    <row r="8" spans="1:18" x14ac:dyDescent="0.25">
      <c r="A8" s="14" t="s">
        <v>299</v>
      </c>
      <c r="C8" s="26" t="s">
        <v>31</v>
      </c>
      <c r="D8" s="26"/>
      <c r="E8" s="26" t="s">
        <v>317</v>
      </c>
      <c r="F8" s="26" t="s">
        <v>414</v>
      </c>
      <c r="G8" s="25"/>
      <c r="H8" s="26" t="s">
        <v>432</v>
      </c>
      <c r="I8" s="26" t="s">
        <v>430</v>
      </c>
      <c r="J8" s="26" t="s">
        <v>307</v>
      </c>
      <c r="K8" s="26"/>
      <c r="L8" s="26"/>
      <c r="M8" s="26"/>
      <c r="N8" s="26"/>
      <c r="O8" s="26"/>
      <c r="P8" s="26" t="s">
        <v>431</v>
      </c>
      <c r="Q8" s="26"/>
      <c r="R8" s="26"/>
    </row>
    <row r="9" spans="1:18" x14ac:dyDescent="0.25">
      <c r="A9" s="14" t="s">
        <v>381</v>
      </c>
      <c r="C9" s="26" t="s">
        <v>56</v>
      </c>
      <c r="D9" s="26"/>
      <c r="E9" s="26" t="s">
        <v>317</v>
      </c>
      <c r="F9" s="26" t="s">
        <v>414</v>
      </c>
      <c r="G9" s="25"/>
      <c r="H9" s="26" t="s">
        <v>433</v>
      </c>
      <c r="I9" s="26" t="s">
        <v>109</v>
      </c>
      <c r="J9" s="26" t="s">
        <v>307</v>
      </c>
      <c r="K9" s="26" t="s">
        <v>434</v>
      </c>
      <c r="L9" s="26" t="s">
        <v>39</v>
      </c>
      <c r="M9" s="26"/>
      <c r="N9" s="26"/>
      <c r="O9" s="26"/>
      <c r="P9" s="26"/>
      <c r="Q9" s="26"/>
      <c r="R9" s="26"/>
    </row>
    <row r="10" spans="1:18" x14ac:dyDescent="0.25">
      <c r="A10" s="14" t="s">
        <v>303</v>
      </c>
      <c r="C10" s="26" t="s">
        <v>56</v>
      </c>
      <c r="D10" s="26"/>
      <c r="E10" s="26" t="s">
        <v>317</v>
      </c>
      <c r="F10" s="26" t="s">
        <v>414</v>
      </c>
      <c r="G10" s="25"/>
      <c r="H10" s="26" t="s">
        <v>231</v>
      </c>
      <c r="I10" s="27" t="s">
        <v>435</v>
      </c>
      <c r="J10" s="26" t="s">
        <v>307</v>
      </c>
      <c r="K10" s="26" t="s">
        <v>436</v>
      </c>
      <c r="L10" s="26"/>
      <c r="M10" s="26" t="s">
        <v>437</v>
      </c>
      <c r="N10" s="26" t="s">
        <v>39</v>
      </c>
      <c r="O10" s="26"/>
      <c r="P10" s="29" t="s">
        <v>438</v>
      </c>
      <c r="Q10" s="26" t="s">
        <v>439</v>
      </c>
      <c r="R10" s="26"/>
    </row>
    <row r="11" spans="1:18" x14ac:dyDescent="0.25">
      <c r="A11" s="14" t="s">
        <v>307</v>
      </c>
      <c r="C11" s="26" t="s">
        <v>56</v>
      </c>
      <c r="D11" s="26"/>
      <c r="E11" s="26" t="s">
        <v>317</v>
      </c>
      <c r="F11" s="26" t="s">
        <v>414</v>
      </c>
      <c r="G11" s="25"/>
      <c r="H11" s="26" t="s">
        <v>231</v>
      </c>
      <c r="I11" s="26" t="s">
        <v>440</v>
      </c>
      <c r="J11" s="26" t="s">
        <v>307</v>
      </c>
      <c r="K11" s="26"/>
      <c r="L11" s="26"/>
      <c r="M11" s="26" t="s">
        <v>437</v>
      </c>
      <c r="N11" s="26" t="s">
        <v>39</v>
      </c>
      <c r="O11" s="26"/>
      <c r="P11" s="26"/>
      <c r="Q11" s="26"/>
      <c r="R11" s="26"/>
    </row>
    <row r="12" spans="1:18" x14ac:dyDescent="0.25">
      <c r="C12" s="26" t="s">
        <v>304</v>
      </c>
      <c r="D12" s="26"/>
      <c r="E12" s="26" t="s">
        <v>317</v>
      </c>
      <c r="F12" s="26" t="s">
        <v>414</v>
      </c>
      <c r="G12" s="25"/>
      <c r="H12" s="26" t="s">
        <v>441</v>
      </c>
      <c r="I12" s="26" t="s">
        <v>442</v>
      </c>
      <c r="J12" s="26" t="s">
        <v>307</v>
      </c>
      <c r="K12" s="26" t="s">
        <v>443</v>
      </c>
      <c r="L12" s="26"/>
      <c r="M12" s="26" t="s">
        <v>444</v>
      </c>
      <c r="N12" s="26" t="s">
        <v>39</v>
      </c>
      <c r="O12" s="26" t="s">
        <v>445</v>
      </c>
      <c r="P12" s="26"/>
      <c r="Q12" s="26"/>
      <c r="R12" s="26"/>
    </row>
    <row r="13" spans="1:18" x14ac:dyDescent="0.25">
      <c r="C13" s="26" t="s">
        <v>304</v>
      </c>
      <c r="D13" s="26"/>
      <c r="E13" s="26" t="s">
        <v>317</v>
      </c>
      <c r="F13" s="26" t="s">
        <v>414</v>
      </c>
      <c r="G13" s="25"/>
      <c r="H13" s="26" t="s">
        <v>446</v>
      </c>
      <c r="I13" s="26" t="s">
        <v>447</v>
      </c>
      <c r="J13" s="26" t="s">
        <v>307</v>
      </c>
      <c r="K13" s="26" t="s">
        <v>448</v>
      </c>
      <c r="L13" s="26"/>
      <c r="M13" s="26"/>
      <c r="N13" s="26"/>
      <c r="O13" s="26"/>
      <c r="P13" s="26"/>
      <c r="Q13" s="26"/>
      <c r="R13" s="26"/>
    </row>
    <row r="14" spans="1:18" x14ac:dyDescent="0.25">
      <c r="C14" s="26" t="s">
        <v>304</v>
      </c>
      <c r="D14" s="26"/>
      <c r="E14" s="26" t="s">
        <v>317</v>
      </c>
      <c r="F14" s="26" t="s">
        <v>414</v>
      </c>
      <c r="G14" s="25"/>
      <c r="H14" s="26" t="s">
        <v>231</v>
      </c>
      <c r="I14" s="26" t="s">
        <v>449</v>
      </c>
      <c r="J14" s="26" t="s">
        <v>307</v>
      </c>
      <c r="K14" s="30" t="s">
        <v>450</v>
      </c>
      <c r="L14" s="26" t="s">
        <v>39</v>
      </c>
      <c r="M14" s="26"/>
      <c r="N14" s="26"/>
      <c r="O14" s="26"/>
      <c r="P14" s="26"/>
      <c r="Q14" s="26"/>
      <c r="R14" s="26"/>
    </row>
    <row r="15" spans="1:18" x14ac:dyDescent="0.25">
      <c r="C15" s="26" t="s">
        <v>304</v>
      </c>
      <c r="D15" s="26"/>
      <c r="E15" s="26" t="s">
        <v>317</v>
      </c>
      <c r="F15" s="26" t="s">
        <v>414</v>
      </c>
      <c r="G15" s="25"/>
      <c r="H15" s="26" t="s">
        <v>451</v>
      </c>
      <c r="I15" s="26" t="s">
        <v>452</v>
      </c>
      <c r="J15" s="26" t="s">
        <v>307</v>
      </c>
      <c r="K15" s="26" t="s">
        <v>453</v>
      </c>
      <c r="L15" s="26"/>
      <c r="M15" s="26"/>
      <c r="N15" s="26"/>
      <c r="O15" s="26"/>
      <c r="P15" s="26"/>
      <c r="Q15" s="26"/>
      <c r="R15" s="26"/>
    </row>
    <row r="16" spans="1:18" x14ac:dyDescent="0.25">
      <c r="C16" s="26" t="s">
        <v>304</v>
      </c>
      <c r="D16" s="26"/>
      <c r="E16" s="26" t="s">
        <v>317</v>
      </c>
      <c r="F16" s="26" t="s">
        <v>414</v>
      </c>
      <c r="G16" s="25"/>
      <c r="H16" s="26" t="s">
        <v>231</v>
      </c>
      <c r="I16" s="26" t="s">
        <v>454</v>
      </c>
      <c r="J16" s="26" t="s">
        <v>307</v>
      </c>
      <c r="K16" s="26" t="s">
        <v>455</v>
      </c>
      <c r="L16" s="26"/>
      <c r="M16" s="26"/>
      <c r="N16" s="26"/>
      <c r="O16" s="26"/>
      <c r="P16" s="26"/>
      <c r="Q16" s="26"/>
      <c r="R16" s="26"/>
    </row>
    <row r="17" spans="3:18" x14ac:dyDescent="0.25">
      <c r="C17" s="26" t="s">
        <v>56</v>
      </c>
      <c r="D17" s="26"/>
      <c r="E17" s="26" t="s">
        <v>317</v>
      </c>
      <c r="F17" s="26" t="s">
        <v>456</v>
      </c>
      <c r="G17" s="25"/>
      <c r="H17" s="26" t="s">
        <v>231</v>
      </c>
      <c r="I17" s="27" t="s">
        <v>457</v>
      </c>
      <c r="J17" s="26" t="s">
        <v>307</v>
      </c>
      <c r="K17" s="26" t="s">
        <v>458</v>
      </c>
      <c r="L17" s="26"/>
      <c r="M17" s="26" t="s">
        <v>459</v>
      </c>
      <c r="N17" s="26" t="s">
        <v>39</v>
      </c>
      <c r="O17" s="26"/>
      <c r="P17" s="26" t="s">
        <v>460</v>
      </c>
      <c r="Q17" s="26" t="s">
        <v>461</v>
      </c>
      <c r="R17" s="26"/>
    </row>
    <row r="18" spans="3:18" x14ac:dyDescent="0.25">
      <c r="C18" s="26" t="s">
        <v>31</v>
      </c>
      <c r="D18" s="26"/>
      <c r="E18" s="26" t="s">
        <v>317</v>
      </c>
      <c r="F18" s="26" t="s">
        <v>462</v>
      </c>
      <c r="G18" s="25"/>
      <c r="H18" s="26" t="s">
        <v>433</v>
      </c>
      <c r="I18" s="26" t="s">
        <v>463</v>
      </c>
      <c r="J18" s="26" t="s">
        <v>307</v>
      </c>
      <c r="K18" s="26" t="s">
        <v>464</v>
      </c>
      <c r="L18" s="26" t="s">
        <v>39</v>
      </c>
      <c r="M18" s="26" t="s">
        <v>418</v>
      </c>
      <c r="N18" s="26" t="s">
        <v>419</v>
      </c>
      <c r="O18" s="26"/>
      <c r="P18" s="26" t="s">
        <v>465</v>
      </c>
      <c r="Q18" s="26"/>
      <c r="R18" s="26"/>
    </row>
    <row r="19" spans="3:18" x14ac:dyDescent="0.25">
      <c r="C19" s="26" t="s">
        <v>31</v>
      </c>
      <c r="D19" s="26"/>
      <c r="E19" s="26" t="s">
        <v>317</v>
      </c>
      <c r="F19" s="26" t="s">
        <v>462</v>
      </c>
      <c r="G19" s="25"/>
      <c r="H19" s="26" t="s">
        <v>433</v>
      </c>
      <c r="I19" s="26" t="s">
        <v>466</v>
      </c>
      <c r="J19" s="26" t="s">
        <v>307</v>
      </c>
      <c r="K19" s="26" t="s">
        <v>467</v>
      </c>
      <c r="L19" s="26" t="s">
        <v>39</v>
      </c>
      <c r="M19" s="26" t="s">
        <v>418</v>
      </c>
      <c r="N19" s="26" t="s">
        <v>419</v>
      </c>
      <c r="O19" s="26"/>
      <c r="P19" s="26" t="s">
        <v>465</v>
      </c>
      <c r="Q19" s="26"/>
      <c r="R19" s="26"/>
    </row>
    <row r="20" spans="3:18" x14ac:dyDescent="0.25">
      <c r="C20" s="26" t="s">
        <v>56</v>
      </c>
      <c r="D20" s="26"/>
      <c r="E20" s="26" t="s">
        <v>317</v>
      </c>
      <c r="F20" s="26" t="s">
        <v>462</v>
      </c>
      <c r="G20" s="25"/>
      <c r="H20" s="26" t="s">
        <v>231</v>
      </c>
      <c r="I20" s="27" t="s">
        <v>457</v>
      </c>
      <c r="J20" s="26" t="s">
        <v>307</v>
      </c>
      <c r="K20" s="26" t="s">
        <v>468</v>
      </c>
      <c r="L20" s="26"/>
      <c r="M20" s="26" t="s">
        <v>444</v>
      </c>
      <c r="N20" s="26" t="s">
        <v>39</v>
      </c>
      <c r="O20" s="26"/>
      <c r="P20" s="26" t="s">
        <v>460</v>
      </c>
      <c r="Q20" s="26" t="s">
        <v>461</v>
      </c>
      <c r="R20" s="26"/>
    </row>
    <row r="21" spans="3:18" x14ac:dyDescent="0.25">
      <c r="C21" s="26" t="s">
        <v>31</v>
      </c>
      <c r="D21" s="26"/>
      <c r="E21" s="26" t="s">
        <v>317</v>
      </c>
      <c r="F21" s="26" t="s">
        <v>469</v>
      </c>
      <c r="G21" s="25"/>
      <c r="H21" s="26" t="s">
        <v>433</v>
      </c>
      <c r="I21" s="26" t="s">
        <v>470</v>
      </c>
      <c r="J21" s="26" t="s">
        <v>307</v>
      </c>
      <c r="K21" s="26" t="s">
        <v>471</v>
      </c>
      <c r="L21" s="26" t="s">
        <v>39</v>
      </c>
      <c r="M21" s="26" t="s">
        <v>418</v>
      </c>
      <c r="N21" s="26" t="s">
        <v>419</v>
      </c>
      <c r="O21" s="26"/>
      <c r="P21" s="26" t="s">
        <v>465</v>
      </c>
      <c r="Q21" s="26"/>
      <c r="R21" s="26"/>
    </row>
    <row r="22" spans="3:18" x14ac:dyDescent="0.25">
      <c r="C22" s="26" t="s">
        <v>56</v>
      </c>
      <c r="D22" s="26"/>
      <c r="E22" s="26" t="s">
        <v>317</v>
      </c>
      <c r="F22" s="26" t="s">
        <v>472</v>
      </c>
      <c r="G22" s="25" t="s">
        <v>473</v>
      </c>
      <c r="H22" s="26" t="s">
        <v>474</v>
      </c>
      <c r="I22" s="27" t="s">
        <v>475</v>
      </c>
      <c r="J22" s="26" t="s">
        <v>307</v>
      </c>
      <c r="K22" s="26" t="s">
        <v>476</v>
      </c>
      <c r="L22" s="26"/>
      <c r="M22" s="26" t="s">
        <v>477</v>
      </c>
      <c r="N22" s="26" t="s">
        <v>39</v>
      </c>
      <c r="O22" s="26" t="s">
        <v>478</v>
      </c>
      <c r="P22" s="29" t="s">
        <v>479</v>
      </c>
      <c r="Q22" s="26" t="s">
        <v>480</v>
      </c>
      <c r="R22" s="26"/>
    </row>
    <row r="23" spans="3:18" x14ac:dyDescent="0.25">
      <c r="C23" s="26" t="s">
        <v>56</v>
      </c>
      <c r="D23" s="26"/>
      <c r="E23" s="26" t="s">
        <v>317</v>
      </c>
      <c r="F23" s="25" t="s">
        <v>481</v>
      </c>
      <c r="G23" s="25" t="s">
        <v>482</v>
      </c>
      <c r="H23" s="26" t="s">
        <v>474</v>
      </c>
      <c r="I23" s="27" t="s">
        <v>475</v>
      </c>
      <c r="J23" s="26" t="s">
        <v>307</v>
      </c>
      <c r="K23" s="25" t="s">
        <v>483</v>
      </c>
      <c r="L23" s="25"/>
      <c r="M23" s="25"/>
      <c r="N23" s="26"/>
      <c r="O23" s="25"/>
      <c r="P23" s="29" t="s">
        <v>479</v>
      </c>
      <c r="Q23" s="26" t="s">
        <v>480</v>
      </c>
      <c r="R23" s="26"/>
    </row>
    <row r="24" spans="3:18" x14ac:dyDescent="0.25">
      <c r="C24" s="26" t="s">
        <v>304</v>
      </c>
      <c r="D24" s="26"/>
      <c r="E24" s="26" t="s">
        <v>317</v>
      </c>
      <c r="F24" s="26" t="s">
        <v>481</v>
      </c>
      <c r="G24" s="25"/>
      <c r="H24" s="26" t="s">
        <v>484</v>
      </c>
      <c r="I24" s="27" t="s">
        <v>485</v>
      </c>
      <c r="J24" s="26" t="s">
        <v>307</v>
      </c>
      <c r="K24" s="26" t="s">
        <v>486</v>
      </c>
      <c r="L24" s="26"/>
      <c r="M24" s="26"/>
      <c r="N24" s="26"/>
      <c r="O24" s="26"/>
      <c r="P24" s="26"/>
      <c r="Q24" s="26"/>
      <c r="R24" s="26"/>
    </row>
    <row r="25" spans="3:18" x14ac:dyDescent="0.25">
      <c r="C25" s="26" t="s">
        <v>56</v>
      </c>
      <c r="D25" s="26"/>
      <c r="E25" s="26" t="s">
        <v>317</v>
      </c>
      <c r="F25" s="26" t="s">
        <v>487</v>
      </c>
      <c r="G25" s="25" t="s">
        <v>488</v>
      </c>
      <c r="H25" s="26" t="s">
        <v>474</v>
      </c>
      <c r="I25" s="27" t="s">
        <v>475</v>
      </c>
      <c r="J25" s="26" t="s">
        <v>307</v>
      </c>
      <c r="K25" s="26" t="s">
        <v>489</v>
      </c>
      <c r="L25" s="26"/>
      <c r="M25" s="26" t="s">
        <v>444</v>
      </c>
      <c r="N25" s="26" t="s">
        <v>39</v>
      </c>
      <c r="O25" s="26" t="s">
        <v>490</v>
      </c>
      <c r="P25" s="29" t="s">
        <v>479</v>
      </c>
      <c r="Q25" s="26" t="s">
        <v>480</v>
      </c>
      <c r="R25" s="26"/>
    </row>
    <row r="26" spans="3:18" x14ac:dyDescent="0.25">
      <c r="C26" s="26" t="s">
        <v>31</v>
      </c>
      <c r="D26" s="26"/>
      <c r="E26" s="26" t="s">
        <v>318</v>
      </c>
      <c r="F26" s="26" t="s">
        <v>491</v>
      </c>
      <c r="G26" s="25"/>
      <c r="H26" s="26" t="s">
        <v>492</v>
      </c>
      <c r="I26" s="26" t="s">
        <v>493</v>
      </c>
      <c r="J26" s="26" t="s">
        <v>303</v>
      </c>
      <c r="K26" s="26"/>
      <c r="L26" s="26"/>
      <c r="M26" s="26" t="s">
        <v>494</v>
      </c>
      <c r="N26" s="26" t="s">
        <v>39</v>
      </c>
      <c r="O26" s="26"/>
      <c r="P26" s="26" t="s">
        <v>495</v>
      </c>
      <c r="Q26" s="26"/>
      <c r="R26" s="26"/>
    </row>
    <row r="27" spans="3:18" x14ac:dyDescent="0.25">
      <c r="C27" s="26" t="s">
        <v>31</v>
      </c>
      <c r="D27" s="26"/>
      <c r="E27" s="26" t="s">
        <v>318</v>
      </c>
      <c r="F27" s="26" t="s">
        <v>491</v>
      </c>
      <c r="G27" s="25" t="s">
        <v>496</v>
      </c>
      <c r="H27" s="26" t="s">
        <v>497</v>
      </c>
      <c r="I27" s="26" t="s">
        <v>498</v>
      </c>
      <c r="J27" s="26" t="s">
        <v>303</v>
      </c>
      <c r="K27" s="26" t="s">
        <v>499</v>
      </c>
      <c r="L27" s="26" t="s">
        <v>48</v>
      </c>
      <c r="M27" s="26"/>
      <c r="N27" s="26"/>
      <c r="O27" s="26"/>
      <c r="P27" s="26"/>
      <c r="Q27" s="26"/>
      <c r="R27" s="26"/>
    </row>
    <row r="28" spans="3:18" x14ac:dyDescent="0.25">
      <c r="C28" s="26" t="s">
        <v>31</v>
      </c>
      <c r="D28" s="26"/>
      <c r="E28" s="26" t="s">
        <v>317</v>
      </c>
      <c r="F28" s="26" t="s">
        <v>491</v>
      </c>
      <c r="G28" s="25"/>
      <c r="H28" s="26" t="s">
        <v>500</v>
      </c>
      <c r="I28" s="26" t="s">
        <v>501</v>
      </c>
      <c r="J28" s="26" t="s">
        <v>303</v>
      </c>
      <c r="K28" s="26"/>
      <c r="L28" s="26"/>
      <c r="M28" s="26" t="s">
        <v>494</v>
      </c>
      <c r="N28" s="26" t="s">
        <v>39</v>
      </c>
      <c r="O28" s="26"/>
      <c r="P28" s="26" t="s">
        <v>495</v>
      </c>
      <c r="Q28" s="26"/>
      <c r="R28" s="26"/>
    </row>
    <row r="29" spans="3:18" x14ac:dyDescent="0.25">
      <c r="C29" s="26" t="s">
        <v>31</v>
      </c>
      <c r="D29" s="26"/>
      <c r="E29" s="26" t="s">
        <v>317</v>
      </c>
      <c r="F29" s="26" t="s">
        <v>491</v>
      </c>
      <c r="G29" s="25" t="s">
        <v>496</v>
      </c>
      <c r="H29" s="26" t="s">
        <v>231</v>
      </c>
      <c r="I29" s="26" t="s">
        <v>502</v>
      </c>
      <c r="J29" s="26" t="s">
        <v>303</v>
      </c>
      <c r="K29" s="26"/>
      <c r="L29" s="26"/>
      <c r="M29" s="26" t="s">
        <v>503</v>
      </c>
      <c r="N29" s="26" t="s">
        <v>39</v>
      </c>
      <c r="O29" s="26" t="s">
        <v>504</v>
      </c>
      <c r="P29" s="26"/>
      <c r="Q29" s="26"/>
      <c r="R29" s="26"/>
    </row>
    <row r="30" spans="3:18" x14ac:dyDescent="0.25">
      <c r="C30" s="26" t="s">
        <v>31</v>
      </c>
      <c r="D30" s="26"/>
      <c r="E30" s="26" t="s">
        <v>317</v>
      </c>
      <c r="F30" s="26" t="s">
        <v>491</v>
      </c>
      <c r="G30" s="25" t="s">
        <v>505</v>
      </c>
      <c r="H30" s="26" t="s">
        <v>506</v>
      </c>
      <c r="I30" s="26" t="s">
        <v>507</v>
      </c>
      <c r="J30" s="26" t="s">
        <v>303</v>
      </c>
      <c r="K30" s="26" t="s">
        <v>508</v>
      </c>
      <c r="L30" s="26" t="s">
        <v>39</v>
      </c>
      <c r="M30" s="26" t="s">
        <v>503</v>
      </c>
      <c r="N30" s="26" t="s">
        <v>39</v>
      </c>
      <c r="O30" s="26" t="s">
        <v>509</v>
      </c>
      <c r="P30" s="26"/>
      <c r="Q30" s="26"/>
      <c r="R30" s="26"/>
    </row>
    <row r="31" spans="3:18" x14ac:dyDescent="0.25">
      <c r="C31" s="26" t="s">
        <v>31</v>
      </c>
      <c r="D31" s="26"/>
      <c r="E31" s="26" t="s">
        <v>317</v>
      </c>
      <c r="F31" s="26" t="s">
        <v>491</v>
      </c>
      <c r="G31" s="25"/>
      <c r="H31" s="26" t="s">
        <v>510</v>
      </c>
      <c r="I31" s="26" t="s">
        <v>511</v>
      </c>
      <c r="J31" s="26" t="s">
        <v>303</v>
      </c>
      <c r="K31" s="26" t="s">
        <v>512</v>
      </c>
      <c r="L31" s="26" t="s">
        <v>39</v>
      </c>
      <c r="M31" s="26" t="s">
        <v>503</v>
      </c>
      <c r="N31" s="26" t="s">
        <v>39</v>
      </c>
      <c r="O31" s="26" t="s">
        <v>513</v>
      </c>
      <c r="P31" s="26"/>
      <c r="Q31" s="26"/>
      <c r="R31" s="26"/>
    </row>
    <row r="32" spans="3:18" x14ac:dyDescent="0.25">
      <c r="C32" s="26" t="s">
        <v>301</v>
      </c>
      <c r="D32" s="26"/>
      <c r="E32" s="26" t="s">
        <v>317</v>
      </c>
      <c r="F32" s="26" t="s">
        <v>491</v>
      </c>
      <c r="G32" s="25" t="s">
        <v>514</v>
      </c>
      <c r="H32" s="26" t="s">
        <v>500</v>
      </c>
      <c r="I32" s="26" t="s">
        <v>412</v>
      </c>
      <c r="J32" s="26" t="s">
        <v>303</v>
      </c>
      <c r="K32" s="26" t="s">
        <v>515</v>
      </c>
      <c r="L32" s="26" t="s">
        <v>39</v>
      </c>
      <c r="M32" s="26" t="s">
        <v>413</v>
      </c>
      <c r="N32" s="26" t="s">
        <v>39</v>
      </c>
      <c r="O32" s="26"/>
      <c r="P32" s="26"/>
      <c r="Q32" s="26"/>
      <c r="R32" s="26"/>
    </row>
    <row r="33" spans="3:18" x14ac:dyDescent="0.25">
      <c r="C33" s="26" t="s">
        <v>301</v>
      </c>
      <c r="D33" s="26"/>
      <c r="E33" s="26" t="s">
        <v>317</v>
      </c>
      <c r="F33" s="26" t="s">
        <v>491</v>
      </c>
      <c r="G33" s="25" t="s">
        <v>516</v>
      </c>
      <c r="H33" s="26" t="s">
        <v>517</v>
      </c>
      <c r="I33" s="26" t="s">
        <v>412</v>
      </c>
      <c r="J33" s="26" t="s">
        <v>303</v>
      </c>
      <c r="K33" s="26" t="s">
        <v>518</v>
      </c>
      <c r="L33" s="26" t="s">
        <v>48</v>
      </c>
      <c r="M33" s="26" t="s">
        <v>413</v>
      </c>
      <c r="N33" s="26" t="s">
        <v>39</v>
      </c>
      <c r="O33" s="26"/>
      <c r="P33" s="26"/>
      <c r="Q33" s="26"/>
      <c r="R33" s="26"/>
    </row>
    <row r="34" spans="3:18" x14ac:dyDescent="0.25">
      <c r="C34" s="26" t="s">
        <v>56</v>
      </c>
      <c r="D34" s="26"/>
      <c r="E34" s="26" t="s">
        <v>317</v>
      </c>
      <c r="F34" s="26" t="s">
        <v>491</v>
      </c>
      <c r="G34" s="25"/>
      <c r="H34" s="26" t="s">
        <v>519</v>
      </c>
      <c r="I34" s="27" t="s">
        <v>416</v>
      </c>
      <c r="J34" s="26" t="s">
        <v>303</v>
      </c>
      <c r="K34" s="26" t="s">
        <v>520</v>
      </c>
      <c r="L34" s="26" t="s">
        <v>94</v>
      </c>
      <c r="M34" s="26" t="s">
        <v>521</v>
      </c>
      <c r="N34" s="26" t="s">
        <v>39</v>
      </c>
      <c r="O34" s="26" t="s">
        <v>522</v>
      </c>
      <c r="P34" s="26" t="s">
        <v>420</v>
      </c>
      <c r="Q34" s="28" t="s">
        <v>421</v>
      </c>
      <c r="R34" s="26"/>
    </row>
    <row r="35" spans="3:18" x14ac:dyDescent="0.25">
      <c r="C35" s="26" t="s">
        <v>56</v>
      </c>
      <c r="D35" s="26"/>
      <c r="E35" s="26" t="s">
        <v>317</v>
      </c>
      <c r="F35" s="26" t="s">
        <v>491</v>
      </c>
      <c r="G35" s="25" t="s">
        <v>523</v>
      </c>
      <c r="H35" s="26" t="s">
        <v>411</v>
      </c>
      <c r="I35" s="26" t="s">
        <v>524</v>
      </c>
      <c r="J35" s="26" t="s">
        <v>303</v>
      </c>
      <c r="K35" s="26"/>
      <c r="L35" s="26"/>
      <c r="M35" s="26" t="s">
        <v>413</v>
      </c>
      <c r="N35" s="26" t="s">
        <v>39</v>
      </c>
      <c r="O35" s="26"/>
      <c r="P35" s="26"/>
      <c r="Q35" s="26"/>
      <c r="R35" s="26"/>
    </row>
    <row r="36" spans="3:18" x14ac:dyDescent="0.25">
      <c r="C36" s="31" t="s">
        <v>56</v>
      </c>
      <c r="D36" s="31"/>
      <c r="E36" s="26" t="s">
        <v>317</v>
      </c>
      <c r="F36" s="31" t="s">
        <v>491</v>
      </c>
      <c r="G36" s="32" t="s">
        <v>525</v>
      </c>
      <c r="H36" s="31" t="s">
        <v>411</v>
      </c>
      <c r="I36" s="31" t="s">
        <v>524</v>
      </c>
      <c r="J36" s="26" t="s">
        <v>303</v>
      </c>
      <c r="K36" s="31"/>
      <c r="L36" s="31"/>
      <c r="M36" s="31" t="s">
        <v>413</v>
      </c>
      <c r="N36" s="26" t="s">
        <v>39</v>
      </c>
      <c r="O36" s="31"/>
      <c r="P36" s="31"/>
      <c r="Q36" s="26"/>
      <c r="R36" s="26"/>
    </row>
    <row r="37" spans="3:18" x14ac:dyDescent="0.25">
      <c r="C37" s="26" t="s">
        <v>31</v>
      </c>
      <c r="D37" s="26"/>
      <c r="E37" s="26" t="s">
        <v>317</v>
      </c>
      <c r="F37" s="26" t="s">
        <v>526</v>
      </c>
      <c r="G37" s="25"/>
      <c r="H37" s="26" t="s">
        <v>527</v>
      </c>
      <c r="I37" s="26" t="s">
        <v>528</v>
      </c>
      <c r="J37" s="26" t="s">
        <v>307</v>
      </c>
      <c r="K37" s="26" t="s">
        <v>529</v>
      </c>
      <c r="L37" s="26" t="s">
        <v>48</v>
      </c>
      <c r="M37" s="26" t="s">
        <v>413</v>
      </c>
      <c r="N37" s="26" t="s">
        <v>39</v>
      </c>
      <c r="O37" s="26"/>
      <c r="P37" s="26"/>
      <c r="Q37" s="26"/>
      <c r="R37" s="26"/>
    </row>
    <row r="38" spans="3:18" x14ac:dyDescent="0.25">
      <c r="C38" s="26" t="s">
        <v>31</v>
      </c>
      <c r="D38" s="26"/>
      <c r="E38" s="26" t="s">
        <v>317</v>
      </c>
      <c r="F38" s="26" t="s">
        <v>530</v>
      </c>
      <c r="G38" s="25"/>
      <c r="H38" s="26" t="s">
        <v>531</v>
      </c>
      <c r="I38" s="26" t="s">
        <v>532</v>
      </c>
      <c r="J38" s="26" t="s">
        <v>303</v>
      </c>
      <c r="K38" s="26" t="s">
        <v>533</v>
      </c>
      <c r="L38" s="26" t="s">
        <v>45</v>
      </c>
      <c r="M38" s="26" t="s">
        <v>534</v>
      </c>
      <c r="N38" s="26" t="s">
        <v>39</v>
      </c>
      <c r="O38" s="26" t="s">
        <v>535</v>
      </c>
      <c r="P38" s="26"/>
      <c r="Q38" s="26"/>
      <c r="R38" s="26"/>
    </row>
    <row r="39" spans="3:18" x14ac:dyDescent="0.25">
      <c r="C39" s="26" t="s">
        <v>31</v>
      </c>
      <c r="D39" s="26"/>
      <c r="E39" s="26" t="s">
        <v>317</v>
      </c>
      <c r="F39" s="26" t="s">
        <v>530</v>
      </c>
      <c r="G39" s="25"/>
      <c r="H39" s="26" t="s">
        <v>536</v>
      </c>
      <c r="I39" s="26" t="s">
        <v>537</v>
      </c>
      <c r="J39" s="26" t="s">
        <v>303</v>
      </c>
      <c r="K39" s="26"/>
      <c r="L39" s="26"/>
      <c r="M39" s="26" t="s">
        <v>534</v>
      </c>
      <c r="N39" s="26" t="s">
        <v>39</v>
      </c>
      <c r="O39" s="26" t="s">
        <v>538</v>
      </c>
      <c r="P39" s="26"/>
      <c r="Q39" s="26"/>
      <c r="R39" s="26"/>
    </row>
    <row r="40" spans="3:18" x14ac:dyDescent="0.25">
      <c r="C40" s="26" t="s">
        <v>31</v>
      </c>
      <c r="D40" s="26"/>
      <c r="E40" s="26" t="s">
        <v>317</v>
      </c>
      <c r="F40" s="26" t="s">
        <v>530</v>
      </c>
      <c r="G40" s="25"/>
      <c r="H40" s="26" t="s">
        <v>539</v>
      </c>
      <c r="I40" s="26" t="s">
        <v>430</v>
      </c>
      <c r="J40" s="26" t="s">
        <v>303</v>
      </c>
      <c r="K40" s="26"/>
      <c r="L40" s="26"/>
      <c r="M40" s="26" t="s">
        <v>534</v>
      </c>
      <c r="N40" s="26" t="s">
        <v>39</v>
      </c>
      <c r="O40" s="26" t="s">
        <v>540</v>
      </c>
      <c r="P40" s="26" t="s">
        <v>431</v>
      </c>
      <c r="Q40" s="26"/>
      <c r="R40" s="26"/>
    </row>
    <row r="41" spans="3:18" x14ac:dyDescent="0.25">
      <c r="C41" s="25" t="s">
        <v>56</v>
      </c>
      <c r="D41" s="25"/>
      <c r="E41" s="26" t="s">
        <v>317</v>
      </c>
      <c r="F41" s="25" t="s">
        <v>530</v>
      </c>
      <c r="G41" s="25"/>
      <c r="H41" s="25" t="s">
        <v>541</v>
      </c>
      <c r="I41" s="25" t="s">
        <v>542</v>
      </c>
      <c r="J41" s="25" t="s">
        <v>303</v>
      </c>
      <c r="K41" s="25" t="s">
        <v>543</v>
      </c>
      <c r="L41" s="25" t="s">
        <v>48</v>
      </c>
      <c r="M41" s="25" t="s">
        <v>534</v>
      </c>
      <c r="N41" s="26" t="s">
        <v>39</v>
      </c>
      <c r="O41" s="25"/>
      <c r="P41" s="25"/>
      <c r="Q41" s="26"/>
      <c r="R41" s="26"/>
    </row>
    <row r="42" spans="3:18" x14ac:dyDescent="0.25">
      <c r="C42" s="26" t="s">
        <v>56</v>
      </c>
      <c r="D42" s="26"/>
      <c r="E42" s="26" t="s">
        <v>317</v>
      </c>
      <c r="F42" s="26" t="s">
        <v>530</v>
      </c>
      <c r="G42" s="25"/>
      <c r="H42" s="26" t="s">
        <v>544</v>
      </c>
      <c r="I42" s="26" t="s">
        <v>545</v>
      </c>
      <c r="J42" s="26" t="s">
        <v>303</v>
      </c>
      <c r="K42" s="26"/>
      <c r="L42" s="26"/>
      <c r="M42" s="26" t="s">
        <v>534</v>
      </c>
      <c r="N42" s="26" t="s">
        <v>39</v>
      </c>
      <c r="O42" s="26" t="s">
        <v>546</v>
      </c>
      <c r="P42" s="26"/>
      <c r="Q42" s="26"/>
      <c r="R42" s="26"/>
    </row>
    <row r="43" spans="3:18" x14ac:dyDescent="0.25">
      <c r="C43" s="26" t="s">
        <v>56</v>
      </c>
      <c r="D43" s="26"/>
      <c r="E43" s="26" t="s">
        <v>317</v>
      </c>
      <c r="F43" s="26" t="s">
        <v>530</v>
      </c>
      <c r="G43" s="25"/>
      <c r="H43" s="26" t="s">
        <v>52</v>
      </c>
      <c r="I43" s="26" t="s">
        <v>507</v>
      </c>
      <c r="J43" s="26" t="s">
        <v>303</v>
      </c>
      <c r="K43" s="26"/>
      <c r="L43" s="26"/>
      <c r="M43" s="26" t="s">
        <v>534</v>
      </c>
      <c r="N43" s="26" t="s">
        <v>39</v>
      </c>
      <c r="O43" s="26" t="s">
        <v>547</v>
      </c>
      <c r="P43" s="26"/>
      <c r="Q43" s="26"/>
      <c r="R43" s="26"/>
    </row>
    <row r="44" spans="3:18" x14ac:dyDescent="0.25">
      <c r="C44" s="26" t="s">
        <v>56</v>
      </c>
      <c r="D44" s="26"/>
      <c r="E44" s="26" t="s">
        <v>317</v>
      </c>
      <c r="F44" s="26" t="s">
        <v>530</v>
      </c>
      <c r="G44" s="25"/>
      <c r="H44" s="26" t="s">
        <v>70</v>
      </c>
      <c r="I44" s="26" t="s">
        <v>548</v>
      </c>
      <c r="J44" s="26" t="s">
        <v>303</v>
      </c>
      <c r="K44" s="26"/>
      <c r="L44" s="26"/>
      <c r="M44" s="26" t="s">
        <v>534</v>
      </c>
      <c r="N44" s="26" t="s">
        <v>39</v>
      </c>
      <c r="O44" s="26" t="s">
        <v>549</v>
      </c>
      <c r="P44" s="26"/>
      <c r="Q44" s="26"/>
      <c r="R44" s="26"/>
    </row>
    <row r="45" spans="3:18" x14ac:dyDescent="0.25">
      <c r="C45" s="26" t="s">
        <v>31</v>
      </c>
      <c r="D45" s="26"/>
      <c r="E45" s="26" t="s">
        <v>318</v>
      </c>
      <c r="F45" s="26" t="s">
        <v>550</v>
      </c>
      <c r="G45" s="25"/>
      <c r="H45" s="26" t="s">
        <v>551</v>
      </c>
      <c r="I45" s="26" t="s">
        <v>552</v>
      </c>
      <c r="J45" s="26" t="s">
        <v>303</v>
      </c>
      <c r="K45" s="26" t="s">
        <v>553</v>
      </c>
      <c r="L45" s="26" t="s">
        <v>39</v>
      </c>
      <c r="M45" s="26"/>
      <c r="N45" s="26"/>
      <c r="O45" s="26"/>
      <c r="P45" s="26"/>
      <c r="Q45" s="26"/>
      <c r="R45" s="26"/>
    </row>
    <row r="46" spans="3:18" x14ac:dyDescent="0.25">
      <c r="C46" s="26" t="s">
        <v>56</v>
      </c>
      <c r="D46" s="26"/>
      <c r="E46" s="26" t="s">
        <v>317</v>
      </c>
      <c r="F46" s="26" t="s">
        <v>550</v>
      </c>
      <c r="G46" s="25"/>
      <c r="H46" s="26" t="s">
        <v>554</v>
      </c>
      <c r="I46" s="26" t="s">
        <v>555</v>
      </c>
      <c r="J46" s="26" t="s">
        <v>303</v>
      </c>
      <c r="K46" s="26" t="s">
        <v>556</v>
      </c>
      <c r="L46" s="26" t="s">
        <v>48</v>
      </c>
      <c r="M46" s="26" t="s">
        <v>534</v>
      </c>
      <c r="N46" s="26" t="s">
        <v>39</v>
      </c>
      <c r="O46" s="26" t="s">
        <v>522</v>
      </c>
      <c r="P46" s="26" t="s">
        <v>557</v>
      </c>
      <c r="Q46" s="26" t="s">
        <v>558</v>
      </c>
      <c r="R46" s="26"/>
    </row>
    <row r="47" spans="3:18" x14ac:dyDescent="0.25">
      <c r="C47" s="26" t="s">
        <v>56</v>
      </c>
      <c r="D47" s="26"/>
      <c r="E47" s="26" t="s">
        <v>317</v>
      </c>
      <c r="F47" s="26" t="s">
        <v>550</v>
      </c>
      <c r="G47" s="25"/>
      <c r="H47" s="26" t="s">
        <v>554</v>
      </c>
      <c r="I47" s="27" t="s">
        <v>559</v>
      </c>
      <c r="J47" s="26" t="s">
        <v>303</v>
      </c>
      <c r="K47" s="26" t="s">
        <v>560</v>
      </c>
      <c r="L47" s="26" t="s">
        <v>48</v>
      </c>
      <c r="M47" s="26" t="s">
        <v>534</v>
      </c>
      <c r="N47" s="26" t="s">
        <v>39</v>
      </c>
      <c r="O47" s="26" t="s">
        <v>549</v>
      </c>
      <c r="P47" s="26" t="s">
        <v>557</v>
      </c>
      <c r="Q47" s="26" t="s">
        <v>561</v>
      </c>
      <c r="R47" s="26"/>
    </row>
    <row r="48" spans="3:18" x14ac:dyDescent="0.25">
      <c r="C48" s="26" t="s">
        <v>31</v>
      </c>
      <c r="D48" s="26"/>
      <c r="E48" s="26" t="s">
        <v>318</v>
      </c>
      <c r="F48" s="26" t="s">
        <v>562</v>
      </c>
      <c r="G48" s="25"/>
      <c r="H48" s="26" t="s">
        <v>563</v>
      </c>
      <c r="I48" s="26" t="s">
        <v>564</v>
      </c>
      <c r="J48" s="26" t="s">
        <v>303</v>
      </c>
      <c r="K48" s="26" t="s">
        <v>553</v>
      </c>
      <c r="L48" s="26" t="s">
        <v>39</v>
      </c>
      <c r="M48" s="26"/>
      <c r="N48" s="26"/>
      <c r="O48" s="26"/>
      <c r="P48" s="26"/>
      <c r="Q48" s="26"/>
      <c r="R48" s="26"/>
    </row>
    <row r="49" spans="3:18" x14ac:dyDescent="0.25">
      <c r="C49" s="26" t="s">
        <v>31</v>
      </c>
      <c r="D49" s="26"/>
      <c r="E49" s="26" t="s">
        <v>318</v>
      </c>
      <c r="F49" s="26" t="s">
        <v>562</v>
      </c>
      <c r="G49" s="25"/>
      <c r="H49" s="26" t="s">
        <v>551</v>
      </c>
      <c r="I49" s="26" t="s">
        <v>565</v>
      </c>
      <c r="J49" s="26" t="s">
        <v>303</v>
      </c>
      <c r="K49" s="26" t="s">
        <v>553</v>
      </c>
      <c r="L49" s="26" t="s">
        <v>39</v>
      </c>
      <c r="M49" s="26"/>
      <c r="N49" s="26"/>
      <c r="O49" s="26"/>
      <c r="P49" s="26"/>
      <c r="Q49" s="26"/>
      <c r="R49" s="26"/>
    </row>
    <row r="50" spans="3:18" x14ac:dyDescent="0.25">
      <c r="C50" s="26" t="s">
        <v>56</v>
      </c>
      <c r="D50" s="26"/>
      <c r="E50" s="26" t="s">
        <v>317</v>
      </c>
      <c r="F50" s="26" t="s">
        <v>562</v>
      </c>
      <c r="G50" s="25"/>
      <c r="H50" s="26" t="s">
        <v>554</v>
      </c>
      <c r="I50" s="26" t="s">
        <v>566</v>
      </c>
      <c r="J50" s="26" t="s">
        <v>303</v>
      </c>
      <c r="K50" s="26" t="s">
        <v>567</v>
      </c>
      <c r="L50" s="26" t="s">
        <v>48</v>
      </c>
      <c r="M50" s="26" t="s">
        <v>534</v>
      </c>
      <c r="N50" s="26" t="s">
        <v>39</v>
      </c>
      <c r="O50" s="26" t="s">
        <v>522</v>
      </c>
      <c r="P50" s="26" t="s">
        <v>557</v>
      </c>
      <c r="Q50" s="26" t="s">
        <v>558</v>
      </c>
      <c r="R50" s="26"/>
    </row>
    <row r="51" spans="3:18" x14ac:dyDescent="0.25">
      <c r="C51" s="26" t="s">
        <v>56</v>
      </c>
      <c r="D51" s="26"/>
      <c r="E51" s="26" t="s">
        <v>317</v>
      </c>
      <c r="F51" s="26" t="s">
        <v>568</v>
      </c>
      <c r="G51" s="25"/>
      <c r="H51" s="26" t="s">
        <v>554</v>
      </c>
      <c r="I51" s="26" t="s">
        <v>569</v>
      </c>
      <c r="J51" s="26" t="s">
        <v>303</v>
      </c>
      <c r="K51" s="26" t="s">
        <v>570</v>
      </c>
      <c r="L51" s="26" t="s">
        <v>48</v>
      </c>
      <c r="M51" s="26" t="s">
        <v>534</v>
      </c>
      <c r="N51" s="26" t="s">
        <v>39</v>
      </c>
      <c r="O51" s="26" t="s">
        <v>522</v>
      </c>
      <c r="P51" s="26" t="s">
        <v>557</v>
      </c>
      <c r="Q51" s="26" t="s">
        <v>558</v>
      </c>
      <c r="R51" s="26"/>
    </row>
    <row r="52" spans="3:18" x14ac:dyDescent="0.25">
      <c r="C52" s="26" t="s">
        <v>31</v>
      </c>
      <c r="D52" s="26"/>
      <c r="E52" s="26" t="s">
        <v>317</v>
      </c>
      <c r="F52" s="26" t="s">
        <v>571</v>
      </c>
      <c r="G52" s="25" t="s">
        <v>572</v>
      </c>
      <c r="H52" s="26" t="s">
        <v>573</v>
      </c>
      <c r="I52" s="26" t="s">
        <v>430</v>
      </c>
      <c r="J52" s="26" t="s">
        <v>303</v>
      </c>
      <c r="K52" s="26"/>
      <c r="L52" s="26"/>
      <c r="M52" s="26"/>
      <c r="N52" s="26"/>
      <c r="O52" s="26"/>
      <c r="P52" s="26" t="s">
        <v>431</v>
      </c>
      <c r="Q52" s="26"/>
      <c r="R52" s="26"/>
    </row>
    <row r="53" spans="3:18" x14ac:dyDescent="0.25">
      <c r="C53" s="26" t="s">
        <v>56</v>
      </c>
      <c r="D53" s="26"/>
      <c r="E53" s="26" t="s">
        <v>317</v>
      </c>
      <c r="F53" s="26" t="s">
        <v>571</v>
      </c>
      <c r="G53" s="25"/>
      <c r="H53" s="26" t="s">
        <v>554</v>
      </c>
      <c r="I53" s="26" t="s">
        <v>574</v>
      </c>
      <c r="J53" s="26" t="s">
        <v>303</v>
      </c>
      <c r="K53" s="26" t="s">
        <v>575</v>
      </c>
      <c r="L53" s="26" t="s">
        <v>576</v>
      </c>
      <c r="M53" s="26" t="s">
        <v>534</v>
      </c>
      <c r="N53" s="26" t="s">
        <v>39</v>
      </c>
      <c r="O53" s="26" t="s">
        <v>549</v>
      </c>
      <c r="P53" s="26"/>
      <c r="Q53" s="26"/>
      <c r="R53" s="26"/>
    </row>
    <row r="54" spans="3:18" x14ac:dyDescent="0.25">
      <c r="C54" s="26" t="s">
        <v>304</v>
      </c>
      <c r="D54" s="26"/>
      <c r="E54" s="26" t="s">
        <v>317</v>
      </c>
      <c r="F54" s="26" t="s">
        <v>577</v>
      </c>
      <c r="G54" s="25"/>
      <c r="H54" s="26" t="s">
        <v>578</v>
      </c>
      <c r="I54" s="26" t="s">
        <v>579</v>
      </c>
      <c r="J54" s="26" t="s">
        <v>303</v>
      </c>
      <c r="K54" s="26"/>
      <c r="L54" s="26"/>
      <c r="M54" s="26"/>
      <c r="N54" s="26"/>
      <c r="O54" s="26"/>
      <c r="P54" s="26"/>
      <c r="Q54" s="26"/>
      <c r="R54" s="26"/>
    </row>
    <row r="55" spans="3:18" x14ac:dyDescent="0.25">
      <c r="C55" s="26" t="s">
        <v>31</v>
      </c>
      <c r="D55" s="26"/>
      <c r="E55" s="26" t="s">
        <v>317</v>
      </c>
      <c r="F55" s="26" t="s">
        <v>580</v>
      </c>
      <c r="G55" s="25" t="s">
        <v>581</v>
      </c>
      <c r="H55" s="26" t="s">
        <v>52</v>
      </c>
      <c r="I55" s="26" t="s">
        <v>582</v>
      </c>
      <c r="J55" s="26" t="s">
        <v>303</v>
      </c>
      <c r="K55" s="26" t="s">
        <v>583</v>
      </c>
      <c r="L55" s="26" t="s">
        <v>39</v>
      </c>
      <c r="M55" s="26" t="s">
        <v>584</v>
      </c>
      <c r="N55" s="26" t="s">
        <v>48</v>
      </c>
      <c r="O55" s="26" t="s">
        <v>504</v>
      </c>
      <c r="P55" s="26"/>
      <c r="Q55" s="26"/>
      <c r="R55" s="26"/>
    </row>
    <row r="56" spans="3:18" x14ac:dyDescent="0.25">
      <c r="C56" s="26" t="s">
        <v>31</v>
      </c>
      <c r="D56" s="26"/>
      <c r="E56" s="26" t="s">
        <v>317</v>
      </c>
      <c r="F56" s="26" t="s">
        <v>580</v>
      </c>
      <c r="G56" s="25" t="s">
        <v>581</v>
      </c>
      <c r="H56" s="26" t="s">
        <v>52</v>
      </c>
      <c r="I56" s="26" t="s">
        <v>585</v>
      </c>
      <c r="J56" s="26" t="s">
        <v>303</v>
      </c>
      <c r="K56" s="26" t="s">
        <v>583</v>
      </c>
      <c r="L56" s="26" t="s">
        <v>39</v>
      </c>
      <c r="M56" s="26" t="s">
        <v>584</v>
      </c>
      <c r="N56" s="26" t="s">
        <v>48</v>
      </c>
      <c r="O56" s="26" t="s">
        <v>504</v>
      </c>
      <c r="P56" s="26"/>
      <c r="Q56" s="26"/>
      <c r="R56" s="26"/>
    </row>
    <row r="57" spans="3:18" x14ac:dyDescent="0.25">
      <c r="C57" s="26" t="s">
        <v>31</v>
      </c>
      <c r="D57" s="26"/>
      <c r="E57" s="26" t="s">
        <v>317</v>
      </c>
      <c r="F57" s="26" t="s">
        <v>580</v>
      </c>
      <c r="G57" s="25" t="s">
        <v>581</v>
      </c>
      <c r="H57" s="26" t="s">
        <v>586</v>
      </c>
      <c r="I57" s="26" t="s">
        <v>587</v>
      </c>
      <c r="J57" s="26" t="s">
        <v>303</v>
      </c>
      <c r="K57" s="26" t="s">
        <v>588</v>
      </c>
      <c r="L57" s="26" t="s">
        <v>45</v>
      </c>
      <c r="M57" s="26" t="s">
        <v>584</v>
      </c>
      <c r="N57" s="26" t="s">
        <v>48</v>
      </c>
      <c r="O57" s="26" t="s">
        <v>509</v>
      </c>
      <c r="P57" s="26"/>
      <c r="Q57" s="26"/>
      <c r="R57" s="26"/>
    </row>
    <row r="58" spans="3:18" x14ac:dyDescent="0.25">
      <c r="C58" s="26" t="s">
        <v>31</v>
      </c>
      <c r="D58" s="26"/>
      <c r="E58" s="26" t="s">
        <v>317</v>
      </c>
      <c r="F58" s="26" t="s">
        <v>580</v>
      </c>
      <c r="G58" s="25" t="s">
        <v>581</v>
      </c>
      <c r="H58" s="26" t="s">
        <v>589</v>
      </c>
      <c r="I58" s="26" t="s">
        <v>430</v>
      </c>
      <c r="J58" s="26" t="s">
        <v>303</v>
      </c>
      <c r="K58" s="26"/>
      <c r="L58" s="26"/>
      <c r="M58" s="26" t="s">
        <v>584</v>
      </c>
      <c r="N58" s="26" t="s">
        <v>48</v>
      </c>
      <c r="O58" s="26"/>
      <c r="P58" s="26" t="s">
        <v>431</v>
      </c>
      <c r="Q58" s="26"/>
      <c r="R58" s="26"/>
    </row>
    <row r="59" spans="3:18" x14ac:dyDescent="0.25">
      <c r="C59" s="26" t="s">
        <v>56</v>
      </c>
      <c r="D59" s="26"/>
      <c r="E59" s="26" t="s">
        <v>317</v>
      </c>
      <c r="F59" s="26" t="s">
        <v>580</v>
      </c>
      <c r="G59" s="25" t="s">
        <v>581</v>
      </c>
      <c r="H59" s="26" t="s">
        <v>52</v>
      </c>
      <c r="I59" s="26" t="s">
        <v>590</v>
      </c>
      <c r="J59" s="26" t="s">
        <v>303</v>
      </c>
      <c r="K59" s="26" t="s">
        <v>583</v>
      </c>
      <c r="L59" s="26" t="s">
        <v>39</v>
      </c>
      <c r="M59" s="26" t="s">
        <v>584</v>
      </c>
      <c r="N59" s="26" t="s">
        <v>48</v>
      </c>
      <c r="O59" s="26"/>
      <c r="P59" s="26"/>
      <c r="Q59" s="26"/>
      <c r="R59" s="26"/>
    </row>
    <row r="60" spans="3:18" x14ac:dyDescent="0.25">
      <c r="C60" s="26" t="s">
        <v>31</v>
      </c>
      <c r="D60" s="26"/>
      <c r="E60" s="26" t="s">
        <v>317</v>
      </c>
      <c r="F60" s="26" t="s">
        <v>591</v>
      </c>
      <c r="G60" s="25" t="s">
        <v>592</v>
      </c>
      <c r="H60" s="26" t="s">
        <v>586</v>
      </c>
      <c r="I60" s="26" t="s">
        <v>587</v>
      </c>
      <c r="J60" s="26" t="s">
        <v>303</v>
      </c>
      <c r="K60" s="26" t="s">
        <v>593</v>
      </c>
      <c r="L60" s="26" t="s">
        <v>94</v>
      </c>
      <c r="M60" s="26" t="s">
        <v>584</v>
      </c>
      <c r="N60" s="26" t="s">
        <v>48</v>
      </c>
      <c r="O60" s="26" t="s">
        <v>509</v>
      </c>
      <c r="P60" s="26"/>
      <c r="Q60" s="26"/>
      <c r="R60" s="26"/>
    </row>
    <row r="61" spans="3:18" x14ac:dyDescent="0.25">
      <c r="C61" s="26" t="s">
        <v>31</v>
      </c>
      <c r="D61" s="26"/>
      <c r="E61" s="26" t="s">
        <v>317</v>
      </c>
      <c r="F61" s="26" t="s">
        <v>591</v>
      </c>
      <c r="G61" s="25" t="s">
        <v>592</v>
      </c>
      <c r="H61" s="26" t="s">
        <v>586</v>
      </c>
      <c r="I61" s="26" t="s">
        <v>430</v>
      </c>
      <c r="J61" s="26" t="s">
        <v>303</v>
      </c>
      <c r="K61" s="26"/>
      <c r="L61" s="26"/>
      <c r="M61" s="26" t="s">
        <v>584</v>
      </c>
      <c r="N61" s="26" t="s">
        <v>48</v>
      </c>
      <c r="O61" s="26"/>
      <c r="P61" s="26" t="s">
        <v>431</v>
      </c>
      <c r="Q61" s="31"/>
      <c r="R61" s="31"/>
    </row>
    <row r="62" spans="3:18" x14ac:dyDescent="0.25">
      <c r="C62" s="26" t="s">
        <v>56</v>
      </c>
      <c r="D62" s="26"/>
      <c r="E62" s="26" t="s">
        <v>317</v>
      </c>
      <c r="F62" s="26" t="s">
        <v>591</v>
      </c>
      <c r="G62" s="25" t="s">
        <v>592</v>
      </c>
      <c r="H62" s="26" t="s">
        <v>441</v>
      </c>
      <c r="I62" s="26" t="s">
        <v>594</v>
      </c>
      <c r="J62" s="26" t="s">
        <v>303</v>
      </c>
      <c r="K62" s="26" t="s">
        <v>595</v>
      </c>
      <c r="L62" s="26" t="s">
        <v>39</v>
      </c>
      <c r="M62" s="26" t="s">
        <v>584</v>
      </c>
      <c r="N62" s="26" t="s">
        <v>48</v>
      </c>
      <c r="O62" s="26" t="s">
        <v>504</v>
      </c>
      <c r="P62" s="26"/>
      <c r="Q62" s="26"/>
      <c r="R62" s="26"/>
    </row>
    <row r="63" spans="3:18" x14ac:dyDescent="0.25">
      <c r="C63" s="26" t="s">
        <v>56</v>
      </c>
      <c r="D63" s="26"/>
      <c r="E63" s="26" t="s">
        <v>317</v>
      </c>
      <c r="F63" s="26" t="s">
        <v>596</v>
      </c>
      <c r="G63" s="25" t="s">
        <v>597</v>
      </c>
      <c r="H63" s="26" t="s">
        <v>598</v>
      </c>
      <c r="I63" s="27" t="s">
        <v>599</v>
      </c>
      <c r="J63" s="26" t="s">
        <v>303</v>
      </c>
      <c r="K63" s="26" t="s">
        <v>600</v>
      </c>
      <c r="L63" s="26" t="s">
        <v>94</v>
      </c>
      <c r="M63" s="26" t="s">
        <v>584</v>
      </c>
      <c r="N63" s="26" t="s">
        <v>48</v>
      </c>
      <c r="O63" s="26" t="s">
        <v>601</v>
      </c>
      <c r="P63" s="26"/>
      <c r="Q63" s="26" t="s">
        <v>602</v>
      </c>
      <c r="R63" s="26"/>
    </row>
    <row r="64" spans="3:18" x14ac:dyDescent="0.25">
      <c r="C64" s="26" t="s">
        <v>31</v>
      </c>
      <c r="D64" s="26"/>
      <c r="E64" s="26" t="s">
        <v>317</v>
      </c>
      <c r="F64" s="26" t="s">
        <v>603</v>
      </c>
      <c r="G64" s="25" t="s">
        <v>604</v>
      </c>
      <c r="H64" s="26" t="s">
        <v>605</v>
      </c>
      <c r="I64" s="26" t="s">
        <v>606</v>
      </c>
      <c r="J64" s="26" t="s">
        <v>303</v>
      </c>
      <c r="K64" s="26"/>
      <c r="L64" s="26"/>
      <c r="M64" s="26"/>
      <c r="N64" s="26"/>
      <c r="O64" s="26"/>
      <c r="P64" s="26" t="s">
        <v>607</v>
      </c>
      <c r="Q64" s="26"/>
      <c r="R64" s="26"/>
    </row>
    <row r="65" spans="3:18" x14ac:dyDescent="0.25">
      <c r="C65" s="26" t="s">
        <v>31</v>
      </c>
      <c r="D65" s="26"/>
      <c r="E65" s="26" t="s">
        <v>317</v>
      </c>
      <c r="F65" s="26" t="s">
        <v>603</v>
      </c>
      <c r="G65" s="25" t="s">
        <v>604</v>
      </c>
      <c r="H65" s="26" t="s">
        <v>608</v>
      </c>
      <c r="I65" s="26" t="s">
        <v>609</v>
      </c>
      <c r="J65" s="26" t="s">
        <v>303</v>
      </c>
      <c r="K65" s="26"/>
      <c r="L65" s="26"/>
      <c r="M65" s="26" t="s">
        <v>610</v>
      </c>
      <c r="N65" s="26">
        <v>4</v>
      </c>
      <c r="O65" s="26" t="s">
        <v>611</v>
      </c>
      <c r="P65" s="26"/>
      <c r="Q65" s="26"/>
      <c r="R65" s="26"/>
    </row>
    <row r="66" spans="3:18" x14ac:dyDescent="0.25">
      <c r="C66" s="26" t="s">
        <v>31</v>
      </c>
      <c r="D66" s="26"/>
      <c r="E66" s="26" t="s">
        <v>317</v>
      </c>
      <c r="F66" s="26" t="s">
        <v>603</v>
      </c>
      <c r="G66" s="25" t="s">
        <v>604</v>
      </c>
      <c r="H66" s="26" t="s">
        <v>52</v>
      </c>
      <c r="I66" s="26" t="s">
        <v>612</v>
      </c>
      <c r="J66" s="26" t="s">
        <v>303</v>
      </c>
      <c r="K66" s="26"/>
      <c r="L66" s="26"/>
      <c r="M66" s="26" t="s">
        <v>610</v>
      </c>
      <c r="N66" s="26">
        <v>4</v>
      </c>
      <c r="O66" s="26" t="s">
        <v>613</v>
      </c>
      <c r="P66" s="26"/>
      <c r="Q66" s="26"/>
      <c r="R66" s="26"/>
    </row>
    <row r="67" spans="3:18" x14ac:dyDescent="0.25">
      <c r="C67" s="26" t="s">
        <v>31</v>
      </c>
      <c r="D67" s="26"/>
      <c r="E67" s="26" t="s">
        <v>317</v>
      </c>
      <c r="F67" s="26" t="s">
        <v>603</v>
      </c>
      <c r="G67" s="25" t="s">
        <v>604</v>
      </c>
      <c r="H67" s="26" t="s">
        <v>586</v>
      </c>
      <c r="I67" s="26" t="s">
        <v>430</v>
      </c>
      <c r="J67" s="26" t="s">
        <v>303</v>
      </c>
      <c r="K67" s="26"/>
      <c r="L67" s="26"/>
      <c r="M67" s="26" t="s">
        <v>610</v>
      </c>
      <c r="N67" s="26">
        <v>4</v>
      </c>
      <c r="O67" s="26" t="s">
        <v>611</v>
      </c>
      <c r="P67" s="26"/>
      <c r="Q67" s="26"/>
      <c r="R67" s="26"/>
    </row>
    <row r="68" spans="3:18" x14ac:dyDescent="0.25">
      <c r="C68" s="26" t="s">
        <v>31</v>
      </c>
      <c r="D68" s="26"/>
      <c r="E68" s="26" t="s">
        <v>318</v>
      </c>
      <c r="F68" s="26" t="s">
        <v>614</v>
      </c>
      <c r="G68" s="25"/>
      <c r="H68" s="26" t="s">
        <v>615</v>
      </c>
      <c r="I68" s="26" t="s">
        <v>109</v>
      </c>
      <c r="J68" s="26" t="s">
        <v>303</v>
      </c>
      <c r="K68" s="26" t="s">
        <v>616</v>
      </c>
      <c r="L68" s="26" t="s">
        <v>48</v>
      </c>
      <c r="M68" s="26"/>
      <c r="N68" s="26"/>
      <c r="O68" s="26"/>
      <c r="P68" s="26"/>
      <c r="Q68" s="26"/>
      <c r="R68" s="26"/>
    </row>
    <row r="69" spans="3:18" x14ac:dyDescent="0.25">
      <c r="C69" s="26" t="s">
        <v>31</v>
      </c>
      <c r="D69" s="26"/>
      <c r="E69" s="26" t="s">
        <v>317</v>
      </c>
      <c r="F69" s="26" t="s">
        <v>614</v>
      </c>
      <c r="G69" s="25"/>
      <c r="H69" s="26" t="s">
        <v>617</v>
      </c>
      <c r="I69" s="26" t="s">
        <v>618</v>
      </c>
      <c r="J69" s="26" t="s">
        <v>307</v>
      </c>
      <c r="K69" s="26" t="s">
        <v>619</v>
      </c>
      <c r="L69" s="26" t="s">
        <v>39</v>
      </c>
      <c r="M69" s="26"/>
      <c r="N69" s="26"/>
      <c r="O69" s="26"/>
      <c r="P69" s="26"/>
      <c r="Q69" s="26"/>
      <c r="R69" s="26"/>
    </row>
    <row r="70" spans="3:18" x14ac:dyDescent="0.25">
      <c r="C70" s="26" t="s">
        <v>31</v>
      </c>
      <c r="D70" s="26"/>
      <c r="E70" s="26" t="s">
        <v>317</v>
      </c>
      <c r="F70" s="26" t="s">
        <v>614</v>
      </c>
      <c r="G70" s="25"/>
      <c r="H70" s="26" t="s">
        <v>620</v>
      </c>
      <c r="I70" s="26" t="s">
        <v>430</v>
      </c>
      <c r="J70" s="26" t="s">
        <v>307</v>
      </c>
      <c r="K70" s="26"/>
      <c r="L70" s="26"/>
      <c r="M70" s="26"/>
      <c r="N70" s="26"/>
      <c r="O70" s="26"/>
      <c r="P70" s="26" t="s">
        <v>431</v>
      </c>
      <c r="Q70" s="26"/>
      <c r="R70" s="26"/>
    </row>
    <row r="71" spans="3:18" x14ac:dyDescent="0.25">
      <c r="C71" s="26" t="s">
        <v>31</v>
      </c>
      <c r="D71" s="26"/>
      <c r="E71" s="26" t="s">
        <v>317</v>
      </c>
      <c r="F71" s="26" t="s">
        <v>614</v>
      </c>
      <c r="G71" s="25"/>
      <c r="H71" s="26" t="s">
        <v>429</v>
      </c>
      <c r="I71" s="26" t="s">
        <v>430</v>
      </c>
      <c r="J71" s="26" t="s">
        <v>307</v>
      </c>
      <c r="K71" s="26"/>
      <c r="L71" s="26"/>
      <c r="M71" s="26"/>
      <c r="N71" s="26"/>
      <c r="O71" s="26"/>
      <c r="P71" s="26" t="s">
        <v>431</v>
      </c>
      <c r="Q71" s="26"/>
      <c r="R71" s="26"/>
    </row>
    <row r="72" spans="3:18" x14ac:dyDescent="0.25">
      <c r="C72" s="26" t="s">
        <v>301</v>
      </c>
      <c r="D72" s="26"/>
      <c r="E72" s="26" t="s">
        <v>317</v>
      </c>
      <c r="F72" s="26" t="s">
        <v>614</v>
      </c>
      <c r="G72" s="25" t="s">
        <v>621</v>
      </c>
      <c r="H72" s="26" t="s">
        <v>578</v>
      </c>
      <c r="I72" s="27" t="s">
        <v>622</v>
      </c>
      <c r="J72" s="26" t="s">
        <v>307</v>
      </c>
      <c r="K72" s="26" t="s">
        <v>623</v>
      </c>
      <c r="L72" s="26" t="s">
        <v>39</v>
      </c>
      <c r="M72" s="26" t="s">
        <v>624</v>
      </c>
      <c r="N72" s="26" t="s">
        <v>39</v>
      </c>
      <c r="O72" s="26" t="s">
        <v>625</v>
      </c>
      <c r="P72" s="26" t="s">
        <v>626</v>
      </c>
      <c r="Q72" s="33"/>
      <c r="R72" s="26"/>
    </row>
    <row r="73" spans="3:18" x14ac:dyDescent="0.25">
      <c r="C73" s="26" t="s">
        <v>56</v>
      </c>
      <c r="D73" s="26"/>
      <c r="E73" s="26" t="s">
        <v>317</v>
      </c>
      <c r="F73" s="26" t="s">
        <v>614</v>
      </c>
      <c r="G73" s="25"/>
      <c r="H73" s="26" t="s">
        <v>231</v>
      </c>
      <c r="I73" s="27" t="s">
        <v>627</v>
      </c>
      <c r="J73" s="26" t="s">
        <v>307</v>
      </c>
      <c r="K73" s="26" t="s">
        <v>628</v>
      </c>
      <c r="L73" s="26"/>
      <c r="M73" s="26" t="s">
        <v>624</v>
      </c>
      <c r="N73" s="26" t="s">
        <v>48</v>
      </c>
      <c r="O73" s="26"/>
      <c r="P73" s="29" t="s">
        <v>438</v>
      </c>
      <c r="Q73" s="26" t="s">
        <v>629</v>
      </c>
      <c r="R73" s="26"/>
    </row>
    <row r="74" spans="3:18" x14ac:dyDescent="0.25">
      <c r="C74" s="26" t="s">
        <v>56</v>
      </c>
      <c r="D74" s="26"/>
      <c r="E74" s="26" t="s">
        <v>317</v>
      </c>
      <c r="F74" s="26" t="s">
        <v>614</v>
      </c>
      <c r="G74" s="25"/>
      <c r="H74" s="26" t="s">
        <v>231</v>
      </c>
      <c r="I74" s="26" t="s">
        <v>630</v>
      </c>
      <c r="J74" s="26" t="s">
        <v>307</v>
      </c>
      <c r="K74" s="26"/>
      <c r="L74" s="26"/>
      <c r="M74" s="26" t="s">
        <v>624</v>
      </c>
      <c r="N74" s="26" t="s">
        <v>48</v>
      </c>
      <c r="O74" s="26"/>
      <c r="P74" s="26"/>
      <c r="Q74" s="26"/>
      <c r="R74" s="26"/>
    </row>
    <row r="75" spans="3:18" x14ac:dyDescent="0.25">
      <c r="C75" s="26" t="s">
        <v>304</v>
      </c>
      <c r="D75" s="26"/>
      <c r="E75" s="26" t="s">
        <v>317</v>
      </c>
      <c r="F75" s="26" t="s">
        <v>614</v>
      </c>
      <c r="G75" s="25"/>
      <c r="H75" s="26" t="s">
        <v>631</v>
      </c>
      <c r="I75" s="26" t="s">
        <v>632</v>
      </c>
      <c r="J75" s="26" t="s">
        <v>307</v>
      </c>
      <c r="K75" s="26" t="s">
        <v>633</v>
      </c>
      <c r="L75" s="26"/>
      <c r="M75" s="26"/>
      <c r="N75" s="26"/>
      <c r="O75" s="26"/>
      <c r="P75" s="26"/>
      <c r="Q75" s="26"/>
      <c r="R75" s="26"/>
    </row>
    <row r="76" spans="3:18" x14ac:dyDescent="0.25">
      <c r="C76" s="26" t="s">
        <v>304</v>
      </c>
      <c r="D76" s="26"/>
      <c r="E76" s="26" t="s">
        <v>317</v>
      </c>
      <c r="F76" s="26" t="s">
        <v>614</v>
      </c>
      <c r="G76" s="25"/>
      <c r="H76" s="26" t="s">
        <v>519</v>
      </c>
      <c r="I76" s="26" t="s">
        <v>634</v>
      </c>
      <c r="J76" s="26" t="s">
        <v>307</v>
      </c>
      <c r="K76" s="26" t="s">
        <v>635</v>
      </c>
      <c r="L76" s="26" t="s">
        <v>39</v>
      </c>
      <c r="M76" s="26"/>
      <c r="N76" s="26"/>
      <c r="O76" s="26"/>
      <c r="P76" s="26"/>
      <c r="Q76" s="26"/>
      <c r="R76" s="26"/>
    </row>
    <row r="77" spans="3:18" x14ac:dyDescent="0.25">
      <c r="C77" s="26" t="s">
        <v>31</v>
      </c>
      <c r="D77" s="26"/>
      <c r="E77" s="26" t="s">
        <v>317</v>
      </c>
      <c r="F77" s="26" t="s">
        <v>636</v>
      </c>
      <c r="G77" s="25" t="s">
        <v>637</v>
      </c>
      <c r="H77" s="26" t="s">
        <v>638</v>
      </c>
      <c r="I77" s="26" t="s">
        <v>430</v>
      </c>
      <c r="J77" s="26" t="s">
        <v>307</v>
      </c>
      <c r="K77" s="26"/>
      <c r="L77" s="26"/>
      <c r="M77" s="26"/>
      <c r="N77" s="26"/>
      <c r="O77" s="26"/>
      <c r="P77" s="26" t="s">
        <v>431</v>
      </c>
      <c r="Q77" s="26"/>
      <c r="R77" s="26"/>
    </row>
    <row r="78" spans="3:18" x14ac:dyDescent="0.25">
      <c r="C78" s="26" t="s">
        <v>31</v>
      </c>
      <c r="D78" s="26"/>
      <c r="E78" s="26" t="s">
        <v>317</v>
      </c>
      <c r="F78" s="26" t="s">
        <v>639</v>
      </c>
      <c r="G78" s="25"/>
      <c r="H78" s="26" t="s">
        <v>617</v>
      </c>
      <c r="I78" s="26" t="s">
        <v>618</v>
      </c>
      <c r="J78" s="26" t="s">
        <v>307</v>
      </c>
      <c r="K78" s="26" t="s">
        <v>619</v>
      </c>
      <c r="L78" s="26" t="s">
        <v>39</v>
      </c>
      <c r="M78" s="26"/>
      <c r="N78" s="26"/>
      <c r="O78" s="26"/>
      <c r="P78" s="26"/>
      <c r="Q78" s="26"/>
      <c r="R78" s="26"/>
    </row>
    <row r="79" spans="3:18" x14ac:dyDescent="0.25">
      <c r="C79" s="26" t="s">
        <v>31</v>
      </c>
      <c r="D79" s="26"/>
      <c r="E79" s="26" t="s">
        <v>317</v>
      </c>
      <c r="F79" s="26" t="s">
        <v>639</v>
      </c>
      <c r="G79" s="25"/>
      <c r="H79" s="26" t="s">
        <v>429</v>
      </c>
      <c r="I79" s="26" t="s">
        <v>430</v>
      </c>
      <c r="J79" s="26" t="s">
        <v>307</v>
      </c>
      <c r="K79" s="26"/>
      <c r="L79" s="26"/>
      <c r="M79" s="26"/>
      <c r="N79" s="26"/>
      <c r="O79" s="26"/>
      <c r="P79" s="26" t="s">
        <v>431</v>
      </c>
      <c r="Q79" s="26"/>
      <c r="R79" s="26"/>
    </row>
    <row r="80" spans="3:18" x14ac:dyDescent="0.25">
      <c r="C80" s="26" t="s">
        <v>31</v>
      </c>
      <c r="D80" s="26"/>
      <c r="E80" s="26" t="s">
        <v>317</v>
      </c>
      <c r="F80" s="26" t="s">
        <v>640</v>
      </c>
      <c r="G80" s="25" t="s">
        <v>641</v>
      </c>
      <c r="H80" s="26" t="s">
        <v>620</v>
      </c>
      <c r="I80" s="26" t="s">
        <v>430</v>
      </c>
      <c r="J80" s="26" t="s">
        <v>307</v>
      </c>
      <c r="K80" s="26"/>
      <c r="L80" s="26"/>
      <c r="M80" s="26"/>
      <c r="N80" s="26"/>
      <c r="O80" s="26"/>
      <c r="P80" s="26" t="s">
        <v>431</v>
      </c>
      <c r="Q80" s="26"/>
      <c r="R80" s="26"/>
    </row>
    <row r="81" spans="3:18" x14ac:dyDescent="0.25">
      <c r="C81" s="26" t="s">
        <v>31</v>
      </c>
      <c r="D81" s="26"/>
      <c r="E81" s="26" t="s">
        <v>317</v>
      </c>
      <c r="F81" s="26" t="s">
        <v>642</v>
      </c>
      <c r="G81" s="25"/>
      <c r="H81" s="26" t="s">
        <v>643</v>
      </c>
      <c r="I81" s="26" t="s">
        <v>644</v>
      </c>
      <c r="J81" s="26" t="s">
        <v>303</v>
      </c>
      <c r="K81" s="26" t="s">
        <v>645</v>
      </c>
      <c r="L81" s="26" t="s">
        <v>576</v>
      </c>
      <c r="M81" s="26" t="s">
        <v>646</v>
      </c>
      <c r="N81" s="26" t="s">
        <v>39</v>
      </c>
      <c r="O81" s="26" t="s">
        <v>509</v>
      </c>
      <c r="P81" s="26"/>
      <c r="Q81" s="26"/>
      <c r="R81" s="26"/>
    </row>
    <row r="82" spans="3:18" x14ac:dyDescent="0.25">
      <c r="C82" s="26" t="s">
        <v>31</v>
      </c>
      <c r="D82" s="26"/>
      <c r="E82" s="26" t="s">
        <v>317</v>
      </c>
      <c r="F82" s="26" t="s">
        <v>642</v>
      </c>
      <c r="G82" s="25" t="s">
        <v>647</v>
      </c>
      <c r="H82" s="26" t="s">
        <v>648</v>
      </c>
      <c r="I82" s="26" t="s">
        <v>649</v>
      </c>
      <c r="J82" s="26" t="s">
        <v>303</v>
      </c>
      <c r="K82" s="26" t="s">
        <v>650</v>
      </c>
      <c r="L82" s="26" t="s">
        <v>39</v>
      </c>
      <c r="M82" s="26" t="s">
        <v>646</v>
      </c>
      <c r="N82" s="26" t="s">
        <v>39</v>
      </c>
      <c r="O82" s="26"/>
      <c r="P82" s="26"/>
      <c r="Q82" s="26"/>
      <c r="R82" s="26"/>
    </row>
    <row r="83" spans="3:18" x14ac:dyDescent="0.25">
      <c r="C83" s="26" t="s">
        <v>31</v>
      </c>
      <c r="D83" s="26"/>
      <c r="E83" s="26" t="s">
        <v>317</v>
      </c>
      <c r="F83" s="26" t="s">
        <v>651</v>
      </c>
      <c r="G83" s="25" t="s">
        <v>652</v>
      </c>
      <c r="H83" s="26" t="s">
        <v>52</v>
      </c>
      <c r="I83" s="26" t="s">
        <v>653</v>
      </c>
      <c r="J83" s="26" t="s">
        <v>303</v>
      </c>
      <c r="K83" s="26" t="s">
        <v>654</v>
      </c>
      <c r="L83" s="26" t="s">
        <v>39</v>
      </c>
      <c r="M83" s="26" t="s">
        <v>646</v>
      </c>
      <c r="N83" s="26" t="s">
        <v>39</v>
      </c>
      <c r="O83" s="26" t="s">
        <v>504</v>
      </c>
      <c r="P83" s="26"/>
      <c r="Q83" s="26"/>
      <c r="R83" s="26"/>
    </row>
    <row r="84" spans="3:18" x14ac:dyDescent="0.25">
      <c r="C84" s="26" t="s">
        <v>31</v>
      </c>
      <c r="D84" s="26"/>
      <c r="E84" s="26" t="s">
        <v>317</v>
      </c>
      <c r="F84" s="26" t="s">
        <v>651</v>
      </c>
      <c r="G84" s="25" t="s">
        <v>652</v>
      </c>
      <c r="H84" s="26" t="s">
        <v>432</v>
      </c>
      <c r="I84" s="26" t="s">
        <v>430</v>
      </c>
      <c r="J84" s="26" t="s">
        <v>303</v>
      </c>
      <c r="K84" s="26"/>
      <c r="L84" s="26"/>
      <c r="M84" s="26" t="s">
        <v>646</v>
      </c>
      <c r="N84" s="26" t="s">
        <v>39</v>
      </c>
      <c r="O84" s="26"/>
      <c r="P84" s="26" t="s">
        <v>431</v>
      </c>
      <c r="Q84" s="26"/>
      <c r="R84" s="26"/>
    </row>
    <row r="85" spans="3:18" x14ac:dyDescent="0.25">
      <c r="C85" s="26" t="s">
        <v>31</v>
      </c>
      <c r="D85" s="26"/>
      <c r="E85" s="26" t="s">
        <v>317</v>
      </c>
      <c r="F85" s="26" t="s">
        <v>655</v>
      </c>
      <c r="G85" s="25" t="s">
        <v>647</v>
      </c>
      <c r="H85" s="26" t="s">
        <v>656</v>
      </c>
      <c r="I85" s="26" t="s">
        <v>430</v>
      </c>
      <c r="J85" s="26" t="s">
        <v>303</v>
      </c>
      <c r="K85" s="26"/>
      <c r="L85" s="26"/>
      <c r="M85" s="26" t="s">
        <v>646</v>
      </c>
      <c r="N85" s="26" t="s">
        <v>39</v>
      </c>
      <c r="O85" s="26"/>
      <c r="P85" s="26" t="s">
        <v>431</v>
      </c>
      <c r="Q85" s="26"/>
      <c r="R85" s="26"/>
    </row>
    <row r="86" spans="3:18" x14ac:dyDescent="0.25">
      <c r="C86" s="26" t="s">
        <v>31</v>
      </c>
      <c r="D86" s="26"/>
      <c r="E86" s="26" t="s">
        <v>317</v>
      </c>
      <c r="F86" s="26" t="s">
        <v>657</v>
      </c>
      <c r="G86" s="25"/>
      <c r="H86" s="26" t="s">
        <v>658</v>
      </c>
      <c r="I86" s="26" t="s">
        <v>430</v>
      </c>
      <c r="J86" s="26" t="s">
        <v>303</v>
      </c>
      <c r="K86" s="26"/>
      <c r="L86" s="26"/>
      <c r="M86" s="26" t="s">
        <v>646</v>
      </c>
      <c r="N86" s="26" t="s">
        <v>39</v>
      </c>
      <c r="O86" s="26"/>
      <c r="P86" s="26" t="s">
        <v>431</v>
      </c>
      <c r="Q86" s="26"/>
      <c r="R86" s="26"/>
    </row>
    <row r="87" spans="3:18" x14ac:dyDescent="0.25">
      <c r="C87" s="26" t="s">
        <v>56</v>
      </c>
      <c r="D87" s="26"/>
      <c r="E87" s="26" t="s">
        <v>317</v>
      </c>
      <c r="F87" s="26" t="s">
        <v>657</v>
      </c>
      <c r="G87" s="25" t="s">
        <v>659</v>
      </c>
      <c r="H87" s="26" t="s">
        <v>527</v>
      </c>
      <c r="I87" s="26" t="s">
        <v>660</v>
      </c>
      <c r="J87" s="26" t="s">
        <v>303</v>
      </c>
      <c r="K87" s="26" t="s">
        <v>518</v>
      </c>
      <c r="L87" s="26" t="s">
        <v>48</v>
      </c>
      <c r="M87" s="26" t="s">
        <v>494</v>
      </c>
      <c r="N87" s="26" t="s">
        <v>39</v>
      </c>
      <c r="O87" s="26"/>
      <c r="P87" s="26"/>
      <c r="Q87" s="26"/>
      <c r="R87" s="26"/>
    </row>
    <row r="88" spans="3:18" x14ac:dyDescent="0.25">
      <c r="C88" s="26" t="s">
        <v>31</v>
      </c>
      <c r="D88" s="26"/>
      <c r="E88" s="26" t="s">
        <v>318</v>
      </c>
      <c r="F88" s="26" t="s">
        <v>661</v>
      </c>
      <c r="G88" s="25"/>
      <c r="H88" s="26" t="s">
        <v>410</v>
      </c>
      <c r="I88" s="26" t="s">
        <v>662</v>
      </c>
      <c r="J88" s="26" t="s">
        <v>303</v>
      </c>
      <c r="K88" s="26"/>
      <c r="L88" s="26"/>
      <c r="M88" s="26" t="s">
        <v>494</v>
      </c>
      <c r="N88" s="26" t="s">
        <v>39</v>
      </c>
      <c r="O88" s="26"/>
      <c r="P88" s="26" t="s">
        <v>495</v>
      </c>
      <c r="Q88" s="26"/>
      <c r="R88" s="26"/>
    </row>
    <row r="89" spans="3:18" x14ac:dyDescent="0.25">
      <c r="C89" s="26" t="s">
        <v>31</v>
      </c>
      <c r="D89" s="26"/>
      <c r="E89" s="26" t="s">
        <v>317</v>
      </c>
      <c r="F89" s="26" t="s">
        <v>661</v>
      </c>
      <c r="G89" s="25"/>
      <c r="H89" s="26" t="s">
        <v>527</v>
      </c>
      <c r="I89" s="26" t="s">
        <v>501</v>
      </c>
      <c r="J89" s="26" t="s">
        <v>303</v>
      </c>
      <c r="K89" s="26"/>
      <c r="L89" s="26"/>
      <c r="M89" s="26" t="s">
        <v>494</v>
      </c>
      <c r="N89" s="26" t="s">
        <v>39</v>
      </c>
      <c r="O89" s="26"/>
      <c r="P89" s="26" t="s">
        <v>495</v>
      </c>
      <c r="Q89" s="26"/>
      <c r="R89" s="26"/>
    </row>
    <row r="90" spans="3:18" x14ac:dyDescent="0.25">
      <c r="C90" s="26" t="s">
        <v>31</v>
      </c>
      <c r="D90" s="26"/>
      <c r="E90" s="26" t="s">
        <v>317</v>
      </c>
      <c r="F90" s="26" t="s">
        <v>663</v>
      </c>
      <c r="G90" s="25" t="s">
        <v>664</v>
      </c>
      <c r="H90" s="26" t="s">
        <v>52</v>
      </c>
      <c r="I90" s="26" t="s">
        <v>665</v>
      </c>
      <c r="J90" s="26" t="s">
        <v>303</v>
      </c>
      <c r="K90" s="26" t="s">
        <v>666</v>
      </c>
      <c r="L90" s="26" t="s">
        <v>48</v>
      </c>
      <c r="M90" s="26" t="s">
        <v>646</v>
      </c>
      <c r="N90" s="26" t="s">
        <v>39</v>
      </c>
      <c r="O90" s="26" t="s">
        <v>504</v>
      </c>
      <c r="P90" s="26"/>
      <c r="Q90" s="26"/>
      <c r="R90" s="26"/>
    </row>
    <row r="91" spans="3:18" x14ac:dyDescent="0.25">
      <c r="C91" s="26" t="s">
        <v>31</v>
      </c>
      <c r="D91" s="26"/>
      <c r="E91" s="26" t="s">
        <v>317</v>
      </c>
      <c r="F91" s="26" t="s">
        <v>663</v>
      </c>
      <c r="G91" s="25" t="s">
        <v>581</v>
      </c>
      <c r="H91" s="26" t="s">
        <v>52</v>
      </c>
      <c r="I91" s="26" t="s">
        <v>667</v>
      </c>
      <c r="J91" s="26" t="s">
        <v>303</v>
      </c>
      <c r="K91" s="26" t="s">
        <v>668</v>
      </c>
      <c r="L91" s="26" t="s">
        <v>48</v>
      </c>
      <c r="M91" s="26" t="s">
        <v>646</v>
      </c>
      <c r="N91" s="26" t="s">
        <v>39</v>
      </c>
      <c r="O91" s="26" t="s">
        <v>504</v>
      </c>
      <c r="P91" s="26"/>
      <c r="Q91" s="26"/>
      <c r="R91" s="26"/>
    </row>
    <row r="92" spans="3:18" x14ac:dyDescent="0.25">
      <c r="C92" s="26" t="s">
        <v>31</v>
      </c>
      <c r="D92" s="26"/>
      <c r="E92" s="26" t="s">
        <v>317</v>
      </c>
      <c r="F92" s="26" t="s">
        <v>663</v>
      </c>
      <c r="G92" s="25" t="s">
        <v>669</v>
      </c>
      <c r="H92" s="26" t="s">
        <v>52</v>
      </c>
      <c r="I92" s="26" t="s">
        <v>670</v>
      </c>
      <c r="J92" s="26" t="s">
        <v>303</v>
      </c>
      <c r="K92" s="26" t="s">
        <v>671</v>
      </c>
      <c r="L92" s="26" t="s">
        <v>48</v>
      </c>
      <c r="M92" s="26" t="s">
        <v>646</v>
      </c>
      <c r="N92" s="26" t="s">
        <v>39</v>
      </c>
      <c r="O92" s="26" t="s">
        <v>504</v>
      </c>
      <c r="P92" s="26"/>
      <c r="Q92" s="26"/>
      <c r="R92" s="26"/>
    </row>
    <row r="93" spans="3:18" x14ac:dyDescent="0.25">
      <c r="C93" s="26" t="s">
        <v>31</v>
      </c>
      <c r="D93" s="26"/>
      <c r="E93" s="26" t="s">
        <v>317</v>
      </c>
      <c r="F93" s="26" t="s">
        <v>663</v>
      </c>
      <c r="G93" s="25" t="s">
        <v>581</v>
      </c>
      <c r="H93" s="26" t="s">
        <v>52</v>
      </c>
      <c r="I93" s="26" t="s">
        <v>672</v>
      </c>
      <c r="J93" s="26" t="s">
        <v>303</v>
      </c>
      <c r="K93" s="26" t="s">
        <v>668</v>
      </c>
      <c r="L93" s="26" t="s">
        <v>48</v>
      </c>
      <c r="M93" s="26" t="s">
        <v>646</v>
      </c>
      <c r="N93" s="26" t="s">
        <v>39</v>
      </c>
      <c r="O93" s="26" t="s">
        <v>673</v>
      </c>
      <c r="P93" s="26"/>
      <c r="Q93" s="26"/>
      <c r="R93" s="26"/>
    </row>
    <row r="94" spans="3:18" x14ac:dyDescent="0.25">
      <c r="C94" s="26" t="s">
        <v>31</v>
      </c>
      <c r="D94" s="26"/>
      <c r="E94" s="26" t="s">
        <v>317</v>
      </c>
      <c r="F94" s="26" t="s">
        <v>663</v>
      </c>
      <c r="G94" s="25"/>
      <c r="H94" s="26" t="s">
        <v>589</v>
      </c>
      <c r="I94" s="26" t="s">
        <v>430</v>
      </c>
      <c r="J94" s="26" t="s">
        <v>303</v>
      </c>
      <c r="K94" s="26"/>
      <c r="L94" s="26"/>
      <c r="M94" s="26" t="s">
        <v>646</v>
      </c>
      <c r="N94" s="26" t="s">
        <v>39</v>
      </c>
      <c r="O94" s="26"/>
      <c r="P94" s="26" t="s">
        <v>431</v>
      </c>
      <c r="Q94" s="26"/>
      <c r="R94" s="26"/>
    </row>
    <row r="95" spans="3:18" x14ac:dyDescent="0.25">
      <c r="C95" s="26" t="s">
        <v>31</v>
      </c>
      <c r="D95" s="26"/>
      <c r="E95" s="26" t="s">
        <v>317</v>
      </c>
      <c r="F95" s="26" t="s">
        <v>674</v>
      </c>
      <c r="G95" s="25"/>
      <c r="H95" s="26" t="s">
        <v>675</v>
      </c>
      <c r="I95" s="26" t="s">
        <v>676</v>
      </c>
      <c r="J95" s="26" t="s">
        <v>303</v>
      </c>
      <c r="K95" s="26" t="s">
        <v>677</v>
      </c>
      <c r="L95" s="26" t="s">
        <v>48</v>
      </c>
      <c r="M95" s="26" t="s">
        <v>646</v>
      </c>
      <c r="N95" s="26" t="s">
        <v>39</v>
      </c>
      <c r="O95" s="26" t="s">
        <v>509</v>
      </c>
      <c r="P95" s="26"/>
      <c r="Q95" s="26"/>
      <c r="R95" s="26"/>
    </row>
    <row r="96" spans="3:18" x14ac:dyDescent="0.25">
      <c r="C96" s="26" t="s">
        <v>31</v>
      </c>
      <c r="D96" s="26"/>
      <c r="E96" s="26" t="s">
        <v>318</v>
      </c>
      <c r="F96" s="26" t="s">
        <v>678</v>
      </c>
      <c r="G96" s="25" t="s">
        <v>652</v>
      </c>
      <c r="H96" s="26" t="s">
        <v>679</v>
      </c>
      <c r="I96" s="26" t="s">
        <v>680</v>
      </c>
      <c r="J96" s="26" t="s">
        <v>303</v>
      </c>
      <c r="K96" s="26" t="s">
        <v>681</v>
      </c>
      <c r="L96" s="26" t="s">
        <v>39</v>
      </c>
      <c r="M96" s="26"/>
      <c r="N96" s="26"/>
      <c r="O96" s="26"/>
      <c r="P96" s="26"/>
      <c r="Q96" s="26"/>
      <c r="R96" s="26"/>
    </row>
    <row r="97" spans="3:18" x14ac:dyDescent="0.25">
      <c r="C97" s="26" t="s">
        <v>31</v>
      </c>
      <c r="D97" s="26"/>
      <c r="E97" s="26" t="s">
        <v>318</v>
      </c>
      <c r="F97" s="26" t="s">
        <v>678</v>
      </c>
      <c r="G97" s="25" t="s">
        <v>652</v>
      </c>
      <c r="H97" s="26" t="s">
        <v>679</v>
      </c>
      <c r="I97" s="26" t="s">
        <v>682</v>
      </c>
      <c r="J97" s="26" t="s">
        <v>303</v>
      </c>
      <c r="K97" s="26" t="s">
        <v>683</v>
      </c>
      <c r="L97" s="26" t="s">
        <v>39</v>
      </c>
      <c r="M97" s="26"/>
      <c r="N97" s="26"/>
      <c r="O97" s="26"/>
      <c r="P97" s="26"/>
      <c r="Q97" s="26"/>
      <c r="R97" s="26"/>
    </row>
    <row r="98" spans="3:18" x14ac:dyDescent="0.25">
      <c r="C98" s="26" t="s">
        <v>31</v>
      </c>
      <c r="D98" s="26"/>
      <c r="E98" s="26" t="s">
        <v>317</v>
      </c>
      <c r="F98" s="26" t="s">
        <v>678</v>
      </c>
      <c r="G98" s="25" t="s">
        <v>652</v>
      </c>
      <c r="H98" s="26" t="s">
        <v>578</v>
      </c>
      <c r="I98" s="26" t="s">
        <v>684</v>
      </c>
      <c r="J98" s="26" t="s">
        <v>303</v>
      </c>
      <c r="K98" s="26" t="s">
        <v>685</v>
      </c>
      <c r="L98" s="26" t="s">
        <v>39</v>
      </c>
      <c r="M98" s="26" t="s">
        <v>686</v>
      </c>
      <c r="N98" s="26" t="s">
        <v>39</v>
      </c>
      <c r="O98" s="26"/>
      <c r="P98" s="26"/>
      <c r="Q98" s="26"/>
      <c r="R98" s="26"/>
    </row>
    <row r="99" spans="3:18" x14ac:dyDescent="0.25">
      <c r="C99" s="26" t="s">
        <v>31</v>
      </c>
      <c r="D99" s="26"/>
      <c r="E99" s="26" t="s">
        <v>317</v>
      </c>
      <c r="F99" s="26" t="s">
        <v>687</v>
      </c>
      <c r="G99" s="25" t="s">
        <v>647</v>
      </c>
      <c r="H99" s="26" t="s">
        <v>52</v>
      </c>
      <c r="I99" s="26" t="s">
        <v>688</v>
      </c>
      <c r="J99" s="26" t="s">
        <v>303</v>
      </c>
      <c r="K99" s="26" t="s">
        <v>689</v>
      </c>
      <c r="L99" s="26" t="s">
        <v>39</v>
      </c>
      <c r="M99" s="26" t="s">
        <v>646</v>
      </c>
      <c r="N99" s="26" t="s">
        <v>39</v>
      </c>
      <c r="O99" s="26" t="s">
        <v>504</v>
      </c>
      <c r="P99" s="26"/>
      <c r="Q99" s="26"/>
      <c r="R99" s="26"/>
    </row>
    <row r="100" spans="3:18" x14ac:dyDescent="0.25">
      <c r="C100" s="26" t="s">
        <v>31</v>
      </c>
      <c r="D100" s="26"/>
      <c r="E100" s="26" t="s">
        <v>317</v>
      </c>
      <c r="F100" s="26" t="s">
        <v>690</v>
      </c>
      <c r="G100" s="25"/>
      <c r="H100" s="26" t="s">
        <v>691</v>
      </c>
      <c r="I100" s="26" t="s">
        <v>692</v>
      </c>
      <c r="J100" s="26" t="s">
        <v>303</v>
      </c>
      <c r="K100" s="26" t="s">
        <v>693</v>
      </c>
      <c r="L100" s="26" t="s">
        <v>39</v>
      </c>
      <c r="M100" s="26" t="s">
        <v>646</v>
      </c>
      <c r="N100" s="26" t="s">
        <v>39</v>
      </c>
      <c r="O100" s="26"/>
      <c r="P100" s="26" t="s">
        <v>694</v>
      </c>
      <c r="Q100" s="26"/>
      <c r="R100" s="26"/>
    </row>
    <row r="101" spans="3:18" x14ac:dyDescent="0.25">
      <c r="C101" s="26" t="s">
        <v>56</v>
      </c>
      <c r="D101" s="26"/>
      <c r="E101" s="26" t="s">
        <v>317</v>
      </c>
      <c r="F101" s="26" t="s">
        <v>695</v>
      </c>
      <c r="G101" s="25" t="s">
        <v>696</v>
      </c>
      <c r="H101" s="26" t="s">
        <v>697</v>
      </c>
      <c r="I101" s="27" t="s">
        <v>698</v>
      </c>
      <c r="J101" s="26" t="s">
        <v>303</v>
      </c>
      <c r="K101" s="26" t="s">
        <v>699</v>
      </c>
      <c r="L101" s="26" t="s">
        <v>39</v>
      </c>
      <c r="M101" s="26" t="s">
        <v>646</v>
      </c>
      <c r="N101" s="26" t="s">
        <v>39</v>
      </c>
      <c r="O101" s="26" t="s">
        <v>509</v>
      </c>
      <c r="P101" s="26" t="s">
        <v>700</v>
      </c>
      <c r="Q101" s="26" t="s">
        <v>693</v>
      </c>
      <c r="R101" s="26"/>
    </row>
    <row r="102" spans="3:18" x14ac:dyDescent="0.25">
      <c r="C102" s="26" t="s">
        <v>31</v>
      </c>
      <c r="D102" s="26"/>
      <c r="E102" s="26" t="s">
        <v>318</v>
      </c>
      <c r="F102" s="26" t="s">
        <v>701</v>
      </c>
      <c r="G102" s="25"/>
      <c r="H102" s="26" t="s">
        <v>492</v>
      </c>
      <c r="I102" s="26" t="s">
        <v>662</v>
      </c>
      <c r="J102" s="26" t="s">
        <v>303</v>
      </c>
      <c r="K102" s="26"/>
      <c r="L102" s="26"/>
      <c r="M102" s="26" t="s">
        <v>494</v>
      </c>
      <c r="N102" s="26" t="s">
        <v>39</v>
      </c>
      <c r="O102" s="26"/>
      <c r="P102" s="26" t="s">
        <v>495</v>
      </c>
      <c r="Q102" s="26"/>
      <c r="R102" s="26"/>
    </row>
    <row r="103" spans="3:18" x14ac:dyDescent="0.25">
      <c r="C103" s="26" t="s">
        <v>31</v>
      </c>
      <c r="D103" s="26"/>
      <c r="E103" s="26" t="s">
        <v>317</v>
      </c>
      <c r="F103" s="26" t="s">
        <v>701</v>
      </c>
      <c r="G103" s="25"/>
      <c r="H103" s="26" t="s">
        <v>500</v>
      </c>
      <c r="I103" s="26" t="s">
        <v>501</v>
      </c>
      <c r="J103" s="26" t="s">
        <v>303</v>
      </c>
      <c r="K103" s="26"/>
      <c r="L103" s="26"/>
      <c r="M103" s="26" t="s">
        <v>494</v>
      </c>
      <c r="N103" s="26" t="s">
        <v>39</v>
      </c>
      <c r="O103" s="26"/>
      <c r="P103" s="26" t="s">
        <v>495</v>
      </c>
      <c r="Q103" s="26"/>
      <c r="R103" s="26"/>
    </row>
    <row r="104" spans="3:18" x14ac:dyDescent="0.25">
      <c r="C104" s="26" t="s">
        <v>31</v>
      </c>
      <c r="D104" s="26"/>
      <c r="E104" s="26" t="s">
        <v>317</v>
      </c>
      <c r="F104" s="26" t="s">
        <v>701</v>
      </c>
      <c r="G104" s="25"/>
      <c r="H104" s="26" t="s">
        <v>231</v>
      </c>
      <c r="I104" s="26" t="s">
        <v>702</v>
      </c>
      <c r="J104" s="26" t="s">
        <v>303</v>
      </c>
      <c r="K104" s="26"/>
      <c r="L104" s="26"/>
      <c r="M104" s="26" t="s">
        <v>703</v>
      </c>
      <c r="N104" s="26" t="s">
        <v>39</v>
      </c>
      <c r="O104" s="26" t="s">
        <v>704</v>
      </c>
      <c r="P104" s="26"/>
      <c r="Q104" s="26"/>
      <c r="R104" s="26"/>
    </row>
    <row r="105" spans="3:18" x14ac:dyDescent="0.25">
      <c r="C105" s="26" t="s">
        <v>301</v>
      </c>
      <c r="D105" s="26"/>
      <c r="E105" s="26" t="s">
        <v>317</v>
      </c>
      <c r="F105" s="26" t="s">
        <v>701</v>
      </c>
      <c r="G105" s="25" t="s">
        <v>705</v>
      </c>
      <c r="H105" s="26" t="s">
        <v>500</v>
      </c>
      <c r="I105" s="26" t="s">
        <v>412</v>
      </c>
      <c r="J105" s="26" t="s">
        <v>303</v>
      </c>
      <c r="K105" s="26" t="s">
        <v>515</v>
      </c>
      <c r="L105" s="26" t="s">
        <v>39</v>
      </c>
      <c r="M105" s="26" t="s">
        <v>413</v>
      </c>
      <c r="N105" s="26" t="s">
        <v>39</v>
      </c>
      <c r="O105" s="26"/>
      <c r="P105" s="26"/>
      <c r="Q105" s="26"/>
      <c r="R105" s="26"/>
    </row>
    <row r="106" spans="3:18" x14ac:dyDescent="0.25">
      <c r="C106" s="26" t="s">
        <v>301</v>
      </c>
      <c r="D106" s="26"/>
      <c r="E106" s="26" t="s">
        <v>317</v>
      </c>
      <c r="F106" s="26" t="s">
        <v>701</v>
      </c>
      <c r="G106" s="25" t="s">
        <v>706</v>
      </c>
      <c r="H106" s="26" t="s">
        <v>527</v>
      </c>
      <c r="I106" s="26" t="s">
        <v>707</v>
      </c>
      <c r="J106" s="26" t="s">
        <v>303</v>
      </c>
      <c r="K106" s="26" t="s">
        <v>518</v>
      </c>
      <c r="L106" s="26" t="s">
        <v>48</v>
      </c>
      <c r="M106" s="26" t="s">
        <v>413</v>
      </c>
      <c r="N106" s="26" t="s">
        <v>39</v>
      </c>
      <c r="O106" s="26"/>
      <c r="P106" s="26"/>
      <c r="Q106" s="26"/>
      <c r="R106" s="26"/>
    </row>
    <row r="107" spans="3:18" x14ac:dyDescent="0.25">
      <c r="C107" s="26" t="s">
        <v>31</v>
      </c>
      <c r="D107" s="26"/>
      <c r="E107" s="26" t="s">
        <v>317</v>
      </c>
      <c r="F107" s="26" t="s">
        <v>708</v>
      </c>
      <c r="G107" s="25"/>
      <c r="H107" s="26" t="s">
        <v>709</v>
      </c>
      <c r="I107" s="26" t="s">
        <v>710</v>
      </c>
      <c r="J107" s="26" t="s">
        <v>303</v>
      </c>
      <c r="K107" s="26"/>
      <c r="L107" s="26"/>
      <c r="M107" s="26"/>
      <c r="N107" s="26"/>
      <c r="O107" s="26"/>
      <c r="P107" s="34" t="s">
        <v>711</v>
      </c>
      <c r="Q107" s="26"/>
      <c r="R107" s="26"/>
    </row>
    <row r="108" spans="3:18" x14ac:dyDescent="0.25">
      <c r="C108" s="26" t="s">
        <v>56</v>
      </c>
      <c r="D108" s="26"/>
      <c r="E108" s="26" t="s">
        <v>317</v>
      </c>
      <c r="F108" s="26" t="s">
        <v>712</v>
      </c>
      <c r="G108" s="25"/>
      <c r="H108" s="26" t="s">
        <v>554</v>
      </c>
      <c r="I108" s="26" t="s">
        <v>574</v>
      </c>
      <c r="J108" s="26" t="s">
        <v>303</v>
      </c>
      <c r="K108" s="26" t="s">
        <v>713</v>
      </c>
      <c r="L108" s="26"/>
      <c r="M108" s="26"/>
      <c r="N108" s="26"/>
      <c r="O108" s="26"/>
      <c r="P108" s="26"/>
      <c r="Q108" s="26"/>
      <c r="R108" s="26"/>
    </row>
    <row r="109" spans="3:18" x14ac:dyDescent="0.25">
      <c r="C109" s="26" t="s">
        <v>56</v>
      </c>
      <c r="D109" s="26"/>
      <c r="E109" s="26" t="s">
        <v>318</v>
      </c>
      <c r="F109" s="26" t="s">
        <v>714</v>
      </c>
      <c r="G109" s="25"/>
      <c r="H109" s="26" t="s">
        <v>715</v>
      </c>
      <c r="I109" s="26" t="s">
        <v>716</v>
      </c>
      <c r="J109" s="26" t="s">
        <v>303</v>
      </c>
      <c r="K109" s="26"/>
      <c r="L109" s="26"/>
      <c r="M109" s="26"/>
      <c r="N109" s="26"/>
      <c r="O109" s="26"/>
      <c r="P109" s="26"/>
      <c r="Q109" s="26"/>
      <c r="R109" s="26"/>
    </row>
    <row r="110" spans="3:18" x14ac:dyDescent="0.25">
      <c r="C110" s="26" t="s">
        <v>56</v>
      </c>
      <c r="D110" s="26"/>
      <c r="E110" s="26" t="s">
        <v>317</v>
      </c>
      <c r="F110" s="26" t="s">
        <v>717</v>
      </c>
      <c r="G110" s="25" t="s">
        <v>718</v>
      </c>
      <c r="H110" s="26" t="s">
        <v>411</v>
      </c>
      <c r="I110" s="26" t="s">
        <v>719</v>
      </c>
      <c r="J110" s="26" t="s">
        <v>303</v>
      </c>
      <c r="K110" s="26" t="s">
        <v>518</v>
      </c>
      <c r="L110" s="26" t="s">
        <v>48</v>
      </c>
      <c r="M110" s="26" t="s">
        <v>413</v>
      </c>
      <c r="N110" s="26" t="s">
        <v>39</v>
      </c>
      <c r="O110" s="26"/>
      <c r="P110" s="26"/>
      <c r="Q110" s="26"/>
      <c r="R110" s="26"/>
    </row>
    <row r="111" spans="3:18" x14ac:dyDescent="0.25">
      <c r="C111" s="26" t="s">
        <v>31</v>
      </c>
      <c r="D111" s="26"/>
      <c r="E111" s="26" t="s">
        <v>318</v>
      </c>
      <c r="F111" s="26" t="s">
        <v>720</v>
      </c>
      <c r="G111" s="25" t="s">
        <v>721</v>
      </c>
      <c r="H111" s="26" t="s">
        <v>715</v>
      </c>
      <c r="I111" s="26" t="s">
        <v>722</v>
      </c>
      <c r="J111" s="26" t="s">
        <v>307</v>
      </c>
      <c r="K111" s="26" t="s">
        <v>723</v>
      </c>
      <c r="L111" s="26" t="s">
        <v>48</v>
      </c>
      <c r="M111" s="26"/>
      <c r="N111" s="26"/>
      <c r="O111" s="26"/>
      <c r="P111" s="26"/>
      <c r="Q111" s="26"/>
      <c r="R111" s="26"/>
    </row>
    <row r="112" spans="3:18" x14ac:dyDescent="0.25">
      <c r="C112" s="26" t="s">
        <v>31</v>
      </c>
      <c r="D112" s="26"/>
      <c r="E112" s="26" t="s">
        <v>318</v>
      </c>
      <c r="F112" s="26" t="s">
        <v>720</v>
      </c>
      <c r="G112" s="25" t="s">
        <v>721</v>
      </c>
      <c r="H112" s="26" t="s">
        <v>715</v>
      </c>
      <c r="I112" s="26" t="s">
        <v>724</v>
      </c>
      <c r="J112" s="26" t="s">
        <v>307</v>
      </c>
      <c r="K112" s="26" t="s">
        <v>723</v>
      </c>
      <c r="L112" s="26" t="s">
        <v>48</v>
      </c>
      <c r="M112" s="26"/>
      <c r="N112" s="26"/>
      <c r="O112" s="26"/>
      <c r="P112" s="26"/>
      <c r="Q112" s="26"/>
      <c r="R112" s="26"/>
    </row>
    <row r="113" spans="3:18" x14ac:dyDescent="0.25">
      <c r="C113" s="26" t="s">
        <v>31</v>
      </c>
      <c r="D113" s="26"/>
      <c r="E113" s="26" t="s">
        <v>317</v>
      </c>
      <c r="F113" s="26" t="s">
        <v>720</v>
      </c>
      <c r="G113" s="25" t="s">
        <v>721</v>
      </c>
      <c r="H113" s="26" t="s">
        <v>725</v>
      </c>
      <c r="I113" s="26" t="s">
        <v>726</v>
      </c>
      <c r="J113" s="26" t="s">
        <v>307</v>
      </c>
      <c r="K113" s="26" t="s">
        <v>727</v>
      </c>
      <c r="L113" s="26" t="s">
        <v>39</v>
      </c>
      <c r="M113" s="26" t="s">
        <v>728</v>
      </c>
      <c r="N113" s="26" t="s">
        <v>39</v>
      </c>
      <c r="O113" s="26"/>
      <c r="P113" s="29" t="s">
        <v>729</v>
      </c>
      <c r="Q113" s="26"/>
      <c r="R113" s="26"/>
    </row>
    <row r="114" spans="3:18" x14ac:dyDescent="0.25">
      <c r="C114" s="26" t="s">
        <v>304</v>
      </c>
      <c r="D114" s="26"/>
      <c r="E114" s="26" t="s">
        <v>317</v>
      </c>
      <c r="F114" s="26" t="s">
        <v>730</v>
      </c>
      <c r="G114" s="25"/>
      <c r="H114" s="26"/>
      <c r="I114" s="26" t="s">
        <v>731</v>
      </c>
      <c r="J114" s="26" t="s">
        <v>307</v>
      </c>
      <c r="K114" s="26" t="s">
        <v>732</v>
      </c>
      <c r="L114" s="26"/>
      <c r="M114" s="26"/>
      <c r="N114" s="26"/>
      <c r="O114" s="26"/>
      <c r="P114" s="26"/>
      <c r="Q114" s="26"/>
      <c r="R114" s="26"/>
    </row>
    <row r="115" spans="3:18" x14ac:dyDescent="0.25">
      <c r="C115" s="26" t="s">
        <v>304</v>
      </c>
      <c r="D115" s="26"/>
      <c r="E115" s="26" t="s">
        <v>317</v>
      </c>
      <c r="F115" s="26" t="s">
        <v>730</v>
      </c>
      <c r="G115" s="25"/>
      <c r="H115" s="26" t="s">
        <v>586</v>
      </c>
      <c r="I115" s="26" t="s">
        <v>733</v>
      </c>
      <c r="J115" s="26" t="s">
        <v>307</v>
      </c>
      <c r="K115" s="26"/>
      <c r="L115" s="26"/>
      <c r="M115" s="26"/>
      <c r="N115" s="26"/>
      <c r="O115" s="26"/>
      <c r="P115" s="26"/>
      <c r="Q115" s="26"/>
      <c r="R115" s="26"/>
    </row>
    <row r="116" spans="3:18" x14ac:dyDescent="0.25">
      <c r="C116" s="26" t="s">
        <v>304</v>
      </c>
      <c r="D116" s="26"/>
      <c r="E116" s="26" t="s">
        <v>317</v>
      </c>
      <c r="F116" s="26" t="s">
        <v>734</v>
      </c>
      <c r="G116" s="25"/>
      <c r="H116" s="26"/>
      <c r="I116" s="26" t="s">
        <v>731</v>
      </c>
      <c r="J116" s="26" t="s">
        <v>307</v>
      </c>
      <c r="K116" s="26" t="s">
        <v>735</v>
      </c>
      <c r="L116" s="26"/>
      <c r="M116" s="26"/>
      <c r="N116" s="26"/>
      <c r="O116" s="26"/>
      <c r="P116" s="26"/>
      <c r="Q116" s="26"/>
      <c r="R116" s="26"/>
    </row>
    <row r="117" spans="3:18" x14ac:dyDescent="0.25">
      <c r="C117" s="26" t="s">
        <v>304</v>
      </c>
      <c r="D117" s="26"/>
      <c r="E117" s="26" t="s">
        <v>317</v>
      </c>
      <c r="F117" s="26" t="s">
        <v>736</v>
      </c>
      <c r="G117" s="25"/>
      <c r="H117" s="26" t="s">
        <v>519</v>
      </c>
      <c r="I117" s="26" t="s">
        <v>737</v>
      </c>
      <c r="J117" s="26" t="s">
        <v>307</v>
      </c>
      <c r="K117" s="30" t="s">
        <v>738</v>
      </c>
      <c r="L117" s="26" t="s">
        <v>94</v>
      </c>
      <c r="M117" s="26"/>
      <c r="N117" s="26"/>
      <c r="O117" s="26"/>
      <c r="P117" s="26"/>
      <c r="Q117" s="26"/>
      <c r="R117" s="26"/>
    </row>
    <row r="118" spans="3:18" x14ac:dyDescent="0.25">
      <c r="C118" s="26" t="s">
        <v>304</v>
      </c>
      <c r="D118" s="26"/>
      <c r="E118" s="26" t="s">
        <v>317</v>
      </c>
      <c r="F118" s="26" t="s">
        <v>736</v>
      </c>
      <c r="G118" s="25"/>
      <c r="H118" s="26" t="s">
        <v>519</v>
      </c>
      <c r="I118" s="26" t="s">
        <v>739</v>
      </c>
      <c r="J118" s="26" t="s">
        <v>307</v>
      </c>
      <c r="K118" s="26" t="s">
        <v>740</v>
      </c>
      <c r="L118" s="26" t="s">
        <v>94</v>
      </c>
      <c r="M118" s="26"/>
      <c r="N118" s="26"/>
      <c r="O118" s="26"/>
      <c r="P118" s="26"/>
      <c r="Q118" s="26"/>
      <c r="R118" s="26"/>
    </row>
    <row r="119" spans="3:18" x14ac:dyDescent="0.25">
      <c r="C119" s="26" t="s">
        <v>304</v>
      </c>
      <c r="D119" s="26"/>
      <c r="E119" s="26" t="s">
        <v>317</v>
      </c>
      <c r="F119" s="26" t="s">
        <v>736</v>
      </c>
      <c r="G119" s="25"/>
      <c r="H119" s="26" t="s">
        <v>519</v>
      </c>
      <c r="I119" s="26" t="s">
        <v>741</v>
      </c>
      <c r="J119" s="26" t="s">
        <v>307</v>
      </c>
      <c r="K119" s="26" t="s">
        <v>742</v>
      </c>
      <c r="L119" s="26" t="s">
        <v>39</v>
      </c>
      <c r="M119" s="26"/>
      <c r="N119" s="26"/>
      <c r="O119" s="26"/>
      <c r="P119" s="26"/>
      <c r="Q119" s="26"/>
      <c r="R119" s="26"/>
    </row>
    <row r="120" spans="3:18" x14ac:dyDescent="0.25">
      <c r="C120" s="26" t="s">
        <v>31</v>
      </c>
      <c r="D120" s="26"/>
      <c r="E120" s="26" t="s">
        <v>317</v>
      </c>
      <c r="F120" s="26" t="s">
        <v>743</v>
      </c>
      <c r="G120" s="25" t="s">
        <v>744</v>
      </c>
      <c r="H120" s="26" t="s">
        <v>429</v>
      </c>
      <c r="I120" s="26" t="s">
        <v>430</v>
      </c>
      <c r="J120" s="26" t="s">
        <v>307</v>
      </c>
      <c r="K120" s="26"/>
      <c r="L120" s="26"/>
      <c r="M120" s="26"/>
      <c r="N120" s="26"/>
      <c r="O120" s="26"/>
      <c r="P120" s="26" t="s">
        <v>431</v>
      </c>
      <c r="Q120" s="26"/>
      <c r="R120" s="26"/>
    </row>
    <row r="121" spans="3:18" x14ac:dyDescent="0.25">
      <c r="C121" s="26" t="s">
        <v>304</v>
      </c>
      <c r="D121" s="26"/>
      <c r="E121" s="26" t="s">
        <v>317</v>
      </c>
      <c r="F121" s="26" t="s">
        <v>745</v>
      </c>
      <c r="G121" s="25"/>
      <c r="H121" s="26" t="s">
        <v>746</v>
      </c>
      <c r="I121" s="26" t="s">
        <v>747</v>
      </c>
      <c r="J121" s="26" t="s">
        <v>309</v>
      </c>
      <c r="K121" s="26" t="s">
        <v>748</v>
      </c>
      <c r="L121" s="26" t="s">
        <v>39</v>
      </c>
      <c r="M121" s="26"/>
      <c r="N121" s="26"/>
      <c r="O121" s="26"/>
      <c r="P121" s="26"/>
      <c r="Q121" s="26"/>
      <c r="R121" s="26"/>
    </row>
    <row r="122" spans="3:18" x14ac:dyDescent="0.25">
      <c r="C122" s="26" t="s">
        <v>304</v>
      </c>
      <c r="D122" s="26"/>
      <c r="E122" s="26" t="s">
        <v>317</v>
      </c>
      <c r="F122" s="26" t="s">
        <v>745</v>
      </c>
      <c r="G122" s="25"/>
      <c r="H122" s="26" t="s">
        <v>118</v>
      </c>
      <c r="I122" s="26" t="s">
        <v>749</v>
      </c>
      <c r="J122" s="26" t="s">
        <v>309</v>
      </c>
      <c r="K122" s="26" t="s">
        <v>750</v>
      </c>
      <c r="L122" s="26"/>
      <c r="M122" s="26"/>
      <c r="N122" s="26"/>
      <c r="O122" s="26"/>
      <c r="P122" s="26"/>
      <c r="Q122" s="26"/>
      <c r="R122" s="26"/>
    </row>
    <row r="123" spans="3:18" x14ac:dyDescent="0.25">
      <c r="C123" s="26" t="s">
        <v>31</v>
      </c>
      <c r="D123" s="26"/>
      <c r="E123" s="26" t="s">
        <v>317</v>
      </c>
      <c r="F123" s="26" t="s">
        <v>751</v>
      </c>
      <c r="G123" s="25" t="s">
        <v>752</v>
      </c>
      <c r="H123" s="26" t="s">
        <v>527</v>
      </c>
      <c r="I123" s="26" t="s">
        <v>753</v>
      </c>
      <c r="J123" s="26" t="s">
        <v>307</v>
      </c>
      <c r="K123" s="26" t="s">
        <v>529</v>
      </c>
      <c r="L123" s="26" t="s">
        <v>48</v>
      </c>
      <c r="M123" s="26" t="s">
        <v>413</v>
      </c>
      <c r="N123" s="26" t="s">
        <v>39</v>
      </c>
      <c r="O123" s="26"/>
      <c r="P123" s="26"/>
      <c r="Q123" s="26"/>
      <c r="R123" s="26"/>
    </row>
    <row r="124" spans="3:18" x14ac:dyDescent="0.25">
      <c r="C124" s="26" t="s">
        <v>56</v>
      </c>
      <c r="D124" s="26"/>
      <c r="E124" s="26" t="s">
        <v>317</v>
      </c>
      <c r="F124" s="26" t="s">
        <v>754</v>
      </c>
      <c r="G124" s="25" t="s">
        <v>755</v>
      </c>
      <c r="H124" s="26" t="s">
        <v>411</v>
      </c>
      <c r="I124" s="26" t="s">
        <v>412</v>
      </c>
      <c r="J124" s="26"/>
      <c r="K124" s="26"/>
      <c r="L124" s="26"/>
      <c r="M124" s="26" t="s">
        <v>413</v>
      </c>
      <c r="N124" s="26" t="s">
        <v>39</v>
      </c>
      <c r="O124" s="26"/>
      <c r="P124" s="26"/>
      <c r="Q124" s="26"/>
      <c r="R124" s="26"/>
    </row>
    <row r="125" spans="3:18" x14ac:dyDescent="0.25">
      <c r="C125" s="26" t="s">
        <v>301</v>
      </c>
      <c r="D125" s="26"/>
      <c r="E125" s="26" t="s">
        <v>317</v>
      </c>
      <c r="F125" s="26" t="s">
        <v>756</v>
      </c>
      <c r="G125" s="25" t="s">
        <v>757</v>
      </c>
      <c r="H125" s="26" t="s">
        <v>411</v>
      </c>
      <c r="I125" s="26" t="s">
        <v>758</v>
      </c>
      <c r="J125" s="26" t="s">
        <v>307</v>
      </c>
      <c r="K125" s="26" t="s">
        <v>759</v>
      </c>
      <c r="L125" s="26" t="s">
        <v>39</v>
      </c>
      <c r="M125" s="26" t="s">
        <v>413</v>
      </c>
      <c r="N125" s="26" t="s">
        <v>39</v>
      </c>
      <c r="O125" s="26"/>
      <c r="P125" s="26"/>
      <c r="Q125" s="26"/>
      <c r="R125" s="26"/>
    </row>
    <row r="126" spans="3:18" x14ac:dyDescent="0.25">
      <c r="C126" s="26" t="s">
        <v>56</v>
      </c>
      <c r="D126" s="26"/>
      <c r="E126" s="26" t="s">
        <v>317</v>
      </c>
      <c r="F126" s="26" t="s">
        <v>760</v>
      </c>
      <c r="G126" s="25" t="s">
        <v>761</v>
      </c>
      <c r="H126" s="26" t="s">
        <v>411</v>
      </c>
      <c r="I126" s="26" t="s">
        <v>412</v>
      </c>
      <c r="J126" s="26"/>
      <c r="K126" s="26"/>
      <c r="L126" s="26"/>
      <c r="M126" s="26" t="s">
        <v>413</v>
      </c>
      <c r="N126" s="26" t="s">
        <v>39</v>
      </c>
      <c r="O126" s="26"/>
      <c r="P126" s="26"/>
      <c r="Q126" s="26"/>
      <c r="R126" s="26"/>
    </row>
  </sheetData>
  <conditionalFormatting sqref="C2:D126">
    <cfRule type="cellIs" dxfId="320" priority="1" operator="equal">
      <formula>"Manque doc"</formula>
    </cfRule>
    <cfRule type="cellIs" dxfId="319" priority="2" operator="equal">
      <formula>"En cours"</formula>
    </cfRule>
    <cfRule type="cellIs" dxfId="31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FF32F-EBB3-4D93-A2BF-7873ECEF9A8F}">
  <sheetPr codeName="Feuil3"/>
  <dimension ref="A1:R17"/>
  <sheetViews>
    <sheetView zoomScale="85" zoomScaleNormal="85" workbookViewId="0">
      <selection activeCell="A15" sqref="A15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17.5703125" bestFit="1" customWidth="1"/>
    <col min="9" max="9" width="46.140625" bestFit="1" customWidth="1"/>
    <col min="10" max="10" width="20.7109375" bestFit="1" customWidth="1"/>
    <col min="11" max="11" width="13.8554687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32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14" t="s">
        <v>327</v>
      </c>
      <c r="C2" s="26" t="s">
        <v>56</v>
      </c>
      <c r="D2" s="26" t="s">
        <v>57</v>
      </c>
      <c r="E2" s="26" t="s">
        <v>318</v>
      </c>
      <c r="F2" s="26" t="s">
        <v>33</v>
      </c>
      <c r="G2" s="25" t="s">
        <v>41</v>
      </c>
      <c r="H2" s="26" t="s">
        <v>59</v>
      </c>
      <c r="I2" s="26" t="s">
        <v>60</v>
      </c>
      <c r="J2" s="25" t="s">
        <v>37</v>
      </c>
      <c r="K2" s="26"/>
      <c r="L2" s="26"/>
      <c r="M2" s="24" t="s">
        <v>40</v>
      </c>
      <c r="N2" s="24" t="s">
        <v>39</v>
      </c>
      <c r="O2" s="26"/>
      <c r="P2" s="26"/>
      <c r="Q2" s="26"/>
      <c r="R2" s="26"/>
    </row>
    <row r="3" spans="1:18" x14ac:dyDescent="0.25">
      <c r="A3" s="14" t="s">
        <v>379</v>
      </c>
      <c r="C3" s="26" t="s">
        <v>31</v>
      </c>
      <c r="D3" s="26" t="s">
        <v>49</v>
      </c>
      <c r="E3" s="26" t="s">
        <v>317</v>
      </c>
      <c r="F3" s="26" t="s">
        <v>50</v>
      </c>
      <c r="G3" s="25" t="s">
        <v>51</v>
      </c>
      <c r="H3" s="26" t="s">
        <v>52</v>
      </c>
      <c r="I3" s="27" t="s">
        <v>53</v>
      </c>
      <c r="J3" s="25" t="s">
        <v>37</v>
      </c>
      <c r="K3" s="26"/>
      <c r="L3" s="26"/>
      <c r="M3" s="29" t="s">
        <v>54</v>
      </c>
      <c r="N3" s="24" t="s">
        <v>39</v>
      </c>
      <c r="O3" s="26"/>
      <c r="P3" s="29" t="s">
        <v>55</v>
      </c>
      <c r="Q3" s="26"/>
      <c r="R3" s="26"/>
    </row>
    <row r="4" spans="1:18" x14ac:dyDescent="0.25">
      <c r="C4" s="26" t="s">
        <v>31</v>
      </c>
      <c r="D4" s="26"/>
      <c r="E4" s="26" t="s">
        <v>317</v>
      </c>
      <c r="F4" s="26" t="s">
        <v>33</v>
      </c>
      <c r="G4" s="25" t="s">
        <v>41</v>
      </c>
      <c r="H4" s="26" t="s">
        <v>42</v>
      </c>
      <c r="I4" s="26" t="s">
        <v>43</v>
      </c>
      <c r="J4" s="25" t="s">
        <v>37</v>
      </c>
      <c r="K4" s="29" t="s">
        <v>44</v>
      </c>
      <c r="L4" s="29" t="s">
        <v>45</v>
      </c>
      <c r="M4" s="24" t="s">
        <v>40</v>
      </c>
      <c r="N4" s="24" t="s">
        <v>39</v>
      </c>
      <c r="O4" s="26"/>
      <c r="P4" s="26"/>
      <c r="Q4" s="26"/>
      <c r="R4" s="26"/>
    </row>
    <row r="5" spans="1:18" x14ac:dyDescent="0.25">
      <c r="C5" s="26" t="s">
        <v>31</v>
      </c>
      <c r="D5" s="26"/>
      <c r="E5" s="26" t="s">
        <v>317</v>
      </c>
      <c r="F5" s="26" t="s">
        <v>33</v>
      </c>
      <c r="G5" s="25" t="s">
        <v>41</v>
      </c>
      <c r="H5" s="26" t="s">
        <v>46</v>
      </c>
      <c r="I5" s="26" t="s">
        <v>43</v>
      </c>
      <c r="J5" s="25" t="s">
        <v>37</v>
      </c>
      <c r="K5" s="29" t="s">
        <v>47</v>
      </c>
      <c r="L5" s="29" t="s">
        <v>48</v>
      </c>
      <c r="M5" s="24" t="s">
        <v>40</v>
      </c>
      <c r="N5" s="24" t="s">
        <v>39</v>
      </c>
      <c r="O5" s="26"/>
      <c r="P5" s="26"/>
      <c r="Q5" s="26"/>
      <c r="R5" s="26"/>
    </row>
    <row r="6" spans="1:18" x14ac:dyDescent="0.25">
      <c r="C6" s="26" t="s">
        <v>31</v>
      </c>
      <c r="D6" s="26"/>
      <c r="E6" s="26" t="s">
        <v>317</v>
      </c>
      <c r="F6" s="25" t="s">
        <v>33</v>
      </c>
      <c r="G6" s="25" t="s">
        <v>34</v>
      </c>
      <c r="H6" s="25" t="s">
        <v>35</v>
      </c>
      <c r="I6" s="25" t="s">
        <v>36</v>
      </c>
      <c r="J6" s="25" t="s">
        <v>37</v>
      </c>
      <c r="K6" s="24" t="s">
        <v>38</v>
      </c>
      <c r="L6" s="24" t="s">
        <v>39</v>
      </c>
      <c r="M6" s="24" t="s">
        <v>40</v>
      </c>
      <c r="N6" s="24" t="s">
        <v>39</v>
      </c>
      <c r="O6" s="25"/>
      <c r="P6" s="25"/>
      <c r="Q6" s="26"/>
      <c r="R6" s="26"/>
    </row>
    <row r="7" spans="1:18" x14ac:dyDescent="0.25">
      <c r="C7" s="26" t="s">
        <v>56</v>
      </c>
      <c r="D7" s="26" t="s">
        <v>57</v>
      </c>
      <c r="E7" s="26" t="s">
        <v>317</v>
      </c>
      <c r="F7" s="26" t="s">
        <v>61</v>
      </c>
      <c r="G7" s="25" t="s">
        <v>62</v>
      </c>
      <c r="H7" s="26" t="s">
        <v>63</v>
      </c>
      <c r="I7" s="26" t="s">
        <v>64</v>
      </c>
      <c r="J7" s="25" t="s">
        <v>37</v>
      </c>
      <c r="K7" s="26"/>
      <c r="L7" s="26"/>
      <c r="M7" s="24" t="s">
        <v>65</v>
      </c>
      <c r="N7" s="24" t="s">
        <v>39</v>
      </c>
      <c r="O7" s="26"/>
      <c r="P7" s="35" t="s">
        <v>66</v>
      </c>
      <c r="Q7" s="26"/>
      <c r="R7" s="26"/>
    </row>
    <row r="8" spans="1:18" x14ac:dyDescent="0.25">
      <c r="A8" s="5" t="s">
        <v>32</v>
      </c>
    </row>
    <row r="9" spans="1:18" x14ac:dyDescent="0.25">
      <c r="A9" s="14" t="s">
        <v>382</v>
      </c>
    </row>
    <row r="10" spans="1:18" x14ac:dyDescent="0.25">
      <c r="A10" s="14" t="s">
        <v>37</v>
      </c>
    </row>
    <row r="15" spans="1:18" x14ac:dyDescent="0.25">
      <c r="A15" t="str" cm="1">
        <f t="array" ref="A15:A17">_xlfn.UNIQUE(P1S_BDD[Famille])</f>
        <v>C3W</v>
      </c>
    </row>
    <row r="16" spans="1:18" x14ac:dyDescent="0.25">
      <c r="A16" t="str">
        <v>TV</v>
      </c>
    </row>
    <row r="17" spans="1:1" x14ac:dyDescent="0.25">
      <c r="A17" t="str">
        <v>ESH</v>
      </c>
    </row>
  </sheetData>
  <conditionalFormatting sqref="C2:D7">
    <cfRule type="cellIs" dxfId="293" priority="1" operator="equal">
      <formula>"Manque doc"</formula>
    </cfRule>
    <cfRule type="cellIs" dxfId="292" priority="2" operator="equal">
      <formula>"En cours"</formula>
    </cfRule>
    <cfRule type="cellIs" dxfId="291" priority="3" operator="equal">
      <formula>"Archivé"</formula>
    </cfRule>
  </conditionalFormatting>
  <conditionalFormatting sqref="C1:D1">
    <cfRule type="cellIs" dxfId="290" priority="4" operator="equal">
      <formula>"Manque doc"</formula>
    </cfRule>
    <cfRule type="cellIs" dxfId="289" priority="5" operator="equal">
      <formula>"En cours"</formula>
    </cfRule>
    <cfRule type="cellIs" dxfId="288" priority="6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6603-227D-4325-BE5D-06509826CCD2}">
  <sheetPr codeName="Feuil4"/>
  <dimension ref="A1:R67"/>
  <sheetViews>
    <sheetView zoomScale="85" zoomScaleNormal="85" workbookViewId="0">
      <selection activeCell="F1" sqref="F1:F1048576"/>
    </sheetView>
  </sheetViews>
  <sheetFormatPr baseColWidth="10" defaultRowHeight="15" x14ac:dyDescent="0.25"/>
  <cols>
    <col min="1" max="1" width="27.710937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3.28515625" bestFit="1" customWidth="1"/>
    <col min="7" max="7" width="42" bestFit="1" customWidth="1"/>
    <col min="8" max="8" width="30.42578125" bestFit="1" customWidth="1"/>
    <col min="9" max="9" width="49.140625" bestFit="1" customWidth="1"/>
    <col min="10" max="10" width="22.42578125" bestFit="1" customWidth="1"/>
    <col min="11" max="11" width="18" bestFit="1" customWidth="1"/>
    <col min="12" max="12" width="11.85546875" bestFit="1" customWidth="1"/>
    <col min="13" max="13" width="19.42578125" bestFit="1" customWidth="1"/>
    <col min="14" max="14" width="13.28515625" bestFit="1" customWidth="1"/>
    <col min="15" max="15" width="15.42578125" bestFit="1" customWidth="1"/>
    <col min="16" max="16" width="18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302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363</v>
      </c>
      <c r="C2" s="25" t="s">
        <v>31</v>
      </c>
      <c r="D2" s="25"/>
      <c r="E2" s="26" t="s">
        <v>318</v>
      </c>
      <c r="F2" s="25"/>
      <c r="G2" s="25" t="s">
        <v>762</v>
      </c>
      <c r="H2" s="25" t="s">
        <v>763</v>
      </c>
      <c r="I2" s="25" t="s">
        <v>79</v>
      </c>
      <c r="J2" s="25" t="s">
        <v>262</v>
      </c>
      <c r="K2" s="25" t="s">
        <v>764</v>
      </c>
      <c r="L2" s="25" t="s">
        <v>39</v>
      </c>
      <c r="M2" s="25"/>
      <c r="N2" s="25"/>
      <c r="O2" s="25"/>
      <c r="P2" s="25"/>
      <c r="Q2" s="26"/>
      <c r="R2" s="26"/>
    </row>
    <row r="3" spans="1:18" x14ac:dyDescent="0.25">
      <c r="A3" s="5" t="s">
        <v>364</v>
      </c>
      <c r="C3" s="25" t="s">
        <v>31</v>
      </c>
      <c r="D3" s="25"/>
      <c r="E3" s="26" t="s">
        <v>318</v>
      </c>
      <c r="F3" s="25"/>
      <c r="G3" s="25" t="s">
        <v>765</v>
      </c>
      <c r="H3" s="25" t="s">
        <v>766</v>
      </c>
      <c r="I3" s="25" t="s">
        <v>767</v>
      </c>
      <c r="J3" s="25" t="s">
        <v>311</v>
      </c>
      <c r="K3" s="25" t="s">
        <v>768</v>
      </c>
      <c r="L3" s="25" t="s">
        <v>39</v>
      </c>
      <c r="M3" s="25"/>
      <c r="N3" s="25"/>
      <c r="O3" s="25"/>
      <c r="P3" s="25"/>
      <c r="Q3" s="26"/>
      <c r="R3" s="26"/>
    </row>
    <row r="4" spans="1:18" x14ac:dyDescent="0.25">
      <c r="C4" s="25" t="s">
        <v>31</v>
      </c>
      <c r="D4" s="25"/>
      <c r="E4" s="26" t="s">
        <v>318</v>
      </c>
      <c r="F4" s="25"/>
      <c r="G4" s="25" t="s">
        <v>765</v>
      </c>
      <c r="H4" s="25" t="s">
        <v>766</v>
      </c>
      <c r="I4" s="25" t="s">
        <v>769</v>
      </c>
      <c r="J4" s="25" t="s">
        <v>311</v>
      </c>
      <c r="K4" s="25" t="s">
        <v>770</v>
      </c>
      <c r="L4" s="25" t="s">
        <v>39</v>
      </c>
      <c r="M4" s="25"/>
      <c r="N4" s="25"/>
      <c r="O4" s="25"/>
      <c r="P4" s="25"/>
      <c r="Q4" s="26"/>
      <c r="R4" s="26"/>
    </row>
    <row r="5" spans="1:18" x14ac:dyDescent="0.25">
      <c r="C5" s="25" t="s">
        <v>31</v>
      </c>
      <c r="D5" s="25"/>
      <c r="E5" s="26" t="s">
        <v>318</v>
      </c>
      <c r="F5" s="25"/>
      <c r="G5" s="25" t="s">
        <v>771</v>
      </c>
      <c r="H5" s="25" t="s">
        <v>772</v>
      </c>
      <c r="I5" s="25" t="s">
        <v>109</v>
      </c>
      <c r="J5" s="25" t="s">
        <v>262</v>
      </c>
      <c r="K5" s="25" t="s">
        <v>773</v>
      </c>
      <c r="L5" s="25" t="s">
        <v>39</v>
      </c>
      <c r="M5" s="25"/>
      <c r="N5" s="25"/>
      <c r="O5" s="25"/>
      <c r="P5" s="25"/>
      <c r="Q5" s="26"/>
      <c r="R5" s="26"/>
    </row>
    <row r="6" spans="1:18" x14ac:dyDescent="0.25">
      <c r="C6" s="25" t="s">
        <v>31</v>
      </c>
      <c r="D6" s="25"/>
      <c r="E6" s="26" t="s">
        <v>317</v>
      </c>
      <c r="F6" s="25" t="s">
        <v>745</v>
      </c>
      <c r="G6" s="25"/>
      <c r="H6" s="25" t="s">
        <v>746</v>
      </c>
      <c r="I6" s="25" t="s">
        <v>812</v>
      </c>
      <c r="J6" s="25" t="s">
        <v>309</v>
      </c>
      <c r="K6" s="25" t="s">
        <v>813</v>
      </c>
      <c r="L6" s="25" t="s">
        <v>94</v>
      </c>
      <c r="M6" s="25" t="s">
        <v>814</v>
      </c>
      <c r="N6" s="25" t="s">
        <v>146</v>
      </c>
      <c r="O6" s="25" t="s">
        <v>815</v>
      </c>
      <c r="P6" s="25"/>
      <c r="Q6" s="26"/>
      <c r="R6" s="26"/>
    </row>
    <row r="7" spans="1:18" x14ac:dyDescent="0.25">
      <c r="C7" s="25" t="s">
        <v>31</v>
      </c>
      <c r="D7" s="25"/>
      <c r="E7" s="26" t="s">
        <v>317</v>
      </c>
      <c r="F7" s="25"/>
      <c r="G7" s="25" t="s">
        <v>771</v>
      </c>
      <c r="H7" s="25" t="s">
        <v>816</v>
      </c>
      <c r="I7" s="25" t="s">
        <v>817</v>
      </c>
      <c r="J7" s="25" t="s">
        <v>262</v>
      </c>
      <c r="K7" s="25"/>
      <c r="L7" s="25"/>
      <c r="M7" s="25" t="s">
        <v>818</v>
      </c>
      <c r="N7" s="25" t="s">
        <v>39</v>
      </c>
      <c r="O7" s="25" t="s">
        <v>819</v>
      </c>
      <c r="P7" s="25"/>
      <c r="Q7" s="26"/>
      <c r="R7" s="26"/>
    </row>
    <row r="8" spans="1:18" x14ac:dyDescent="0.25">
      <c r="A8" s="5" t="s">
        <v>302</v>
      </c>
      <c r="C8" s="25" t="s">
        <v>31</v>
      </c>
      <c r="D8" s="25"/>
      <c r="E8" s="26" t="s">
        <v>317</v>
      </c>
      <c r="F8" s="25" t="s">
        <v>820</v>
      </c>
      <c r="G8" s="25"/>
      <c r="H8" s="25" t="s">
        <v>816</v>
      </c>
      <c r="I8" s="25" t="s">
        <v>821</v>
      </c>
      <c r="J8" s="25" t="s">
        <v>262</v>
      </c>
      <c r="K8" s="25" t="s">
        <v>822</v>
      </c>
      <c r="L8" s="25" t="s">
        <v>48</v>
      </c>
      <c r="M8" s="25" t="s">
        <v>823</v>
      </c>
      <c r="N8" s="25" t="s">
        <v>39</v>
      </c>
      <c r="O8" s="25" t="s">
        <v>504</v>
      </c>
      <c r="P8" s="25"/>
      <c r="Q8" s="26"/>
      <c r="R8" s="26"/>
    </row>
    <row r="9" spans="1:18" x14ac:dyDescent="0.25">
      <c r="A9" s="5" t="s">
        <v>383</v>
      </c>
      <c r="C9" s="25" t="s">
        <v>31</v>
      </c>
      <c r="D9" s="25"/>
      <c r="E9" s="26" t="s">
        <v>317</v>
      </c>
      <c r="F9" s="25" t="s">
        <v>745</v>
      </c>
      <c r="G9" s="25"/>
      <c r="H9" s="25" t="s">
        <v>824</v>
      </c>
      <c r="I9" s="25" t="s">
        <v>825</v>
      </c>
      <c r="J9" s="25" t="s">
        <v>309</v>
      </c>
      <c r="K9" s="25" t="s">
        <v>826</v>
      </c>
      <c r="L9" s="25" t="s">
        <v>94</v>
      </c>
      <c r="M9" s="25" t="s">
        <v>814</v>
      </c>
      <c r="N9" s="25" t="s">
        <v>146</v>
      </c>
      <c r="O9" s="25"/>
      <c r="P9" s="24" t="s">
        <v>827</v>
      </c>
      <c r="Q9" s="26"/>
      <c r="R9" s="26"/>
    </row>
    <row r="10" spans="1:18" x14ac:dyDescent="0.25">
      <c r="A10" s="5" t="s">
        <v>262</v>
      </c>
      <c r="C10" s="25" t="s">
        <v>31</v>
      </c>
      <c r="D10" s="25"/>
      <c r="E10" s="26" t="s">
        <v>317</v>
      </c>
      <c r="F10" s="25"/>
      <c r="G10" s="25" t="s">
        <v>828</v>
      </c>
      <c r="H10" s="25" t="s">
        <v>829</v>
      </c>
      <c r="I10" s="25" t="s">
        <v>830</v>
      </c>
      <c r="J10" s="25" t="s">
        <v>311</v>
      </c>
      <c r="K10" s="25"/>
      <c r="L10" s="25"/>
      <c r="M10" s="25" t="s">
        <v>831</v>
      </c>
      <c r="N10" s="25" t="s">
        <v>39</v>
      </c>
      <c r="O10" s="25"/>
      <c r="P10" s="25"/>
      <c r="Q10" s="26"/>
      <c r="R10" s="26"/>
    </row>
    <row r="11" spans="1:18" x14ac:dyDescent="0.25">
      <c r="A11" s="5" t="s">
        <v>311</v>
      </c>
      <c r="C11" s="25" t="s">
        <v>31</v>
      </c>
      <c r="D11" s="25"/>
      <c r="E11" s="26" t="s">
        <v>317</v>
      </c>
      <c r="F11" s="25"/>
      <c r="G11" s="25" t="s">
        <v>832</v>
      </c>
      <c r="H11" s="25" t="s">
        <v>586</v>
      </c>
      <c r="I11" s="25" t="s">
        <v>833</v>
      </c>
      <c r="J11" s="25" t="s">
        <v>262</v>
      </c>
      <c r="K11" s="25" t="s">
        <v>834</v>
      </c>
      <c r="L11" s="25" t="s">
        <v>94</v>
      </c>
      <c r="M11" s="25" t="s">
        <v>835</v>
      </c>
      <c r="N11" s="25" t="s">
        <v>39</v>
      </c>
      <c r="O11" s="25"/>
      <c r="P11" s="25"/>
      <c r="Q11" s="26"/>
      <c r="R11" s="26"/>
    </row>
    <row r="12" spans="1:18" x14ac:dyDescent="0.25">
      <c r="A12" s="5" t="s">
        <v>384</v>
      </c>
      <c r="C12" s="25" t="s">
        <v>31</v>
      </c>
      <c r="D12" s="25"/>
      <c r="E12" s="26" t="s">
        <v>317</v>
      </c>
      <c r="F12" s="25"/>
      <c r="G12" s="25" t="s">
        <v>762</v>
      </c>
      <c r="H12" s="25" t="s">
        <v>816</v>
      </c>
      <c r="I12" s="25" t="s">
        <v>836</v>
      </c>
      <c r="J12" s="25" t="s">
        <v>262</v>
      </c>
      <c r="K12" s="25" t="s">
        <v>837</v>
      </c>
      <c r="L12" s="25" t="s">
        <v>39</v>
      </c>
      <c r="M12" s="25" t="s">
        <v>838</v>
      </c>
      <c r="N12" s="25" t="s">
        <v>39</v>
      </c>
      <c r="O12" s="25" t="s">
        <v>839</v>
      </c>
      <c r="P12" s="25"/>
      <c r="Q12" s="26"/>
      <c r="R12" s="26"/>
    </row>
    <row r="13" spans="1:18" x14ac:dyDescent="0.25">
      <c r="A13" s="5" t="s">
        <v>385</v>
      </c>
      <c r="C13" s="25" t="s">
        <v>31</v>
      </c>
      <c r="D13" s="25"/>
      <c r="E13" s="26" t="s">
        <v>317</v>
      </c>
      <c r="F13" s="25" t="s">
        <v>840</v>
      </c>
      <c r="G13" s="25" t="s">
        <v>841</v>
      </c>
      <c r="H13" s="25" t="s">
        <v>586</v>
      </c>
      <c r="I13" s="25" t="s">
        <v>842</v>
      </c>
      <c r="J13" s="25" t="s">
        <v>311</v>
      </c>
      <c r="K13" s="25" t="s">
        <v>843</v>
      </c>
      <c r="L13" s="25" t="s">
        <v>39</v>
      </c>
      <c r="M13" s="25" t="s">
        <v>844</v>
      </c>
      <c r="N13" s="25" t="s">
        <v>39</v>
      </c>
      <c r="O13" s="25"/>
      <c r="P13" s="38" t="s">
        <v>845</v>
      </c>
      <c r="Q13" s="26"/>
      <c r="R13" s="26"/>
    </row>
    <row r="14" spans="1:18" x14ac:dyDescent="0.25">
      <c r="A14" s="5" t="s">
        <v>309</v>
      </c>
      <c r="C14" s="25" t="s">
        <v>31</v>
      </c>
      <c r="D14" s="25"/>
      <c r="E14" s="26" t="s">
        <v>317</v>
      </c>
      <c r="F14" s="25"/>
      <c r="G14" s="25" t="s">
        <v>846</v>
      </c>
      <c r="H14" s="25" t="s">
        <v>586</v>
      </c>
      <c r="I14" s="39" t="s">
        <v>847</v>
      </c>
      <c r="J14" s="25" t="s">
        <v>262</v>
      </c>
      <c r="K14" s="25" t="s">
        <v>848</v>
      </c>
      <c r="L14" s="25" t="s">
        <v>576</v>
      </c>
      <c r="M14" s="25" t="s">
        <v>849</v>
      </c>
      <c r="N14" s="25" t="s">
        <v>39</v>
      </c>
      <c r="O14" s="25" t="s">
        <v>850</v>
      </c>
      <c r="P14" s="25"/>
      <c r="Q14" s="26"/>
      <c r="R14" s="26"/>
    </row>
    <row r="15" spans="1:18" x14ac:dyDescent="0.25">
      <c r="C15" s="25" t="s">
        <v>31</v>
      </c>
      <c r="D15" s="25"/>
      <c r="E15" s="26" t="s">
        <v>317</v>
      </c>
      <c r="F15" s="25"/>
      <c r="G15" s="25"/>
      <c r="H15" s="25" t="s">
        <v>851</v>
      </c>
      <c r="I15" s="39" t="s">
        <v>852</v>
      </c>
      <c r="J15" s="25" t="s">
        <v>262</v>
      </c>
      <c r="K15" s="26" t="s">
        <v>853</v>
      </c>
      <c r="L15" s="25" t="s">
        <v>39</v>
      </c>
      <c r="M15" s="25" t="s">
        <v>818</v>
      </c>
      <c r="N15" s="25" t="s">
        <v>39</v>
      </c>
      <c r="O15" s="25" t="s">
        <v>854</v>
      </c>
      <c r="P15" s="25"/>
      <c r="Q15" s="25" t="s">
        <v>855</v>
      </c>
      <c r="R15" s="26"/>
    </row>
    <row r="16" spans="1:18" x14ac:dyDescent="0.25">
      <c r="C16" s="25" t="s">
        <v>31</v>
      </c>
      <c r="D16" s="25"/>
      <c r="E16" s="26" t="s">
        <v>317</v>
      </c>
      <c r="F16" s="25" t="s">
        <v>856</v>
      </c>
      <c r="G16" s="25"/>
      <c r="H16" s="25" t="s">
        <v>857</v>
      </c>
      <c r="I16" s="25" t="s">
        <v>858</v>
      </c>
      <c r="J16" s="25" t="s">
        <v>311</v>
      </c>
      <c r="K16" s="25" t="s">
        <v>859</v>
      </c>
      <c r="L16" s="25" t="s">
        <v>39</v>
      </c>
      <c r="M16" s="25" t="s">
        <v>860</v>
      </c>
      <c r="N16" s="25" t="s">
        <v>39</v>
      </c>
      <c r="O16" s="25" t="s">
        <v>861</v>
      </c>
      <c r="P16" s="25"/>
      <c r="Q16" s="26"/>
      <c r="R16" s="26"/>
    </row>
    <row r="17" spans="3:18" x14ac:dyDescent="0.25">
      <c r="C17" s="25" t="s">
        <v>31</v>
      </c>
      <c r="D17" s="25"/>
      <c r="E17" s="26" t="s">
        <v>317</v>
      </c>
      <c r="F17" s="25"/>
      <c r="G17" s="25" t="s">
        <v>862</v>
      </c>
      <c r="H17" s="25"/>
      <c r="I17" s="25" t="s">
        <v>863</v>
      </c>
      <c r="J17" s="25" t="s">
        <v>262</v>
      </c>
      <c r="K17" s="25" t="s">
        <v>864</v>
      </c>
      <c r="L17" s="25" t="s">
        <v>39</v>
      </c>
      <c r="M17" s="25" t="s">
        <v>818</v>
      </c>
      <c r="N17" s="25" t="s">
        <v>39</v>
      </c>
      <c r="O17" s="25" t="s">
        <v>865</v>
      </c>
      <c r="P17" s="25"/>
      <c r="Q17" s="26"/>
      <c r="R17" s="26"/>
    </row>
    <row r="18" spans="3:18" x14ac:dyDescent="0.25">
      <c r="C18" s="25" t="s">
        <v>31</v>
      </c>
      <c r="D18" s="25"/>
      <c r="E18" s="26" t="s">
        <v>317</v>
      </c>
      <c r="F18" s="25"/>
      <c r="G18" s="25" t="s">
        <v>771</v>
      </c>
      <c r="H18" s="25" t="s">
        <v>173</v>
      </c>
      <c r="I18" s="25" t="s">
        <v>164</v>
      </c>
      <c r="J18" s="25" t="s">
        <v>262</v>
      </c>
      <c r="K18" s="25"/>
      <c r="L18" s="25"/>
      <c r="M18" s="25" t="s">
        <v>818</v>
      </c>
      <c r="N18" s="25" t="s">
        <v>39</v>
      </c>
      <c r="O18" s="25"/>
      <c r="P18" s="25" t="s">
        <v>866</v>
      </c>
      <c r="Q18" s="26"/>
      <c r="R18" s="26"/>
    </row>
    <row r="19" spans="3:18" x14ac:dyDescent="0.25">
      <c r="C19" s="25" t="s">
        <v>31</v>
      </c>
      <c r="D19" s="25"/>
      <c r="E19" s="26" t="s">
        <v>317</v>
      </c>
      <c r="F19" s="25" t="s">
        <v>867</v>
      </c>
      <c r="G19" s="25" t="s">
        <v>868</v>
      </c>
      <c r="H19" s="25" t="s">
        <v>869</v>
      </c>
      <c r="I19" s="25" t="s">
        <v>870</v>
      </c>
      <c r="J19" s="25" t="s">
        <v>311</v>
      </c>
      <c r="K19" s="25" t="s">
        <v>871</v>
      </c>
      <c r="L19" s="25" t="s">
        <v>39</v>
      </c>
      <c r="M19" s="25" t="s">
        <v>872</v>
      </c>
      <c r="N19" s="25" t="s">
        <v>873</v>
      </c>
      <c r="O19" s="25" t="s">
        <v>874</v>
      </c>
      <c r="P19" s="25"/>
      <c r="Q19" s="26"/>
      <c r="R19" s="26"/>
    </row>
    <row r="20" spans="3:18" x14ac:dyDescent="0.25">
      <c r="C20" s="25" t="s">
        <v>31</v>
      </c>
      <c r="D20" s="25"/>
      <c r="E20" s="26" t="s">
        <v>317</v>
      </c>
      <c r="F20" s="25" t="s">
        <v>867</v>
      </c>
      <c r="G20" s="25" t="s">
        <v>875</v>
      </c>
      <c r="H20" s="25" t="s">
        <v>876</v>
      </c>
      <c r="I20" s="25" t="s">
        <v>870</v>
      </c>
      <c r="J20" s="25" t="s">
        <v>311</v>
      </c>
      <c r="K20" s="25" t="s">
        <v>877</v>
      </c>
      <c r="L20" s="25" t="s">
        <v>39</v>
      </c>
      <c r="M20" s="25" t="s">
        <v>878</v>
      </c>
      <c r="N20" s="25" t="s">
        <v>39</v>
      </c>
      <c r="O20" s="25" t="s">
        <v>601</v>
      </c>
      <c r="P20" s="25"/>
      <c r="Q20" s="26"/>
      <c r="R20" s="26"/>
    </row>
    <row r="21" spans="3:18" x14ac:dyDescent="0.25">
      <c r="C21" s="25" t="s">
        <v>31</v>
      </c>
      <c r="D21" s="25"/>
      <c r="E21" s="26" t="s">
        <v>317</v>
      </c>
      <c r="F21" s="25"/>
      <c r="G21" s="25" t="s">
        <v>879</v>
      </c>
      <c r="H21" s="25" t="s">
        <v>880</v>
      </c>
      <c r="I21" s="25" t="s">
        <v>870</v>
      </c>
      <c r="J21" s="25" t="s">
        <v>311</v>
      </c>
      <c r="K21" s="25" t="s">
        <v>881</v>
      </c>
      <c r="L21" s="25" t="s">
        <v>39</v>
      </c>
      <c r="M21" s="25" t="s">
        <v>882</v>
      </c>
      <c r="N21" s="25" t="s">
        <v>39</v>
      </c>
      <c r="O21" s="25" t="s">
        <v>883</v>
      </c>
      <c r="P21" s="25"/>
      <c r="Q21" s="26"/>
      <c r="R21" s="26"/>
    </row>
    <row r="22" spans="3:18" x14ac:dyDescent="0.25">
      <c r="C22" s="25" t="s">
        <v>31</v>
      </c>
      <c r="D22" s="25"/>
      <c r="E22" s="26" t="s">
        <v>317</v>
      </c>
      <c r="F22" s="25"/>
      <c r="G22" s="25" t="s">
        <v>884</v>
      </c>
      <c r="H22" s="25" t="s">
        <v>885</v>
      </c>
      <c r="I22" s="25" t="s">
        <v>870</v>
      </c>
      <c r="J22" s="25" t="s">
        <v>311</v>
      </c>
      <c r="K22" s="25" t="s">
        <v>886</v>
      </c>
      <c r="L22" s="25" t="s">
        <v>39</v>
      </c>
      <c r="M22" s="25" t="s">
        <v>887</v>
      </c>
      <c r="N22" s="25" t="s">
        <v>75</v>
      </c>
      <c r="O22" s="25"/>
      <c r="P22" s="25"/>
      <c r="Q22" s="26"/>
      <c r="R22" s="26"/>
    </row>
    <row r="23" spans="3:18" x14ac:dyDescent="0.25">
      <c r="C23" s="25" t="s">
        <v>31</v>
      </c>
      <c r="D23" s="25"/>
      <c r="E23" s="26" t="s">
        <v>317</v>
      </c>
      <c r="F23" s="25"/>
      <c r="G23" s="25" t="s">
        <v>888</v>
      </c>
      <c r="H23" s="25" t="s">
        <v>889</v>
      </c>
      <c r="I23" s="25" t="s">
        <v>870</v>
      </c>
      <c r="J23" s="25" t="s">
        <v>311</v>
      </c>
      <c r="K23" s="25" t="s">
        <v>886</v>
      </c>
      <c r="L23" s="25" t="s">
        <v>39</v>
      </c>
      <c r="M23" s="25" t="s">
        <v>890</v>
      </c>
      <c r="N23" s="25" t="s">
        <v>75</v>
      </c>
      <c r="O23" s="25"/>
      <c r="P23" s="25"/>
      <c r="Q23" s="26"/>
      <c r="R23" s="26"/>
    </row>
    <row r="24" spans="3:18" x14ac:dyDescent="0.25">
      <c r="C24" s="25" t="s">
        <v>31</v>
      </c>
      <c r="D24" s="25"/>
      <c r="E24" s="26" t="s">
        <v>317</v>
      </c>
      <c r="F24" s="25" t="s">
        <v>891</v>
      </c>
      <c r="G24" s="25" t="s">
        <v>892</v>
      </c>
      <c r="H24" s="25" t="s">
        <v>231</v>
      </c>
      <c r="I24" s="25" t="s">
        <v>893</v>
      </c>
      <c r="J24" s="25" t="s">
        <v>311</v>
      </c>
      <c r="K24" s="25"/>
      <c r="L24" s="25"/>
      <c r="M24" s="25" t="s">
        <v>894</v>
      </c>
      <c r="N24" s="25" t="s">
        <v>895</v>
      </c>
      <c r="O24" s="25" t="s">
        <v>896</v>
      </c>
      <c r="P24" s="25"/>
      <c r="Q24" s="26"/>
      <c r="R24" s="26"/>
    </row>
    <row r="25" spans="3:18" x14ac:dyDescent="0.25">
      <c r="C25" s="25" t="s">
        <v>31</v>
      </c>
      <c r="D25" s="25"/>
      <c r="E25" s="26" t="s">
        <v>317</v>
      </c>
      <c r="F25" s="25"/>
      <c r="G25" s="25" t="s">
        <v>892</v>
      </c>
      <c r="H25" s="25" t="s">
        <v>897</v>
      </c>
      <c r="I25" s="25" t="s">
        <v>898</v>
      </c>
      <c r="J25" s="25" t="s">
        <v>311</v>
      </c>
      <c r="K25" s="25" t="s">
        <v>899</v>
      </c>
      <c r="L25" s="25" t="s">
        <v>39</v>
      </c>
      <c r="M25" s="25" t="s">
        <v>894</v>
      </c>
      <c r="N25" s="25" t="s">
        <v>895</v>
      </c>
      <c r="O25" s="25"/>
      <c r="P25" s="25"/>
      <c r="Q25" s="26"/>
      <c r="R25" s="26"/>
    </row>
    <row r="26" spans="3:18" x14ac:dyDescent="0.25">
      <c r="C26" s="25" t="s">
        <v>31</v>
      </c>
      <c r="D26" s="25"/>
      <c r="E26" s="26" t="s">
        <v>317</v>
      </c>
      <c r="F26" s="25"/>
      <c r="G26" s="25" t="s">
        <v>832</v>
      </c>
      <c r="H26" s="25" t="s">
        <v>638</v>
      </c>
      <c r="I26" s="25" t="s">
        <v>900</v>
      </c>
      <c r="J26" s="25" t="s">
        <v>262</v>
      </c>
      <c r="K26" s="25"/>
      <c r="L26" s="25"/>
      <c r="M26" s="25" t="s">
        <v>835</v>
      </c>
      <c r="N26" s="25" t="s">
        <v>39</v>
      </c>
      <c r="O26" s="25" t="s">
        <v>535</v>
      </c>
      <c r="P26" s="25" t="s">
        <v>901</v>
      </c>
      <c r="Q26" s="26"/>
      <c r="R26" s="26"/>
    </row>
    <row r="27" spans="3:18" x14ac:dyDescent="0.25">
      <c r="C27" s="25" t="s">
        <v>31</v>
      </c>
      <c r="D27" s="25"/>
      <c r="E27" s="26" t="s">
        <v>317</v>
      </c>
      <c r="F27" s="25" t="s">
        <v>891</v>
      </c>
      <c r="G27" s="25" t="s">
        <v>892</v>
      </c>
      <c r="H27" s="25" t="s">
        <v>52</v>
      </c>
      <c r="I27" s="25" t="s">
        <v>902</v>
      </c>
      <c r="J27" s="25" t="s">
        <v>311</v>
      </c>
      <c r="K27" s="25" t="s">
        <v>903</v>
      </c>
      <c r="L27" s="25" t="s">
        <v>94</v>
      </c>
      <c r="M27" s="25" t="s">
        <v>894</v>
      </c>
      <c r="N27" s="25" t="s">
        <v>895</v>
      </c>
      <c r="O27" s="25" t="s">
        <v>904</v>
      </c>
      <c r="P27" s="25"/>
      <c r="Q27" s="26"/>
      <c r="R27" s="26"/>
    </row>
    <row r="28" spans="3:18" x14ac:dyDescent="0.25">
      <c r="C28" s="25" t="s">
        <v>31</v>
      </c>
      <c r="D28" s="25"/>
      <c r="E28" s="26" t="s">
        <v>317</v>
      </c>
      <c r="F28" s="25"/>
      <c r="G28" s="25" t="s">
        <v>832</v>
      </c>
      <c r="H28" s="25" t="s">
        <v>52</v>
      </c>
      <c r="I28" s="25" t="s">
        <v>905</v>
      </c>
      <c r="J28" s="25" t="s">
        <v>262</v>
      </c>
      <c r="K28" s="25"/>
      <c r="L28" s="25"/>
      <c r="M28" s="25" t="s">
        <v>835</v>
      </c>
      <c r="N28" s="25" t="s">
        <v>39</v>
      </c>
      <c r="O28" s="25" t="s">
        <v>906</v>
      </c>
      <c r="P28" s="25"/>
      <c r="Q28" s="26"/>
      <c r="R28" s="26"/>
    </row>
    <row r="29" spans="3:18" x14ac:dyDescent="0.25">
      <c r="C29" s="25" t="s">
        <v>31</v>
      </c>
      <c r="D29" s="25"/>
      <c r="E29" s="26" t="s">
        <v>317</v>
      </c>
      <c r="F29" s="25"/>
      <c r="G29" s="25" t="s">
        <v>892</v>
      </c>
      <c r="H29" s="25" t="s">
        <v>907</v>
      </c>
      <c r="I29" s="25" t="s">
        <v>908</v>
      </c>
      <c r="J29" s="25" t="s">
        <v>311</v>
      </c>
      <c r="K29" s="25" t="s">
        <v>909</v>
      </c>
      <c r="L29" s="25" t="s">
        <v>39</v>
      </c>
      <c r="M29" s="25" t="s">
        <v>894</v>
      </c>
      <c r="N29" s="25" t="s">
        <v>895</v>
      </c>
      <c r="O29" s="25"/>
      <c r="P29" s="25"/>
      <c r="Q29" s="26"/>
      <c r="R29" s="26"/>
    </row>
    <row r="30" spans="3:18" x14ac:dyDescent="0.25">
      <c r="C30" s="25" t="s">
        <v>31</v>
      </c>
      <c r="D30" s="25"/>
      <c r="E30" s="26" t="s">
        <v>317</v>
      </c>
      <c r="F30" s="25" t="s">
        <v>910</v>
      </c>
      <c r="G30" s="25"/>
      <c r="H30" s="25" t="s">
        <v>911</v>
      </c>
      <c r="I30" s="25" t="s">
        <v>912</v>
      </c>
      <c r="J30" s="25" t="s">
        <v>311</v>
      </c>
      <c r="K30" s="25" t="s">
        <v>913</v>
      </c>
      <c r="L30" s="25" t="s">
        <v>39</v>
      </c>
      <c r="M30" s="25" t="s">
        <v>860</v>
      </c>
      <c r="N30" s="25" t="s">
        <v>39</v>
      </c>
      <c r="O30" s="25" t="s">
        <v>914</v>
      </c>
      <c r="P30" s="25"/>
      <c r="Q30" s="26"/>
      <c r="R30" s="26"/>
    </row>
    <row r="31" spans="3:18" x14ac:dyDescent="0.25">
      <c r="C31" s="25" t="s">
        <v>31</v>
      </c>
      <c r="D31" s="25"/>
      <c r="E31" s="26" t="s">
        <v>317</v>
      </c>
      <c r="F31" s="25" t="s">
        <v>915</v>
      </c>
      <c r="G31" s="25"/>
      <c r="H31" s="25" t="s">
        <v>432</v>
      </c>
      <c r="I31" s="25" t="s">
        <v>430</v>
      </c>
      <c r="J31" s="25"/>
      <c r="K31" s="25"/>
      <c r="L31" s="25"/>
      <c r="M31" s="25"/>
      <c r="N31" s="25"/>
      <c r="O31" s="25"/>
      <c r="P31" s="26" t="s">
        <v>431</v>
      </c>
      <c r="Q31" s="26"/>
      <c r="R31" s="26"/>
    </row>
    <row r="32" spans="3:18" x14ac:dyDescent="0.25">
      <c r="C32" s="25" t="s">
        <v>31</v>
      </c>
      <c r="D32" s="25"/>
      <c r="E32" s="26" t="s">
        <v>317</v>
      </c>
      <c r="F32" s="25" t="s">
        <v>916</v>
      </c>
      <c r="G32" s="25" t="s">
        <v>917</v>
      </c>
      <c r="H32" s="25" t="s">
        <v>432</v>
      </c>
      <c r="I32" s="25" t="s">
        <v>430</v>
      </c>
      <c r="J32" s="25" t="s">
        <v>311</v>
      </c>
      <c r="K32" s="25"/>
      <c r="L32" s="25"/>
      <c r="M32" s="25"/>
      <c r="N32" s="25"/>
      <c r="O32" s="25"/>
      <c r="P32" s="26" t="s">
        <v>431</v>
      </c>
      <c r="Q32" s="26"/>
      <c r="R32" s="26"/>
    </row>
    <row r="33" spans="3:18" x14ac:dyDescent="0.25">
      <c r="C33" s="25" t="s">
        <v>31</v>
      </c>
      <c r="D33" s="25"/>
      <c r="E33" s="26" t="s">
        <v>317</v>
      </c>
      <c r="F33" s="25" t="s">
        <v>918</v>
      </c>
      <c r="G33" s="25"/>
      <c r="H33" s="25" t="s">
        <v>589</v>
      </c>
      <c r="I33" s="25" t="s">
        <v>919</v>
      </c>
      <c r="J33" s="25" t="s">
        <v>311</v>
      </c>
      <c r="K33" s="25"/>
      <c r="L33" s="25"/>
      <c r="M33" s="25"/>
      <c r="N33" s="25"/>
      <c r="O33" s="25"/>
      <c r="P33" s="26" t="s">
        <v>431</v>
      </c>
      <c r="Q33" s="26"/>
      <c r="R33" s="26"/>
    </row>
    <row r="34" spans="3:18" x14ac:dyDescent="0.25">
      <c r="C34" s="25" t="s">
        <v>31</v>
      </c>
      <c r="D34" s="25"/>
      <c r="E34" s="26" t="s">
        <v>317</v>
      </c>
      <c r="F34" s="25" t="s">
        <v>920</v>
      </c>
      <c r="G34" s="25"/>
      <c r="H34" s="25" t="s">
        <v>921</v>
      </c>
      <c r="I34" s="25" t="s">
        <v>919</v>
      </c>
      <c r="J34" s="25" t="s">
        <v>262</v>
      </c>
      <c r="K34" s="25"/>
      <c r="L34" s="25"/>
      <c r="M34" s="25"/>
      <c r="N34" s="25"/>
      <c r="O34" s="25"/>
      <c r="P34" s="26" t="s">
        <v>431</v>
      </c>
      <c r="Q34" s="26"/>
      <c r="R34" s="26"/>
    </row>
    <row r="35" spans="3:18" x14ac:dyDescent="0.25">
      <c r="C35" s="25" t="s">
        <v>31</v>
      </c>
      <c r="D35" s="25"/>
      <c r="E35" s="26" t="s">
        <v>317</v>
      </c>
      <c r="F35" s="25" t="s">
        <v>916</v>
      </c>
      <c r="G35" s="25"/>
      <c r="H35" s="25" t="s">
        <v>589</v>
      </c>
      <c r="I35" s="25" t="s">
        <v>919</v>
      </c>
      <c r="J35" s="25" t="s">
        <v>311</v>
      </c>
      <c r="K35" s="25"/>
      <c r="L35" s="25"/>
      <c r="M35" s="25"/>
      <c r="N35" s="25"/>
      <c r="O35" s="25"/>
      <c r="P35" s="26" t="s">
        <v>431</v>
      </c>
      <c r="Q35" s="26"/>
      <c r="R35" s="26"/>
    </row>
    <row r="36" spans="3:18" x14ac:dyDescent="0.25">
      <c r="C36" s="25" t="s">
        <v>31</v>
      </c>
      <c r="D36" s="25"/>
      <c r="E36" s="26" t="s">
        <v>317</v>
      </c>
      <c r="F36" s="25" t="s">
        <v>922</v>
      </c>
      <c r="G36" s="25" t="s">
        <v>923</v>
      </c>
      <c r="H36" s="25" t="s">
        <v>658</v>
      </c>
      <c r="I36" s="25" t="s">
        <v>919</v>
      </c>
      <c r="J36" s="25" t="s">
        <v>262</v>
      </c>
      <c r="K36" s="25"/>
      <c r="L36" s="25"/>
      <c r="M36" s="25"/>
      <c r="N36" s="25"/>
      <c r="O36" s="25"/>
      <c r="P36" s="26" t="s">
        <v>431</v>
      </c>
      <c r="Q36" s="26"/>
      <c r="R36" s="26"/>
    </row>
    <row r="37" spans="3:18" x14ac:dyDescent="0.25">
      <c r="C37" s="25" t="s">
        <v>31</v>
      </c>
      <c r="D37" s="25"/>
      <c r="E37" s="26" t="s">
        <v>317</v>
      </c>
      <c r="F37" s="25" t="s">
        <v>924</v>
      </c>
      <c r="G37" s="25"/>
      <c r="H37" s="25" t="s">
        <v>589</v>
      </c>
      <c r="I37" s="25" t="s">
        <v>919</v>
      </c>
      <c r="J37" s="25" t="s">
        <v>311</v>
      </c>
      <c r="K37" s="25"/>
      <c r="L37" s="25"/>
      <c r="M37" s="25"/>
      <c r="N37" s="25"/>
      <c r="O37" s="25"/>
      <c r="P37" s="26" t="s">
        <v>431</v>
      </c>
      <c r="Q37" s="26"/>
      <c r="R37" s="26"/>
    </row>
    <row r="38" spans="3:18" x14ac:dyDescent="0.25">
      <c r="C38" s="25" t="s">
        <v>31</v>
      </c>
      <c r="D38" s="25"/>
      <c r="E38" s="26" t="s">
        <v>317</v>
      </c>
      <c r="F38" s="25" t="s">
        <v>925</v>
      </c>
      <c r="G38" s="25"/>
      <c r="H38" s="25" t="s">
        <v>658</v>
      </c>
      <c r="I38" s="25" t="s">
        <v>919</v>
      </c>
      <c r="J38" s="25" t="s">
        <v>311</v>
      </c>
      <c r="K38" s="25"/>
      <c r="L38" s="25"/>
      <c r="M38" s="25"/>
      <c r="N38" s="25"/>
      <c r="O38" s="25"/>
      <c r="P38" s="26" t="s">
        <v>431</v>
      </c>
      <c r="Q38" s="26"/>
      <c r="R38" s="26"/>
    </row>
    <row r="39" spans="3:18" x14ac:dyDescent="0.25">
      <c r="C39" s="25" t="s">
        <v>31</v>
      </c>
      <c r="D39" s="25"/>
      <c r="E39" s="26" t="s">
        <v>317</v>
      </c>
      <c r="F39" s="25"/>
      <c r="G39" s="25" t="s">
        <v>926</v>
      </c>
      <c r="H39" s="25" t="s">
        <v>658</v>
      </c>
      <c r="I39" s="25" t="s">
        <v>919</v>
      </c>
      <c r="J39" s="25" t="s">
        <v>262</v>
      </c>
      <c r="K39" s="25"/>
      <c r="L39" s="25"/>
      <c r="M39" s="25"/>
      <c r="N39" s="25"/>
      <c r="O39" s="25"/>
      <c r="P39" s="26" t="s">
        <v>431</v>
      </c>
      <c r="Q39" s="26"/>
      <c r="R39" s="26"/>
    </row>
    <row r="40" spans="3:18" x14ac:dyDescent="0.25">
      <c r="C40" s="25" t="s">
        <v>31</v>
      </c>
      <c r="D40" s="25"/>
      <c r="E40" s="26" t="s">
        <v>317</v>
      </c>
      <c r="F40" s="25" t="s">
        <v>867</v>
      </c>
      <c r="G40" s="25" t="s">
        <v>927</v>
      </c>
      <c r="H40" s="25" t="s">
        <v>52</v>
      </c>
      <c r="I40" s="25" t="s">
        <v>928</v>
      </c>
      <c r="J40" s="25" t="s">
        <v>262</v>
      </c>
      <c r="K40" s="25" t="s">
        <v>929</v>
      </c>
      <c r="L40" s="25" t="s">
        <v>39</v>
      </c>
      <c r="M40" s="25" t="s">
        <v>930</v>
      </c>
      <c r="N40" s="25" t="s">
        <v>895</v>
      </c>
      <c r="O40" s="25" t="s">
        <v>931</v>
      </c>
      <c r="P40" s="25"/>
      <c r="Q40" s="26"/>
      <c r="R40" s="26"/>
    </row>
    <row r="41" spans="3:18" x14ac:dyDescent="0.25">
      <c r="C41" s="25" t="s">
        <v>31</v>
      </c>
      <c r="D41" s="25"/>
      <c r="E41" s="26" t="s">
        <v>317</v>
      </c>
      <c r="F41" s="25" t="s">
        <v>820</v>
      </c>
      <c r="G41" s="25"/>
      <c r="H41" s="25" t="s">
        <v>586</v>
      </c>
      <c r="I41" s="25" t="s">
        <v>932</v>
      </c>
      <c r="J41" s="25" t="s">
        <v>262</v>
      </c>
      <c r="K41" s="25" t="s">
        <v>933</v>
      </c>
      <c r="L41" s="25" t="s">
        <v>48</v>
      </c>
      <c r="M41" s="25" t="s">
        <v>823</v>
      </c>
      <c r="N41" s="25" t="s">
        <v>39</v>
      </c>
      <c r="O41" s="25" t="s">
        <v>513</v>
      </c>
      <c r="P41" s="25"/>
      <c r="Q41" s="26"/>
      <c r="R41" s="26"/>
    </row>
    <row r="42" spans="3:18" x14ac:dyDescent="0.25">
      <c r="C42" s="25" t="s">
        <v>31</v>
      </c>
      <c r="D42" s="25"/>
      <c r="E42" s="26" t="s">
        <v>317</v>
      </c>
      <c r="F42" s="25" t="s">
        <v>820</v>
      </c>
      <c r="G42" s="25"/>
      <c r="H42" s="25" t="s">
        <v>173</v>
      </c>
      <c r="I42" s="25" t="s">
        <v>932</v>
      </c>
      <c r="J42" s="25" t="s">
        <v>262</v>
      </c>
      <c r="K42" s="25" t="s">
        <v>933</v>
      </c>
      <c r="L42" s="25" t="s">
        <v>48</v>
      </c>
      <c r="M42" s="25" t="s">
        <v>823</v>
      </c>
      <c r="N42" s="25" t="s">
        <v>39</v>
      </c>
      <c r="O42" s="25" t="s">
        <v>513</v>
      </c>
      <c r="P42" s="25"/>
      <c r="Q42" s="26"/>
      <c r="R42" s="26"/>
    </row>
    <row r="43" spans="3:18" x14ac:dyDescent="0.25">
      <c r="C43" s="25" t="s">
        <v>31</v>
      </c>
      <c r="D43" s="25"/>
      <c r="E43" s="26" t="s">
        <v>317</v>
      </c>
      <c r="F43" s="25" t="s">
        <v>934</v>
      </c>
      <c r="G43" s="25"/>
      <c r="H43" s="25" t="s">
        <v>586</v>
      </c>
      <c r="I43" s="25" t="s">
        <v>932</v>
      </c>
      <c r="J43" s="25" t="s">
        <v>262</v>
      </c>
      <c r="K43" s="25" t="s">
        <v>933</v>
      </c>
      <c r="L43" s="25" t="s">
        <v>48</v>
      </c>
      <c r="M43" s="25" t="s">
        <v>935</v>
      </c>
      <c r="N43" s="25" t="s">
        <v>39</v>
      </c>
      <c r="O43" s="25" t="s">
        <v>223</v>
      </c>
      <c r="P43" s="25"/>
      <c r="Q43" s="26"/>
      <c r="R43" s="26"/>
    </row>
    <row r="44" spans="3:18" x14ac:dyDescent="0.25">
      <c r="C44" s="25" t="s">
        <v>31</v>
      </c>
      <c r="D44" s="25"/>
      <c r="E44" s="26" t="s">
        <v>317</v>
      </c>
      <c r="F44" s="25" t="s">
        <v>934</v>
      </c>
      <c r="G44" s="25"/>
      <c r="H44" s="25" t="s">
        <v>173</v>
      </c>
      <c r="I44" s="25" t="s">
        <v>932</v>
      </c>
      <c r="J44" s="25" t="s">
        <v>262</v>
      </c>
      <c r="K44" s="25" t="s">
        <v>933</v>
      </c>
      <c r="L44" s="25" t="s">
        <v>48</v>
      </c>
      <c r="M44" s="25" t="s">
        <v>935</v>
      </c>
      <c r="N44" s="25" t="s">
        <v>39</v>
      </c>
      <c r="O44" s="25" t="s">
        <v>223</v>
      </c>
      <c r="P44" s="25"/>
      <c r="Q44" s="26"/>
      <c r="R44" s="26"/>
    </row>
    <row r="45" spans="3:18" x14ac:dyDescent="0.25">
      <c r="C45" s="25" t="s">
        <v>31</v>
      </c>
      <c r="D45" s="25"/>
      <c r="E45" s="26" t="s">
        <v>317</v>
      </c>
      <c r="F45" s="25" t="s">
        <v>936</v>
      </c>
      <c r="G45" s="25"/>
      <c r="H45" s="25" t="s">
        <v>586</v>
      </c>
      <c r="I45" s="25" t="s">
        <v>932</v>
      </c>
      <c r="J45" s="25" t="s">
        <v>262</v>
      </c>
      <c r="K45" s="25" t="s">
        <v>933</v>
      </c>
      <c r="L45" s="25" t="s">
        <v>48</v>
      </c>
      <c r="M45" s="25" t="s">
        <v>937</v>
      </c>
      <c r="N45" s="25" t="s">
        <v>39</v>
      </c>
      <c r="O45" s="25" t="s">
        <v>938</v>
      </c>
      <c r="P45" s="25"/>
      <c r="Q45" s="26"/>
      <c r="R45" s="26"/>
    </row>
    <row r="46" spans="3:18" x14ac:dyDescent="0.25">
      <c r="C46" s="25" t="s">
        <v>31</v>
      </c>
      <c r="D46" s="25"/>
      <c r="E46" s="26" t="s">
        <v>317</v>
      </c>
      <c r="F46" s="25" t="s">
        <v>936</v>
      </c>
      <c r="G46" s="25"/>
      <c r="H46" s="25" t="s">
        <v>173</v>
      </c>
      <c r="I46" s="25" t="s">
        <v>932</v>
      </c>
      <c r="J46" s="25" t="s">
        <v>262</v>
      </c>
      <c r="K46" s="25" t="s">
        <v>933</v>
      </c>
      <c r="L46" s="25" t="s">
        <v>48</v>
      </c>
      <c r="M46" s="25" t="s">
        <v>937</v>
      </c>
      <c r="N46" s="25" t="s">
        <v>39</v>
      </c>
      <c r="O46" s="25" t="s">
        <v>938</v>
      </c>
      <c r="P46" s="25"/>
      <c r="Q46" s="26"/>
      <c r="R46" s="26"/>
    </row>
    <row r="47" spans="3:18" x14ac:dyDescent="0.25">
      <c r="C47" s="25" t="s">
        <v>31</v>
      </c>
      <c r="D47" s="25"/>
      <c r="E47" s="26" t="s">
        <v>317</v>
      </c>
      <c r="F47" s="25" t="s">
        <v>939</v>
      </c>
      <c r="G47" s="25"/>
      <c r="H47" s="25" t="s">
        <v>586</v>
      </c>
      <c r="I47" s="25" t="s">
        <v>932</v>
      </c>
      <c r="J47" s="25" t="s">
        <v>262</v>
      </c>
      <c r="K47" s="25" t="s">
        <v>933</v>
      </c>
      <c r="L47" s="25" t="s">
        <v>48</v>
      </c>
      <c r="M47" s="25" t="s">
        <v>940</v>
      </c>
      <c r="N47" s="25" t="s">
        <v>39</v>
      </c>
      <c r="O47" s="25" t="s">
        <v>941</v>
      </c>
      <c r="P47" s="25"/>
      <c r="Q47" s="26"/>
      <c r="R47" s="26"/>
    </row>
    <row r="48" spans="3:18" x14ac:dyDescent="0.25">
      <c r="C48" s="25" t="s">
        <v>31</v>
      </c>
      <c r="D48" s="25"/>
      <c r="E48" s="26" t="s">
        <v>317</v>
      </c>
      <c r="F48" s="25" t="s">
        <v>939</v>
      </c>
      <c r="G48" s="25"/>
      <c r="H48" s="25" t="s">
        <v>173</v>
      </c>
      <c r="I48" s="25" t="s">
        <v>932</v>
      </c>
      <c r="J48" s="25" t="s">
        <v>262</v>
      </c>
      <c r="K48" s="25" t="s">
        <v>933</v>
      </c>
      <c r="L48" s="25" t="s">
        <v>48</v>
      </c>
      <c r="M48" s="25" t="s">
        <v>940</v>
      </c>
      <c r="N48" s="25" t="s">
        <v>39</v>
      </c>
      <c r="O48" s="25" t="s">
        <v>941</v>
      </c>
      <c r="P48" s="25"/>
      <c r="Q48" s="26"/>
      <c r="R48" s="26"/>
    </row>
    <row r="49" spans="3:18" x14ac:dyDescent="0.25">
      <c r="C49" s="25" t="s">
        <v>31</v>
      </c>
      <c r="D49" s="25"/>
      <c r="E49" s="26" t="s">
        <v>317</v>
      </c>
      <c r="F49" s="25"/>
      <c r="G49" s="25" t="s">
        <v>942</v>
      </c>
      <c r="H49" s="25" t="s">
        <v>586</v>
      </c>
      <c r="I49" s="25" t="s">
        <v>932</v>
      </c>
      <c r="J49" s="25" t="s">
        <v>262</v>
      </c>
      <c r="K49" s="25" t="s">
        <v>933</v>
      </c>
      <c r="L49" s="25" t="s">
        <v>48</v>
      </c>
      <c r="M49" s="25" t="s">
        <v>818</v>
      </c>
      <c r="N49" s="25" t="s">
        <v>39</v>
      </c>
      <c r="O49" s="25" t="s">
        <v>854</v>
      </c>
      <c r="P49" s="25"/>
      <c r="Q49" s="26"/>
      <c r="R49" s="26"/>
    </row>
    <row r="50" spans="3:18" x14ac:dyDescent="0.25">
      <c r="C50" s="25" t="s">
        <v>31</v>
      </c>
      <c r="D50" s="25"/>
      <c r="E50" s="26" t="s">
        <v>317</v>
      </c>
      <c r="F50" s="25" t="s">
        <v>943</v>
      </c>
      <c r="G50" s="25" t="s">
        <v>944</v>
      </c>
      <c r="H50" s="25" t="s">
        <v>945</v>
      </c>
      <c r="I50" s="25" t="s">
        <v>932</v>
      </c>
      <c r="J50" s="25" t="s">
        <v>311</v>
      </c>
      <c r="K50" s="25" t="s">
        <v>946</v>
      </c>
      <c r="L50" s="25" t="s">
        <v>39</v>
      </c>
      <c r="M50" s="25" t="s">
        <v>947</v>
      </c>
      <c r="N50" s="25" t="s">
        <v>39</v>
      </c>
      <c r="O50" s="25" t="s">
        <v>948</v>
      </c>
      <c r="P50" s="25"/>
      <c r="Q50" s="26"/>
      <c r="R50" s="26"/>
    </row>
    <row r="51" spans="3:18" x14ac:dyDescent="0.25">
      <c r="C51" s="25" t="s">
        <v>31</v>
      </c>
      <c r="D51" s="25"/>
      <c r="E51" s="26" t="s">
        <v>317</v>
      </c>
      <c r="F51" s="25"/>
      <c r="G51" s="25" t="s">
        <v>949</v>
      </c>
      <c r="H51" s="25" t="s">
        <v>950</v>
      </c>
      <c r="I51" s="25" t="s">
        <v>932</v>
      </c>
      <c r="J51" s="25" t="s">
        <v>311</v>
      </c>
      <c r="K51" s="25" t="s">
        <v>946</v>
      </c>
      <c r="L51" s="25" t="s">
        <v>39</v>
      </c>
      <c r="M51" s="25" t="s">
        <v>951</v>
      </c>
      <c r="N51" s="25" t="s">
        <v>39</v>
      </c>
      <c r="O51" s="25" t="s">
        <v>952</v>
      </c>
      <c r="P51" s="25"/>
      <c r="Q51" s="26"/>
      <c r="R51" s="26"/>
    </row>
    <row r="52" spans="3:18" x14ac:dyDescent="0.25">
      <c r="C52" s="25" t="s">
        <v>31</v>
      </c>
      <c r="D52" s="25"/>
      <c r="E52" s="26" t="s">
        <v>317</v>
      </c>
      <c r="F52" s="25" t="s">
        <v>840</v>
      </c>
      <c r="G52" s="25" t="s">
        <v>841</v>
      </c>
      <c r="H52" s="25" t="s">
        <v>953</v>
      </c>
      <c r="I52" s="25" t="s">
        <v>932</v>
      </c>
      <c r="J52" s="25" t="s">
        <v>311</v>
      </c>
      <c r="K52" s="25" t="s">
        <v>954</v>
      </c>
      <c r="L52" s="25" t="s">
        <v>48</v>
      </c>
      <c r="M52" s="25" t="s">
        <v>844</v>
      </c>
      <c r="N52" s="25" t="s">
        <v>39</v>
      </c>
      <c r="O52" s="25" t="s">
        <v>955</v>
      </c>
      <c r="P52" s="25"/>
      <c r="Q52" s="26"/>
      <c r="R52" s="26"/>
    </row>
    <row r="53" spans="3:18" x14ac:dyDescent="0.25">
      <c r="C53" s="25" t="s">
        <v>31</v>
      </c>
      <c r="D53" s="25"/>
      <c r="E53" s="26" t="s">
        <v>317</v>
      </c>
      <c r="F53" s="25" t="s">
        <v>840</v>
      </c>
      <c r="G53" s="25" t="s">
        <v>841</v>
      </c>
      <c r="H53" s="25" t="s">
        <v>956</v>
      </c>
      <c r="I53" s="25" t="s">
        <v>932</v>
      </c>
      <c r="J53" s="25" t="s">
        <v>311</v>
      </c>
      <c r="K53" s="25" t="s">
        <v>957</v>
      </c>
      <c r="L53" s="25" t="s">
        <v>48</v>
      </c>
      <c r="M53" s="25" t="s">
        <v>844</v>
      </c>
      <c r="N53" s="25" t="s">
        <v>39</v>
      </c>
      <c r="O53" s="25" t="s">
        <v>955</v>
      </c>
      <c r="P53" s="25"/>
      <c r="Q53" s="26"/>
      <c r="R53" s="26"/>
    </row>
    <row r="54" spans="3:18" x14ac:dyDescent="0.25">
      <c r="C54" s="25" t="s">
        <v>31</v>
      </c>
      <c r="D54" s="25"/>
      <c r="E54" s="26" t="s">
        <v>317</v>
      </c>
      <c r="F54" s="25" t="s">
        <v>924</v>
      </c>
      <c r="G54" s="25" t="s">
        <v>958</v>
      </c>
      <c r="H54" s="25" t="s">
        <v>959</v>
      </c>
      <c r="I54" s="25" t="s">
        <v>932</v>
      </c>
      <c r="J54" s="25" t="s">
        <v>311</v>
      </c>
      <c r="K54" s="25" t="s">
        <v>960</v>
      </c>
      <c r="L54" s="25" t="s">
        <v>48</v>
      </c>
      <c r="M54" s="25" t="s">
        <v>961</v>
      </c>
      <c r="N54" s="25" t="s">
        <v>39</v>
      </c>
      <c r="O54" s="25" t="s">
        <v>962</v>
      </c>
      <c r="P54" s="25"/>
      <c r="Q54" s="26"/>
      <c r="R54" s="26"/>
    </row>
    <row r="55" spans="3:18" x14ac:dyDescent="0.25">
      <c r="C55" s="25" t="s">
        <v>31</v>
      </c>
      <c r="D55" s="25"/>
      <c r="E55" s="26" t="s">
        <v>317</v>
      </c>
      <c r="F55" s="25" t="s">
        <v>924</v>
      </c>
      <c r="G55" s="25" t="s">
        <v>958</v>
      </c>
      <c r="H55" s="25" t="s">
        <v>963</v>
      </c>
      <c r="I55" s="25" t="s">
        <v>932</v>
      </c>
      <c r="J55" s="25" t="s">
        <v>311</v>
      </c>
      <c r="K55" s="25" t="s">
        <v>964</v>
      </c>
      <c r="L55" s="25" t="s">
        <v>48</v>
      </c>
      <c r="M55" s="25" t="s">
        <v>961</v>
      </c>
      <c r="N55" s="25" t="s">
        <v>39</v>
      </c>
      <c r="O55" s="25" t="s">
        <v>962</v>
      </c>
      <c r="P55" s="25"/>
      <c r="Q55" s="26"/>
      <c r="R55" s="26"/>
    </row>
    <row r="56" spans="3:18" x14ac:dyDescent="0.25">
      <c r="C56" s="25" t="s">
        <v>31</v>
      </c>
      <c r="D56" s="25"/>
      <c r="E56" s="26" t="s">
        <v>317</v>
      </c>
      <c r="F56" s="25" t="s">
        <v>745</v>
      </c>
      <c r="G56" s="25"/>
      <c r="H56" s="25" t="s">
        <v>118</v>
      </c>
      <c r="I56" s="25" t="s">
        <v>932</v>
      </c>
      <c r="J56" s="25" t="s">
        <v>309</v>
      </c>
      <c r="K56" s="25" t="s">
        <v>750</v>
      </c>
      <c r="L56" s="25" t="s">
        <v>39</v>
      </c>
      <c r="M56" s="25" t="s">
        <v>814</v>
      </c>
      <c r="N56" s="25" t="s">
        <v>146</v>
      </c>
      <c r="O56" s="25" t="s">
        <v>815</v>
      </c>
      <c r="P56" s="25"/>
      <c r="Q56" s="26"/>
      <c r="R56" s="26"/>
    </row>
    <row r="57" spans="3:18" x14ac:dyDescent="0.25">
      <c r="C57" s="25" t="s">
        <v>31</v>
      </c>
      <c r="D57" s="25"/>
      <c r="E57" s="26" t="s">
        <v>317</v>
      </c>
      <c r="F57" s="25" t="s">
        <v>745</v>
      </c>
      <c r="G57" s="25"/>
      <c r="H57" s="25" t="s">
        <v>965</v>
      </c>
      <c r="I57" s="25" t="s">
        <v>932</v>
      </c>
      <c r="J57" s="25" t="s">
        <v>309</v>
      </c>
      <c r="K57" s="25" t="s">
        <v>966</v>
      </c>
      <c r="L57" s="25" t="s">
        <v>39</v>
      </c>
      <c r="M57" s="25" t="s">
        <v>967</v>
      </c>
      <c r="N57" s="25" t="s">
        <v>39</v>
      </c>
      <c r="O57" s="25" t="s">
        <v>513</v>
      </c>
      <c r="P57" s="25"/>
      <c r="Q57" s="26"/>
      <c r="R57" s="26"/>
    </row>
    <row r="58" spans="3:18" x14ac:dyDescent="0.25">
      <c r="C58" s="25" t="s">
        <v>31</v>
      </c>
      <c r="D58" s="25"/>
      <c r="E58" s="26" t="s">
        <v>317</v>
      </c>
      <c r="F58" s="25" t="s">
        <v>867</v>
      </c>
      <c r="G58" s="25" t="s">
        <v>927</v>
      </c>
      <c r="H58" s="25" t="s">
        <v>173</v>
      </c>
      <c r="I58" s="25" t="s">
        <v>932</v>
      </c>
      <c r="J58" s="25" t="s">
        <v>262</v>
      </c>
      <c r="K58" s="25" t="s">
        <v>968</v>
      </c>
      <c r="L58" s="25" t="s">
        <v>39</v>
      </c>
      <c r="M58" s="25" t="s">
        <v>930</v>
      </c>
      <c r="N58" s="25" t="s">
        <v>895</v>
      </c>
      <c r="O58" s="25" t="s">
        <v>969</v>
      </c>
      <c r="P58" s="25"/>
      <c r="Q58" s="26"/>
      <c r="R58" s="26"/>
    </row>
    <row r="59" spans="3:18" x14ac:dyDescent="0.25">
      <c r="C59" s="25" t="s">
        <v>31</v>
      </c>
      <c r="D59" s="25"/>
      <c r="E59" s="26" t="s">
        <v>317</v>
      </c>
      <c r="F59" s="25" t="s">
        <v>943</v>
      </c>
      <c r="G59" s="25" t="s">
        <v>927</v>
      </c>
      <c r="H59" s="25" t="s">
        <v>173</v>
      </c>
      <c r="I59" s="25" t="s">
        <v>932</v>
      </c>
      <c r="J59" s="25" t="s">
        <v>262</v>
      </c>
      <c r="K59" s="25" t="s">
        <v>968</v>
      </c>
      <c r="L59" s="25" t="s">
        <v>39</v>
      </c>
      <c r="M59" s="25" t="s">
        <v>970</v>
      </c>
      <c r="N59" s="25" t="s">
        <v>895</v>
      </c>
      <c r="O59" s="25" t="s">
        <v>971</v>
      </c>
      <c r="P59" s="25"/>
      <c r="Q59" s="26"/>
      <c r="R59" s="26"/>
    </row>
    <row r="60" spans="3:18" x14ac:dyDescent="0.25">
      <c r="C60" s="25" t="s">
        <v>301</v>
      </c>
      <c r="D60" s="25"/>
      <c r="E60" s="26" t="s">
        <v>317</v>
      </c>
      <c r="F60" s="25" t="s">
        <v>972</v>
      </c>
      <c r="G60" s="25"/>
      <c r="H60" s="25" t="s">
        <v>973</v>
      </c>
      <c r="I60" s="25" t="s">
        <v>974</v>
      </c>
      <c r="J60" s="25" t="s">
        <v>262</v>
      </c>
      <c r="K60" s="25" t="s">
        <v>975</v>
      </c>
      <c r="L60" s="25" t="s">
        <v>576</v>
      </c>
      <c r="M60" s="25" t="s">
        <v>849</v>
      </c>
      <c r="N60" s="25" t="s">
        <v>39</v>
      </c>
      <c r="O60" s="25" t="s">
        <v>513</v>
      </c>
      <c r="P60" s="25"/>
      <c r="Q60" s="26"/>
      <c r="R60" s="26"/>
    </row>
    <row r="61" spans="3:18" x14ac:dyDescent="0.25">
      <c r="C61" s="25" t="s">
        <v>301</v>
      </c>
      <c r="D61" s="25"/>
      <c r="E61" s="26" t="s">
        <v>317</v>
      </c>
      <c r="F61" s="25"/>
      <c r="G61" s="25" t="s">
        <v>976</v>
      </c>
      <c r="H61" s="25" t="s">
        <v>977</v>
      </c>
      <c r="I61" s="25" t="s">
        <v>978</v>
      </c>
      <c r="J61" s="25" t="s">
        <v>311</v>
      </c>
      <c r="K61" s="25" t="s">
        <v>979</v>
      </c>
      <c r="L61" s="25" t="s">
        <v>94</v>
      </c>
      <c r="M61" s="25" t="s">
        <v>980</v>
      </c>
      <c r="N61" s="25" t="s">
        <v>39</v>
      </c>
      <c r="O61" s="25" t="s">
        <v>490</v>
      </c>
      <c r="P61" s="25"/>
      <c r="Q61" s="26"/>
      <c r="R61" s="26"/>
    </row>
    <row r="62" spans="3:18" x14ac:dyDescent="0.25">
      <c r="C62" s="25" t="s">
        <v>301</v>
      </c>
      <c r="D62" s="25"/>
      <c r="E62" s="26" t="s">
        <v>317</v>
      </c>
      <c r="F62" s="25"/>
      <c r="G62" s="25"/>
      <c r="H62" s="25" t="s">
        <v>52</v>
      </c>
      <c r="I62" s="25" t="s">
        <v>981</v>
      </c>
      <c r="J62" s="25"/>
      <c r="K62" s="25" t="s">
        <v>855</v>
      </c>
      <c r="L62" s="25" t="s">
        <v>39</v>
      </c>
      <c r="M62" s="25" t="s">
        <v>818</v>
      </c>
      <c r="N62" s="25" t="s">
        <v>39</v>
      </c>
      <c r="O62" s="25" t="s">
        <v>546</v>
      </c>
      <c r="P62" s="25"/>
      <c r="Q62" s="26"/>
      <c r="R62" s="26"/>
    </row>
    <row r="63" spans="3:18" x14ac:dyDescent="0.25">
      <c r="C63" s="25" t="s">
        <v>301</v>
      </c>
      <c r="D63" s="25"/>
      <c r="E63" s="26" t="s">
        <v>317</v>
      </c>
      <c r="F63" s="25"/>
      <c r="G63" s="25" t="s">
        <v>832</v>
      </c>
      <c r="H63" s="25" t="s">
        <v>982</v>
      </c>
      <c r="I63" s="39" t="s">
        <v>983</v>
      </c>
      <c r="J63" s="25" t="s">
        <v>262</v>
      </c>
      <c r="K63" s="25" t="s">
        <v>834</v>
      </c>
      <c r="L63" s="25" t="s">
        <v>94</v>
      </c>
      <c r="M63" s="25" t="s">
        <v>835</v>
      </c>
      <c r="N63" s="25" t="s">
        <v>39</v>
      </c>
      <c r="O63" s="25"/>
      <c r="P63" s="25" t="s">
        <v>984</v>
      </c>
      <c r="Q63" s="26"/>
      <c r="R63" s="26"/>
    </row>
    <row r="64" spans="3:18" x14ac:dyDescent="0.25">
      <c r="C64" s="25" t="s">
        <v>301</v>
      </c>
      <c r="D64" s="25"/>
      <c r="E64" s="26" t="s">
        <v>317</v>
      </c>
      <c r="F64" s="25"/>
      <c r="G64" s="25" t="s">
        <v>985</v>
      </c>
      <c r="H64" s="25" t="s">
        <v>510</v>
      </c>
      <c r="I64" s="39" t="s">
        <v>986</v>
      </c>
      <c r="J64" s="25" t="s">
        <v>300</v>
      </c>
      <c r="K64" s="25"/>
      <c r="L64" s="25"/>
      <c r="M64" s="25"/>
      <c r="N64" s="25"/>
      <c r="O64" s="25"/>
      <c r="P64" s="25"/>
      <c r="Q64" s="26" t="s">
        <v>987</v>
      </c>
      <c r="R64" s="26"/>
    </row>
    <row r="65" spans="3:18" x14ac:dyDescent="0.25">
      <c r="C65" s="25" t="s">
        <v>301</v>
      </c>
      <c r="D65" s="25"/>
      <c r="E65" s="26" t="s">
        <v>317</v>
      </c>
      <c r="F65" s="25" t="s">
        <v>820</v>
      </c>
      <c r="G65" s="25"/>
      <c r="H65" s="25" t="s">
        <v>586</v>
      </c>
      <c r="I65" s="25" t="s">
        <v>988</v>
      </c>
      <c r="J65" s="25" t="s">
        <v>262</v>
      </c>
      <c r="K65" s="25"/>
      <c r="L65" s="25"/>
      <c r="M65" s="25" t="s">
        <v>823</v>
      </c>
      <c r="N65" s="25" t="s">
        <v>39</v>
      </c>
      <c r="O65" s="25" t="s">
        <v>513</v>
      </c>
      <c r="P65" s="25"/>
      <c r="Q65" s="26"/>
      <c r="R65" s="26"/>
    </row>
    <row r="66" spans="3:18" x14ac:dyDescent="0.25">
      <c r="C66" s="25" t="s">
        <v>301</v>
      </c>
      <c r="D66" s="25"/>
      <c r="E66" s="26" t="s">
        <v>317</v>
      </c>
      <c r="F66" s="25"/>
      <c r="G66" s="25" t="s">
        <v>942</v>
      </c>
      <c r="H66" s="25" t="s">
        <v>586</v>
      </c>
      <c r="I66" s="25" t="s">
        <v>988</v>
      </c>
      <c r="J66" s="25" t="s">
        <v>262</v>
      </c>
      <c r="K66" s="25"/>
      <c r="L66" s="25"/>
      <c r="M66" s="25" t="s">
        <v>818</v>
      </c>
      <c r="N66" s="25" t="s">
        <v>39</v>
      </c>
      <c r="O66" s="25" t="s">
        <v>854</v>
      </c>
      <c r="P66" s="25"/>
      <c r="Q66" s="26"/>
      <c r="R66" s="26"/>
    </row>
    <row r="67" spans="3:18" x14ac:dyDescent="0.25">
      <c r="C67" s="25" t="s">
        <v>301</v>
      </c>
      <c r="D67" s="25"/>
      <c r="E67" s="26" t="s">
        <v>317</v>
      </c>
      <c r="F67" s="25" t="s">
        <v>820</v>
      </c>
      <c r="G67" s="25"/>
      <c r="H67" s="25" t="s">
        <v>52</v>
      </c>
      <c r="I67" s="39" t="s">
        <v>852</v>
      </c>
      <c r="J67" s="25" t="s">
        <v>262</v>
      </c>
      <c r="K67" s="26" t="s">
        <v>853</v>
      </c>
      <c r="L67" s="25"/>
      <c r="M67" s="25" t="s">
        <v>823</v>
      </c>
      <c r="N67" s="25" t="s">
        <v>39</v>
      </c>
      <c r="O67" s="25"/>
      <c r="P67" s="25"/>
      <c r="Q67" s="25" t="s">
        <v>989</v>
      </c>
      <c r="R67" s="26"/>
    </row>
  </sheetData>
  <conditionalFormatting sqref="C1:D1">
    <cfRule type="cellIs" dxfId="263" priority="4" operator="equal">
      <formula>"Manque doc"</formula>
    </cfRule>
    <cfRule type="cellIs" dxfId="262" priority="5" operator="equal">
      <formula>"En cours"</formula>
    </cfRule>
    <cfRule type="cellIs" dxfId="261" priority="6" operator="equal">
      <formula>"Archivé"</formula>
    </cfRule>
  </conditionalFormatting>
  <conditionalFormatting sqref="C2:D67">
    <cfRule type="cellIs" dxfId="260" priority="1" operator="equal">
      <formula>"Manque doc"</formula>
    </cfRule>
    <cfRule type="cellIs" dxfId="259" priority="2" operator="equal">
      <formula>"En cours"</formula>
    </cfRule>
    <cfRule type="cellIs" dxfId="25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2532B-952E-4334-AF98-BFF6AFED2FA2}">
  <sheetPr codeName="Feuil5"/>
  <dimension ref="A1:R25"/>
  <sheetViews>
    <sheetView zoomScale="85" zoomScaleNormal="85" workbookViewId="0">
      <selection activeCell="A27" sqref="A27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9.5703125" bestFit="1" customWidth="1"/>
    <col min="7" max="7" width="27.85546875" bestFit="1" customWidth="1"/>
    <col min="8" max="8" width="27" bestFit="1" customWidth="1"/>
    <col min="9" max="9" width="37.5703125" bestFit="1" customWidth="1"/>
    <col min="10" max="10" width="22.140625" bestFit="1" customWidth="1"/>
    <col min="11" max="11" width="19.28515625" bestFit="1" customWidth="1"/>
    <col min="12" max="12" width="11.85546875" bestFit="1" customWidth="1"/>
    <col min="13" max="13" width="19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67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331</v>
      </c>
      <c r="C2" s="26" t="s">
        <v>31</v>
      </c>
      <c r="D2" s="26"/>
      <c r="E2" s="26" t="s">
        <v>318</v>
      </c>
      <c r="F2" s="25" t="s">
        <v>89</v>
      </c>
      <c r="G2" s="25" t="s">
        <v>90</v>
      </c>
      <c r="H2" s="25" t="s">
        <v>91</v>
      </c>
      <c r="I2" s="25" t="s">
        <v>58</v>
      </c>
      <c r="J2" s="25" t="s">
        <v>92</v>
      </c>
      <c r="K2" s="24" t="s">
        <v>93</v>
      </c>
      <c r="L2" s="24" t="s">
        <v>94</v>
      </c>
      <c r="M2" s="24" t="s">
        <v>95</v>
      </c>
      <c r="N2" s="24" t="s">
        <v>39</v>
      </c>
      <c r="O2" s="25"/>
      <c r="P2" s="25"/>
      <c r="Q2" s="26"/>
      <c r="R2" s="26"/>
    </row>
    <row r="3" spans="1:18" x14ac:dyDescent="0.25">
      <c r="A3" s="5" t="s">
        <v>366</v>
      </c>
      <c r="C3" s="26" t="s">
        <v>31</v>
      </c>
      <c r="D3" s="26"/>
      <c r="E3" s="26" t="s">
        <v>318</v>
      </c>
      <c r="F3" s="25" t="s">
        <v>76</v>
      </c>
      <c r="G3" s="25" t="s">
        <v>77</v>
      </c>
      <c r="H3" s="25" t="s">
        <v>78</v>
      </c>
      <c r="I3" s="25" t="s">
        <v>79</v>
      </c>
      <c r="J3" s="25" t="s">
        <v>80</v>
      </c>
      <c r="K3" s="24" t="s">
        <v>81</v>
      </c>
      <c r="L3" s="24" t="s">
        <v>39</v>
      </c>
      <c r="M3" s="24" t="s">
        <v>82</v>
      </c>
      <c r="N3" s="24" t="s">
        <v>39</v>
      </c>
      <c r="O3" s="25"/>
      <c r="P3" s="25"/>
      <c r="Q3" s="26"/>
      <c r="R3" s="26"/>
    </row>
    <row r="4" spans="1:18" x14ac:dyDescent="0.25">
      <c r="C4" s="26" t="s">
        <v>31</v>
      </c>
      <c r="D4" s="26"/>
      <c r="E4" s="26" t="s">
        <v>318</v>
      </c>
      <c r="F4" s="25" t="s">
        <v>83</v>
      </c>
      <c r="G4" s="25" t="s">
        <v>84</v>
      </c>
      <c r="H4" s="25" t="s">
        <v>85</v>
      </c>
      <c r="I4" s="25" t="s">
        <v>86</v>
      </c>
      <c r="J4" s="25" t="s">
        <v>80</v>
      </c>
      <c r="K4" s="24" t="s">
        <v>87</v>
      </c>
      <c r="L4" s="24" t="s">
        <v>39</v>
      </c>
      <c r="M4" s="24" t="s">
        <v>88</v>
      </c>
      <c r="N4" s="24" t="s">
        <v>39</v>
      </c>
      <c r="O4" s="25"/>
      <c r="P4" s="25"/>
      <c r="Q4" s="26"/>
      <c r="R4" s="26"/>
    </row>
    <row r="5" spans="1:18" x14ac:dyDescent="0.25">
      <c r="C5" s="26" t="s">
        <v>31</v>
      </c>
      <c r="D5" s="26"/>
      <c r="E5" s="26" t="s">
        <v>318</v>
      </c>
      <c r="F5" s="25" t="s">
        <v>111</v>
      </c>
      <c r="G5" s="25" t="s">
        <v>112</v>
      </c>
      <c r="H5" s="25" t="s">
        <v>111</v>
      </c>
      <c r="I5" s="25" t="s">
        <v>113</v>
      </c>
      <c r="J5" s="25" t="s">
        <v>72</v>
      </c>
      <c r="K5" s="24" t="s">
        <v>114</v>
      </c>
      <c r="L5" s="24" t="s">
        <v>48</v>
      </c>
      <c r="M5" s="24" t="s">
        <v>115</v>
      </c>
      <c r="N5" s="24" t="s">
        <v>39</v>
      </c>
      <c r="O5" s="25"/>
      <c r="P5" s="25"/>
      <c r="Q5" s="26"/>
      <c r="R5" s="26"/>
    </row>
    <row r="6" spans="1:18" x14ac:dyDescent="0.25">
      <c r="C6" s="26" t="s">
        <v>31</v>
      </c>
      <c r="D6" s="26"/>
      <c r="E6" s="26" t="s">
        <v>318</v>
      </c>
      <c r="F6" s="26" t="s">
        <v>96</v>
      </c>
      <c r="G6" s="25" t="s">
        <v>97</v>
      </c>
      <c r="H6" s="26" t="s">
        <v>108</v>
      </c>
      <c r="I6" s="26" t="s">
        <v>109</v>
      </c>
      <c r="J6" s="25" t="s">
        <v>92</v>
      </c>
      <c r="K6" s="29" t="s">
        <v>110</v>
      </c>
      <c r="L6" s="29" t="s">
        <v>107</v>
      </c>
      <c r="M6" s="29" t="s">
        <v>102</v>
      </c>
      <c r="N6" s="29" t="s">
        <v>39</v>
      </c>
      <c r="O6" s="26"/>
      <c r="P6" s="26"/>
      <c r="Q6" s="26"/>
      <c r="R6" s="26"/>
    </row>
    <row r="7" spans="1:18" x14ac:dyDescent="0.25">
      <c r="C7" s="26" t="s">
        <v>31</v>
      </c>
      <c r="D7" s="26"/>
      <c r="E7" s="26" t="s">
        <v>317</v>
      </c>
      <c r="F7" s="25" t="s">
        <v>89</v>
      </c>
      <c r="G7" s="25" t="s">
        <v>90</v>
      </c>
      <c r="H7" s="25" t="s">
        <v>126</v>
      </c>
      <c r="I7" s="25" t="s">
        <v>127</v>
      </c>
      <c r="J7" s="25" t="s">
        <v>92</v>
      </c>
      <c r="K7" s="25"/>
      <c r="L7" s="25"/>
      <c r="M7" s="24" t="s">
        <v>95</v>
      </c>
      <c r="N7" s="24" t="s">
        <v>39</v>
      </c>
      <c r="O7" s="25"/>
      <c r="P7" s="38" t="s">
        <v>990</v>
      </c>
      <c r="Q7" s="26"/>
      <c r="R7" s="26"/>
    </row>
    <row r="8" spans="1:18" x14ac:dyDescent="0.25">
      <c r="A8" s="5" t="s">
        <v>67</v>
      </c>
      <c r="C8" s="26" t="s">
        <v>31</v>
      </c>
      <c r="D8" s="26"/>
      <c r="E8" s="26" t="s">
        <v>317</v>
      </c>
      <c r="F8" s="25" t="s">
        <v>116</v>
      </c>
      <c r="G8" s="25" t="s">
        <v>117</v>
      </c>
      <c r="H8" s="25" t="s">
        <v>118</v>
      </c>
      <c r="I8" s="25" t="s">
        <v>119</v>
      </c>
      <c r="J8" s="25" t="s">
        <v>92</v>
      </c>
      <c r="K8" s="24" t="s">
        <v>120</v>
      </c>
      <c r="L8" s="24" t="s">
        <v>39</v>
      </c>
      <c r="M8" s="24" t="s">
        <v>121</v>
      </c>
      <c r="N8" s="24" t="s">
        <v>75</v>
      </c>
      <c r="O8" s="25"/>
      <c r="P8" s="25"/>
      <c r="Q8" s="26"/>
      <c r="R8" s="26"/>
    </row>
    <row r="9" spans="1:18" x14ac:dyDescent="0.25">
      <c r="A9" s="5" t="s">
        <v>388</v>
      </c>
      <c r="C9" s="26" t="s">
        <v>31</v>
      </c>
      <c r="D9" s="26"/>
      <c r="E9" s="26" t="s">
        <v>317</v>
      </c>
      <c r="F9" s="25" t="s">
        <v>83</v>
      </c>
      <c r="G9" s="25" t="s">
        <v>84</v>
      </c>
      <c r="H9" s="25" t="s">
        <v>122</v>
      </c>
      <c r="I9" s="25" t="s">
        <v>123</v>
      </c>
      <c r="J9" s="25" t="s">
        <v>80</v>
      </c>
      <c r="K9" s="24" t="s">
        <v>124</v>
      </c>
      <c r="L9" s="24" t="s">
        <v>39</v>
      </c>
      <c r="M9" s="24" t="s">
        <v>88</v>
      </c>
      <c r="N9" s="24" t="s">
        <v>39</v>
      </c>
      <c r="O9" s="25"/>
      <c r="P9" s="23" t="s">
        <v>125</v>
      </c>
      <c r="Q9" s="26"/>
      <c r="R9" s="26"/>
    </row>
    <row r="10" spans="1:18" x14ac:dyDescent="0.25">
      <c r="A10" s="5" t="s">
        <v>92</v>
      </c>
      <c r="C10" s="26" t="s">
        <v>31</v>
      </c>
      <c r="D10" s="26"/>
      <c r="E10" s="26" t="s">
        <v>317</v>
      </c>
      <c r="F10" s="26" t="s">
        <v>96</v>
      </c>
      <c r="G10" s="25" t="s">
        <v>97</v>
      </c>
      <c r="H10" s="26" t="s">
        <v>98</v>
      </c>
      <c r="I10" s="25" t="s">
        <v>99</v>
      </c>
      <c r="J10" s="25" t="s">
        <v>92</v>
      </c>
      <c r="K10" s="29" t="s">
        <v>100</v>
      </c>
      <c r="L10" s="29" t="s">
        <v>101</v>
      </c>
      <c r="M10" s="29" t="s">
        <v>102</v>
      </c>
      <c r="N10" s="29" t="s">
        <v>39</v>
      </c>
      <c r="O10" s="26"/>
      <c r="P10" s="26"/>
      <c r="Q10" s="26"/>
      <c r="R10" s="26"/>
    </row>
    <row r="11" spans="1:18" x14ac:dyDescent="0.25">
      <c r="A11" s="5" t="s">
        <v>80</v>
      </c>
      <c r="C11" s="26" t="s">
        <v>31</v>
      </c>
      <c r="D11" s="26"/>
      <c r="E11" s="26" t="s">
        <v>317</v>
      </c>
      <c r="F11" s="26" t="s">
        <v>96</v>
      </c>
      <c r="G11" s="25" t="s">
        <v>97</v>
      </c>
      <c r="H11" s="26" t="s">
        <v>103</v>
      </c>
      <c r="I11" s="25" t="s">
        <v>99</v>
      </c>
      <c r="J11" s="25" t="s">
        <v>92</v>
      </c>
      <c r="K11" s="29" t="s">
        <v>104</v>
      </c>
      <c r="L11" s="29" t="s">
        <v>101</v>
      </c>
      <c r="M11" s="29" t="s">
        <v>102</v>
      </c>
      <c r="N11" s="29" t="s">
        <v>39</v>
      </c>
      <c r="O11" s="26"/>
      <c r="P11" s="26"/>
      <c r="Q11" s="26"/>
      <c r="R11" s="26"/>
    </row>
    <row r="12" spans="1:18" x14ac:dyDescent="0.25">
      <c r="A12" s="5" t="s">
        <v>72</v>
      </c>
      <c r="C12" s="26" t="s">
        <v>31</v>
      </c>
      <c r="D12" s="26"/>
      <c r="E12" s="26" t="s">
        <v>317</v>
      </c>
      <c r="F12" s="26" t="s">
        <v>96</v>
      </c>
      <c r="G12" s="25" t="s">
        <v>97</v>
      </c>
      <c r="H12" s="25" t="s">
        <v>105</v>
      </c>
      <c r="I12" s="25" t="s">
        <v>99</v>
      </c>
      <c r="J12" s="25" t="s">
        <v>92</v>
      </c>
      <c r="K12" s="24" t="s">
        <v>106</v>
      </c>
      <c r="L12" s="24" t="s">
        <v>107</v>
      </c>
      <c r="M12" s="29" t="s">
        <v>102</v>
      </c>
      <c r="N12" s="24" t="s">
        <v>39</v>
      </c>
      <c r="O12" s="25"/>
      <c r="P12" s="25"/>
      <c r="Q12" s="26"/>
      <c r="R12" s="26"/>
    </row>
    <row r="13" spans="1:18" x14ac:dyDescent="0.25">
      <c r="A13" s="5" t="s">
        <v>389</v>
      </c>
      <c r="C13" s="26" t="s">
        <v>31</v>
      </c>
      <c r="D13" s="26"/>
      <c r="E13" s="26" t="s">
        <v>317</v>
      </c>
      <c r="F13" s="25" t="s">
        <v>68</v>
      </c>
      <c r="G13" s="25" t="s">
        <v>69</v>
      </c>
      <c r="H13" s="25" t="s">
        <v>70</v>
      </c>
      <c r="I13" s="25" t="s">
        <v>71</v>
      </c>
      <c r="J13" s="25" t="s">
        <v>72</v>
      </c>
      <c r="K13" s="24" t="s">
        <v>73</v>
      </c>
      <c r="L13" s="24" t="s">
        <v>39</v>
      </c>
      <c r="M13" s="24" t="s">
        <v>74</v>
      </c>
      <c r="N13" s="24" t="s">
        <v>75</v>
      </c>
      <c r="O13" s="25"/>
      <c r="P13" s="25"/>
      <c r="Q13" s="26"/>
      <c r="R13" s="26"/>
    </row>
    <row r="14" spans="1:18" x14ac:dyDescent="0.25">
      <c r="C14" s="26" t="s">
        <v>31</v>
      </c>
      <c r="D14" s="26"/>
      <c r="E14" s="26" t="s">
        <v>317</v>
      </c>
      <c r="F14" s="25" t="s">
        <v>89</v>
      </c>
      <c r="G14" s="25" t="s">
        <v>90</v>
      </c>
      <c r="H14" s="25" t="s">
        <v>129</v>
      </c>
      <c r="I14" s="25" t="s">
        <v>130</v>
      </c>
      <c r="J14" s="25" t="s">
        <v>92</v>
      </c>
      <c r="K14" s="25"/>
      <c r="L14" s="25"/>
      <c r="M14" s="24" t="s">
        <v>95</v>
      </c>
      <c r="N14" s="24" t="s">
        <v>39</v>
      </c>
      <c r="O14" s="25"/>
      <c r="P14" s="38" t="s">
        <v>128</v>
      </c>
      <c r="Q14" s="26"/>
      <c r="R14" s="26"/>
    </row>
    <row r="15" spans="1:18" x14ac:dyDescent="0.25">
      <c r="C15" s="26" t="s">
        <v>56</v>
      </c>
      <c r="D15" s="26" t="s">
        <v>131</v>
      </c>
      <c r="E15" s="26" t="s">
        <v>317</v>
      </c>
      <c r="F15" s="25" t="s">
        <v>132</v>
      </c>
      <c r="G15" s="25" t="s">
        <v>133</v>
      </c>
      <c r="H15" s="25" t="s">
        <v>134</v>
      </c>
      <c r="I15" s="25" t="s">
        <v>135</v>
      </c>
      <c r="J15" s="25" t="s">
        <v>80</v>
      </c>
      <c r="K15" s="40" t="s">
        <v>136</v>
      </c>
      <c r="L15" s="40" t="s">
        <v>48</v>
      </c>
      <c r="M15" s="24" t="s">
        <v>137</v>
      </c>
      <c r="N15" s="24" t="s">
        <v>94</v>
      </c>
      <c r="O15" s="25"/>
      <c r="P15" s="25"/>
      <c r="Q15" s="26"/>
      <c r="R15" s="26"/>
    </row>
    <row r="18" spans="1:1" x14ac:dyDescent="0.25">
      <c r="A18" t="str" cm="1">
        <f t="array" ref="A18:A25">_xlfn.UNIQUE(P3S_BDD[Famille])</f>
        <v>Relais autovariable</v>
      </c>
    </row>
    <row r="19" spans="1:1" x14ac:dyDescent="0.25">
      <c r="A19" t="str">
        <v>Détendeur DMV 15</v>
      </c>
    </row>
    <row r="20" spans="1:1" x14ac:dyDescent="0.25">
      <c r="A20" t="str">
        <v>Détendeur LDR</v>
      </c>
    </row>
    <row r="21" spans="1:1" x14ac:dyDescent="0.25">
      <c r="A21" t="str">
        <v>Soupape d'urgence</v>
      </c>
    </row>
    <row r="22" spans="1:1" x14ac:dyDescent="0.25">
      <c r="A22" t="str">
        <v>Relais adaptable 2A</v>
      </c>
    </row>
    <row r="23" spans="1:1" x14ac:dyDescent="0.25">
      <c r="A23" t="str">
        <v>Valve d'échappement</v>
      </c>
    </row>
    <row r="24" spans="1:1" x14ac:dyDescent="0.25">
      <c r="A24" t="str">
        <v>Soupape de sûreté</v>
      </c>
    </row>
    <row r="25" spans="1:1" x14ac:dyDescent="0.25">
      <c r="A25" t="str">
        <v>Détendeur à cames</v>
      </c>
    </row>
  </sheetData>
  <conditionalFormatting sqref="C1:D1">
    <cfRule type="cellIs" dxfId="233" priority="4" operator="equal">
      <formula>"Manque doc"</formula>
    </cfRule>
    <cfRule type="cellIs" dxfId="232" priority="5" operator="equal">
      <formula>"En cours"</formula>
    </cfRule>
    <cfRule type="cellIs" dxfId="231" priority="6" operator="equal">
      <formula>"Archivé"</formula>
    </cfRule>
  </conditionalFormatting>
  <conditionalFormatting sqref="C2:D15">
    <cfRule type="cellIs" dxfId="230" priority="1" operator="equal">
      <formula>"Manque doc"</formula>
    </cfRule>
    <cfRule type="cellIs" dxfId="229" priority="2" operator="equal">
      <formula>"En cours"</formula>
    </cfRule>
    <cfRule type="cellIs" dxfId="228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378A-364D-407E-A63E-F8BB4E326763}">
  <sheetPr codeName="Feuil6"/>
  <dimension ref="A1:R21"/>
  <sheetViews>
    <sheetView workbookViewId="0">
      <selection activeCell="D25" sqref="D24:D25"/>
    </sheetView>
  </sheetViews>
  <sheetFormatPr baseColWidth="10" defaultRowHeight="15" x14ac:dyDescent="0.25"/>
  <cols>
    <col min="1" max="1" width="28.7109375" bestFit="1" customWidth="1"/>
    <col min="2" max="2" width="2.85546875" customWidth="1"/>
    <col min="3" max="3" width="18" bestFit="1" customWidth="1"/>
    <col min="4" max="4" width="17.7109375" bestFit="1" customWidth="1"/>
    <col min="5" max="5" width="15" bestFit="1" customWidth="1"/>
    <col min="6" max="6" width="16.140625" bestFit="1" customWidth="1"/>
    <col min="7" max="7" width="27.85546875" bestFit="1" customWidth="1"/>
    <col min="8" max="8" width="17.5703125" bestFit="1" customWidth="1"/>
    <col min="9" max="9" width="52.5703125" bestFit="1" customWidth="1"/>
    <col min="10" max="10" width="20.85546875" bestFit="1" customWidth="1"/>
    <col min="11" max="11" width="27.7109375" bestFit="1" customWidth="1"/>
    <col min="12" max="12" width="11.85546875" bestFit="1" customWidth="1"/>
    <col min="13" max="13" width="27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138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340</v>
      </c>
      <c r="C2" s="25" t="s">
        <v>31</v>
      </c>
      <c r="D2" s="25"/>
      <c r="E2" s="26" t="s">
        <v>317</v>
      </c>
      <c r="F2" s="25" t="s">
        <v>139</v>
      </c>
      <c r="G2" s="25" t="s">
        <v>158</v>
      </c>
      <c r="H2" s="25" t="s">
        <v>159</v>
      </c>
      <c r="I2" s="25" t="s">
        <v>160</v>
      </c>
      <c r="J2" s="25" t="s">
        <v>143</v>
      </c>
      <c r="K2" s="24" t="s">
        <v>161</v>
      </c>
      <c r="L2" s="24" t="s">
        <v>39</v>
      </c>
      <c r="M2" s="24" t="s">
        <v>145</v>
      </c>
      <c r="N2" s="24" t="s">
        <v>146</v>
      </c>
      <c r="O2" s="25"/>
      <c r="P2" s="25"/>
      <c r="Q2" s="26"/>
      <c r="R2" s="26"/>
    </row>
    <row r="3" spans="1:18" x14ac:dyDescent="0.25">
      <c r="A3" s="5" t="s">
        <v>362</v>
      </c>
      <c r="C3" s="25" t="s">
        <v>31</v>
      </c>
      <c r="D3" s="25"/>
      <c r="E3" s="26" t="s">
        <v>317</v>
      </c>
      <c r="F3" s="25" t="s">
        <v>147</v>
      </c>
      <c r="G3" s="25" t="s">
        <v>158</v>
      </c>
      <c r="H3" s="25" t="s">
        <v>159</v>
      </c>
      <c r="I3" s="25" t="s">
        <v>160</v>
      </c>
      <c r="J3" s="25" t="s">
        <v>148</v>
      </c>
      <c r="K3" s="24" t="s">
        <v>161</v>
      </c>
      <c r="L3" s="24" t="s">
        <v>39</v>
      </c>
      <c r="M3" s="24" t="s">
        <v>145</v>
      </c>
      <c r="N3" s="24" t="s">
        <v>146</v>
      </c>
      <c r="O3" s="25"/>
      <c r="P3" s="25"/>
      <c r="Q3" s="26"/>
      <c r="R3" s="26"/>
    </row>
    <row r="4" spans="1:18" x14ac:dyDescent="0.25">
      <c r="C4" s="25" t="s">
        <v>31</v>
      </c>
      <c r="D4" s="25"/>
      <c r="E4" s="26" t="s">
        <v>317</v>
      </c>
      <c r="F4" s="25" t="s">
        <v>139</v>
      </c>
      <c r="G4" s="25" t="s">
        <v>158</v>
      </c>
      <c r="H4" s="25" t="s">
        <v>159</v>
      </c>
      <c r="I4" s="25" t="s">
        <v>162</v>
      </c>
      <c r="J4" s="25" t="s">
        <v>143</v>
      </c>
      <c r="K4" s="24" t="s">
        <v>161</v>
      </c>
      <c r="L4" s="24" t="s">
        <v>39</v>
      </c>
      <c r="M4" s="24" t="s">
        <v>145</v>
      </c>
      <c r="N4" s="24" t="s">
        <v>146</v>
      </c>
      <c r="O4" s="25"/>
      <c r="P4" s="25"/>
      <c r="Q4" s="26"/>
      <c r="R4" s="26"/>
    </row>
    <row r="5" spans="1:18" x14ac:dyDescent="0.25">
      <c r="C5" s="25" t="s">
        <v>31</v>
      </c>
      <c r="D5" s="25"/>
      <c r="E5" s="26" t="s">
        <v>317</v>
      </c>
      <c r="F5" s="25" t="s">
        <v>147</v>
      </c>
      <c r="G5" s="25" t="s">
        <v>158</v>
      </c>
      <c r="H5" s="25" t="s">
        <v>159</v>
      </c>
      <c r="I5" s="25" t="s">
        <v>162</v>
      </c>
      <c r="J5" s="25" t="s">
        <v>148</v>
      </c>
      <c r="K5" s="24" t="s">
        <v>161</v>
      </c>
      <c r="L5" s="24" t="s">
        <v>39</v>
      </c>
      <c r="M5" s="24" t="s">
        <v>145</v>
      </c>
      <c r="N5" s="24" t="s">
        <v>146</v>
      </c>
      <c r="O5" s="25"/>
      <c r="P5" s="25"/>
      <c r="Q5" s="26"/>
      <c r="R5" s="26"/>
    </row>
    <row r="6" spans="1:18" x14ac:dyDescent="0.25">
      <c r="C6" s="25" t="s">
        <v>31</v>
      </c>
      <c r="D6" s="26"/>
      <c r="E6" s="26" t="s">
        <v>317</v>
      </c>
      <c r="F6" s="25" t="s">
        <v>167</v>
      </c>
      <c r="G6" s="25" t="s">
        <v>168</v>
      </c>
      <c r="H6" s="25" t="s">
        <v>169</v>
      </c>
      <c r="I6" s="25" t="s">
        <v>170</v>
      </c>
      <c r="J6" s="25" t="s">
        <v>148</v>
      </c>
      <c r="K6" s="25"/>
      <c r="L6" s="25"/>
      <c r="M6" s="24" t="s">
        <v>171</v>
      </c>
      <c r="N6" s="24" t="s">
        <v>39</v>
      </c>
      <c r="O6" s="25"/>
      <c r="P6" s="38" t="s">
        <v>172</v>
      </c>
      <c r="Q6" s="26"/>
      <c r="R6" s="26"/>
    </row>
    <row r="7" spans="1:18" x14ac:dyDescent="0.25">
      <c r="C7" s="25" t="s">
        <v>31</v>
      </c>
      <c r="D7" s="25"/>
      <c r="E7" s="26" t="s">
        <v>317</v>
      </c>
      <c r="F7" s="25" t="s">
        <v>139</v>
      </c>
      <c r="G7" s="25" t="s">
        <v>163</v>
      </c>
      <c r="H7" s="25" t="s">
        <v>141</v>
      </c>
      <c r="I7" s="25" t="s">
        <v>164</v>
      </c>
      <c r="J7" s="25" t="s">
        <v>143</v>
      </c>
      <c r="K7" s="24" t="s">
        <v>165</v>
      </c>
      <c r="L7" s="24" t="s">
        <v>39</v>
      </c>
      <c r="M7" s="24" t="s">
        <v>153</v>
      </c>
      <c r="N7" s="24" t="s">
        <v>39</v>
      </c>
      <c r="O7" s="25"/>
      <c r="P7" s="25"/>
      <c r="Q7" s="26"/>
      <c r="R7" s="26"/>
    </row>
    <row r="8" spans="1:18" x14ac:dyDescent="0.25">
      <c r="A8" s="5" t="s">
        <v>138</v>
      </c>
      <c r="C8" s="25" t="s">
        <v>31</v>
      </c>
      <c r="D8" s="25"/>
      <c r="E8" s="26" t="s">
        <v>317</v>
      </c>
      <c r="F8" s="25" t="s">
        <v>147</v>
      </c>
      <c r="G8" s="25" t="s">
        <v>163</v>
      </c>
      <c r="H8" s="25" t="s">
        <v>141</v>
      </c>
      <c r="I8" s="25" t="s">
        <v>164</v>
      </c>
      <c r="J8" s="25" t="s">
        <v>148</v>
      </c>
      <c r="K8" s="24" t="s">
        <v>165</v>
      </c>
      <c r="L8" s="24" t="s">
        <v>39</v>
      </c>
      <c r="M8" s="24" t="s">
        <v>153</v>
      </c>
      <c r="N8" s="24" t="s">
        <v>39</v>
      </c>
      <c r="O8" s="25"/>
      <c r="P8" s="26"/>
      <c r="Q8" s="26"/>
      <c r="R8" s="26"/>
    </row>
    <row r="9" spans="1:18" x14ac:dyDescent="0.25">
      <c r="A9" s="5" t="s">
        <v>391</v>
      </c>
      <c r="C9" s="25" t="s">
        <v>31</v>
      </c>
      <c r="D9" s="25"/>
      <c r="E9" s="26" t="s">
        <v>317</v>
      </c>
      <c r="F9" s="25" t="s">
        <v>139</v>
      </c>
      <c r="G9" s="25" t="s">
        <v>140</v>
      </c>
      <c r="H9" s="25" t="s">
        <v>141</v>
      </c>
      <c r="I9" s="25" t="s">
        <v>142</v>
      </c>
      <c r="J9" s="25" t="s">
        <v>143</v>
      </c>
      <c r="K9" s="24" t="s">
        <v>144</v>
      </c>
      <c r="L9" s="24" t="s">
        <v>48</v>
      </c>
      <c r="M9" s="24" t="s">
        <v>145</v>
      </c>
      <c r="N9" s="24" t="s">
        <v>146</v>
      </c>
      <c r="O9" s="25"/>
      <c r="P9" s="25"/>
      <c r="Q9" s="26"/>
      <c r="R9" s="26"/>
    </row>
    <row r="10" spans="1:18" x14ac:dyDescent="0.25">
      <c r="A10" s="5" t="s">
        <v>390</v>
      </c>
      <c r="C10" s="25" t="s">
        <v>31</v>
      </c>
      <c r="D10" s="25"/>
      <c r="E10" s="26" t="s">
        <v>317</v>
      </c>
      <c r="F10" s="25" t="s">
        <v>147</v>
      </c>
      <c r="G10" s="25" t="s">
        <v>140</v>
      </c>
      <c r="H10" s="25" t="s">
        <v>141</v>
      </c>
      <c r="I10" s="25" t="s">
        <v>142</v>
      </c>
      <c r="J10" s="25" t="s">
        <v>148</v>
      </c>
      <c r="K10" s="24" t="s">
        <v>144</v>
      </c>
      <c r="L10" s="24" t="s">
        <v>48</v>
      </c>
      <c r="M10" s="24" t="s">
        <v>145</v>
      </c>
      <c r="N10" s="24" t="s">
        <v>146</v>
      </c>
      <c r="O10" s="25"/>
      <c r="P10" s="25"/>
      <c r="Q10" s="26"/>
      <c r="R10" s="26"/>
    </row>
    <row r="11" spans="1:18" x14ac:dyDescent="0.25">
      <c r="A11" s="5" t="s">
        <v>148</v>
      </c>
      <c r="C11" s="25" t="s">
        <v>31</v>
      </c>
      <c r="D11" s="25"/>
      <c r="E11" s="26" t="s">
        <v>317</v>
      </c>
      <c r="F11" s="25" t="s">
        <v>139</v>
      </c>
      <c r="G11" s="25" t="s">
        <v>156</v>
      </c>
      <c r="H11" s="25" t="s">
        <v>141</v>
      </c>
      <c r="I11" s="25" t="s">
        <v>142</v>
      </c>
      <c r="J11" s="25" t="s">
        <v>143</v>
      </c>
      <c r="K11" s="24" t="s">
        <v>157</v>
      </c>
      <c r="L11" s="24" t="s">
        <v>48</v>
      </c>
      <c r="M11" s="24" t="s">
        <v>145</v>
      </c>
      <c r="N11" s="24" t="s">
        <v>146</v>
      </c>
      <c r="O11" s="25"/>
      <c r="P11" s="25"/>
      <c r="Q11" s="26"/>
      <c r="R11" s="26"/>
    </row>
    <row r="12" spans="1:18" x14ac:dyDescent="0.25">
      <c r="A12" s="5" t="s">
        <v>143</v>
      </c>
      <c r="C12" s="25" t="s">
        <v>31</v>
      </c>
      <c r="D12" s="25"/>
      <c r="E12" s="26" t="s">
        <v>317</v>
      </c>
      <c r="F12" s="25" t="s">
        <v>147</v>
      </c>
      <c r="G12" s="25" t="s">
        <v>156</v>
      </c>
      <c r="H12" s="25" t="s">
        <v>141</v>
      </c>
      <c r="I12" s="25" t="s">
        <v>142</v>
      </c>
      <c r="J12" s="25" t="s">
        <v>148</v>
      </c>
      <c r="K12" s="24" t="s">
        <v>166</v>
      </c>
      <c r="L12" s="24" t="s">
        <v>48</v>
      </c>
      <c r="M12" s="24" t="s">
        <v>145</v>
      </c>
      <c r="N12" s="24" t="s">
        <v>146</v>
      </c>
      <c r="O12" s="25"/>
      <c r="P12" s="25"/>
      <c r="Q12" s="26"/>
      <c r="R12" s="26"/>
    </row>
    <row r="13" spans="1:18" x14ac:dyDescent="0.25">
      <c r="A13" s="5" t="s">
        <v>80</v>
      </c>
      <c r="C13" s="25" t="s">
        <v>31</v>
      </c>
      <c r="D13" s="25"/>
      <c r="E13" s="26" t="s">
        <v>317</v>
      </c>
      <c r="F13" s="25" t="s">
        <v>147</v>
      </c>
      <c r="G13" s="25" t="s">
        <v>149</v>
      </c>
      <c r="H13" s="25" t="s">
        <v>141</v>
      </c>
      <c r="I13" s="25" t="s">
        <v>155</v>
      </c>
      <c r="J13" s="25" t="s">
        <v>148</v>
      </c>
      <c r="K13" s="24" t="s">
        <v>151</v>
      </c>
      <c r="L13" s="24" t="s">
        <v>152</v>
      </c>
      <c r="M13" s="24" t="s">
        <v>153</v>
      </c>
      <c r="N13" s="24" t="s">
        <v>39</v>
      </c>
      <c r="O13" s="25"/>
      <c r="P13" s="38" t="s">
        <v>154</v>
      </c>
      <c r="Q13" s="26"/>
      <c r="R13" s="26"/>
    </row>
    <row r="14" spans="1:18" x14ac:dyDescent="0.25">
      <c r="A14" s="5" t="s">
        <v>392</v>
      </c>
      <c r="C14" s="25" t="s">
        <v>31</v>
      </c>
      <c r="D14" s="25"/>
      <c r="E14" s="26" t="s">
        <v>317</v>
      </c>
      <c r="F14" s="25" t="s">
        <v>139</v>
      </c>
      <c r="G14" s="25" t="s">
        <v>149</v>
      </c>
      <c r="H14" s="25" t="s">
        <v>141</v>
      </c>
      <c r="I14" s="25" t="s">
        <v>150</v>
      </c>
      <c r="J14" s="25" t="s">
        <v>143</v>
      </c>
      <c r="K14" s="24" t="s">
        <v>151</v>
      </c>
      <c r="L14" s="24" t="s">
        <v>152</v>
      </c>
      <c r="M14" s="24" t="s">
        <v>153</v>
      </c>
      <c r="N14" s="24" t="s">
        <v>39</v>
      </c>
      <c r="O14" s="25"/>
      <c r="P14" s="38" t="s">
        <v>154</v>
      </c>
      <c r="Q14" s="26"/>
      <c r="R14" s="26"/>
    </row>
    <row r="15" spans="1:18" x14ac:dyDescent="0.25">
      <c r="C15" s="25"/>
      <c r="D15" s="26"/>
      <c r="E15" s="26"/>
      <c r="F15" s="25"/>
      <c r="G15" s="25"/>
      <c r="H15" s="25"/>
      <c r="I15" s="25"/>
      <c r="J15" s="25"/>
      <c r="K15" s="25"/>
      <c r="L15" s="25"/>
      <c r="M15" s="37"/>
      <c r="N15" s="37"/>
      <c r="O15" s="25"/>
      <c r="P15" s="25"/>
      <c r="Q15" s="26"/>
      <c r="R15" s="26"/>
    </row>
    <row r="16" spans="1:18" x14ac:dyDescent="0.25">
      <c r="M16" s="36"/>
      <c r="N16" s="36"/>
    </row>
    <row r="19" spans="1:1" x14ac:dyDescent="0.25">
      <c r="A19" t="str" cm="1">
        <f t="array" ref="A19:A21">_xlfn.UNIQUE(P4N_BDD[Famille])</f>
        <v>Etrier Bordeaux</v>
      </c>
    </row>
    <row r="20" spans="1:1" x14ac:dyDescent="0.25">
      <c r="A20" t="str">
        <v>Etrier Montpellier</v>
      </c>
    </row>
    <row r="21" spans="1:1" x14ac:dyDescent="0.25">
      <c r="A21" t="str">
        <v>Bloc Foré</v>
      </c>
    </row>
  </sheetData>
  <conditionalFormatting sqref="C1:D1">
    <cfRule type="cellIs" dxfId="204" priority="4" operator="equal">
      <formula>"Manque doc"</formula>
    </cfRule>
    <cfRule type="cellIs" dxfId="203" priority="5" operator="equal">
      <formula>"En cours"</formula>
    </cfRule>
    <cfRule type="cellIs" dxfId="202" priority="6" operator="equal">
      <formula>"Archivé"</formula>
    </cfRule>
  </conditionalFormatting>
  <conditionalFormatting sqref="C2:D13 C14:C15">
    <cfRule type="cellIs" dxfId="201" priority="1" operator="equal">
      <formula>"Manque doc"</formula>
    </cfRule>
    <cfRule type="cellIs" dxfId="200" priority="2" operator="equal">
      <formula>"En cours"</formula>
    </cfRule>
    <cfRule type="cellIs" dxfId="199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186E0-1176-4046-A912-D48C6AB12A67}">
  <sheetPr codeName="Feuil7"/>
  <dimension ref="A1:R16"/>
  <sheetViews>
    <sheetView workbookViewId="0">
      <selection activeCell="A16" sqref="A16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24.140625" bestFit="1" customWidth="1"/>
    <col min="5" max="5" width="15" bestFit="1" customWidth="1"/>
    <col min="6" max="6" width="14.7109375" bestFit="1" customWidth="1"/>
    <col min="7" max="7" width="27.85546875" bestFit="1" customWidth="1"/>
    <col min="8" max="8" width="20.7109375" bestFit="1" customWidth="1"/>
    <col min="9" max="9" width="31.7109375" bestFit="1" customWidth="1"/>
    <col min="10" max="10" width="22.28515625" bestFit="1" customWidth="1"/>
    <col min="11" max="11" width="20" bestFit="1" customWidth="1"/>
    <col min="12" max="12" width="11.85546875" bestFit="1" customWidth="1"/>
    <col min="13" max="13" width="20" bestFit="1" customWidth="1"/>
    <col min="14" max="14" width="13.2851562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174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354</v>
      </c>
      <c r="C2" s="26" t="s">
        <v>31</v>
      </c>
      <c r="D2" s="26"/>
      <c r="E2" s="26" t="s">
        <v>317</v>
      </c>
      <c r="F2" s="25" t="s">
        <v>183</v>
      </c>
      <c r="G2" s="26"/>
      <c r="H2" s="26" t="s">
        <v>183</v>
      </c>
      <c r="I2" s="26" t="s">
        <v>189</v>
      </c>
      <c r="J2" s="25" t="s">
        <v>179</v>
      </c>
      <c r="K2" s="26" t="s">
        <v>190</v>
      </c>
      <c r="L2" s="26"/>
      <c r="M2" s="26" t="s">
        <v>190</v>
      </c>
      <c r="N2" s="26"/>
      <c r="O2" s="26"/>
      <c r="P2" s="26"/>
      <c r="Q2" s="26"/>
      <c r="R2" s="26"/>
    </row>
    <row r="3" spans="1:18" x14ac:dyDescent="0.25">
      <c r="A3" s="5" t="s">
        <v>356</v>
      </c>
      <c r="C3" s="26" t="s">
        <v>31</v>
      </c>
      <c r="D3" s="26"/>
      <c r="E3" s="26" t="s">
        <v>317</v>
      </c>
      <c r="F3" s="25" t="s">
        <v>183</v>
      </c>
      <c r="G3" s="25" t="s">
        <v>184</v>
      </c>
      <c r="H3" s="25" t="s">
        <v>183</v>
      </c>
      <c r="I3" s="25" t="s">
        <v>185</v>
      </c>
      <c r="J3" s="25" t="s">
        <v>179</v>
      </c>
      <c r="K3" s="24" t="s">
        <v>186</v>
      </c>
      <c r="L3" s="24" t="s">
        <v>45</v>
      </c>
      <c r="M3" s="24" t="s">
        <v>187</v>
      </c>
      <c r="N3" s="24" t="s">
        <v>39</v>
      </c>
      <c r="O3" s="25"/>
      <c r="P3" s="38" t="s">
        <v>188</v>
      </c>
      <c r="Q3" s="26"/>
      <c r="R3" s="26"/>
    </row>
    <row r="4" spans="1:18" x14ac:dyDescent="0.25">
      <c r="C4" s="26" t="s">
        <v>31</v>
      </c>
      <c r="D4" s="26"/>
      <c r="E4" s="26" t="s">
        <v>317</v>
      </c>
      <c r="F4" s="25" t="s">
        <v>175</v>
      </c>
      <c r="G4" s="25" t="s">
        <v>176</v>
      </c>
      <c r="H4" s="25" t="s">
        <v>177</v>
      </c>
      <c r="I4" s="25" t="s">
        <v>178</v>
      </c>
      <c r="J4" s="25" t="s">
        <v>179</v>
      </c>
      <c r="K4" s="24" t="s">
        <v>180</v>
      </c>
      <c r="L4" s="24" t="s">
        <v>48</v>
      </c>
      <c r="M4" s="24" t="s">
        <v>181</v>
      </c>
      <c r="N4" s="24" t="s">
        <v>75</v>
      </c>
      <c r="O4" s="24" t="s">
        <v>182</v>
      </c>
      <c r="P4" s="25"/>
      <c r="Q4" s="26"/>
      <c r="R4" s="26"/>
    </row>
    <row r="5" spans="1:18" x14ac:dyDescent="0.25">
      <c r="C5" s="26" t="s">
        <v>56</v>
      </c>
      <c r="D5" s="26" t="s">
        <v>57</v>
      </c>
      <c r="E5" s="26" t="s">
        <v>317</v>
      </c>
      <c r="F5" s="25" t="s">
        <v>183</v>
      </c>
      <c r="G5" s="25" t="s">
        <v>196</v>
      </c>
      <c r="H5" s="25" t="s">
        <v>197</v>
      </c>
      <c r="I5" s="25" t="s">
        <v>198</v>
      </c>
      <c r="J5" s="25" t="s">
        <v>179</v>
      </c>
      <c r="K5" s="25"/>
      <c r="L5" s="25"/>
      <c r="M5" s="24" t="s">
        <v>199</v>
      </c>
      <c r="N5" s="24" t="s">
        <v>200</v>
      </c>
      <c r="O5" s="25"/>
      <c r="P5" s="25"/>
      <c r="Q5" s="26"/>
      <c r="R5" s="26"/>
    </row>
    <row r="6" spans="1:18" x14ac:dyDescent="0.25">
      <c r="C6" s="26" t="s">
        <v>56</v>
      </c>
      <c r="D6" s="26" t="s">
        <v>191</v>
      </c>
      <c r="E6" s="26" t="s">
        <v>317</v>
      </c>
      <c r="F6" s="25" t="s">
        <v>183</v>
      </c>
      <c r="G6" s="26">
        <v>77044707</v>
      </c>
      <c r="H6" s="26" t="s">
        <v>183</v>
      </c>
      <c r="I6" s="39" t="s">
        <v>192</v>
      </c>
      <c r="J6" s="25" t="s">
        <v>179</v>
      </c>
      <c r="K6" s="26"/>
      <c r="L6" s="26"/>
      <c r="M6" s="4"/>
      <c r="N6" s="26"/>
      <c r="O6" s="26"/>
      <c r="P6" s="29" t="s">
        <v>193</v>
      </c>
      <c r="Q6" s="26"/>
      <c r="R6" s="26"/>
    </row>
    <row r="7" spans="1:18" x14ac:dyDescent="0.25">
      <c r="C7" s="26" t="s">
        <v>56</v>
      </c>
      <c r="D7" s="26" t="s">
        <v>191</v>
      </c>
      <c r="E7" s="26" t="s">
        <v>317</v>
      </c>
      <c r="F7" s="25" t="s">
        <v>183</v>
      </c>
      <c r="G7" s="25" t="s">
        <v>194</v>
      </c>
      <c r="H7" s="25" t="s">
        <v>183</v>
      </c>
      <c r="I7" s="39" t="s">
        <v>192</v>
      </c>
      <c r="J7" s="25" t="s">
        <v>179</v>
      </c>
      <c r="K7" s="25"/>
      <c r="L7" s="25"/>
      <c r="M7" s="25"/>
      <c r="N7" s="25"/>
      <c r="O7" s="25"/>
      <c r="P7" s="24" t="s">
        <v>195</v>
      </c>
      <c r="Q7" s="26"/>
      <c r="R7" s="26"/>
    </row>
    <row r="8" spans="1:18" x14ac:dyDescent="0.25">
      <c r="A8" s="5" t="s">
        <v>174</v>
      </c>
    </row>
    <row r="9" spans="1:18" x14ac:dyDescent="0.25">
      <c r="A9" s="5" t="s">
        <v>393</v>
      </c>
    </row>
    <row r="10" spans="1:18" x14ac:dyDescent="0.25">
      <c r="A10" s="5" t="s">
        <v>179</v>
      </c>
    </row>
    <row r="15" spans="1:18" x14ac:dyDescent="0.25">
      <c r="A15" t="str" cm="1">
        <f t="array" ref="A15:A16">_xlfn.UNIQUE(P4S_BDD[Famille])</f>
        <v>Panneau RME</v>
      </c>
    </row>
    <row r="16" spans="1:18" x14ac:dyDescent="0.25">
      <c r="A16" t="str">
        <v>Robinet / Clapet</v>
      </c>
    </row>
  </sheetData>
  <conditionalFormatting sqref="C1:D1">
    <cfRule type="cellIs" dxfId="175" priority="4" operator="equal">
      <formula>"Manque doc"</formula>
    </cfRule>
    <cfRule type="cellIs" dxfId="174" priority="5" operator="equal">
      <formula>"En cours"</formula>
    </cfRule>
    <cfRule type="cellIs" dxfId="173" priority="6" operator="equal">
      <formula>"Archivé"</formula>
    </cfRule>
  </conditionalFormatting>
  <conditionalFormatting sqref="C2:D7">
    <cfRule type="cellIs" dxfId="172" priority="1" operator="equal">
      <formula>"Manque doc"</formula>
    </cfRule>
    <cfRule type="cellIs" dxfId="171" priority="2" operator="equal">
      <formula>"En cours"</formula>
    </cfRule>
    <cfRule type="cellIs" dxfId="17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9718B-1125-4D33-9661-B0D37F141729}">
  <sheetPr codeName="Feuil8"/>
  <dimension ref="A1:R21"/>
  <sheetViews>
    <sheetView workbookViewId="0">
      <selection activeCell="A19" sqref="A19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21.28515625" bestFit="1" customWidth="1"/>
    <col min="7" max="7" width="27.85546875" bestFit="1" customWidth="1"/>
    <col min="8" max="8" width="18.28515625" bestFit="1" customWidth="1"/>
    <col min="9" max="9" width="35.42578125" bestFit="1" customWidth="1"/>
    <col min="10" max="10" width="21.42578125" bestFit="1" customWidth="1"/>
    <col min="11" max="11" width="17.5703125" bestFit="1" customWidth="1"/>
    <col min="12" max="12" width="11.85546875" bestFit="1" customWidth="1"/>
    <col min="13" max="13" width="11" bestFit="1" customWidth="1"/>
    <col min="14" max="14" width="13.28515625" bestFit="1" customWidth="1"/>
    <col min="15" max="15" width="10.5703125" bestFit="1" customWidth="1"/>
    <col min="16" max="16" width="17.42578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201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321</v>
      </c>
      <c r="C2" s="26" t="s">
        <v>31</v>
      </c>
      <c r="D2" s="26"/>
      <c r="E2" s="26" t="s">
        <v>318</v>
      </c>
      <c r="F2" s="26" t="s">
        <v>209</v>
      </c>
      <c r="G2" s="25"/>
      <c r="H2" s="26" t="s">
        <v>216</v>
      </c>
      <c r="I2" s="26" t="s">
        <v>109</v>
      </c>
      <c r="J2" s="25" t="s">
        <v>206</v>
      </c>
      <c r="K2" s="29" t="s">
        <v>217</v>
      </c>
      <c r="L2" s="29" t="s">
        <v>39</v>
      </c>
      <c r="M2" s="29" t="s">
        <v>214</v>
      </c>
      <c r="N2" s="29" t="s">
        <v>45</v>
      </c>
      <c r="O2" s="26"/>
      <c r="P2" s="26"/>
      <c r="Q2" s="26"/>
      <c r="R2" s="26"/>
    </row>
    <row r="3" spans="1:18" x14ac:dyDescent="0.25">
      <c r="A3" s="5" t="s">
        <v>344</v>
      </c>
      <c r="C3" s="26" t="s">
        <v>31</v>
      </c>
      <c r="D3" s="26"/>
      <c r="E3" s="26" t="s">
        <v>318</v>
      </c>
      <c r="F3" s="26" t="s">
        <v>218</v>
      </c>
      <c r="G3" s="25" t="s">
        <v>219</v>
      </c>
      <c r="H3" s="26" t="s">
        <v>220</v>
      </c>
      <c r="I3" s="26" t="s">
        <v>221</v>
      </c>
      <c r="J3" s="25" t="s">
        <v>206</v>
      </c>
      <c r="K3" s="26"/>
      <c r="L3" s="26"/>
      <c r="M3" s="29" t="s">
        <v>222</v>
      </c>
      <c r="N3" s="29" t="s">
        <v>48</v>
      </c>
      <c r="O3" s="29" t="s">
        <v>223</v>
      </c>
      <c r="P3" s="26"/>
      <c r="Q3" s="26"/>
      <c r="R3" s="26"/>
    </row>
    <row r="4" spans="1:18" x14ac:dyDescent="0.25">
      <c r="C4" s="26" t="s">
        <v>31</v>
      </c>
      <c r="D4" s="26"/>
      <c r="E4" s="26" t="s">
        <v>317</v>
      </c>
      <c r="F4" s="25" t="s">
        <v>202</v>
      </c>
      <c r="G4" s="25" t="s">
        <v>203</v>
      </c>
      <c r="H4" s="25" t="s">
        <v>204</v>
      </c>
      <c r="I4" s="25" t="s">
        <v>205</v>
      </c>
      <c r="J4" s="25" t="s">
        <v>206</v>
      </c>
      <c r="K4" s="24" t="s">
        <v>207</v>
      </c>
      <c r="L4" s="24" t="s">
        <v>39</v>
      </c>
      <c r="M4" s="24" t="s">
        <v>208</v>
      </c>
      <c r="N4" s="24" t="s">
        <v>94</v>
      </c>
      <c r="O4" s="25"/>
      <c r="P4" s="25"/>
      <c r="Q4" s="26"/>
      <c r="R4" s="26"/>
    </row>
    <row r="5" spans="1:18" x14ac:dyDescent="0.25">
      <c r="C5" s="26" t="s">
        <v>31</v>
      </c>
      <c r="D5" s="26"/>
      <c r="E5" s="26" t="s">
        <v>317</v>
      </c>
      <c r="F5" s="26" t="s">
        <v>209</v>
      </c>
      <c r="G5" s="25" t="s">
        <v>210</v>
      </c>
      <c r="H5" s="26" t="s">
        <v>211</v>
      </c>
      <c r="I5" s="26" t="s">
        <v>212</v>
      </c>
      <c r="J5" s="25" t="s">
        <v>206</v>
      </c>
      <c r="K5" s="29" t="s">
        <v>213</v>
      </c>
      <c r="L5" s="29" t="s">
        <v>45</v>
      </c>
      <c r="M5" s="29" t="s">
        <v>214</v>
      </c>
      <c r="N5" s="29" t="s">
        <v>45</v>
      </c>
      <c r="O5" s="29" t="s">
        <v>215</v>
      </c>
      <c r="P5" s="26"/>
      <c r="Q5" s="26"/>
      <c r="R5" s="26"/>
    </row>
    <row r="6" spans="1:18" x14ac:dyDescent="0.25">
      <c r="C6" s="26" t="s">
        <v>56</v>
      </c>
      <c r="D6" s="26" t="s">
        <v>224</v>
      </c>
      <c r="E6" s="26" t="s">
        <v>317</v>
      </c>
      <c r="F6" s="26" t="s">
        <v>209</v>
      </c>
      <c r="G6" s="25"/>
      <c r="H6" s="26" t="s">
        <v>225</v>
      </c>
      <c r="I6" s="26" t="s">
        <v>226</v>
      </c>
      <c r="J6" s="25" t="s">
        <v>206</v>
      </c>
      <c r="K6" s="29" t="s">
        <v>227</v>
      </c>
      <c r="L6" s="26"/>
      <c r="M6" s="29" t="s">
        <v>214</v>
      </c>
      <c r="N6" s="29" t="s">
        <v>45</v>
      </c>
      <c r="O6" s="26"/>
      <c r="P6" s="29" t="s">
        <v>228</v>
      </c>
      <c r="Q6" s="26"/>
      <c r="R6" s="26"/>
    </row>
    <row r="7" spans="1:18" x14ac:dyDescent="0.25">
      <c r="C7" s="26" t="s">
        <v>56</v>
      </c>
      <c r="D7" s="26" t="s">
        <v>57</v>
      </c>
      <c r="E7" s="26" t="s">
        <v>317</v>
      </c>
      <c r="F7" s="25" t="s">
        <v>229</v>
      </c>
      <c r="G7" s="25" t="s">
        <v>230</v>
      </c>
      <c r="H7" s="26" t="s">
        <v>231</v>
      </c>
      <c r="I7" s="26" t="s">
        <v>232</v>
      </c>
      <c r="J7" s="25" t="s">
        <v>233</v>
      </c>
      <c r="K7" s="26"/>
      <c r="L7" s="26"/>
      <c r="M7" s="24" t="s">
        <v>234</v>
      </c>
      <c r="N7" s="24" t="s">
        <v>39</v>
      </c>
      <c r="O7" s="26"/>
      <c r="P7" s="26"/>
      <c r="Q7" s="26"/>
      <c r="R7" s="26"/>
    </row>
    <row r="8" spans="1:18" x14ac:dyDescent="0.25">
      <c r="A8" s="5" t="s">
        <v>201</v>
      </c>
      <c r="C8" s="26" t="s">
        <v>56</v>
      </c>
      <c r="D8" s="26" t="s">
        <v>57</v>
      </c>
      <c r="E8" s="26" t="s">
        <v>317</v>
      </c>
      <c r="F8" s="25" t="s">
        <v>229</v>
      </c>
      <c r="G8" s="25" t="s">
        <v>230</v>
      </c>
      <c r="H8" s="25" t="s">
        <v>231</v>
      </c>
      <c r="I8" s="25" t="s">
        <v>235</v>
      </c>
      <c r="J8" s="25" t="s">
        <v>233</v>
      </c>
      <c r="K8" s="25"/>
      <c r="L8" s="25"/>
      <c r="M8" s="24" t="s">
        <v>234</v>
      </c>
      <c r="N8" s="24" t="s">
        <v>39</v>
      </c>
      <c r="O8" s="25"/>
      <c r="P8" s="25"/>
      <c r="Q8" s="26"/>
      <c r="R8" s="26"/>
    </row>
    <row r="9" spans="1:18" x14ac:dyDescent="0.25">
      <c r="A9" s="5" t="s">
        <v>396</v>
      </c>
    </row>
    <row r="10" spans="1:18" x14ac:dyDescent="0.25">
      <c r="A10" s="5" t="s">
        <v>397</v>
      </c>
    </row>
    <row r="11" spans="1:18" x14ac:dyDescent="0.25">
      <c r="A11" s="5" t="s">
        <v>233</v>
      </c>
    </row>
    <row r="12" spans="1:18" x14ac:dyDescent="0.25">
      <c r="A12" s="5" t="s">
        <v>241</v>
      </c>
    </row>
    <row r="13" spans="1:18" x14ac:dyDescent="0.25">
      <c r="A13" s="5" t="s">
        <v>206</v>
      </c>
    </row>
    <row r="18" spans="1:1" x14ac:dyDescent="0.25">
      <c r="A18" t="str" cm="1">
        <f t="array" ref="A18:A21">_xlfn.UNIQUE(P6S_BDD[Famille])</f>
        <v>EV - 21C</v>
      </c>
    </row>
    <row r="19" spans="1:1" x14ac:dyDescent="0.25">
      <c r="A19" t="str">
        <v>EV - Electrivalve à relais</v>
      </c>
    </row>
    <row r="20" spans="1:1" x14ac:dyDescent="0.25">
      <c r="A20" t="str">
        <v>EV - EVD</v>
      </c>
    </row>
    <row r="21" spans="1:1" x14ac:dyDescent="0.25">
      <c r="A21" t="str">
        <v>Bloc intermédiaire - W4</v>
      </c>
    </row>
  </sheetData>
  <conditionalFormatting sqref="C1:D1">
    <cfRule type="cellIs" dxfId="145" priority="4" operator="equal">
      <formula>"Manque doc"</formula>
    </cfRule>
    <cfRule type="cellIs" dxfId="144" priority="5" operator="equal">
      <formula>"En cours"</formula>
    </cfRule>
    <cfRule type="cellIs" dxfId="143" priority="6" operator="equal">
      <formula>"Archivé"</formula>
    </cfRule>
  </conditionalFormatting>
  <conditionalFormatting sqref="C2:D8">
    <cfRule type="cellIs" dxfId="142" priority="1" operator="equal">
      <formula>"Manque doc"</formula>
    </cfRule>
    <cfRule type="cellIs" dxfId="141" priority="2" operator="equal">
      <formula>"En cours"</formula>
    </cfRule>
    <cfRule type="cellIs" dxfId="14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FA569-17A1-416D-92E0-BA8FD01D2EBB}">
  <sheetPr codeName="Feuil9"/>
  <dimension ref="A1:R29"/>
  <sheetViews>
    <sheetView workbookViewId="0">
      <selection activeCell="F1" sqref="F1:F1048576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3" bestFit="1" customWidth="1"/>
    <col min="9" max="9" width="45.42578125" bestFit="1" customWidth="1"/>
    <col min="10" max="10" width="22.85546875" bestFit="1" customWidth="1"/>
    <col min="11" max="11" width="13.85546875" bestFit="1" customWidth="1"/>
    <col min="12" max="12" width="11.85546875" bestFit="1" customWidth="1"/>
    <col min="13" max="13" width="19.42578125" bestFit="1" customWidth="1"/>
    <col min="14" max="14" width="13.28515625" bestFit="1" customWidth="1"/>
    <col min="15" max="15" width="10.5703125" bestFit="1" customWidth="1"/>
    <col min="16" max="16" width="18.57031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305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351</v>
      </c>
      <c r="C2" s="25" t="s">
        <v>31</v>
      </c>
      <c r="D2" s="25"/>
      <c r="E2" s="26" t="s">
        <v>318</v>
      </c>
      <c r="F2" s="25"/>
      <c r="G2" s="25" t="s">
        <v>774</v>
      </c>
      <c r="H2" s="25" t="s">
        <v>775</v>
      </c>
      <c r="I2" s="25" t="s">
        <v>776</v>
      </c>
      <c r="J2" s="25" t="s">
        <v>308</v>
      </c>
      <c r="K2" s="25"/>
      <c r="L2" s="25"/>
      <c r="M2" s="25"/>
      <c r="N2" s="25"/>
      <c r="O2" s="25"/>
      <c r="P2" s="25"/>
      <c r="Q2" s="26"/>
      <c r="R2" s="26"/>
    </row>
    <row r="3" spans="1:18" x14ac:dyDescent="0.25">
      <c r="A3" s="5" t="s">
        <v>353</v>
      </c>
      <c r="C3" s="25" t="s">
        <v>31</v>
      </c>
      <c r="D3" s="25"/>
      <c r="E3" s="26" t="s">
        <v>318</v>
      </c>
      <c r="F3" s="25"/>
      <c r="G3" s="25" t="s">
        <v>777</v>
      </c>
      <c r="H3" s="25" t="s">
        <v>778</v>
      </c>
      <c r="I3" s="25" t="s">
        <v>79</v>
      </c>
      <c r="J3" s="25" t="s">
        <v>306</v>
      </c>
      <c r="K3" s="25" t="s">
        <v>779</v>
      </c>
      <c r="L3" s="25" t="s">
        <v>39</v>
      </c>
      <c r="M3" s="25"/>
      <c r="N3" s="25"/>
      <c r="O3" s="25"/>
      <c r="P3" s="25"/>
      <c r="Q3" s="26"/>
      <c r="R3" s="26"/>
    </row>
    <row r="4" spans="1:18" x14ac:dyDescent="0.25">
      <c r="C4" s="25" t="s">
        <v>31</v>
      </c>
      <c r="D4" s="25"/>
      <c r="E4" s="26" t="s">
        <v>318</v>
      </c>
      <c r="F4" s="25" t="s">
        <v>780</v>
      </c>
      <c r="G4" s="25"/>
      <c r="H4" s="25" t="s">
        <v>781</v>
      </c>
      <c r="I4" s="25" t="s">
        <v>782</v>
      </c>
      <c r="J4" s="25" t="s">
        <v>241</v>
      </c>
      <c r="K4" s="25" t="s">
        <v>783</v>
      </c>
      <c r="L4" s="25" t="s">
        <v>39</v>
      </c>
      <c r="M4" s="25"/>
      <c r="N4" s="25"/>
      <c r="O4" s="25"/>
      <c r="P4" s="25"/>
      <c r="Q4" s="26"/>
      <c r="R4" s="26"/>
    </row>
    <row r="5" spans="1:18" x14ac:dyDescent="0.25">
      <c r="C5" s="25" t="s">
        <v>31</v>
      </c>
      <c r="D5" s="25"/>
      <c r="E5" s="26" t="s">
        <v>318</v>
      </c>
      <c r="F5" s="25"/>
      <c r="G5" s="25" t="s">
        <v>784</v>
      </c>
      <c r="H5" s="25" t="s">
        <v>216</v>
      </c>
      <c r="I5" s="25" t="s">
        <v>785</v>
      </c>
      <c r="J5" s="25" t="s">
        <v>306</v>
      </c>
      <c r="K5" s="25"/>
      <c r="L5" s="25"/>
      <c r="M5" s="25"/>
      <c r="N5" s="25"/>
      <c r="O5" s="25"/>
      <c r="P5" s="25"/>
      <c r="Q5" s="26"/>
      <c r="R5" s="26"/>
    </row>
    <row r="6" spans="1:18" x14ac:dyDescent="0.25">
      <c r="C6" s="25" t="s">
        <v>31</v>
      </c>
      <c r="D6" s="25"/>
      <c r="E6" s="26" t="s">
        <v>318</v>
      </c>
      <c r="F6" s="25"/>
      <c r="G6" s="25" t="s">
        <v>784</v>
      </c>
      <c r="H6" s="25" t="s">
        <v>216</v>
      </c>
      <c r="I6" s="25" t="s">
        <v>786</v>
      </c>
      <c r="J6" s="25" t="s">
        <v>306</v>
      </c>
      <c r="K6" s="25"/>
      <c r="L6" s="25"/>
      <c r="M6" s="25"/>
      <c r="N6" s="25"/>
      <c r="O6" s="25"/>
      <c r="P6" s="25"/>
      <c r="Q6" s="26"/>
      <c r="R6" s="26"/>
    </row>
    <row r="7" spans="1:18" x14ac:dyDescent="0.25">
      <c r="C7" s="25" t="s">
        <v>31</v>
      </c>
      <c r="D7" s="25"/>
      <c r="E7" s="26" t="s">
        <v>318</v>
      </c>
      <c r="F7" s="25"/>
      <c r="G7" s="25"/>
      <c r="H7" s="25" t="s">
        <v>787</v>
      </c>
      <c r="I7" s="25" t="s">
        <v>788</v>
      </c>
      <c r="J7" s="25" t="s">
        <v>306</v>
      </c>
      <c r="K7" s="25" t="s">
        <v>789</v>
      </c>
      <c r="L7" s="25" t="s">
        <v>790</v>
      </c>
      <c r="M7" s="25"/>
      <c r="N7" s="25"/>
      <c r="O7" s="25"/>
      <c r="P7" s="25"/>
      <c r="Q7" s="26"/>
      <c r="R7" s="26"/>
    </row>
    <row r="8" spans="1:18" x14ac:dyDescent="0.25">
      <c r="A8" s="5" t="s">
        <v>305</v>
      </c>
      <c r="C8" s="25" t="s">
        <v>31</v>
      </c>
      <c r="D8" s="25"/>
      <c r="E8" s="26" t="s">
        <v>318</v>
      </c>
      <c r="F8" s="25"/>
      <c r="G8" s="25"/>
      <c r="H8" s="25" t="s">
        <v>787</v>
      </c>
      <c r="I8" s="25" t="s">
        <v>791</v>
      </c>
      <c r="J8" s="25" t="s">
        <v>306</v>
      </c>
      <c r="K8" s="25" t="s">
        <v>792</v>
      </c>
      <c r="L8" s="25" t="s">
        <v>793</v>
      </c>
      <c r="M8" s="25"/>
      <c r="N8" s="25"/>
      <c r="O8" s="25"/>
      <c r="P8" s="25"/>
      <c r="Q8" s="26"/>
      <c r="R8" s="26"/>
    </row>
    <row r="9" spans="1:18" x14ac:dyDescent="0.25">
      <c r="A9" s="5" t="s">
        <v>398</v>
      </c>
      <c r="C9" s="25" t="s">
        <v>31</v>
      </c>
      <c r="D9" s="25"/>
      <c r="E9" s="26" t="s">
        <v>318</v>
      </c>
      <c r="F9" s="25"/>
      <c r="G9" s="25" t="s">
        <v>794</v>
      </c>
      <c r="H9" s="25" t="s">
        <v>795</v>
      </c>
      <c r="I9" s="25" t="s">
        <v>796</v>
      </c>
      <c r="J9" s="25" t="s">
        <v>308</v>
      </c>
      <c r="K9" s="25" t="s">
        <v>797</v>
      </c>
      <c r="L9" s="25" t="s">
        <v>39</v>
      </c>
      <c r="M9" s="25"/>
      <c r="N9" s="25"/>
      <c r="O9" s="25"/>
      <c r="P9" s="25" t="s">
        <v>798</v>
      </c>
      <c r="Q9" s="26"/>
      <c r="R9" s="26"/>
    </row>
    <row r="10" spans="1:18" x14ac:dyDescent="0.25">
      <c r="A10" s="5" t="s">
        <v>306</v>
      </c>
      <c r="C10" s="25" t="s">
        <v>31</v>
      </c>
      <c r="D10" s="25"/>
      <c r="E10" s="26" t="s">
        <v>318</v>
      </c>
      <c r="F10" s="25"/>
      <c r="G10" s="25" t="s">
        <v>799</v>
      </c>
      <c r="H10" s="25" t="s">
        <v>586</v>
      </c>
      <c r="I10" s="25" t="s">
        <v>800</v>
      </c>
      <c r="J10" s="25" t="s">
        <v>306</v>
      </c>
      <c r="K10" s="25" t="s">
        <v>801</v>
      </c>
      <c r="L10" s="25" t="s">
        <v>39</v>
      </c>
      <c r="M10" s="25"/>
      <c r="N10" s="25"/>
      <c r="O10" s="25"/>
      <c r="P10" s="25"/>
      <c r="Q10" s="26"/>
      <c r="R10" s="26"/>
    </row>
    <row r="11" spans="1:18" x14ac:dyDescent="0.25">
      <c r="A11" s="5" t="s">
        <v>72</v>
      </c>
      <c r="C11" s="25" t="s">
        <v>31</v>
      </c>
      <c r="D11" s="25"/>
      <c r="E11" s="26" t="s">
        <v>318</v>
      </c>
      <c r="F11" s="25"/>
      <c r="G11" s="25" t="s">
        <v>774</v>
      </c>
      <c r="H11" s="25" t="s">
        <v>802</v>
      </c>
      <c r="I11" s="25" t="s">
        <v>803</v>
      </c>
      <c r="J11" s="25" t="s">
        <v>308</v>
      </c>
      <c r="K11" s="25"/>
      <c r="L11" s="25"/>
      <c r="M11" s="25"/>
      <c r="N11" s="25"/>
      <c r="O11" s="25"/>
      <c r="P11" s="25"/>
      <c r="Q11" s="26"/>
      <c r="R11" s="26"/>
    </row>
    <row r="12" spans="1:18" x14ac:dyDescent="0.25">
      <c r="A12" s="5" t="s">
        <v>389</v>
      </c>
      <c r="C12" s="25" t="s">
        <v>304</v>
      </c>
      <c r="D12" s="25"/>
      <c r="E12" s="26" t="s">
        <v>318</v>
      </c>
      <c r="F12" s="25"/>
      <c r="G12" s="25" t="s">
        <v>804</v>
      </c>
      <c r="H12" s="25" t="s">
        <v>52</v>
      </c>
      <c r="I12" s="25" t="s">
        <v>805</v>
      </c>
      <c r="J12" s="25" t="s">
        <v>241</v>
      </c>
      <c r="K12" s="25" t="s">
        <v>806</v>
      </c>
      <c r="L12" s="25" t="s">
        <v>39</v>
      </c>
      <c r="M12" s="25"/>
      <c r="N12" s="25"/>
      <c r="O12" s="25"/>
      <c r="P12" s="25"/>
      <c r="Q12" s="26"/>
      <c r="R12" s="26"/>
    </row>
    <row r="13" spans="1:18" x14ac:dyDescent="0.25">
      <c r="A13" s="5" t="s">
        <v>241</v>
      </c>
      <c r="C13" s="25" t="s">
        <v>304</v>
      </c>
      <c r="D13" s="25"/>
      <c r="E13" s="26" t="s">
        <v>318</v>
      </c>
      <c r="F13" s="25"/>
      <c r="G13" s="25"/>
      <c r="H13" s="25" t="s">
        <v>807</v>
      </c>
      <c r="I13" s="25" t="s">
        <v>808</v>
      </c>
      <c r="J13" s="25" t="s">
        <v>310</v>
      </c>
      <c r="K13" s="25" t="s">
        <v>809</v>
      </c>
      <c r="L13" s="25"/>
      <c r="M13" s="25"/>
      <c r="N13" s="25"/>
      <c r="O13" s="25"/>
      <c r="P13" s="25"/>
      <c r="Q13" s="26"/>
      <c r="R13" s="26"/>
    </row>
    <row r="14" spans="1:18" x14ac:dyDescent="0.25">
      <c r="A14" s="5" t="s">
        <v>310</v>
      </c>
      <c r="C14" s="25" t="s">
        <v>304</v>
      </c>
      <c r="D14" s="25"/>
      <c r="E14" s="26" t="s">
        <v>318</v>
      </c>
      <c r="F14" s="25"/>
      <c r="G14" s="25"/>
      <c r="H14" s="25" t="s">
        <v>810</v>
      </c>
      <c r="I14" s="25" t="s">
        <v>808</v>
      </c>
      <c r="J14" s="25" t="s">
        <v>310</v>
      </c>
      <c r="K14" s="25" t="s">
        <v>811</v>
      </c>
      <c r="L14" s="25"/>
      <c r="M14" s="25"/>
      <c r="N14" s="25"/>
      <c r="O14" s="25"/>
      <c r="P14" s="25"/>
      <c r="Q14" s="26"/>
      <c r="R14" s="26"/>
    </row>
    <row r="15" spans="1:18" x14ac:dyDescent="0.25">
      <c r="C15" s="25" t="s">
        <v>31</v>
      </c>
      <c r="D15" s="25"/>
      <c r="E15" s="26" t="s">
        <v>317</v>
      </c>
      <c r="F15" s="25"/>
      <c r="G15" s="25" t="s">
        <v>991</v>
      </c>
      <c r="H15" s="25" t="s">
        <v>992</v>
      </c>
      <c r="I15" s="25" t="s">
        <v>993</v>
      </c>
      <c r="J15" s="25" t="s">
        <v>306</v>
      </c>
      <c r="K15" s="25"/>
      <c r="L15" s="25"/>
      <c r="M15" s="25" t="s">
        <v>994</v>
      </c>
      <c r="N15" s="25" t="s">
        <v>39</v>
      </c>
      <c r="O15" s="25"/>
      <c r="P15" s="25" t="s">
        <v>995</v>
      </c>
      <c r="Q15" s="26"/>
      <c r="R15" s="26"/>
    </row>
    <row r="16" spans="1:18" x14ac:dyDescent="0.25">
      <c r="C16" s="25" t="s">
        <v>31</v>
      </c>
      <c r="D16" s="25"/>
      <c r="E16" s="26" t="s">
        <v>317</v>
      </c>
      <c r="F16" s="25"/>
      <c r="G16" s="25" t="s">
        <v>996</v>
      </c>
      <c r="H16" s="25" t="s">
        <v>997</v>
      </c>
      <c r="I16" s="25" t="s">
        <v>998</v>
      </c>
      <c r="J16" s="25" t="s">
        <v>308</v>
      </c>
      <c r="K16" s="25" t="s">
        <v>999</v>
      </c>
      <c r="L16" s="25" t="s">
        <v>39</v>
      </c>
      <c r="M16" s="25" t="s">
        <v>1000</v>
      </c>
      <c r="N16" s="25" t="s">
        <v>75</v>
      </c>
      <c r="O16" s="25" t="s">
        <v>1001</v>
      </c>
      <c r="P16" s="25"/>
      <c r="Q16" s="26"/>
      <c r="R16" s="26"/>
    </row>
    <row r="17" spans="3:18" x14ac:dyDescent="0.25">
      <c r="C17" s="25" t="s">
        <v>31</v>
      </c>
      <c r="D17" s="25"/>
      <c r="E17" s="26" t="s">
        <v>317</v>
      </c>
      <c r="F17" s="25"/>
      <c r="G17" s="25" t="s">
        <v>1002</v>
      </c>
      <c r="H17" s="25" t="s">
        <v>1003</v>
      </c>
      <c r="I17" s="25" t="s">
        <v>1004</v>
      </c>
      <c r="J17" s="25" t="s">
        <v>308</v>
      </c>
      <c r="K17" s="25"/>
      <c r="L17" s="25"/>
      <c r="M17" s="25" t="s">
        <v>1005</v>
      </c>
      <c r="N17" s="25" t="s">
        <v>895</v>
      </c>
      <c r="O17" s="25" t="s">
        <v>1006</v>
      </c>
      <c r="P17" s="25"/>
      <c r="Q17" s="26"/>
      <c r="R17" s="26"/>
    </row>
    <row r="18" spans="3:18" x14ac:dyDescent="0.25">
      <c r="C18" s="25" t="s">
        <v>31</v>
      </c>
      <c r="D18" s="25"/>
      <c r="E18" s="26" t="s">
        <v>317</v>
      </c>
      <c r="F18" s="25"/>
      <c r="G18" s="25" t="s">
        <v>1007</v>
      </c>
      <c r="H18" s="25" t="s">
        <v>1008</v>
      </c>
      <c r="I18" s="25" t="s">
        <v>1009</v>
      </c>
      <c r="J18" s="25" t="s">
        <v>308</v>
      </c>
      <c r="K18" s="25" t="s">
        <v>1010</v>
      </c>
      <c r="L18" s="25" t="s">
        <v>39</v>
      </c>
      <c r="M18" s="25" t="s">
        <v>1011</v>
      </c>
      <c r="N18" s="25" t="s">
        <v>895</v>
      </c>
      <c r="O18" s="25" t="s">
        <v>1012</v>
      </c>
      <c r="P18" s="25"/>
      <c r="Q18" s="26"/>
      <c r="R18" s="26"/>
    </row>
    <row r="19" spans="3:18" x14ac:dyDescent="0.25">
      <c r="C19" s="25" t="s">
        <v>31</v>
      </c>
      <c r="D19" s="25"/>
      <c r="E19" s="26" t="s">
        <v>317</v>
      </c>
      <c r="F19" s="25" t="s">
        <v>780</v>
      </c>
      <c r="G19" s="25"/>
      <c r="H19" s="25" t="s">
        <v>816</v>
      </c>
      <c r="I19" s="25" t="s">
        <v>1013</v>
      </c>
      <c r="J19" s="25" t="s">
        <v>241</v>
      </c>
      <c r="K19" s="25" t="s">
        <v>1014</v>
      </c>
      <c r="L19" s="25" t="s">
        <v>94</v>
      </c>
      <c r="M19" s="25" t="s">
        <v>1015</v>
      </c>
      <c r="N19" s="25" t="s">
        <v>94</v>
      </c>
      <c r="O19" s="25"/>
      <c r="P19" s="38" t="s">
        <v>1016</v>
      </c>
      <c r="Q19" s="26"/>
      <c r="R19" s="26"/>
    </row>
    <row r="20" spans="3:18" x14ac:dyDescent="0.25">
      <c r="C20" s="25" t="s">
        <v>31</v>
      </c>
      <c r="D20" s="25"/>
      <c r="E20" s="26" t="s">
        <v>317</v>
      </c>
      <c r="F20" s="25" t="s">
        <v>1017</v>
      </c>
      <c r="G20" s="25"/>
      <c r="H20" s="25" t="s">
        <v>1018</v>
      </c>
      <c r="I20" s="25" t="s">
        <v>1019</v>
      </c>
      <c r="J20" s="25" t="s">
        <v>306</v>
      </c>
      <c r="K20" s="25"/>
      <c r="L20" s="25"/>
      <c r="M20" s="25" t="s">
        <v>1020</v>
      </c>
      <c r="N20" s="25" t="s">
        <v>48</v>
      </c>
      <c r="O20" s="25" t="s">
        <v>1021</v>
      </c>
      <c r="P20" s="25"/>
      <c r="Q20" s="26"/>
      <c r="R20" s="26"/>
    </row>
    <row r="21" spans="3:18" x14ac:dyDescent="0.25">
      <c r="C21" s="25" t="s">
        <v>31</v>
      </c>
      <c r="D21" s="25"/>
      <c r="E21" s="26" t="s">
        <v>317</v>
      </c>
      <c r="F21" s="25" t="s">
        <v>1017</v>
      </c>
      <c r="G21" s="25"/>
      <c r="H21" s="25" t="s">
        <v>1022</v>
      </c>
      <c r="I21" s="25" t="s">
        <v>178</v>
      </c>
      <c r="J21" s="25" t="s">
        <v>306</v>
      </c>
      <c r="K21" s="25" t="s">
        <v>1023</v>
      </c>
      <c r="L21" s="25" t="s">
        <v>45</v>
      </c>
      <c r="M21" s="25" t="s">
        <v>1020</v>
      </c>
      <c r="N21" s="25" t="s">
        <v>48</v>
      </c>
      <c r="O21" s="25" t="s">
        <v>1024</v>
      </c>
      <c r="P21" s="25"/>
      <c r="Q21" s="26"/>
      <c r="R21" s="26"/>
    </row>
    <row r="22" spans="3:18" x14ac:dyDescent="0.25">
      <c r="C22" s="25" t="s">
        <v>31</v>
      </c>
      <c r="D22" s="25"/>
      <c r="E22" s="26" t="s">
        <v>317</v>
      </c>
      <c r="F22" s="25" t="s">
        <v>1017</v>
      </c>
      <c r="G22" s="25"/>
      <c r="H22" s="25" t="s">
        <v>1025</v>
      </c>
      <c r="I22" s="25" t="s">
        <v>1026</v>
      </c>
      <c r="J22" s="25" t="s">
        <v>306</v>
      </c>
      <c r="K22" s="25" t="s">
        <v>1027</v>
      </c>
      <c r="L22" s="25" t="s">
        <v>39</v>
      </c>
      <c r="M22" s="25"/>
      <c r="N22" s="25"/>
      <c r="O22" s="25"/>
      <c r="P22" s="25"/>
      <c r="Q22" s="26"/>
      <c r="R22" s="26"/>
    </row>
    <row r="23" spans="3:18" x14ac:dyDescent="0.25">
      <c r="C23" s="25" t="s">
        <v>31</v>
      </c>
      <c r="D23" s="25"/>
      <c r="E23" s="26" t="s">
        <v>317</v>
      </c>
      <c r="F23" s="25" t="s">
        <v>1017</v>
      </c>
      <c r="G23" s="25"/>
      <c r="H23" s="25" t="s">
        <v>1028</v>
      </c>
      <c r="I23" s="25" t="s">
        <v>1029</v>
      </c>
      <c r="J23" s="25" t="s">
        <v>306</v>
      </c>
      <c r="K23" s="25"/>
      <c r="L23" s="25"/>
      <c r="M23" s="25" t="s">
        <v>1020</v>
      </c>
      <c r="N23" s="25" t="s">
        <v>48</v>
      </c>
      <c r="O23" s="25" t="s">
        <v>1030</v>
      </c>
      <c r="P23" s="25"/>
      <c r="Q23" s="26"/>
      <c r="R23" s="26"/>
    </row>
    <row r="24" spans="3:18" x14ac:dyDescent="0.25">
      <c r="C24" s="25" t="s">
        <v>31</v>
      </c>
      <c r="D24" s="25"/>
      <c r="E24" s="26" t="s">
        <v>317</v>
      </c>
      <c r="F24" s="25"/>
      <c r="G24" s="25" t="s">
        <v>777</v>
      </c>
      <c r="H24" s="25" t="s">
        <v>1031</v>
      </c>
      <c r="I24" s="25" t="s">
        <v>1032</v>
      </c>
      <c r="J24" s="25" t="s">
        <v>306</v>
      </c>
      <c r="K24" s="25" t="s">
        <v>1033</v>
      </c>
      <c r="L24" s="25" t="s">
        <v>48</v>
      </c>
      <c r="M24" s="25" t="s">
        <v>1034</v>
      </c>
      <c r="N24" s="25" t="s">
        <v>48</v>
      </c>
      <c r="O24" s="25" t="s">
        <v>673</v>
      </c>
      <c r="P24" s="25"/>
      <c r="Q24" s="26"/>
      <c r="R24" s="26"/>
    </row>
    <row r="25" spans="3:18" x14ac:dyDescent="0.25">
      <c r="C25" s="25" t="s">
        <v>56</v>
      </c>
      <c r="D25" s="25"/>
      <c r="E25" s="26" t="s">
        <v>317</v>
      </c>
      <c r="F25" s="25"/>
      <c r="G25" s="25"/>
      <c r="H25" s="25" t="s">
        <v>802</v>
      </c>
      <c r="I25" s="25" t="s">
        <v>1035</v>
      </c>
      <c r="J25" s="25"/>
      <c r="K25" s="25" t="s">
        <v>1036</v>
      </c>
      <c r="L25" s="25"/>
      <c r="M25" s="25"/>
      <c r="N25" s="25"/>
      <c r="O25" s="25"/>
      <c r="P25" s="25"/>
      <c r="Q25" s="26"/>
      <c r="R25" s="26"/>
    </row>
    <row r="26" spans="3:18" x14ac:dyDescent="0.25">
      <c r="C26" s="25" t="s">
        <v>304</v>
      </c>
      <c r="D26" s="25"/>
      <c r="E26" s="26" t="s">
        <v>317</v>
      </c>
      <c r="F26" s="25"/>
      <c r="G26" s="25"/>
      <c r="H26" s="25" t="s">
        <v>1037</v>
      </c>
      <c r="I26" s="25" t="s">
        <v>808</v>
      </c>
      <c r="J26" s="25" t="s">
        <v>310</v>
      </c>
      <c r="K26" s="25" t="s">
        <v>1038</v>
      </c>
      <c r="L26" s="25"/>
      <c r="M26" s="25"/>
      <c r="N26" s="25"/>
      <c r="O26" s="25"/>
      <c r="P26" s="25"/>
      <c r="Q26" s="26"/>
      <c r="R26" s="26"/>
    </row>
    <row r="27" spans="3:18" x14ac:dyDescent="0.25">
      <c r="C27" s="25" t="s">
        <v>304</v>
      </c>
      <c r="D27" s="25"/>
      <c r="E27" s="26" t="s">
        <v>317</v>
      </c>
      <c r="F27" s="25"/>
      <c r="G27" s="25"/>
      <c r="H27" s="25" t="s">
        <v>1039</v>
      </c>
      <c r="I27" s="25" t="s">
        <v>1040</v>
      </c>
      <c r="J27" s="25" t="s">
        <v>241</v>
      </c>
      <c r="K27" s="25"/>
      <c r="L27" s="25"/>
      <c r="M27" s="25"/>
      <c r="N27" s="25"/>
      <c r="O27" s="25"/>
      <c r="P27" s="25"/>
      <c r="Q27" s="26"/>
      <c r="R27" s="26"/>
    </row>
    <row r="28" spans="3:18" x14ac:dyDescent="0.25">
      <c r="C28" s="25" t="s">
        <v>304</v>
      </c>
      <c r="D28" s="25"/>
      <c r="E28" s="26" t="s">
        <v>317</v>
      </c>
      <c r="F28" s="25"/>
      <c r="G28" s="25"/>
      <c r="H28" s="25" t="s">
        <v>1041</v>
      </c>
      <c r="I28" s="25" t="s">
        <v>1042</v>
      </c>
      <c r="J28" s="25" t="s">
        <v>310</v>
      </c>
      <c r="K28" s="25"/>
      <c r="L28" s="25"/>
      <c r="M28" s="25" t="s">
        <v>1043</v>
      </c>
      <c r="N28" s="25"/>
      <c r="O28" s="25" t="s">
        <v>1044</v>
      </c>
      <c r="P28" s="25"/>
      <c r="Q28" s="26"/>
      <c r="R28" s="26"/>
    </row>
    <row r="29" spans="3:18" x14ac:dyDescent="0.25">
      <c r="C29" s="25" t="s">
        <v>304</v>
      </c>
      <c r="D29" s="25"/>
      <c r="E29" s="26" t="s">
        <v>317</v>
      </c>
      <c r="F29" s="25"/>
      <c r="G29" s="25"/>
      <c r="H29" s="25" t="s">
        <v>1045</v>
      </c>
      <c r="I29" s="25" t="s">
        <v>1046</v>
      </c>
      <c r="J29" s="25" t="s">
        <v>310</v>
      </c>
      <c r="K29" s="25" t="s">
        <v>1047</v>
      </c>
      <c r="L29" s="25" t="s">
        <v>39</v>
      </c>
      <c r="M29" s="25"/>
      <c r="N29" s="25"/>
      <c r="O29" s="25"/>
      <c r="P29" s="25"/>
      <c r="Q29" s="26"/>
      <c r="R29" s="26"/>
    </row>
  </sheetData>
  <conditionalFormatting sqref="C1:D1">
    <cfRule type="cellIs" dxfId="115" priority="4" operator="equal">
      <formula>"Manque doc"</formula>
    </cfRule>
    <cfRule type="cellIs" dxfId="114" priority="5" operator="equal">
      <formula>"En cours"</formula>
    </cfRule>
    <cfRule type="cellIs" dxfId="113" priority="6" operator="equal">
      <formula>"Archivé"</formula>
    </cfRule>
  </conditionalFormatting>
  <conditionalFormatting sqref="C2:D29">
    <cfRule type="cellIs" dxfId="112" priority="1" operator="equal">
      <formula>"Manque doc"</formula>
    </cfRule>
    <cfRule type="cellIs" dxfId="111" priority="2" operator="equal">
      <formula>"En cours"</formula>
    </cfRule>
    <cfRule type="cellIs" dxfId="11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1EC-FDDC-4007-85DF-F50A70D0758E}">
  <sheetPr codeName="Feuil10"/>
  <dimension ref="A1:R19"/>
  <sheetViews>
    <sheetView workbookViewId="0">
      <selection activeCell="F16" sqref="F16"/>
    </sheetView>
  </sheetViews>
  <sheetFormatPr baseColWidth="10" defaultRowHeight="15" x14ac:dyDescent="0.25"/>
  <cols>
    <col min="1" max="1" width="27.28515625" bestFit="1" customWidth="1"/>
    <col min="2" max="2" width="2.85546875" customWidth="1"/>
    <col min="3" max="3" width="18" bestFit="1" customWidth="1"/>
    <col min="4" max="4" width="15.85546875" bestFit="1" customWidth="1"/>
    <col min="5" max="5" width="15" bestFit="1" customWidth="1"/>
    <col min="6" max="6" width="12.85546875" bestFit="1" customWidth="1"/>
    <col min="7" max="7" width="27.85546875" bestFit="1" customWidth="1"/>
    <col min="8" max="8" width="26.140625" bestFit="1" customWidth="1"/>
    <col min="9" max="9" width="52.28515625" bestFit="1" customWidth="1"/>
    <col min="10" max="10" width="22.42578125" bestFit="1" customWidth="1"/>
    <col min="11" max="11" width="13.85546875" bestFit="1" customWidth="1"/>
    <col min="12" max="12" width="11.85546875" bestFit="1" customWidth="1"/>
    <col min="13" max="13" width="16.85546875" bestFit="1" customWidth="1"/>
    <col min="14" max="14" width="13.28515625" bestFit="1" customWidth="1"/>
    <col min="15" max="15" width="10.5703125" bestFit="1" customWidth="1"/>
    <col min="16" max="16" width="17.140625" bestFit="1" customWidth="1"/>
    <col min="17" max="17" width="26.5703125" bestFit="1" customWidth="1"/>
    <col min="18" max="18" width="13.28515625" bestFit="1" customWidth="1"/>
  </cols>
  <sheetData>
    <row r="1" spans="1:18" x14ac:dyDescent="0.25">
      <c r="A1" s="5" t="s">
        <v>236</v>
      </c>
      <c r="C1" s="37" t="s">
        <v>15</v>
      </c>
      <c r="D1" s="37" t="s">
        <v>16</v>
      </c>
      <c r="E1" s="37" t="s">
        <v>17</v>
      </c>
      <c r="F1" s="37" t="s">
        <v>18</v>
      </c>
      <c r="G1" s="37" t="s">
        <v>19</v>
      </c>
      <c r="H1" s="37" t="s">
        <v>20</v>
      </c>
      <c r="I1" s="37" t="s">
        <v>21</v>
      </c>
      <c r="J1" s="37" t="s">
        <v>22</v>
      </c>
      <c r="K1" s="37" t="s">
        <v>23</v>
      </c>
      <c r="L1" s="37" t="s">
        <v>24</v>
      </c>
      <c r="M1" s="37" t="s">
        <v>25</v>
      </c>
      <c r="N1" s="37" t="s">
        <v>26</v>
      </c>
      <c r="O1" s="37" t="s">
        <v>27</v>
      </c>
      <c r="P1" s="37" t="s">
        <v>28</v>
      </c>
      <c r="Q1" s="37" t="s">
        <v>29</v>
      </c>
      <c r="R1" s="37" t="s">
        <v>30</v>
      </c>
    </row>
    <row r="2" spans="1:18" x14ac:dyDescent="0.25">
      <c r="A2" s="5" t="s">
        <v>352</v>
      </c>
      <c r="C2" s="26" t="s">
        <v>31</v>
      </c>
      <c r="D2" s="26"/>
      <c r="E2" s="26" t="s">
        <v>318</v>
      </c>
      <c r="F2" s="25" t="s">
        <v>237</v>
      </c>
      <c r="G2" s="25" t="s">
        <v>238</v>
      </c>
      <c r="H2" s="25" t="s">
        <v>239</v>
      </c>
      <c r="I2" s="25" t="s">
        <v>240</v>
      </c>
      <c r="J2" s="25" t="s">
        <v>241</v>
      </c>
      <c r="K2" s="24" t="s">
        <v>242</v>
      </c>
      <c r="L2" s="24" t="s">
        <v>48</v>
      </c>
      <c r="M2" s="25"/>
      <c r="N2" s="25"/>
      <c r="O2" s="25"/>
      <c r="P2" s="25"/>
      <c r="Q2" s="26"/>
      <c r="R2" s="26"/>
    </row>
    <row r="3" spans="1:18" x14ac:dyDescent="0.25">
      <c r="A3" s="5" t="s">
        <v>358</v>
      </c>
      <c r="C3" s="26" t="s">
        <v>31</v>
      </c>
      <c r="D3" s="26"/>
      <c r="E3" s="26" t="s">
        <v>318</v>
      </c>
      <c r="F3" s="25" t="s">
        <v>237</v>
      </c>
      <c r="G3" s="25"/>
      <c r="H3" s="25" t="s">
        <v>260</v>
      </c>
      <c r="I3" s="25" t="s">
        <v>261</v>
      </c>
      <c r="J3" s="25" t="s">
        <v>262</v>
      </c>
      <c r="K3" s="24" t="s">
        <v>263</v>
      </c>
      <c r="L3" s="24" t="s">
        <v>48</v>
      </c>
      <c r="M3" s="25"/>
      <c r="N3" s="25"/>
      <c r="O3" s="25"/>
      <c r="P3" s="25"/>
      <c r="Q3" s="26"/>
      <c r="R3" s="26"/>
    </row>
    <row r="4" spans="1:18" x14ac:dyDescent="0.25">
      <c r="C4" s="26" t="s">
        <v>31</v>
      </c>
      <c r="D4" s="26"/>
      <c r="E4" s="26" t="s">
        <v>318</v>
      </c>
      <c r="F4" s="25" t="s">
        <v>237</v>
      </c>
      <c r="G4" s="25"/>
      <c r="H4" s="25" t="s">
        <v>273</v>
      </c>
      <c r="I4" s="25" t="s">
        <v>274</v>
      </c>
      <c r="J4" s="25" t="s">
        <v>254</v>
      </c>
      <c r="K4" s="24" t="s">
        <v>275</v>
      </c>
      <c r="L4" s="24" t="s">
        <v>48</v>
      </c>
      <c r="M4" s="25"/>
      <c r="N4" s="25"/>
      <c r="O4" s="25"/>
      <c r="P4" s="25"/>
      <c r="Q4" s="26"/>
      <c r="R4" s="26"/>
    </row>
    <row r="5" spans="1:18" x14ac:dyDescent="0.25">
      <c r="C5" s="26" t="s">
        <v>31</v>
      </c>
      <c r="D5" s="26"/>
      <c r="E5" s="26" t="s">
        <v>317</v>
      </c>
      <c r="F5" s="25" t="s">
        <v>237</v>
      </c>
      <c r="G5" s="25" t="s">
        <v>251</v>
      </c>
      <c r="H5" s="25" t="s">
        <v>252</v>
      </c>
      <c r="I5" s="25" t="s">
        <v>253</v>
      </c>
      <c r="J5" s="25" t="s">
        <v>254</v>
      </c>
      <c r="K5" s="24" t="s">
        <v>255</v>
      </c>
      <c r="L5" s="24" t="s">
        <v>48</v>
      </c>
      <c r="M5" s="24" t="s">
        <v>256</v>
      </c>
      <c r="N5" s="24" t="s">
        <v>39</v>
      </c>
      <c r="O5" s="25"/>
      <c r="P5" s="25"/>
      <c r="Q5" s="26"/>
      <c r="R5" s="26"/>
    </row>
    <row r="6" spans="1:18" x14ac:dyDescent="0.25">
      <c r="C6" s="26" t="s">
        <v>31</v>
      </c>
      <c r="D6" s="26"/>
      <c r="E6" s="26" t="s">
        <v>317</v>
      </c>
      <c r="F6" s="25" t="s">
        <v>237</v>
      </c>
      <c r="G6" s="25" t="s">
        <v>257</v>
      </c>
      <c r="H6" s="25" t="s">
        <v>252</v>
      </c>
      <c r="I6" s="25" t="s">
        <v>253</v>
      </c>
      <c r="J6" s="25" t="s">
        <v>254</v>
      </c>
      <c r="K6" s="24" t="s">
        <v>258</v>
      </c>
      <c r="L6" s="24" t="s">
        <v>39</v>
      </c>
      <c r="M6" s="24" t="s">
        <v>259</v>
      </c>
      <c r="N6" s="24" t="s">
        <v>48</v>
      </c>
      <c r="O6" s="25"/>
      <c r="P6" s="25"/>
      <c r="Q6" s="26"/>
      <c r="R6" s="26"/>
    </row>
    <row r="7" spans="1:18" x14ac:dyDescent="0.25">
      <c r="C7" s="26" t="s">
        <v>31</v>
      </c>
      <c r="D7" s="26"/>
      <c r="E7" s="26" t="s">
        <v>317</v>
      </c>
      <c r="F7" s="25" t="s">
        <v>237</v>
      </c>
      <c r="G7" s="25" t="s">
        <v>276</v>
      </c>
      <c r="H7" s="25" t="s">
        <v>252</v>
      </c>
      <c r="I7" s="25" t="s">
        <v>253</v>
      </c>
      <c r="J7" s="25" t="s">
        <v>254</v>
      </c>
      <c r="K7" s="25"/>
      <c r="L7" s="25"/>
      <c r="M7" s="24" t="s">
        <v>277</v>
      </c>
      <c r="N7" s="24" t="s">
        <v>48</v>
      </c>
      <c r="O7" s="24" t="s">
        <v>278</v>
      </c>
      <c r="P7" s="25"/>
      <c r="Q7" s="26"/>
      <c r="R7" s="26"/>
    </row>
    <row r="8" spans="1:18" x14ac:dyDescent="0.25">
      <c r="A8" s="5" t="s">
        <v>236</v>
      </c>
      <c r="C8" s="26" t="s">
        <v>31</v>
      </c>
      <c r="D8" s="26"/>
      <c r="E8" s="26" t="s">
        <v>317</v>
      </c>
      <c r="F8" s="25" t="s">
        <v>243</v>
      </c>
      <c r="G8" s="25"/>
      <c r="H8" s="25" t="s">
        <v>248</v>
      </c>
      <c r="I8" s="25" t="s">
        <v>249</v>
      </c>
      <c r="J8" s="25" t="s">
        <v>206</v>
      </c>
      <c r="K8" s="24" t="s">
        <v>250</v>
      </c>
      <c r="L8" s="24" t="s">
        <v>48</v>
      </c>
      <c r="M8" s="24" t="s">
        <v>247</v>
      </c>
      <c r="N8" s="24" t="s">
        <v>94</v>
      </c>
      <c r="O8" s="25"/>
      <c r="P8" s="25"/>
      <c r="Q8" s="26"/>
      <c r="R8" s="26"/>
    </row>
    <row r="9" spans="1:18" x14ac:dyDescent="0.25">
      <c r="A9" s="5" t="s">
        <v>400</v>
      </c>
      <c r="C9" s="26" t="s">
        <v>31</v>
      </c>
      <c r="D9" s="26"/>
      <c r="E9" s="26" t="s">
        <v>317</v>
      </c>
      <c r="F9" s="25" t="s">
        <v>237</v>
      </c>
      <c r="G9" s="25" t="s">
        <v>279</v>
      </c>
      <c r="H9" s="25" t="s">
        <v>52</v>
      </c>
      <c r="I9" s="25" t="s">
        <v>280</v>
      </c>
      <c r="J9" s="25" t="s">
        <v>241</v>
      </c>
      <c r="K9" s="25"/>
      <c r="L9" s="25"/>
      <c r="M9" s="24" t="s">
        <v>281</v>
      </c>
      <c r="N9" s="24" t="s">
        <v>39</v>
      </c>
      <c r="O9" s="24" t="s">
        <v>282</v>
      </c>
      <c r="P9" s="25"/>
      <c r="Q9" s="26"/>
      <c r="R9" s="26"/>
    </row>
    <row r="10" spans="1:18" x14ac:dyDescent="0.25">
      <c r="A10" s="5" t="s">
        <v>296</v>
      </c>
      <c r="C10" s="26" t="s">
        <v>31</v>
      </c>
      <c r="D10" s="26"/>
      <c r="E10" s="26" t="s">
        <v>317</v>
      </c>
      <c r="F10" s="25" t="s">
        <v>243</v>
      </c>
      <c r="G10" s="25"/>
      <c r="H10" s="25" t="s">
        <v>244</v>
      </c>
      <c r="I10" s="25" t="s">
        <v>245</v>
      </c>
      <c r="J10" s="25" t="s">
        <v>206</v>
      </c>
      <c r="K10" s="24" t="s">
        <v>246</v>
      </c>
      <c r="L10" s="24" t="s">
        <v>94</v>
      </c>
      <c r="M10" s="24" t="s">
        <v>247</v>
      </c>
      <c r="N10" s="24" t="s">
        <v>94</v>
      </c>
      <c r="O10" s="25"/>
      <c r="P10" s="25"/>
      <c r="Q10" s="26"/>
      <c r="R10" s="26"/>
    </row>
    <row r="11" spans="1:18" x14ac:dyDescent="0.25">
      <c r="A11" s="5" t="s">
        <v>254</v>
      </c>
      <c r="C11" s="26" t="s">
        <v>31</v>
      </c>
      <c r="D11" s="26"/>
      <c r="E11" s="26" t="s">
        <v>317</v>
      </c>
      <c r="F11" s="25" t="s">
        <v>237</v>
      </c>
      <c r="G11" s="25"/>
      <c r="H11" s="25" t="s">
        <v>264</v>
      </c>
      <c r="I11" s="39" t="s">
        <v>265</v>
      </c>
      <c r="J11" s="25" t="s">
        <v>254</v>
      </c>
      <c r="K11" s="24" t="s">
        <v>266</v>
      </c>
      <c r="L11" s="24" t="s">
        <v>48</v>
      </c>
      <c r="M11" s="24" t="s">
        <v>267</v>
      </c>
      <c r="N11" s="24" t="s">
        <v>94</v>
      </c>
      <c r="O11" s="25"/>
      <c r="P11" s="35" t="s">
        <v>268</v>
      </c>
      <c r="Q11" s="26" t="s">
        <v>269</v>
      </c>
      <c r="R11" s="26" t="s">
        <v>270</v>
      </c>
    </row>
    <row r="12" spans="1:18" x14ac:dyDescent="0.25">
      <c r="A12" s="5" t="s">
        <v>206</v>
      </c>
      <c r="C12" s="26" t="s">
        <v>31</v>
      </c>
      <c r="D12" s="26"/>
      <c r="E12" s="26" t="s">
        <v>317</v>
      </c>
      <c r="F12" s="25" t="s">
        <v>237</v>
      </c>
      <c r="G12" s="25"/>
      <c r="H12" s="25" t="s">
        <v>271</v>
      </c>
      <c r="I12" s="39" t="s">
        <v>265</v>
      </c>
      <c r="J12" s="25" t="s">
        <v>254</v>
      </c>
      <c r="K12" s="24" t="s">
        <v>272</v>
      </c>
      <c r="L12" s="24" t="s">
        <v>94</v>
      </c>
      <c r="M12" s="24" t="s">
        <v>267</v>
      </c>
      <c r="N12" s="24" t="s">
        <v>94</v>
      </c>
      <c r="O12" s="25"/>
      <c r="P12" s="35" t="s">
        <v>268</v>
      </c>
      <c r="Q12" s="26" t="s">
        <v>269</v>
      </c>
      <c r="R12" s="26" t="s">
        <v>270</v>
      </c>
    </row>
    <row r="13" spans="1:18" x14ac:dyDescent="0.25">
      <c r="C13" s="26" t="s">
        <v>31</v>
      </c>
      <c r="D13" s="26"/>
      <c r="E13" s="26" t="s">
        <v>317</v>
      </c>
      <c r="F13" s="25" t="s">
        <v>237</v>
      </c>
      <c r="G13" s="25"/>
      <c r="H13" s="25" t="s">
        <v>283</v>
      </c>
      <c r="I13" s="25" t="s">
        <v>284</v>
      </c>
      <c r="J13" s="25" t="s">
        <v>254</v>
      </c>
      <c r="K13" s="25"/>
      <c r="L13" s="25"/>
      <c r="M13" s="24" t="s">
        <v>285</v>
      </c>
      <c r="N13" s="24" t="s">
        <v>94</v>
      </c>
      <c r="O13" s="24" t="s">
        <v>286</v>
      </c>
      <c r="P13" s="24" t="s">
        <v>287</v>
      </c>
      <c r="Q13" s="26"/>
      <c r="R13" s="26"/>
    </row>
    <row r="14" spans="1:18" x14ac:dyDescent="0.25">
      <c r="C14" s="26" t="s">
        <v>56</v>
      </c>
      <c r="D14" s="26" t="s">
        <v>57</v>
      </c>
      <c r="E14" s="26" t="s">
        <v>317</v>
      </c>
      <c r="F14" s="25" t="s">
        <v>292</v>
      </c>
      <c r="G14" s="25" t="s">
        <v>293</v>
      </c>
      <c r="H14" s="25" t="s">
        <v>294</v>
      </c>
      <c r="I14" s="25" t="s">
        <v>295</v>
      </c>
      <c r="J14" s="25" t="s">
        <v>296</v>
      </c>
      <c r="K14" s="25"/>
      <c r="L14" s="25"/>
      <c r="M14" s="24" t="s">
        <v>297</v>
      </c>
      <c r="N14" s="24" t="s">
        <v>298</v>
      </c>
      <c r="O14" s="25"/>
      <c r="P14" s="26"/>
      <c r="Q14" s="26"/>
      <c r="R14" s="26"/>
    </row>
    <row r="15" spans="1:18" x14ac:dyDescent="0.25">
      <c r="C15" s="26" t="s">
        <v>56</v>
      </c>
      <c r="D15" s="26" t="s">
        <v>288</v>
      </c>
      <c r="E15" s="26" t="s">
        <v>317</v>
      </c>
      <c r="F15" s="25" t="s">
        <v>237</v>
      </c>
      <c r="G15" s="25"/>
      <c r="H15" s="25" t="s">
        <v>289</v>
      </c>
      <c r="I15" s="25" t="s">
        <v>290</v>
      </c>
      <c r="J15" s="25" t="s">
        <v>254</v>
      </c>
      <c r="K15" s="24" t="s">
        <v>291</v>
      </c>
      <c r="L15" s="24" t="s">
        <v>39</v>
      </c>
      <c r="M15" s="25"/>
      <c r="N15" s="25"/>
      <c r="O15" s="25"/>
      <c r="P15" s="25"/>
      <c r="Q15" s="26"/>
      <c r="R15" s="26"/>
    </row>
    <row r="17" spans="1:1" x14ac:dyDescent="0.25">
      <c r="A17" t="str" cm="1">
        <f t="array" ref="A17:A19">_xlfn.UNIQUE(P9S_BDD[Famille])</f>
        <v>Indicateur</v>
      </c>
    </row>
    <row r="18" spans="1:1" x14ac:dyDescent="0.25">
      <c r="A18" t="str">
        <v>EV - W2 - W3</v>
      </c>
    </row>
    <row r="19" spans="1:1" x14ac:dyDescent="0.25">
      <c r="A19" t="str">
        <v>Relais</v>
      </c>
    </row>
  </sheetData>
  <conditionalFormatting sqref="C1:D1">
    <cfRule type="cellIs" dxfId="85" priority="4" operator="equal">
      <formula>"Manque doc"</formula>
    </cfRule>
    <cfRule type="cellIs" dxfId="84" priority="5" operator="equal">
      <formula>"En cours"</formula>
    </cfRule>
    <cfRule type="cellIs" dxfId="83" priority="6" operator="equal">
      <formula>"Archivé"</formula>
    </cfRule>
  </conditionalFormatting>
  <conditionalFormatting sqref="C2:D15">
    <cfRule type="cellIs" dxfId="82" priority="1" operator="equal">
      <formula>"Manque doc"</formula>
    </cfRule>
    <cfRule type="cellIs" dxfId="81" priority="2" operator="equal">
      <formula>"En cours"</formula>
    </cfRule>
    <cfRule type="cellIs" dxfId="80" priority="3" operator="equal">
      <formula>"Archivé"</formula>
    </cfRule>
  </conditionalFormatting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3">
    <tablePart r:id="rId2"/>
    <tablePart r:id="rId3"/>
    <tablePart r:id="rId4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CEC18-F827-46BD-95D7-1C38B2DDF7E3}">
  <sheetPr codeName="Feuil11"/>
  <dimension ref="A1:I19"/>
  <sheetViews>
    <sheetView workbookViewId="0">
      <selection activeCell="C23" sqref="C23"/>
    </sheetView>
  </sheetViews>
  <sheetFormatPr baseColWidth="10" defaultRowHeight="15" x14ac:dyDescent="0.25"/>
  <cols>
    <col min="1" max="1" width="18.42578125" bestFit="1" customWidth="1"/>
    <col min="2" max="2" width="20.85546875" bestFit="1" customWidth="1"/>
    <col min="3" max="3" width="33.28515625" bestFit="1" customWidth="1"/>
    <col min="4" max="4" width="17.42578125" bestFit="1" customWidth="1"/>
    <col min="5" max="5" width="33.28515625" bestFit="1" customWidth="1"/>
    <col min="6" max="6" width="27.28515625" bestFit="1" customWidth="1"/>
    <col min="7" max="9" width="27.7109375" bestFit="1" customWidth="1"/>
  </cols>
  <sheetData>
    <row r="1" spans="1:9" x14ac:dyDescent="0.25">
      <c r="A1" s="5" t="s">
        <v>371</v>
      </c>
      <c r="B1" s="5" t="s">
        <v>380</v>
      </c>
      <c r="C1" s="9" t="s">
        <v>373</v>
      </c>
      <c r="D1" s="7" t="s">
        <v>377</v>
      </c>
      <c r="E1" s="9" t="s">
        <v>375</v>
      </c>
      <c r="F1" s="5" t="s">
        <v>372</v>
      </c>
      <c r="G1" s="5" t="s">
        <v>378</v>
      </c>
      <c r="H1" s="5" t="s">
        <v>376</v>
      </c>
      <c r="I1" s="5" t="s">
        <v>374</v>
      </c>
    </row>
    <row r="2" spans="1:9" x14ac:dyDescent="0.25">
      <c r="A2" s="6" t="s">
        <v>322</v>
      </c>
      <c r="B2" s="7" t="s">
        <v>341</v>
      </c>
      <c r="C2" s="7" t="s">
        <v>324</v>
      </c>
      <c r="D2" s="16" t="s">
        <v>343</v>
      </c>
      <c r="E2" s="7" t="s">
        <v>335</v>
      </c>
      <c r="F2" s="9" t="s">
        <v>323</v>
      </c>
      <c r="G2" s="5" t="s">
        <v>350</v>
      </c>
      <c r="H2" s="5" t="s">
        <v>338</v>
      </c>
      <c r="I2" s="5" t="s">
        <v>333</v>
      </c>
    </row>
    <row r="3" spans="1:9" x14ac:dyDescent="0.25">
      <c r="A3" s="6" t="s">
        <v>325</v>
      </c>
      <c r="B3" s="7" t="s">
        <v>346</v>
      </c>
      <c r="C3" s="7" t="s">
        <v>329</v>
      </c>
      <c r="D3" s="7"/>
      <c r="E3" s="9"/>
      <c r="F3" s="9" t="s">
        <v>370</v>
      </c>
      <c r="G3" s="5" t="s">
        <v>367</v>
      </c>
      <c r="H3" s="5" t="s">
        <v>360</v>
      </c>
      <c r="I3" s="5" t="s">
        <v>345</v>
      </c>
    </row>
    <row r="4" spans="1:9" x14ac:dyDescent="0.25">
      <c r="A4" s="6" t="s">
        <v>326</v>
      </c>
      <c r="B4" s="7" t="s">
        <v>349</v>
      </c>
      <c r="C4" s="7" t="s">
        <v>336</v>
      </c>
      <c r="D4" s="7"/>
      <c r="E4" s="9"/>
      <c r="H4" s="5" t="s">
        <v>368</v>
      </c>
    </row>
    <row r="5" spans="1:9" x14ac:dyDescent="0.25">
      <c r="A5" s="6" t="s">
        <v>328</v>
      </c>
      <c r="B5" s="7" t="s">
        <v>365</v>
      </c>
      <c r="C5" s="7" t="s">
        <v>339</v>
      </c>
      <c r="D5" s="7"/>
      <c r="E5" s="5"/>
    </row>
    <row r="6" spans="1:9" x14ac:dyDescent="0.25">
      <c r="A6" s="6" t="s">
        <v>330</v>
      </c>
      <c r="B6" s="5"/>
      <c r="C6" s="7" t="s">
        <v>342</v>
      </c>
      <c r="D6" s="7"/>
      <c r="E6" s="5"/>
    </row>
    <row r="7" spans="1:9" x14ac:dyDescent="0.25">
      <c r="A7" s="6" t="s">
        <v>334</v>
      </c>
      <c r="B7" s="5"/>
      <c r="C7" s="7" t="s">
        <v>347</v>
      </c>
      <c r="D7" s="7"/>
      <c r="E7" s="5"/>
    </row>
    <row r="8" spans="1:9" x14ac:dyDescent="0.25">
      <c r="A8" s="6" t="s">
        <v>337</v>
      </c>
      <c r="B8" s="5"/>
      <c r="C8" s="7" t="s">
        <v>355</v>
      </c>
      <c r="D8" s="7"/>
      <c r="E8" s="5"/>
    </row>
    <row r="9" spans="1:9" x14ac:dyDescent="0.25">
      <c r="A9" s="6" t="s">
        <v>348</v>
      </c>
      <c r="B9" s="5"/>
      <c r="C9" s="5"/>
      <c r="D9" s="7"/>
      <c r="E9" s="5"/>
    </row>
    <row r="10" spans="1:9" x14ac:dyDescent="0.25">
      <c r="A10" s="6" t="s">
        <v>359</v>
      </c>
      <c r="B10" s="5"/>
      <c r="C10" s="5"/>
      <c r="D10" s="7"/>
      <c r="E10" s="5"/>
    </row>
    <row r="11" spans="1:9" x14ac:dyDescent="0.25">
      <c r="A11" s="6" t="s">
        <v>361</v>
      </c>
      <c r="B11" s="5"/>
      <c r="C11" s="5"/>
      <c r="D11" s="7"/>
      <c r="E11" s="5"/>
    </row>
    <row r="12" spans="1:9" x14ac:dyDescent="0.25">
      <c r="A12" s="6" t="s">
        <v>369</v>
      </c>
      <c r="B12" s="5"/>
      <c r="C12" s="5"/>
      <c r="D12" s="7"/>
      <c r="E12" s="5"/>
    </row>
    <row r="15" spans="1:9" x14ac:dyDescent="0.25">
      <c r="A15" s="5" t="s">
        <v>371</v>
      </c>
      <c r="B15" s="5" t="s">
        <v>380</v>
      </c>
      <c r="C15" s="9" t="s">
        <v>373</v>
      </c>
      <c r="D15" s="7" t="s">
        <v>377</v>
      </c>
      <c r="E15" s="9" t="s">
        <v>375</v>
      </c>
      <c r="F15" s="5" t="s">
        <v>372</v>
      </c>
      <c r="G15" s="5" t="s">
        <v>378</v>
      </c>
      <c r="H15" s="5" t="s">
        <v>376</v>
      </c>
      <c r="I15" s="5" t="s">
        <v>374</v>
      </c>
    </row>
    <row r="16" spans="1:9" x14ac:dyDescent="0.25">
      <c r="A16" s="6"/>
      <c r="B16" s="7" t="s">
        <v>401</v>
      </c>
      <c r="C16" s="7" t="s">
        <v>405</v>
      </c>
      <c r="D16" s="16"/>
      <c r="E16" s="7" t="s">
        <v>405</v>
      </c>
      <c r="F16" s="9" t="s">
        <v>386</v>
      </c>
      <c r="G16" s="5" t="s">
        <v>387</v>
      </c>
      <c r="H16" s="5" t="s">
        <v>394</v>
      </c>
      <c r="I16" s="5" t="s">
        <v>399</v>
      </c>
    </row>
    <row r="17" spans="1:9" x14ac:dyDescent="0.25">
      <c r="A17" s="5"/>
      <c r="B17" s="17" t="s">
        <v>402</v>
      </c>
      <c r="C17" s="5"/>
      <c r="D17" s="7"/>
      <c r="E17" s="17" t="s">
        <v>406</v>
      </c>
      <c r="H17" s="5" t="s">
        <v>395</v>
      </c>
      <c r="I17" s="5" t="s">
        <v>309</v>
      </c>
    </row>
    <row r="18" spans="1:9" x14ac:dyDescent="0.25">
      <c r="A18" s="5"/>
      <c r="B18" s="17" t="s">
        <v>403</v>
      </c>
      <c r="C18" s="5"/>
      <c r="D18" s="7"/>
      <c r="E18" s="5"/>
      <c r="I18" s="5" t="s">
        <v>262</v>
      </c>
    </row>
    <row r="19" spans="1:9" x14ac:dyDescent="0.25">
      <c r="A19" s="5"/>
      <c r="B19" s="17" t="s">
        <v>404</v>
      </c>
      <c r="C19" s="5"/>
      <c r="D19" s="7"/>
      <c r="E19" s="5"/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formation xmlns="667250a0-0e94-4390-9855-13084d3b7d34" xsi:nil="true"/>
    <_Flow_SignoffStatus xmlns="667250a0-0e94-4390-9855-13084d3b7d34" xsi:nil="true"/>
    <Commentaires xmlns="667250a0-0e94-4390-9855-13084d3b7d34" xsi:nil="true"/>
    <Gestionnaire_x0020_acc_x00e8_s xmlns="667250a0-0e94-4390-9855-13084d3b7d34">
      <UserInfo>
        <DisplayName/>
        <AccountId xsi:nil="true"/>
        <AccountType/>
      </UserInfo>
    </Gestionnaire_x0020_acc_x00e8_s>
    <Ordre xmlns="667250a0-0e94-4390-9855-13084d3b7d34" xsi:nil="true"/>
    <Responsabledumod_x00e8_le xmlns="667250a0-0e94-4390-9855-13084d3b7d34" xsi:nil="true"/>
    <LikesCount xmlns="http://schemas.microsoft.com/sharepoint/v3" xsi:nil="true"/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Audiences_x0020_cibl_x00e9_es xmlns="667250a0-0e94-4390-9855-13084d3b7d34" xsi:nil="true"/>
    <_ModernAudienceTargetUserField xmlns="667250a0-0e94-4390-9855-13084d3b7d34">
      <UserInfo>
        <DisplayName/>
        <AccountId xsi:nil="true"/>
        <AccountType/>
      </UserInfo>
    </_ModernAudienceTargetUserField>
    <RatedBy xmlns="http://schemas.microsoft.com/sharepoint/v3">
      <UserInfo>
        <DisplayName/>
        <AccountId xsi:nil="true"/>
        <AccountType/>
      </UserInfo>
    </RatedBy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2CE07BF924FC4F9B96FEAE4C71CDD6" ma:contentTypeVersion="" ma:contentTypeDescription="Crée un document." ma:contentTypeScope="" ma:versionID="f416e3b9aba31d40af5e5ab5cbc13dc6">
  <xsd:schema xmlns:xsd="http://www.w3.org/2001/XMLSchema" xmlns:xs="http://www.w3.org/2001/XMLSchema" xmlns:p="http://schemas.microsoft.com/office/2006/metadata/properties" xmlns:ns1="http://schemas.microsoft.com/sharepoint/v3" xmlns:ns2="65b6a526-2dfc-481d-92b4-0e70777fbd7b" xmlns:ns3="667250a0-0e94-4390-9855-13084d3b7d34" targetNamespace="http://schemas.microsoft.com/office/2006/metadata/properties" ma:root="true" ma:fieldsID="0fcd01d040ca09168c63c39fc5ae574b" ns1:_="" ns2:_="" ns3:_="">
    <xsd:import namespace="http://schemas.microsoft.com/sharepoint/v3"/>
    <xsd:import namespace="65b6a526-2dfc-481d-92b4-0e70777fbd7b"/>
    <xsd:import namespace="667250a0-0e94-4390-9855-13084d3b7d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Commentaires" minOccurs="0"/>
                <xsd:element ref="ns3:Information" minOccurs="0"/>
                <xsd:element ref="ns3:MediaServiceGenerationTime" minOccurs="0"/>
                <xsd:element ref="ns3:MediaServiceEventHashCode" minOccurs="0"/>
                <xsd:element ref="ns3:_Flow_SignoffStatus" minOccurs="0"/>
                <xsd:element ref="ns3:MediaServiceAutoKeyPoints" minOccurs="0"/>
                <xsd:element ref="ns3:MediaServiceKeyPoints" minOccurs="0"/>
                <xsd:element ref="ns3:Gestionnaire_x0020_acc_x00e8_s" minOccurs="0"/>
                <xsd:element ref="ns3:Ordre" minOccurs="0"/>
                <xsd:element ref="ns3:Responsabledumod_x00e8_le" minOccurs="0"/>
                <xsd:element ref="ns3:MediaLengthInSeconds" minOccurs="0"/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3:Audiences_x0020_cibl_x00e9_es" minOccurs="0"/>
                <xsd:element ref="ns3:_ModernAudienceTargetUserField" minOccurs="0"/>
                <xsd:element ref="ns3:_ModernAudienceAadObjectI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27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28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29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30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31" nillable="true" ma:displayName="Nombre de « J'aime »" ma:internalName="LikesCount">
      <xsd:simpleType>
        <xsd:restriction base="dms:Unknown"/>
      </xsd:simpleType>
    </xsd:element>
    <xsd:element name="LikedBy" ma:index="32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6a526-2dfc-481d-92b4-0e70777fbd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250a0-0e94-4390-9855-13084d3b7d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Commentaires" ma:index="16" nillable="true" ma:displayName="Commentaires" ma:format="Dropdown" ma:internalName="Commentaires">
      <xsd:simpleType>
        <xsd:restriction base="dms:Note">
          <xsd:maxLength value="255"/>
        </xsd:restriction>
      </xsd:simpleType>
    </xsd:element>
    <xsd:element name="Information" ma:index="17" nillable="true" ma:displayName="Information" ma:format="Dropdown" ma:internalName="Information">
      <xsd:simpleType>
        <xsd:restriction base="dms:Text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État de validation" ma:internalName="_x00c9_tat_x0020_de_x0020_validation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Gestionnaire_x0020_acc_x00e8_s" ma:index="23" nillable="true" ma:displayName="Gestionnaire accès" ma:list="UserInfo" ma:SearchPeopleOnly="false" ma:SharePointGroup="0" ma:internalName="Gestionnaire_x0020_acc_x00e8_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dre" ma:index="24" nillable="true" ma:displayName="Ordre" ma:decimals="0" ma:format="Dropdown" ma:internalName="Ordre" ma:percentage="FALSE">
      <xsd:simpleType>
        <xsd:restriction base="dms:Number"/>
      </xsd:simpleType>
    </xsd:element>
    <xsd:element name="Responsabledumod_x00e8_le" ma:index="25" nillable="true" ma:displayName="Responsable du modèle" ma:format="Dropdown" ma:internalName="Responsabledumod_x00e8_le">
      <xsd:simpleType>
        <xsd:restriction base="dms:Choice">
          <xsd:enumeration value="RQSE"/>
          <xsd:enumeration value="RAC"/>
          <xsd:enumeration value="RCOM"/>
        </xsd:restriction>
      </xsd:simpleType>
    </xsd:element>
    <xsd:element name="MediaLengthInSeconds" ma:index="26" nillable="true" ma:displayName="Length (seconds)" ma:internalName="MediaLengthInSeconds" ma:readOnly="true">
      <xsd:simpleType>
        <xsd:restriction base="dms:Unknown"/>
      </xsd:simpleType>
    </xsd:element>
    <xsd:element name="Audiences_x0020_cibl_x00e9_es" ma:index="33" nillable="true" ma:displayName="Audiences ciblées" ma:internalName="Audiences_x0020_cibl_x00e9_es">
      <xsd:simpleType>
        <xsd:restriction base="dms:Unknown"/>
      </xsd:simpleType>
    </xsd:element>
    <xsd:element name="_ModernAudienceTargetUserField" ma:index="34" nillable="true" ma:displayName="Audience" ma:list="UserInfo" ma:SharePointGroup="0" ma:internalName="_ModernAudienceTargetUserField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ModernAudienceAadObjectIds" ma:index="35" nillable="true" ma:displayName="AudienceIds" ma:list="{31c6af7e-6fab-48c0-80ba-02f146ce7cf2}" ma:internalName="_ModernAudienceAadObjectIds" ma:readOnly="true" ma:showField="_AadObjectIdForUser" ma:web="368312e7-3376-4529-87d3-7da413ed00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8557E6-CA76-4725-A55C-E82F0A034FC5}">
  <ds:schemaRefs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667250a0-0e94-4390-9855-13084d3b7d34"/>
    <ds:schemaRef ds:uri="http://schemas.microsoft.com/sharepoint/v3"/>
    <ds:schemaRef ds:uri="http://schemas.microsoft.com/office/2006/documentManagement/types"/>
    <ds:schemaRef ds:uri="65b6a526-2dfc-481d-92b4-0e70777fbd7b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32D22AB-ADA6-4722-B88F-1B878B7FC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5b6a526-2dfc-481d-92b4-0e70777fbd7b"/>
    <ds:schemaRef ds:uri="667250a0-0e94-4390-9855-13084d3b7d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04F980-F7F4-43B6-AF5C-85999A3A4B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DT</vt:lpstr>
      <vt:lpstr>P1N</vt:lpstr>
      <vt:lpstr>P1S</vt:lpstr>
      <vt:lpstr>P2N</vt:lpstr>
      <vt:lpstr>P3S</vt:lpstr>
      <vt:lpstr>P4N</vt:lpstr>
      <vt:lpstr>P4S</vt:lpstr>
      <vt:lpstr>P6S</vt:lpstr>
      <vt:lpstr>P7S</vt:lpstr>
      <vt:lpstr>P9S</vt:lpstr>
      <vt:lpstr>Autres</vt:lpstr>
      <vt:lpstr>DT!Zone_d_impression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0017469N</dc:creator>
  <cp:lastModifiedBy>SOLON Justin (SNCF VOYAGEURS / TECHNICENTRE DE RENNES </cp:lastModifiedBy>
  <cp:lastPrinted>2021-07-06T13:49:43Z</cp:lastPrinted>
  <dcterms:created xsi:type="dcterms:W3CDTF">2020-12-04T07:38:10Z</dcterms:created>
  <dcterms:modified xsi:type="dcterms:W3CDTF">2021-07-20T12:13:03Z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0x010100692CE07BF924FC4F9B96FEAE4C71CDD6</vt:lpwstr>
  </property>
  <property fmtid="{D5CDD505-2E9C-101B-9397-08002B2CF9AE}" pid="3" name="MSIP_Label_2f0eac6c-116b-4188-8365-850c269708e7_Enabled">
    <vt:lpwstr>true</vt:lpwstr>
  </property>
  <property fmtid="{D5CDD505-2E9C-101B-9397-08002B2CF9AE}" pid="4" name="MSIP_Label_2f0eac6c-116b-4188-8365-850c269708e7_SetDate">
    <vt:lpwstr>2021-07-20T12:13:03Z</vt:lpwstr>
  </property>
  <property fmtid="{D5CDD505-2E9C-101B-9397-08002B2CF9AE}" pid="5" name="MSIP_Label_2f0eac6c-116b-4188-8365-850c269708e7_Method">
    <vt:lpwstr>Privileged</vt:lpwstr>
  </property>
  <property fmtid="{D5CDD505-2E9C-101B-9397-08002B2CF9AE}" pid="6" name="MSIP_Label_2f0eac6c-116b-4188-8365-850c269708e7_Name">
    <vt:lpwstr>2f0eac6c-116b-4188-8365-850c269708e7</vt:lpwstr>
  </property>
  <property fmtid="{D5CDD505-2E9C-101B-9397-08002B2CF9AE}" pid="7" name="MSIP_Label_2f0eac6c-116b-4188-8365-850c269708e7_SiteId">
    <vt:lpwstr>4a7c8238-5799-4b16-9fc6-9ad8fce5a7d9</vt:lpwstr>
  </property>
  <property fmtid="{D5CDD505-2E9C-101B-9397-08002B2CF9AE}" pid="8" name="MSIP_Label_2f0eac6c-116b-4188-8365-850c269708e7_ActionId">
    <vt:lpwstr>7beaaf41-223c-4b6c-b99d-1cdc380750c3</vt:lpwstr>
  </property>
  <property fmtid="{D5CDD505-2E9C-101B-9397-08002B2CF9AE}" pid="9" name="MSIP_Label_2f0eac6c-116b-4188-8365-850c269708e7_ContentBits">
    <vt:lpwstr>2</vt:lpwstr>
  </property>
</Properties>
</file>