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 codeName="{EF0A3169-33C6-E2D0-F78B-2A1B1023552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tragedie11/Desktop/Projet XLSM/"/>
    </mc:Choice>
  </mc:AlternateContent>
  <xr:revisionPtr revIDLastSave="0" documentId="13_ncr:1_{3171D530-D7C3-A649-A804-4528CFBE8658}" xr6:coauthVersionLast="45" xr6:coauthVersionMax="45" xr10:uidLastSave="{00000000-0000-0000-0000-000000000000}"/>
  <bookViews>
    <workbookView xWindow="40200" yWindow="-1180" windowWidth="23660" windowHeight="14520" xr2:uid="{00000000-000D-0000-FFFF-FFFF00000000}"/>
  </bookViews>
  <sheets>
    <sheet name="Feuil1" sheetId="3" r:id="rId1"/>
    <sheet name="Feuil2" sheetId="4" state="hidden" r:id="rId2"/>
    <sheet name="Détails des Devis" sheetId="1" r:id="rId3"/>
    <sheet name="Ressource" sheetId="2" state="hidden" r:id="rId4"/>
  </sheets>
  <externalReferences>
    <externalReference r:id="rId5"/>
    <externalReference r:id="rId6"/>
  </externalReferences>
  <definedNames>
    <definedName name="Civilité1">[1]Feuil3!$A$2:$A$4</definedName>
    <definedName name="_xlnm.Print_Titles" localSheetId="2">'Détails des Devis'!$1:$1</definedName>
    <definedName name="_xlnm.Print_Titles" localSheetId="3">Ressource!#REF!</definedName>
    <definedName name="Titre1">InfoOffre[[#Headers],[N° DEVIS]]</definedName>
    <definedName name="Titre2">[2]Summary!$C$3</definedName>
  </definedNames>
  <calcPr calcId="191029"/>
</workbook>
</file>

<file path=xl/calcChain.xml><?xml version="1.0" encoding="utf-8"?>
<calcChain xmlns="http://schemas.openxmlformats.org/spreadsheetml/2006/main">
  <c r="L7" i="1" l="1"/>
  <c r="L6" i="1"/>
  <c r="L5" i="1"/>
  <c r="L3" i="1"/>
  <c r="L2" i="1"/>
  <c r="B248" i="3" l="1"/>
  <c r="M7" i="1" l="1"/>
  <c r="M6" i="1"/>
  <c r="L8" i="1"/>
  <c r="M8" i="1" s="1"/>
  <c r="M5" i="1"/>
</calcChain>
</file>

<file path=xl/sharedStrings.xml><?xml version="1.0" encoding="utf-8"?>
<sst xmlns="http://schemas.openxmlformats.org/spreadsheetml/2006/main" count="727" uniqueCount="454">
  <si>
    <t>MONTANT</t>
  </si>
  <si>
    <t>Accepté</t>
  </si>
  <si>
    <t>Refusé</t>
  </si>
  <si>
    <t>En attente</t>
  </si>
  <si>
    <t>DATE DU DEVIS</t>
  </si>
  <si>
    <t>NOM</t>
  </si>
  <si>
    <t>SOMME TOTAL</t>
  </si>
  <si>
    <t>Accepté /Refusé</t>
  </si>
  <si>
    <t>Binaghi Aldo</t>
  </si>
  <si>
    <t>Com Yverdon Foot</t>
  </si>
  <si>
    <t>N° DEVIS</t>
  </si>
  <si>
    <t>CP</t>
  </si>
  <si>
    <t>Devis Accepté</t>
  </si>
  <si>
    <t>Devis Refusé</t>
  </si>
  <si>
    <t>Devis en Attente</t>
  </si>
  <si>
    <t>SOMME ACCEPTEE</t>
  </si>
  <si>
    <t>Béati Frères</t>
  </si>
  <si>
    <t>Soumission: Fontenay 7</t>
  </si>
  <si>
    <t>Commune de Montagny</t>
  </si>
  <si>
    <t>Date</t>
  </si>
  <si>
    <t>Dos Santos</t>
  </si>
  <si>
    <t>Coopérative</t>
  </si>
  <si>
    <t>Baloise</t>
  </si>
  <si>
    <t>Neeser Françoise</t>
  </si>
  <si>
    <t>Macaluso Vincenzo</t>
  </si>
  <si>
    <t>Bourquin Jean-Christophe</t>
  </si>
  <si>
    <t>Girardin Jean-Louis</t>
  </si>
  <si>
    <t xml:space="preserve">Piguet Madeleine </t>
  </si>
  <si>
    <t>Bernard Nicod Prairie 27</t>
  </si>
  <si>
    <t xml:space="preserve">Tennis Club </t>
  </si>
  <si>
    <t>Ferrot Carole</t>
  </si>
  <si>
    <t>Ferrot Gisèle</t>
  </si>
  <si>
    <t>Régie CD SA</t>
  </si>
  <si>
    <t>Sorge Aldo</t>
  </si>
  <si>
    <t>Hôtel de la Source - Création</t>
  </si>
  <si>
    <t>Virgolin Claudia</t>
  </si>
  <si>
    <t>Hôtel de la Source - Entretien</t>
  </si>
  <si>
    <t xml:space="preserve">Fenaco </t>
  </si>
  <si>
    <t>Valceschini</t>
  </si>
  <si>
    <t>Decker Tuileries 9-13</t>
  </si>
  <si>
    <t>Tschanz Marianne</t>
  </si>
  <si>
    <t>Margueron Nathalie</t>
  </si>
  <si>
    <t>Van Mullem Frédéric</t>
  </si>
  <si>
    <t>Vuagniaux</t>
  </si>
  <si>
    <t>Château Champvent</t>
  </si>
  <si>
    <t>Duvoisin Immobilier</t>
  </si>
  <si>
    <t>Decker Plaine 86</t>
  </si>
  <si>
    <t>Rapin Vivian</t>
  </si>
  <si>
    <t>Bobst Régie Immobilière</t>
  </si>
  <si>
    <t>Wincasa SA</t>
  </si>
  <si>
    <t>Delay Christophe</t>
  </si>
  <si>
    <t>B. Nicod Prés-du-Lac 21ter</t>
  </si>
  <si>
    <t>Lopez Pedro</t>
  </si>
  <si>
    <t>Anguita Conception</t>
  </si>
  <si>
    <t>Wurlod Patrick</t>
  </si>
  <si>
    <t xml:space="preserve">Service de l' Urbanisme et des  batiments </t>
  </si>
  <si>
    <t>Aubert Nicolas</t>
  </si>
  <si>
    <t>Baumeyer Marinette</t>
  </si>
  <si>
    <t>Girardet Guillaume</t>
  </si>
  <si>
    <t>Gabella Ernest</t>
  </si>
  <si>
    <t>Indulsi Nunzio &amp; Tommaso</t>
  </si>
  <si>
    <t>Domicim SA</t>
  </si>
  <si>
    <t>Lupacchino Corinne</t>
  </si>
  <si>
    <t>TOTAL</t>
  </si>
  <si>
    <t>Lavanchy Alexandre</t>
  </si>
  <si>
    <t>Gymnase d'Yverdon</t>
  </si>
  <si>
    <t>Cerf Alain</t>
  </si>
  <si>
    <t>Coop La Messagère</t>
  </si>
  <si>
    <t>Baula Jacky</t>
  </si>
  <si>
    <t>Incyte Y-Parc - Soumission</t>
  </si>
  <si>
    <t>EVAM Lausanne - Soumission</t>
  </si>
  <si>
    <t>Marinette Baumeyer</t>
  </si>
  <si>
    <t>Gonin Hervé</t>
  </si>
  <si>
    <t>Coopérative /Calamin 10/12</t>
  </si>
  <si>
    <t>Jaquier Immobillier</t>
  </si>
  <si>
    <t>Gallante Alberto</t>
  </si>
  <si>
    <t xml:space="preserve">Jaquier Immobilier Clos au Loup </t>
  </si>
  <si>
    <t>Krauss Jurgen</t>
  </si>
  <si>
    <t>Jaquier Imm. Champ de la Côte</t>
  </si>
  <si>
    <t>Vuagniaux Stéphane</t>
  </si>
  <si>
    <t>Domicim SA Résid. Le Buron</t>
  </si>
  <si>
    <t>Clerc David</t>
  </si>
  <si>
    <t>Dousse Géraldine</t>
  </si>
  <si>
    <t>Porchet Pierre-André</t>
  </si>
  <si>
    <t>Erath Philippe</t>
  </si>
  <si>
    <t>Crettenand Jonathan</t>
  </si>
  <si>
    <t>Bucherato Marinette</t>
  </si>
  <si>
    <t>Lachat Henry</t>
  </si>
  <si>
    <t>Francey Mireille</t>
  </si>
  <si>
    <t>L'Eplattenier Isabelle et Yves</t>
  </si>
  <si>
    <t>Palombo Roberto</t>
  </si>
  <si>
    <t>Ippolitto Giuseppe</t>
  </si>
  <si>
    <t>Galante Alberto</t>
  </si>
  <si>
    <t>87 AS</t>
  </si>
  <si>
    <t>86 AL</t>
  </si>
  <si>
    <t>85 AL</t>
  </si>
  <si>
    <t>73 AL</t>
  </si>
  <si>
    <t>72 AS</t>
  </si>
  <si>
    <t>70 AS</t>
  </si>
  <si>
    <t>71 AL</t>
  </si>
  <si>
    <t>69 AL</t>
  </si>
  <si>
    <t>62 AS</t>
  </si>
  <si>
    <t>53 AL</t>
  </si>
  <si>
    <t>57 AS</t>
  </si>
  <si>
    <t>58 AS</t>
  </si>
  <si>
    <t>59 AL</t>
  </si>
  <si>
    <t>63 AS</t>
  </si>
  <si>
    <t>29 AL</t>
  </si>
  <si>
    <t>28 AL</t>
  </si>
  <si>
    <t>24 AL</t>
  </si>
  <si>
    <t>25 TS</t>
  </si>
  <si>
    <t>26 TS</t>
  </si>
  <si>
    <t>27 AL</t>
  </si>
  <si>
    <t>21 AL</t>
  </si>
  <si>
    <t>22 AL</t>
  </si>
  <si>
    <t>23 AS</t>
  </si>
  <si>
    <t>33 TS</t>
  </si>
  <si>
    <t>35 AL</t>
  </si>
  <si>
    <t>37 AS</t>
  </si>
  <si>
    <t>38 AS</t>
  </si>
  <si>
    <t>36 AL</t>
  </si>
  <si>
    <t>39 AS</t>
  </si>
  <si>
    <t>40 AL</t>
  </si>
  <si>
    <t>41 AS</t>
  </si>
  <si>
    <t>42 AL</t>
  </si>
  <si>
    <t>43 AL</t>
  </si>
  <si>
    <t>44 AS</t>
  </si>
  <si>
    <t>46 AS</t>
  </si>
  <si>
    <t>45 AL</t>
  </si>
  <si>
    <t>47 AL</t>
  </si>
  <si>
    <t>76 AL</t>
  </si>
  <si>
    <t>77 AL</t>
  </si>
  <si>
    <t>80 AS</t>
  </si>
  <si>
    <t>81 AS</t>
  </si>
  <si>
    <t>88 AL</t>
  </si>
  <si>
    <t>Laval Eric</t>
  </si>
  <si>
    <t>89 AL</t>
  </si>
  <si>
    <t>Régamey Marie</t>
  </si>
  <si>
    <t>90 AL</t>
  </si>
  <si>
    <t>Perrin Chantal</t>
  </si>
  <si>
    <t>91 AL</t>
  </si>
  <si>
    <t>Dolci Architectes Sàrl</t>
  </si>
  <si>
    <t>92 AS</t>
  </si>
  <si>
    <t>Copropriété Foulques-Grèbes</t>
  </si>
  <si>
    <t>93 AL</t>
  </si>
  <si>
    <t>PPE Av. de Grandson 66B</t>
  </si>
  <si>
    <t>94 AS</t>
  </si>
  <si>
    <t>95 AL</t>
  </si>
  <si>
    <t xml:space="preserve">Château de Champvent </t>
  </si>
  <si>
    <t>96 AL</t>
  </si>
  <si>
    <t>Lehtonen Oliver</t>
  </si>
  <si>
    <t>97 AS</t>
  </si>
  <si>
    <t>Anachar Abderrahim</t>
  </si>
  <si>
    <t>Chezeaux J.-J/Gestival</t>
  </si>
  <si>
    <t>98 AL</t>
  </si>
  <si>
    <t>De Siebenthal Pierre-Alain</t>
  </si>
  <si>
    <t>99 AS</t>
  </si>
  <si>
    <t>100 AL</t>
  </si>
  <si>
    <t>Porchet et Fils (mail)</t>
  </si>
  <si>
    <t>101 AS</t>
  </si>
  <si>
    <t>FBF Nettoyages</t>
  </si>
  <si>
    <t>Walo La Brinaz</t>
  </si>
  <si>
    <t>Barraud Marylin 1</t>
  </si>
  <si>
    <t>102 AL</t>
  </si>
  <si>
    <t>103 AL</t>
  </si>
  <si>
    <t>Barraud Marylin 2</t>
  </si>
  <si>
    <t>104 AL</t>
  </si>
  <si>
    <t>Rotzetter Anne</t>
  </si>
  <si>
    <t>105 AL</t>
  </si>
  <si>
    <t>106 AS</t>
  </si>
  <si>
    <t>Bernard Nicod Hôpital 27-33</t>
  </si>
  <si>
    <t>107 AS</t>
  </si>
  <si>
    <t>Fivaz-Schlupp Véronique</t>
  </si>
  <si>
    <t>108 TS</t>
  </si>
  <si>
    <t>Carine Levaillant</t>
  </si>
  <si>
    <t>109 AS</t>
  </si>
  <si>
    <t>Leuba Christian</t>
  </si>
  <si>
    <t>64 AS</t>
  </si>
  <si>
    <t>110 AS</t>
  </si>
  <si>
    <t>Pressl-Wenger Jean-Philippe</t>
  </si>
  <si>
    <t>111 AL</t>
  </si>
  <si>
    <t>Deblangy Silvain</t>
  </si>
  <si>
    <t>112 AL</t>
  </si>
  <si>
    <t>Tille Georges</t>
  </si>
  <si>
    <t>113 AS</t>
  </si>
  <si>
    <t>Stegmüller Roger</t>
  </si>
  <si>
    <t>114 AL</t>
  </si>
  <si>
    <t>Roland Cyrille</t>
  </si>
  <si>
    <t>115 AS</t>
  </si>
  <si>
    <t>Stucki Pierre André</t>
  </si>
  <si>
    <t>116 AS</t>
  </si>
  <si>
    <t>Grenacher Jean-Pierre</t>
  </si>
  <si>
    <t>117 AS</t>
  </si>
  <si>
    <t>Chaignat Francis</t>
  </si>
  <si>
    <t>118 AS</t>
  </si>
  <si>
    <t>D'Amico Lucio</t>
  </si>
  <si>
    <t>119 AL</t>
  </si>
  <si>
    <t>Atelier d'Architecture SA / AA</t>
  </si>
  <si>
    <t>120 AS</t>
  </si>
  <si>
    <t>Minuti Germano</t>
  </si>
  <si>
    <t>121 AS</t>
  </si>
  <si>
    <t>Meystre Pierre-Henri</t>
  </si>
  <si>
    <t>Variante</t>
  </si>
  <si>
    <t>122 TS</t>
  </si>
  <si>
    <t>Evard</t>
  </si>
  <si>
    <t>123 AL</t>
  </si>
  <si>
    <t>Mercier Claude</t>
  </si>
  <si>
    <t>124 TS</t>
  </si>
  <si>
    <t>Stefano Balloco</t>
  </si>
  <si>
    <t>125 AL</t>
  </si>
  <si>
    <t>Keusen Sandra</t>
  </si>
  <si>
    <t>126 AL</t>
  </si>
  <si>
    <t>Vermot Aline</t>
  </si>
  <si>
    <t>127 TS</t>
  </si>
  <si>
    <t>José Pina</t>
  </si>
  <si>
    <t>128 TS</t>
  </si>
  <si>
    <t>Bona Architecture - Montagny</t>
  </si>
  <si>
    <t>Bona Architecture - Moudon</t>
  </si>
  <si>
    <t>129 AL</t>
  </si>
  <si>
    <t>130 AL</t>
  </si>
  <si>
    <t>Djukanovic Nenad</t>
  </si>
  <si>
    <t>131 AL</t>
  </si>
  <si>
    <t>132 TS</t>
  </si>
  <si>
    <t>Cotting Immob - Bavois 1 et 3</t>
  </si>
  <si>
    <t>133 AL</t>
  </si>
  <si>
    <t>Commune de Grandson</t>
  </si>
  <si>
    <t>134 AS</t>
  </si>
  <si>
    <t>136 AS</t>
  </si>
  <si>
    <t>135 AS</t>
  </si>
  <si>
    <t>La Luna Giuseppe</t>
  </si>
  <si>
    <t>137 AS</t>
  </si>
  <si>
    <t>30 AS</t>
  </si>
  <si>
    <t>31 AS</t>
  </si>
  <si>
    <t>34 AL</t>
  </si>
  <si>
    <t>50 AS</t>
  </si>
  <si>
    <t>138 AS</t>
  </si>
  <si>
    <t>Morales Gonzalo</t>
  </si>
  <si>
    <t>139 AS</t>
  </si>
  <si>
    <t>Perret Claude</t>
  </si>
  <si>
    <t>Espacité - Vieux Battoir</t>
  </si>
  <si>
    <t>140 AS</t>
  </si>
  <si>
    <t>141 AL</t>
  </si>
  <si>
    <t>142 AS</t>
  </si>
  <si>
    <t>Lethonen Olivier</t>
  </si>
  <si>
    <t>52   AL</t>
  </si>
  <si>
    <t>Willer Dominique</t>
  </si>
  <si>
    <t>143 AL</t>
  </si>
  <si>
    <t>Bally André</t>
  </si>
  <si>
    <t>144 AS</t>
  </si>
  <si>
    <t>Decker Charles SA</t>
  </si>
  <si>
    <t>146 TS</t>
  </si>
  <si>
    <t>Soumission: Sous-le-Signal Orbe</t>
  </si>
  <si>
    <t>147 AS</t>
  </si>
  <si>
    <t>148 AL</t>
  </si>
  <si>
    <t>Dumartheray Philippe</t>
  </si>
  <si>
    <t>149 AL</t>
  </si>
  <si>
    <t>Dumartheray Philippe fille</t>
  </si>
  <si>
    <t>150 AL</t>
  </si>
  <si>
    <t>Saadi Alend</t>
  </si>
  <si>
    <t>145 AL</t>
  </si>
  <si>
    <t>151 AL</t>
  </si>
  <si>
    <t>Callea Fulvio</t>
  </si>
  <si>
    <t>152 AS</t>
  </si>
  <si>
    <t>Cavin Florence</t>
  </si>
  <si>
    <t>153 AS</t>
  </si>
  <si>
    <t>AdminPro - Les Saules</t>
  </si>
  <si>
    <t>154 AL</t>
  </si>
  <si>
    <t>Michoud Cendrine</t>
  </si>
  <si>
    <t>155 AL</t>
  </si>
  <si>
    <t>AB BOX SA</t>
  </si>
  <si>
    <t>Jasmin Bajrektarevic</t>
  </si>
  <si>
    <t>156 AL</t>
  </si>
  <si>
    <t>157 TS</t>
  </si>
  <si>
    <t>Soumission-Explorit</t>
  </si>
  <si>
    <t>158 AS</t>
  </si>
  <si>
    <t>Bernard Nicod / Sous-Bois 7</t>
  </si>
  <si>
    <t>159 AL</t>
  </si>
  <si>
    <t>Jaquier Imm - Levant 20</t>
  </si>
  <si>
    <t>160 AL</t>
  </si>
  <si>
    <t>161 AS</t>
  </si>
  <si>
    <t>162 AS</t>
  </si>
  <si>
    <t>163 AS</t>
  </si>
  <si>
    <t>Savoye Maurice</t>
  </si>
  <si>
    <t>164 AS</t>
  </si>
  <si>
    <t>Gasser Jacques</t>
  </si>
  <si>
    <t>165 AL</t>
  </si>
  <si>
    <t>Batimétal SA</t>
  </si>
  <si>
    <t>166 AL</t>
  </si>
  <si>
    <t>Porchet Michel</t>
  </si>
  <si>
    <t>167 AL</t>
  </si>
  <si>
    <t>Volery Séverine</t>
  </si>
  <si>
    <t>168  AL</t>
  </si>
  <si>
    <t>Ortlieb Jacqueline</t>
  </si>
  <si>
    <t>169 AL</t>
  </si>
  <si>
    <t>Ton Syrille Mathieu</t>
  </si>
  <si>
    <t>170 AL</t>
  </si>
  <si>
    <t>Bielmann</t>
  </si>
  <si>
    <t>171 AS</t>
  </si>
  <si>
    <t>Beauverd Maryline</t>
  </si>
  <si>
    <t>172 AS</t>
  </si>
  <si>
    <t>Vauthey Emmanuel</t>
  </si>
  <si>
    <t>173 AS</t>
  </si>
  <si>
    <t>Bernard Nicod Moulins 117</t>
  </si>
  <si>
    <t>Bernard Nicod Moulins 119</t>
  </si>
  <si>
    <t>174 AS</t>
  </si>
  <si>
    <t>175 AL</t>
  </si>
  <si>
    <t>F.C Grandson</t>
  </si>
  <si>
    <t>176 TS</t>
  </si>
  <si>
    <t>Route de Contournement - Yverdon</t>
  </si>
  <si>
    <t>177 AS</t>
  </si>
  <si>
    <t>Francey Caroline</t>
  </si>
  <si>
    <t>Serv. des bâtimets Bullet 3</t>
  </si>
  <si>
    <t xml:space="preserve">178 AS </t>
  </si>
  <si>
    <t>179 AS</t>
  </si>
  <si>
    <t>Bernard Nicod Sous-Bois 7A</t>
  </si>
  <si>
    <t>Bernard Nicod Sous-Bois 7E</t>
  </si>
  <si>
    <t>180 AL</t>
  </si>
  <si>
    <t>181 AS</t>
  </si>
  <si>
    <t>Ferreira Emmanuelle</t>
  </si>
  <si>
    <t>182 AS</t>
  </si>
  <si>
    <t>Bernard Nicod Treysala 28/30</t>
  </si>
  <si>
    <t>183 AS</t>
  </si>
  <si>
    <t xml:space="preserve">Service des  Bâtiments </t>
  </si>
  <si>
    <t>184 AS</t>
  </si>
  <si>
    <t>Pinard Anne-Marie</t>
  </si>
  <si>
    <t>185 AS</t>
  </si>
  <si>
    <t>Naef Immobilier</t>
  </si>
  <si>
    <t>186 AS</t>
  </si>
  <si>
    <t xml:space="preserve">Adminpro - Les Bosquets </t>
  </si>
  <si>
    <t>187 AS</t>
  </si>
  <si>
    <t>Petignat &amp; Amor</t>
  </si>
  <si>
    <t>188 AS</t>
  </si>
  <si>
    <t>Dubey Chantal</t>
  </si>
  <si>
    <t>189 AS</t>
  </si>
  <si>
    <t>Bernard Nicod Gubières 9-13</t>
  </si>
  <si>
    <t>190 AL</t>
  </si>
  <si>
    <t>Pétanque Yverdonnoise</t>
  </si>
  <si>
    <t>60 AL</t>
  </si>
  <si>
    <t>61 AL</t>
  </si>
  <si>
    <t>191 AL</t>
  </si>
  <si>
    <t>Bencivenga Adriano</t>
  </si>
  <si>
    <t>192 AL</t>
  </si>
  <si>
    <t>Piscine net</t>
  </si>
  <si>
    <t>193 AS</t>
  </si>
  <si>
    <t>Leuba Nathalie</t>
  </si>
  <si>
    <t>194 AL</t>
  </si>
  <si>
    <t>Cabezas Andrés</t>
  </si>
  <si>
    <t>195 TS</t>
  </si>
  <si>
    <t>Poget Philippe</t>
  </si>
  <si>
    <t>196 AL</t>
  </si>
  <si>
    <t>Gret Laurent</t>
  </si>
  <si>
    <t>197 AS</t>
  </si>
  <si>
    <t>Dubey Chantal 1</t>
  </si>
  <si>
    <t>198 AS</t>
  </si>
  <si>
    <t>Dubey Chantal 2</t>
  </si>
  <si>
    <t>Steiner Francis</t>
  </si>
  <si>
    <t>199 AS</t>
  </si>
  <si>
    <t xml:space="preserve">200 AL </t>
  </si>
  <si>
    <t>Architecte Piller Normann</t>
  </si>
  <si>
    <t>201 AL</t>
  </si>
  <si>
    <t>Folly Annette</t>
  </si>
  <si>
    <t>202 AS</t>
  </si>
  <si>
    <t>Immo Team</t>
  </si>
  <si>
    <t>203 AS</t>
  </si>
  <si>
    <t>Clerc Christian</t>
  </si>
  <si>
    <t>204 AS</t>
  </si>
  <si>
    <t>Thévenaz Anne</t>
  </si>
  <si>
    <t>205 AS</t>
  </si>
  <si>
    <t>Renggli Laetitia</t>
  </si>
  <si>
    <t>206 AL</t>
  </si>
  <si>
    <t>Burnand Eric</t>
  </si>
  <si>
    <t>207 AL</t>
  </si>
  <si>
    <t>Cadol Frédérique</t>
  </si>
  <si>
    <t>208 AS</t>
  </si>
  <si>
    <t>Clerc-Robert Céline</t>
  </si>
  <si>
    <t>209 AS</t>
  </si>
  <si>
    <t>AdminPro Sàrl</t>
  </si>
  <si>
    <t>210 AL</t>
  </si>
  <si>
    <t xml:space="preserve">211 AS </t>
  </si>
  <si>
    <t>Fidurex SA</t>
  </si>
  <si>
    <t>212 AS</t>
  </si>
  <si>
    <t>Walter Clelia</t>
  </si>
  <si>
    <t>213 AS</t>
  </si>
  <si>
    <t>Piguet Anne Florence</t>
  </si>
  <si>
    <t>214 AS</t>
  </si>
  <si>
    <t>Ballocco Stefano PPE</t>
  </si>
  <si>
    <t>215 AS</t>
  </si>
  <si>
    <t>Naef Immobilier SA</t>
  </si>
  <si>
    <t>216 AS</t>
  </si>
  <si>
    <t>Weber Benno</t>
  </si>
  <si>
    <t>217 AS</t>
  </si>
  <si>
    <t>Bernard Nicod / Treysala 28</t>
  </si>
  <si>
    <t>218 TS</t>
  </si>
  <si>
    <t>Caserne Pompiers</t>
  </si>
  <si>
    <t xml:space="preserve">219 AL </t>
  </si>
  <si>
    <t>Gasser Bernard</t>
  </si>
  <si>
    <t>220 AL</t>
  </si>
  <si>
    <t>HEIG - VD</t>
  </si>
  <si>
    <t>221 AL</t>
  </si>
  <si>
    <t>222 AL</t>
  </si>
  <si>
    <t>223 AL</t>
  </si>
  <si>
    <t>Katz Mireille</t>
  </si>
  <si>
    <t>224 AL</t>
  </si>
  <si>
    <t>225 AL</t>
  </si>
  <si>
    <t>Thibaud Sidonie</t>
  </si>
  <si>
    <t>Bobst Régie - Rue d'Orbe 79</t>
  </si>
  <si>
    <t>226 AS</t>
  </si>
  <si>
    <t>Bulliard Roger</t>
  </si>
  <si>
    <t>227 AS</t>
  </si>
  <si>
    <t>Meylan Alain</t>
  </si>
  <si>
    <t>228 AL</t>
  </si>
  <si>
    <t>Commune Treycovagnes</t>
  </si>
  <si>
    <t>229 AL</t>
  </si>
  <si>
    <t>Pahud Nicolas</t>
  </si>
  <si>
    <t>Muscillo Madalena</t>
  </si>
  <si>
    <t>230 AS</t>
  </si>
  <si>
    <t xml:space="preserve">231 AS  </t>
  </si>
  <si>
    <t>Perrin Gilbert</t>
  </si>
  <si>
    <t>232 AS</t>
  </si>
  <si>
    <t>233 AS</t>
  </si>
  <si>
    <t>Pattoni Elisabeth</t>
  </si>
  <si>
    <t>234 AL</t>
  </si>
  <si>
    <t>Fondation Entre-Lacs</t>
  </si>
  <si>
    <t>235 AL</t>
  </si>
  <si>
    <t>Dos Santos Pascal</t>
  </si>
  <si>
    <t>236 AS</t>
  </si>
  <si>
    <t>Masset Gabriel</t>
  </si>
  <si>
    <t>237 AL</t>
  </si>
  <si>
    <t>Monnier Jean Dario</t>
  </si>
  <si>
    <t>238 AL</t>
  </si>
  <si>
    <t>Gygax Roger</t>
  </si>
  <si>
    <t>239 AL</t>
  </si>
  <si>
    <t>Bona Complement devis</t>
  </si>
  <si>
    <t>240 AL</t>
  </si>
  <si>
    <t>Nerny Steve</t>
  </si>
  <si>
    <t>241 AL</t>
  </si>
  <si>
    <t>Piguet Sarah</t>
  </si>
  <si>
    <t>242 AL</t>
  </si>
  <si>
    <t>Martinez Lorenzo</t>
  </si>
  <si>
    <t>243 TS</t>
  </si>
  <si>
    <t>Hôtel La Source</t>
  </si>
  <si>
    <t>244 TS</t>
  </si>
  <si>
    <t>Dolci -  Fam. Trentin</t>
  </si>
  <si>
    <t>Richard Immobilier</t>
  </si>
  <si>
    <t>Réf</t>
  </si>
  <si>
    <t>Nom</t>
  </si>
  <si>
    <t>Référence</t>
  </si>
  <si>
    <t>Date du devis</t>
  </si>
  <si>
    <t>Montant</t>
  </si>
  <si>
    <t>Formulaire: Nouveau Devis</t>
  </si>
  <si>
    <t>AL</t>
  </si>
  <si>
    <t>AS</t>
  </si>
  <si>
    <t>TS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</si>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</sst>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#,##0.00\ &quot;CHF&quot;;[Red]\-#,##0.00\ &quot;CHF&quot;"/>
    <numFmt numFmtId="165" formatCode="#,##0_ ;\-#,##0\ "/>
    <numFmt numFmtId="166" formatCode="#,##0.00\ &quot;€&quot;"/>
    <numFmt numFmtId="167" formatCode="#,##0.00\ &quot;CHF&quot;"/>
  </numFmts>
  <fonts count="33" x14ac:knownFonts="1">
    <font>
      <sz val="11"/>
      <color theme="1" tint="0.34998626667073579"/>
      <name val="Calibri"/>
      <family val="2"/>
      <scheme val="minor"/>
    </font>
    <font>
      <sz val="36"/>
      <color theme="4"/>
      <name val="Calibri"/>
      <family val="2"/>
      <scheme val="major"/>
    </font>
    <font>
      <sz val="14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20"/>
      <color theme="1" tint="0.34998626667073579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1" tint="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sz val="18"/>
      <color theme="1" tint="0.34998626667073579"/>
      <name val="Calibri"/>
      <family val="2"/>
      <scheme val="minor"/>
    </font>
    <font>
      <sz val="16"/>
      <color rgb="FF00B05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 tint="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 tint="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 tint="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0"/>
      <color theme="1" tint="0.499984740745262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20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20"/>
      <color rgb="FF9C0006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7"/>
      <color theme="0"/>
      <name val="Calibri (Corps)"/>
    </font>
    <font>
      <b/>
      <sz val="14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sz val="14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4D2D2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</borders>
  <cellStyleXfs count="12">
    <xf numFmtId="0" fontId="0" fillId="0" borderId="0">
      <alignment horizontal="left" vertical="center" wrapText="1" indent="1"/>
    </xf>
    <xf numFmtId="0" fontId="1" fillId="0" borderId="0" applyNumberFormat="0" applyFill="0" applyBorder="0" applyAlignment="0" applyProtection="0"/>
    <xf numFmtId="165" fontId="3" fillId="0" borderId="0" applyFont="0" applyFill="0" applyBorder="0" applyProtection="0">
      <alignment horizontal="left" vertical="center" indent="1"/>
    </xf>
    <xf numFmtId="165" fontId="3" fillId="0" borderId="0" applyFont="0" applyFill="0" applyBorder="0" applyProtection="0">
      <alignment horizontal="right" vertical="center" indent="3"/>
    </xf>
    <xf numFmtId="166" fontId="3" fillId="0" borderId="0" applyFont="0" applyFill="0" applyBorder="0" applyProtection="0">
      <alignment horizontal="left" vertical="center" indent="1"/>
    </xf>
    <xf numFmtId="9" fontId="4" fillId="0" borderId="0" applyFill="0" applyBorder="0" applyProtection="0">
      <alignment horizontal="right" vertical="center"/>
    </xf>
    <xf numFmtId="0" fontId="2" fillId="2" borderId="0" applyNumberFormat="0" applyProtection="0">
      <alignment horizontal="left" indent="1"/>
    </xf>
    <xf numFmtId="14" fontId="3" fillId="0" borderId="0" applyFont="0" applyFill="0" applyBorder="0">
      <alignment horizontal="left" vertical="center" indent="1"/>
    </xf>
    <xf numFmtId="0" fontId="5" fillId="0" borderId="0" applyNumberFormat="0" applyFill="0" applyBorder="0" applyProtection="0">
      <alignment horizontal="right" vertical="center" wrapText="1" indent="1"/>
    </xf>
    <xf numFmtId="0" fontId="5" fillId="0" borderId="0" applyNumberFormat="0" applyFill="0" applyBorder="0" applyProtection="0">
      <alignment horizontal="right" vertical="center" wrapText="1" indent="1"/>
    </xf>
    <xf numFmtId="0" fontId="23" fillId="7" borderId="0" applyNumberFormat="0" applyBorder="0" applyAlignment="0" applyProtection="0"/>
    <xf numFmtId="0" fontId="25" fillId="8" borderId="0" applyNumberFormat="0" applyBorder="0" applyAlignment="0" applyProtection="0"/>
  </cellStyleXfs>
  <cellXfs count="78">
    <xf numFmtId="0" fontId="0" fillId="0" borderId="0" xfId="0">
      <alignment horizontal="left" vertical="center" wrapText="1" indent="1"/>
    </xf>
    <xf numFmtId="9" fontId="8" fillId="0" borderId="0" xfId="5" applyFont="1" applyAlignment="1">
      <alignment horizontal="center" vertical="center"/>
    </xf>
    <xf numFmtId="165" fontId="9" fillId="0" borderId="0" xfId="2" applyFont="1">
      <alignment horizontal="left" vertical="center" indent="1"/>
    </xf>
    <xf numFmtId="0" fontId="9" fillId="0" borderId="0" xfId="0" applyFont="1">
      <alignment horizontal="left" vertical="center" wrapText="1" indent="1"/>
    </xf>
    <xf numFmtId="14" fontId="9" fillId="0" borderId="0" xfId="7" applyFont="1">
      <alignment horizontal="left" vertical="center" indent="1"/>
    </xf>
    <xf numFmtId="0" fontId="9" fillId="0" borderId="0" xfId="0" applyFont="1" applyFill="1">
      <alignment horizontal="left" vertical="center" wrapText="1" indent="1"/>
    </xf>
    <xf numFmtId="14" fontId="9" fillId="0" borderId="0" xfId="7" applyFont="1" applyFill="1">
      <alignment horizontal="left" vertical="center" indent="1"/>
    </xf>
    <xf numFmtId="0" fontId="7" fillId="4" borderId="0" xfId="6" applyFont="1" applyFill="1" applyAlignment="1">
      <alignment horizontal="center" vertical="center"/>
    </xf>
    <xf numFmtId="0" fontId="2" fillId="4" borderId="0" xfId="6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0" fillId="0" borderId="1" xfId="0" applyFont="1" applyBorder="1">
      <alignment horizontal="left" vertical="center" wrapText="1" indent="1"/>
    </xf>
    <xf numFmtId="0" fontId="9" fillId="0" borderId="1" xfId="0" applyFont="1" applyBorder="1">
      <alignment horizontal="left" vertical="center" wrapText="1" indent="1"/>
    </xf>
    <xf numFmtId="0" fontId="9" fillId="5" borderId="1" xfId="0" applyFont="1" applyFill="1" applyBorder="1">
      <alignment horizontal="left" vertical="center" wrapText="1" indent="1"/>
    </xf>
    <xf numFmtId="0" fontId="12" fillId="0" borderId="0" xfId="0" applyFont="1" applyFill="1">
      <alignment horizontal="left" vertical="center" wrapText="1" indent="1"/>
    </xf>
    <xf numFmtId="167" fontId="9" fillId="0" borderId="0" xfId="4" applyNumberFormat="1" applyFont="1" applyAlignment="1">
      <alignment horizontal="right" vertical="center" indent="1"/>
    </xf>
    <xf numFmtId="167" fontId="9" fillId="0" borderId="0" xfId="4" applyNumberFormat="1" applyFont="1" applyFill="1" applyAlignment="1">
      <alignment horizontal="right" vertical="center" indent="1"/>
    </xf>
    <xf numFmtId="0" fontId="0" fillId="0" borderId="0" xfId="0" applyAlignment="1">
      <alignment horizontal="right" vertical="center" wrapText="1" indent="1"/>
    </xf>
    <xf numFmtId="164" fontId="0" fillId="0" borderId="0" xfId="0" applyNumberFormat="1">
      <alignment horizontal="left" vertical="center" wrapText="1" indent="1"/>
    </xf>
    <xf numFmtId="9" fontId="13" fillId="5" borderId="1" xfId="5" applyFont="1" applyFill="1" applyBorder="1">
      <alignment horizontal="right" vertical="center"/>
    </xf>
    <xf numFmtId="9" fontId="14" fillId="0" borderId="1" xfId="5" applyFont="1" applyBorder="1">
      <alignment horizontal="right" vertical="center"/>
    </xf>
    <xf numFmtId="0" fontId="9" fillId="6" borderId="2" xfId="0" applyFont="1" applyFill="1" applyBorder="1">
      <alignment horizontal="left" vertical="center" wrapText="1" indent="1"/>
    </xf>
    <xf numFmtId="9" fontId="9" fillId="6" borderId="2" xfId="5" applyFont="1" applyFill="1" applyBorder="1">
      <alignment horizontal="right" vertical="center"/>
    </xf>
    <xf numFmtId="0" fontId="9" fillId="0" borderId="3" xfId="0" applyFont="1" applyFill="1" applyBorder="1">
      <alignment horizontal="left" vertical="center" wrapText="1" indent="1"/>
    </xf>
    <xf numFmtId="0" fontId="9" fillId="0" borderId="4" xfId="0" applyFont="1" applyFill="1" applyBorder="1">
      <alignment horizontal="left" vertical="center" wrapText="1" indent="1"/>
    </xf>
    <xf numFmtId="9" fontId="9" fillId="0" borderId="5" xfId="5" applyFont="1" applyFill="1" applyBorder="1">
      <alignment horizontal="right" vertical="center"/>
    </xf>
    <xf numFmtId="165" fontId="15" fillId="0" borderId="0" xfId="2" applyFont="1">
      <alignment horizontal="left" vertical="center" indent="1"/>
    </xf>
    <xf numFmtId="0" fontId="15" fillId="0" borderId="0" xfId="0" applyFont="1" applyFill="1">
      <alignment horizontal="left" vertical="center" wrapText="1" indent="1"/>
    </xf>
    <xf numFmtId="14" fontId="15" fillId="0" borderId="0" xfId="7" applyFont="1">
      <alignment horizontal="left" vertical="center" indent="1"/>
    </xf>
    <xf numFmtId="167" fontId="15" fillId="0" borderId="0" xfId="4" applyNumberFormat="1" applyFont="1" applyAlignment="1">
      <alignment horizontal="right" vertical="center" indent="1"/>
    </xf>
    <xf numFmtId="9" fontId="16" fillId="0" borderId="0" xfId="5" applyFont="1" applyAlignment="1">
      <alignment horizontal="center" vertical="center"/>
    </xf>
    <xf numFmtId="14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4" fontId="9" fillId="0" borderId="0" xfId="7" applyFont="1" applyAlignment="1">
      <alignment horizontal="left" vertical="center"/>
    </xf>
    <xf numFmtId="14" fontId="9" fillId="0" borderId="0" xfId="7" applyFont="1" applyFill="1" applyAlignment="1">
      <alignment horizontal="left" vertical="center"/>
    </xf>
    <xf numFmtId="0" fontId="17" fillId="0" borderId="0" xfId="0" applyFont="1" applyFill="1">
      <alignment horizontal="left" vertical="center" wrapText="1" indent="1"/>
    </xf>
    <xf numFmtId="14" fontId="17" fillId="0" borderId="0" xfId="7" applyFont="1">
      <alignment horizontal="left" vertical="center" indent="1"/>
    </xf>
    <xf numFmtId="167" fontId="17" fillId="0" borderId="0" xfId="4" applyNumberFormat="1" applyFont="1" applyAlignment="1">
      <alignment horizontal="right" vertical="center" indent="1"/>
    </xf>
    <xf numFmtId="9" fontId="18" fillId="0" borderId="0" xfId="5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14" fontId="17" fillId="0" borderId="0" xfId="0" applyNumberFormat="1" applyFont="1" applyAlignment="1">
      <alignment horizontal="left" vertical="center"/>
    </xf>
    <xf numFmtId="165" fontId="19" fillId="0" borderId="0" xfId="2" applyFont="1">
      <alignment horizontal="left" vertical="center" indent="1"/>
    </xf>
    <xf numFmtId="0" fontId="19" fillId="0" borderId="0" xfId="0" applyFont="1" applyFill="1">
      <alignment horizontal="left" vertical="center" wrapText="1" indent="1"/>
    </xf>
    <xf numFmtId="14" fontId="19" fillId="0" borderId="0" xfId="7" applyFont="1">
      <alignment horizontal="left" vertical="center" indent="1"/>
    </xf>
    <xf numFmtId="167" fontId="19" fillId="0" borderId="0" xfId="4" applyNumberFormat="1" applyFont="1" applyAlignment="1">
      <alignment horizontal="right" vertical="center" indent="1"/>
    </xf>
    <xf numFmtId="9" fontId="20" fillId="0" borderId="0" xfId="5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14" fontId="19" fillId="0" borderId="0" xfId="0" applyNumberFormat="1" applyFont="1" applyAlignment="1">
      <alignment horizontal="left" vertical="center"/>
    </xf>
    <xf numFmtId="165" fontId="21" fillId="0" borderId="0" xfId="2" applyFont="1">
      <alignment horizontal="left" vertical="center" indent="1"/>
    </xf>
    <xf numFmtId="0" fontId="21" fillId="0" borderId="0" xfId="0" applyFont="1" applyFill="1">
      <alignment horizontal="left" vertical="center" wrapText="1" indent="1"/>
    </xf>
    <xf numFmtId="14" fontId="21" fillId="0" borderId="0" xfId="7" applyFont="1">
      <alignment horizontal="left" vertical="center" indent="1"/>
    </xf>
    <xf numFmtId="167" fontId="21" fillId="0" borderId="0" xfId="4" applyNumberFormat="1" applyFont="1" applyAlignment="1">
      <alignment horizontal="right" vertical="center" indent="1"/>
    </xf>
    <xf numFmtId="9" fontId="22" fillId="0" borderId="0" xfId="5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14" fontId="21" fillId="0" borderId="0" xfId="0" applyNumberFormat="1" applyFont="1" applyAlignment="1">
      <alignment horizontal="left" vertical="center"/>
    </xf>
    <xf numFmtId="9" fontId="24" fillId="7" borderId="0" xfId="10" applyNumberFormat="1" applyFont="1" applyAlignment="1">
      <alignment horizontal="center" vertical="center"/>
    </xf>
    <xf numFmtId="9" fontId="26" fillId="8" borderId="0" xfId="11" applyNumberFormat="1" applyFont="1" applyAlignment="1">
      <alignment horizontal="center" vertical="center"/>
    </xf>
    <xf numFmtId="0" fontId="0" fillId="10" borderId="0" xfId="0" applyFill="1" applyAlignment="1"/>
    <xf numFmtId="0" fontId="27" fillId="10" borderId="0" xfId="0" applyFont="1" applyFill="1" applyAlignment="1">
      <alignment vertical="top"/>
    </xf>
    <xf numFmtId="165" fontId="21" fillId="0" borderId="1" xfId="2" applyFont="1" applyBorder="1">
      <alignment horizontal="left" vertical="center" indent="1"/>
    </xf>
    <xf numFmtId="0" fontId="28" fillId="10" borderId="0" xfId="0" applyFont="1" applyFill="1" applyBorder="1" applyAlignment="1" applyProtection="1">
      <alignment vertical="center"/>
      <protection locked="0"/>
    </xf>
    <xf numFmtId="165" fontId="9" fillId="0" borderId="0" xfId="2" applyFont="1" applyAlignment="1">
      <alignment horizontal="left" vertical="center"/>
    </xf>
    <xf numFmtId="0" fontId="30" fillId="11" borderId="0" xfId="0" applyFont="1" applyFill="1" applyAlignment="1">
      <alignment vertical="top"/>
    </xf>
    <xf numFmtId="0" fontId="0" fillId="10" borderId="0" xfId="0" applyFill="1">
      <alignment horizontal="left" vertical="center" wrapText="1" indent="1"/>
    </xf>
    <xf numFmtId="165" fontId="15" fillId="0" borderId="0" xfId="2" applyFont="1" applyAlignment="1">
      <alignment horizontal="left" vertical="center"/>
    </xf>
    <xf numFmtId="165" fontId="19" fillId="0" borderId="0" xfId="2" applyFont="1" applyAlignment="1">
      <alignment horizontal="left" vertical="center"/>
    </xf>
    <xf numFmtId="165" fontId="21" fillId="0" borderId="0" xfId="2" applyFont="1" applyAlignment="1">
      <alignment horizontal="left" vertical="center"/>
    </xf>
    <xf numFmtId="167" fontId="28" fillId="0" borderId="1" xfId="0" applyNumberFormat="1" applyFont="1" applyFill="1" applyBorder="1" applyAlignment="1" applyProtection="1">
      <alignment horizontal="left" vertical="center"/>
    </xf>
    <xf numFmtId="0" fontId="28" fillId="0" borderId="1" xfId="0" applyFont="1" applyFill="1" applyBorder="1" applyAlignment="1" applyProtection="1">
      <alignment vertical="center"/>
    </xf>
    <xf numFmtId="0" fontId="28" fillId="3" borderId="1" xfId="0" applyFont="1" applyFill="1" applyBorder="1" applyAlignment="1" applyProtection="1">
      <alignment horizontal="left" vertical="center"/>
    </xf>
    <xf numFmtId="14" fontId="31" fillId="0" borderId="1" xfId="0" applyNumberFormat="1" applyFont="1" applyBorder="1" applyAlignment="1" applyProtection="1">
      <alignment horizontal="left" vertical="center" indent="1"/>
    </xf>
    <xf numFmtId="0" fontId="29" fillId="9" borderId="6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167" fontId="10" fillId="3" borderId="1" xfId="4" applyNumberFormat="1" applyFont="1" applyFill="1" applyBorder="1" applyAlignment="1">
      <alignment horizontal="right" vertical="center"/>
    </xf>
    <xf numFmtId="167" fontId="11" fillId="0" borderId="1" xfId="4" applyNumberFormat="1" applyFont="1" applyFill="1" applyBorder="1" applyAlignment="1">
      <alignment horizontal="right" vertical="center"/>
    </xf>
  </cellXfs>
  <cellStyles count="12">
    <cellStyle name="Date" xfId="7" xr:uid="{00000000-0005-0000-0000-000000000000}"/>
    <cellStyle name="Insatisfaisant" xfId="11" builtinId="27"/>
    <cellStyle name="Lien hypertexte" xfId="8" builtinId="8" customBuiltin="1"/>
    <cellStyle name="Lien hypertexte visité" xfId="9" builtinId="9" customBuiltin="1"/>
    <cellStyle name="Milliers" xfId="2" builtinId="3" customBuiltin="1"/>
    <cellStyle name="Milliers [0]" xfId="3" builtinId="6" customBuiltin="1"/>
    <cellStyle name="Monétaire" xfId="4" builtinId="4" customBuiltin="1"/>
    <cellStyle name="Normal" xfId="0" builtinId="0" customBuiltin="1"/>
    <cellStyle name="Pourcentage" xfId="5" builtinId="5" customBuiltin="1"/>
    <cellStyle name="Satisfaisant" xfId="10" builtinId="26"/>
    <cellStyle name="Titre" xfId="1" builtinId="15" customBuiltin="1"/>
    <cellStyle name="Titre 1" xfId="6" builtinId="16" customBuiltin="1"/>
  </cellStyles>
  <dxfs count="27">
    <dxf>
      <fill>
        <patternFill>
          <fgColor auto="1"/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 tint="0.499984740745262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7" formatCode="#,##0.00\ &quot;CHF&quot;"/>
      <alignment horizontal="right" vertical="center" textRotation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color theme="1"/>
        <name val="Calibri"/>
        <scheme val="minor"/>
      </font>
      <alignment vertical="center" textRotation="0" wrapText="0" indent="0" justifyLastLine="0" shrinkToFit="0" readingOrder="0"/>
    </dxf>
    <dxf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ont>
        <b val="0"/>
        <i val="0"/>
        <color theme="1" tint="0.499984740745262"/>
      </font>
      <fill>
        <patternFill>
          <bgColor theme="0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1" tint="0.499984740745262"/>
      </font>
      <fill>
        <patternFill>
          <bgColor theme="0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0"/>
      </font>
      <fill>
        <patternFill patternType="solid">
          <fgColor theme="5" tint="-0.249977111117893"/>
          <bgColor theme="5" tint="-0.499984740745262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1" tint="0.499984740745262"/>
      </font>
      <fill>
        <patternFill>
          <bgColor theme="0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0"/>
      </font>
      <fill>
        <patternFill>
          <bgColor theme="5" tint="-0.499984740745262"/>
        </patternFill>
      </fill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0"/>
      </font>
      <fill>
        <patternFill patternType="solid">
          <fgColor theme="5"/>
          <bgColor theme="5" tint="-0.499984740745262"/>
        </patternFill>
      </fill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  <dxf>
      <font>
        <b val="0"/>
        <i val="0"/>
        <color theme="1" tint="0.34998626667073579"/>
      </font>
      <fill>
        <patternFill>
          <bgColor theme="0"/>
        </patternFill>
      </fill>
      <border diagonalUp="0" diagonalDown="0"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thin">
          <color theme="1" tint="0.34998626667073579"/>
        </vertical>
        <horizontal style="thin">
          <color theme="1" tint="0.34998626667073579"/>
        </horizontal>
      </border>
    </dxf>
  </dxfs>
  <tableStyles count="2" defaultTableStyle="Suivi des offres" defaultPivotStyle="PivotStyleLight16">
    <tableStyle name="Suivi des offres" pivot="0" count="3" xr9:uid="{00000000-0011-0000-FFFF-FFFF00000000}">
      <tableStyleElement type="wholeTable" dxfId="26"/>
      <tableStyleElement type="headerRow" dxfId="25"/>
      <tableStyleElement type="totalRow" dxfId="24"/>
    </tableStyle>
    <tableStyle name="SuiviOffres_TableauCroiséDynamique1" table="0" count="4" xr9:uid="{00000000-0011-0000-FFFF-FFFF01000000}">
      <tableStyleElement type="wholeTable" dxfId="23"/>
      <tableStyleElement type="headerRow" dxfId="22"/>
      <tableStyleElement type="pageFieldLabels" dxfId="21"/>
      <tableStyleElement type="pageFieldValues" dxfId="20"/>
    </tableStyle>
  </tableStyles>
  <colors>
    <mruColors>
      <color rgb="FF33CC33"/>
      <color rgb="FF99FF99"/>
      <color rgb="FF000000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15</xdr:row>
          <xdr:rowOff>12700</xdr:rowOff>
        </xdr:from>
        <xdr:to>
          <xdr:col>4</xdr:col>
          <xdr:colOff>2324100</xdr:colOff>
          <xdr:row>18</xdr:row>
          <xdr:rowOff>12700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Ajouter Nouveau Devis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ragedie11/Dropbox/Commun/Base%20de%20donne&#769;e%20Client/Base%20client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mmar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Client"/>
      <sheetName val="Liste Client"/>
      <sheetName val="Feuil3"/>
    </sheetNames>
    <sheetDataSet>
      <sheetData sheetId="0" refreshError="1"/>
      <sheetData sheetId="1" refreshError="1"/>
      <sheetData sheetId="2">
        <row r="2">
          <cell r="A2" t="str">
            <v xml:space="preserve">Madame </v>
          </cell>
        </row>
        <row r="3">
          <cell r="A3" t="str">
            <v>Monsieur</v>
          </cell>
        </row>
        <row r="4">
          <cell r="A4" t="str">
            <v xml:space="preserve"> 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nfoOffre" displayName="InfoOffre" ref="B1:I247" totalsRowShown="0" headerRowDxfId="19" dataDxfId="18">
  <autoFilter ref="B1:I247" xr:uid="{00000000-0009-0000-0100-000001000000}"/>
  <sortState xmlns:xlrd2="http://schemas.microsoft.com/office/spreadsheetml/2017/richdata2" ref="B2:I151">
    <sortCondition ref="F1:F151"/>
  </sortState>
  <tableColumns count="8">
    <tableColumn id="1" xr3:uid="{00000000-0010-0000-0000-000001000000}" name="N° DEVIS" dataDxfId="17" dataCellStyle="Milliers"/>
    <tableColumn id="8" xr3:uid="{3BE9B88F-66F2-C640-8BE3-66829E5F33E7}" name="Réf" dataDxfId="16" dataCellStyle="Milliers"/>
    <tableColumn id="2" xr3:uid="{00000000-0010-0000-0000-000002000000}" name="NOM" dataDxfId="15" dataCellStyle="Normal"/>
    <tableColumn id="7" xr3:uid="{00000000-0010-0000-0000-000007000000}" name="CP" dataDxfId="14"/>
    <tableColumn id="3" xr3:uid="{00000000-0010-0000-0000-000003000000}" name="DATE DU DEVIS" dataDxfId="13" dataCellStyle="Date"/>
    <tableColumn id="4" xr3:uid="{00000000-0010-0000-0000-000004000000}" name="MONTANT" dataDxfId="12" dataCellStyle="Monétaire"/>
    <tableColumn id="5" xr3:uid="{00000000-0010-0000-0000-000005000000}" name="Accepté /Refusé" dataDxfId="11" dataCellStyle="Pourcentage"/>
    <tableColumn id="6" xr3:uid="{00000000-0010-0000-0000-000006000000}" name="Date" dataDxfId="10"/>
  </tableColumns>
  <tableStyleInfo name="Suivi des offres" showFirstColumn="0" showLastColumn="1" showRowStripes="1" showColumnStripes="0"/>
  <extLst>
    <ext xmlns:x14="http://schemas.microsoft.com/office/spreadsheetml/2009/9/main" uri="{504A1905-F514-4f6f-8877-14C23A59335A}">
      <x14:table altTextSummary="Entrez les Numéro, Description, Date de réception, Montant, Pourcentage accompli, Échéance et Jours restants  de l’offre dans ce tableau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olst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8DC765"/>
      </a:hlink>
      <a:folHlink>
        <a:srgbClr val="AA8A14"/>
      </a:folHlink>
    </a:clrScheme>
    <a:fontScheme name="Calibri">
      <a:maj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olstice">
      <a:fillStyleLst>
        <a:solidFill>
          <a:schemeClr val="phClr"/>
        </a:solidFill>
        <a:gradFill rotWithShape="1">
          <a:gsLst>
            <a:gs pos="0">
              <a:schemeClr val="phClr">
                <a:tint val="35000"/>
                <a:satMod val="253000"/>
              </a:schemeClr>
            </a:gs>
            <a:gs pos="50000">
              <a:schemeClr val="phClr">
                <a:tint val="42000"/>
                <a:satMod val="255000"/>
              </a:schemeClr>
            </a:gs>
            <a:gs pos="97000">
              <a:schemeClr val="phClr">
                <a:tint val="53000"/>
                <a:satMod val="260000"/>
              </a:schemeClr>
            </a:gs>
            <a:gs pos="100000">
              <a:schemeClr val="phClr">
                <a:tint val="56000"/>
                <a:satMod val="275000"/>
              </a:schemeClr>
            </a:gs>
          </a:gsLst>
          <a:path path="circle">
            <a:fillToRect l="50000" t="50000" r="50000" b="50000"/>
          </a:path>
        </a:gradFill>
        <a:gradFill rotWithShape="1">
          <a:gsLst>
            <a:gs pos="0">
              <a:schemeClr val="phClr">
                <a:tint val="92000"/>
                <a:satMod val="170000"/>
              </a:schemeClr>
            </a:gs>
            <a:gs pos="15000">
              <a:schemeClr val="phClr">
                <a:tint val="92000"/>
                <a:shade val="99000"/>
                <a:satMod val="170000"/>
              </a:schemeClr>
            </a:gs>
            <a:gs pos="62000">
              <a:schemeClr val="phClr">
                <a:tint val="96000"/>
                <a:shade val="80000"/>
                <a:satMod val="170000"/>
              </a:schemeClr>
            </a:gs>
            <a:gs pos="97000">
              <a:schemeClr val="phClr">
                <a:tint val="98000"/>
                <a:shade val="63000"/>
                <a:satMod val="170000"/>
              </a:schemeClr>
            </a:gs>
            <a:gs pos="100000">
              <a:schemeClr val="phClr">
                <a:shade val="62000"/>
                <a:satMod val="170000"/>
              </a:schemeClr>
            </a:gs>
          </a:gsLst>
          <a:path path="circle">
            <a:fillToRect l="50000" t="50000" r="50000" b="5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 contourW="12700">
            <a:bevelT w="0" h="0"/>
            <a:contourClr>
              <a:schemeClr val="phClr">
                <a:shade val="80000"/>
              </a:schemeClr>
            </a:contourClr>
          </a:sp3d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5400000"/>
            </a:lightRig>
          </a:scene3d>
          <a:sp3d contourW="12700">
            <a:bevelT w="25400" h="50800" prst="angle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355000"/>
              </a:schemeClr>
            </a:gs>
            <a:gs pos="40000">
              <a:schemeClr val="phClr">
                <a:tint val="85000"/>
                <a:satMod val="320000"/>
              </a:schemeClr>
            </a:gs>
            <a:gs pos="100000">
              <a:schemeClr val="phClr">
                <a:shade val="55000"/>
                <a:satMod val="300000"/>
              </a:schemeClr>
            </a:gs>
          </a:gsLst>
          <a:path path="circle">
            <a:fillToRect l="-24500" t="-20000" r="124500" b="12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"/>
                <a:satMod val="300000"/>
              </a:schemeClr>
              <a:schemeClr val="phClr">
                <a:tint val="90000"/>
                <a:satMod val="225000"/>
              </a:schemeClr>
            </a:duotone>
          </a:blip>
          <a:tile tx="0" ty="0" sx="90000" sy="90000" flip="xy" algn="tl"/>
        </a:blipFill>
      </a:bgFillStyleLst>
    </a:fmtScheme>
  </a:themeElements>
  <a:objectDefaults>
    <a:spDef>
      <a:spPr>
        <a:ln/>
      </a:spPr>
      <a:bodyPr vertOverflow="clip" horzOverflow="clip" lIns="182880" rtlCol="0" anchor="ctr"/>
      <a:lstStyle>
        <a:defPPr algn="l">
          <a:defRPr sz="1100">
            <a:solidFill>
              <a:schemeClr val="tx1">
                <a:lumMod val="50000"/>
                <a:lumOff val="50000"/>
              </a:schemeClr>
            </a:solidFill>
          </a:defRPr>
        </a:defPPr>
      </a:lstStyle>
      <a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8AD4-CCEB-004A-B6C4-CC62501A1570}">
  <sheetPr codeName="Feuil1"/>
  <dimension ref="B1:F262"/>
  <sheetViews>
    <sheetView showGridLines="0" tabSelected="1" workbookViewId="0">
      <selection activeCell="A9" sqref="A9"/>
    </sheetView>
  </sheetViews>
  <sheetFormatPr baseColWidth="10" defaultRowHeight="15" x14ac:dyDescent="0.2"/>
  <cols>
    <col min="3" max="3" width="30.83203125" customWidth="1"/>
    <col min="5" max="5" width="30.83203125" customWidth="1"/>
  </cols>
  <sheetData>
    <row r="1" spans="2:6" ht="14" customHeight="1" x14ac:dyDescent="0.2"/>
    <row r="3" spans="2:6" ht="16" thickBot="1" x14ac:dyDescent="0.25"/>
    <row r="4" spans="2:6" x14ac:dyDescent="0.2">
      <c r="B4" s="70" t="s">
        <v>449</v>
      </c>
      <c r="C4" s="71"/>
      <c r="D4" s="71"/>
      <c r="E4" s="71"/>
      <c r="F4" s="72"/>
    </row>
    <row r="5" spans="2:6" ht="16" thickBot="1" x14ac:dyDescent="0.25">
      <c r="B5" s="73"/>
      <c r="C5" s="74"/>
      <c r="D5" s="74"/>
      <c r="E5" s="74"/>
      <c r="F5" s="75"/>
    </row>
    <row r="6" spans="2:6" x14ac:dyDescent="0.2">
      <c r="B6" s="62"/>
      <c r="C6" s="56"/>
      <c r="D6" s="56"/>
      <c r="E6" s="56"/>
      <c r="F6" s="56"/>
    </row>
    <row r="7" spans="2:6" x14ac:dyDescent="0.2">
      <c r="B7" s="56"/>
      <c r="C7" s="56"/>
      <c r="D7" s="56"/>
      <c r="E7" s="56"/>
      <c r="F7" s="56"/>
    </row>
    <row r="8" spans="2:6" ht="19" x14ac:dyDescent="0.2">
      <c r="B8" s="56"/>
      <c r="C8" s="57" t="s">
        <v>445</v>
      </c>
      <c r="D8" s="56"/>
      <c r="E8" s="61" t="s">
        <v>447</v>
      </c>
      <c r="F8" s="56"/>
    </row>
    <row r="9" spans="2:6" ht="22" customHeight="1" x14ac:dyDescent="0.2">
      <c r="B9" s="56"/>
      <c r="C9" s="67"/>
      <c r="D9" s="56"/>
      <c r="E9" s="69"/>
      <c r="F9" s="56"/>
    </row>
    <row r="10" spans="2:6" ht="18" customHeight="1" x14ac:dyDescent="0.2">
      <c r="B10" s="56"/>
      <c r="C10" s="59"/>
      <c r="D10" s="56"/>
      <c r="E10" s="56"/>
      <c r="F10" s="56"/>
    </row>
    <row r="11" spans="2:6" ht="19" x14ac:dyDescent="0.2">
      <c r="B11" s="56"/>
      <c r="C11" s="57" t="s">
        <v>11</v>
      </c>
      <c r="D11" s="56"/>
      <c r="E11" s="57" t="s">
        <v>453</v>
      </c>
      <c r="F11" s="56"/>
    </row>
    <row r="12" spans="2:6" ht="22" customHeight="1" x14ac:dyDescent="0.2">
      <c r="B12" s="56"/>
      <c r="C12" s="68"/>
      <c r="D12" s="56"/>
      <c r="E12" s="68"/>
      <c r="F12" s="56"/>
    </row>
    <row r="13" spans="2:6" ht="18" customHeight="1" x14ac:dyDescent="0.2">
      <c r="B13" s="56"/>
      <c r="C13" s="56"/>
      <c r="D13" s="56"/>
      <c r="E13" s="56"/>
      <c r="F13" s="56"/>
    </row>
    <row r="14" spans="2:6" ht="19" x14ac:dyDescent="0.2">
      <c r="B14" s="56"/>
      <c r="C14" s="57" t="s">
        <v>446</v>
      </c>
      <c r="D14" s="56"/>
      <c r="E14" s="57"/>
      <c r="F14" s="56"/>
    </row>
    <row r="15" spans="2:6" ht="22" customHeight="1" x14ac:dyDescent="0.2">
      <c r="B15" s="56"/>
      <c r="C15" s="67"/>
      <c r="D15" s="56"/>
      <c r="E15" s="59"/>
      <c r="F15" s="56"/>
    </row>
    <row r="16" spans="2:6" ht="18" customHeight="1" x14ac:dyDescent="0.2">
      <c r="B16" s="56"/>
      <c r="C16" s="56"/>
      <c r="D16" s="56"/>
      <c r="E16" s="56"/>
      <c r="F16" s="56"/>
    </row>
    <row r="17" spans="2:6" ht="19" x14ac:dyDescent="0.2">
      <c r="B17" s="56"/>
      <c r="C17" s="57" t="s">
        <v>448</v>
      </c>
      <c r="D17" s="56"/>
      <c r="E17" s="56"/>
      <c r="F17" s="56"/>
    </row>
    <row r="18" spans="2:6" ht="22" customHeight="1" x14ac:dyDescent="0.2">
      <c r="B18" s="56"/>
      <c r="C18" s="66"/>
      <c r="D18" s="56"/>
      <c r="E18" s="56"/>
      <c r="F18" s="56"/>
    </row>
    <row r="19" spans="2:6" x14ac:dyDescent="0.2">
      <c r="B19" s="56"/>
      <c r="C19" s="56"/>
      <c r="D19" s="56"/>
      <c r="E19" s="56"/>
      <c r="F19" s="56"/>
    </row>
    <row r="20" spans="2:6" x14ac:dyDescent="0.2">
      <c r="B20" s="56"/>
      <c r="C20" s="56"/>
      <c r="D20" s="56"/>
      <c r="E20" s="56"/>
      <c r="F20" s="56"/>
    </row>
    <row r="248" spans="2:2" x14ac:dyDescent="0.2">
      <c r="B248">
        <f>B247+1</f>
        <v>1</v>
      </c>
    </row>
    <row r="249" spans="2:2" x14ac:dyDescent="0.2">
      <c r="B249">
        <v>2</v>
      </c>
    </row>
    <row r="250" spans="2:2" x14ac:dyDescent="0.2">
      <c r="B250">
        <v>3</v>
      </c>
    </row>
    <row r="251" spans="2:2" x14ac:dyDescent="0.2">
      <c r="B251">
        <v>4</v>
      </c>
    </row>
    <row r="252" spans="2:2" x14ac:dyDescent="0.2">
      <c r="B252">
        <v>5</v>
      </c>
    </row>
    <row r="253" spans="2:2" x14ac:dyDescent="0.2">
      <c r="B253">
        <v>6</v>
      </c>
    </row>
    <row r="254" spans="2:2" x14ac:dyDescent="0.2">
      <c r="B254">
        <v>7</v>
      </c>
    </row>
    <row r="255" spans="2:2" x14ac:dyDescent="0.2">
      <c r="B255">
        <v>8</v>
      </c>
    </row>
    <row r="256" spans="2:2" x14ac:dyDescent="0.2">
      <c r="B256">
        <v>9</v>
      </c>
    </row>
    <row r="257" spans="2:2" x14ac:dyDescent="0.2">
      <c r="B257">
        <v>10</v>
      </c>
    </row>
    <row r="258" spans="2:2" x14ac:dyDescent="0.2">
      <c r="B258">
        <v>11</v>
      </c>
    </row>
    <row r="259" spans="2:2" x14ac:dyDescent="0.2">
      <c r="B259">
        <v>12</v>
      </c>
    </row>
    <row r="260" spans="2:2" x14ac:dyDescent="0.2">
      <c r="B260">
        <v>13</v>
      </c>
    </row>
    <row r="261" spans="2:2" x14ac:dyDescent="0.2">
      <c r="B261">
        <v>14</v>
      </c>
    </row>
    <row r="262" spans="2:2" x14ac:dyDescent="0.2">
      <c r="B262">
        <v>15</v>
      </c>
    </row>
  </sheetData>
  <mergeCells count="1">
    <mergeCell ref="B4:F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6" r:id="rId3" name="Button 14">
              <controlPr defaultSize="0" print="0" autoFill="0" autoPict="0" macro="[0]!Macro17">
                <anchor moveWithCells="1" sizeWithCells="1">
                  <from>
                    <xdr:col>4</xdr:col>
                    <xdr:colOff>12700</xdr:colOff>
                    <xdr:row>15</xdr:row>
                    <xdr:rowOff>12700</xdr:rowOff>
                  </from>
                  <to>
                    <xdr:col>4</xdr:col>
                    <xdr:colOff>2324100</xdr:colOff>
                    <xdr:row>18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3996554-F419-AE43-A1C5-A24808118503}">
          <x14:formula1>
            <xm:f>Feuil2!$A$1:$A$3</xm:f>
          </x14:formula1>
          <xm:sqref>C15</xm:sqref>
        </x14:dataValidation>
        <x14:dataValidation type="list" allowBlank="1" showInputMessage="1" showErrorMessage="1" xr:uid="{531151CD-732C-874F-81E8-651AFBAE78A3}">
          <x14:formula1>
            <xm:f>Ressource!$B$1:$B$3</xm:f>
          </x14:formula1>
          <xm:sqref>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DD155-4A47-4A48-8C44-1D693062529C}">
  <sheetPr codeName="Feuil2"/>
  <dimension ref="A1:A3"/>
  <sheetViews>
    <sheetView workbookViewId="0">
      <selection activeCell="A15" sqref="A15"/>
    </sheetView>
  </sheetViews>
  <sheetFormatPr baseColWidth="10" defaultRowHeight="15" x14ac:dyDescent="0.2"/>
  <sheetData>
    <row r="1" spans="1:1" ht="16" x14ac:dyDescent="0.2">
      <c r="A1" t="s">
        <v>450</v>
      </c>
    </row>
    <row r="2" spans="1:1" ht="16" x14ac:dyDescent="0.2">
      <c r="A2" t="s">
        <v>451</v>
      </c>
    </row>
    <row r="3" spans="1:1" ht="16" x14ac:dyDescent="0.2">
      <c r="A3" t="s">
        <v>452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 fitToPage="1"/>
  </sheetPr>
  <dimension ref="A1:N247"/>
  <sheetViews>
    <sheetView showGridLines="0" topLeftCell="A236" zoomScale="65" zoomScaleNormal="110" workbookViewId="0">
      <selection activeCell="B249" sqref="B249"/>
    </sheetView>
  </sheetViews>
  <sheetFormatPr baseColWidth="10" defaultColWidth="9.1640625" defaultRowHeight="30" customHeight="1" x14ac:dyDescent="0.2"/>
  <cols>
    <col min="1" max="1" width="2.6640625" customWidth="1"/>
    <col min="2" max="2" width="10" customWidth="1"/>
    <col min="3" max="3" width="4.83203125" customWidth="1"/>
    <col min="4" max="4" width="31.5" customWidth="1"/>
    <col min="5" max="5" width="22.5" customWidth="1"/>
    <col min="6" max="6" width="25.1640625" style="16" customWidth="1"/>
    <col min="7" max="7" width="23" style="9" customWidth="1"/>
    <col min="8" max="8" width="27.6640625" bestFit="1" customWidth="1"/>
    <col min="9" max="9" width="13" customWidth="1"/>
    <col min="10" max="10" width="31.1640625" customWidth="1"/>
    <col min="11" max="11" width="11.6640625" customWidth="1"/>
    <col min="12" max="12" width="11.83203125" customWidth="1"/>
    <col min="13" max="13" width="9.5" bestFit="1" customWidth="1"/>
  </cols>
  <sheetData>
    <row r="1" spans="1:14" ht="30" customHeight="1" x14ac:dyDescent="0.2">
      <c r="B1" s="8" t="s">
        <v>10</v>
      </c>
      <c r="C1" s="8" t="s">
        <v>444</v>
      </c>
      <c r="D1" s="8" t="s">
        <v>5</v>
      </c>
      <c r="E1" s="8" t="s">
        <v>11</v>
      </c>
      <c r="F1" s="8" t="s">
        <v>4</v>
      </c>
      <c r="G1" s="8" t="s">
        <v>0</v>
      </c>
      <c r="H1" s="7" t="s">
        <v>7</v>
      </c>
      <c r="I1" s="8" t="s">
        <v>19</v>
      </c>
    </row>
    <row r="2" spans="1:14" ht="30" customHeight="1" x14ac:dyDescent="0.2">
      <c r="A2">
        <v>1</v>
      </c>
      <c r="B2" s="2">
        <v>1</v>
      </c>
      <c r="C2" s="60"/>
      <c r="D2" s="5" t="s">
        <v>9</v>
      </c>
      <c r="E2" s="5">
        <v>1400</v>
      </c>
      <c r="F2" s="4">
        <v>43843</v>
      </c>
      <c r="G2" s="14">
        <v>5815</v>
      </c>
      <c r="H2" s="1" t="s">
        <v>1</v>
      </c>
      <c r="I2" s="32">
        <v>43852</v>
      </c>
      <c r="K2" s="10" t="s">
        <v>6</v>
      </c>
      <c r="L2" s="76">
        <f>SUM(G2:G1983)</f>
        <v>4020539.0499999993</v>
      </c>
      <c r="M2" s="76"/>
      <c r="N2" s="76"/>
    </row>
    <row r="3" spans="1:14" ht="30" customHeight="1" x14ac:dyDescent="0.2">
      <c r="A3">
        <v>2</v>
      </c>
      <c r="B3" s="2">
        <v>2</v>
      </c>
      <c r="C3" s="60"/>
      <c r="D3" s="3" t="s">
        <v>8</v>
      </c>
      <c r="E3" s="3">
        <v>1420</v>
      </c>
      <c r="F3" s="4">
        <v>43844</v>
      </c>
      <c r="G3" s="14">
        <v>5923.5</v>
      </c>
      <c r="H3" s="1" t="s">
        <v>1</v>
      </c>
      <c r="I3" s="32">
        <v>43866</v>
      </c>
      <c r="K3" s="10" t="s">
        <v>15</v>
      </c>
      <c r="L3" s="77">
        <f>SUMIF(H:H,"Accepté",G:G)</f>
        <v>968321.84999999986</v>
      </c>
      <c r="M3" s="77"/>
      <c r="N3" s="77"/>
    </row>
    <row r="4" spans="1:14" ht="30" customHeight="1" x14ac:dyDescent="0.2">
      <c r="B4" s="2">
        <v>3</v>
      </c>
      <c r="C4" s="60"/>
      <c r="D4" s="5" t="s">
        <v>22</v>
      </c>
      <c r="E4" s="5">
        <v>1005</v>
      </c>
      <c r="F4" s="4">
        <v>43844</v>
      </c>
      <c r="G4" s="14">
        <v>2762</v>
      </c>
      <c r="H4" s="1" t="s">
        <v>1</v>
      </c>
      <c r="I4" s="32">
        <v>43847</v>
      </c>
    </row>
    <row r="5" spans="1:14" ht="30" customHeight="1" x14ac:dyDescent="0.2">
      <c r="B5" s="2">
        <v>4</v>
      </c>
      <c r="C5" s="60"/>
      <c r="D5" s="5" t="s">
        <v>22</v>
      </c>
      <c r="E5" s="5">
        <v>1005</v>
      </c>
      <c r="F5" s="4">
        <v>43844</v>
      </c>
      <c r="G5" s="14">
        <v>1841</v>
      </c>
      <c r="H5" s="1" t="s">
        <v>1</v>
      </c>
      <c r="I5" s="32">
        <v>43847</v>
      </c>
      <c r="K5" s="12" t="s">
        <v>12</v>
      </c>
      <c r="L5" s="12">
        <f>COUNTIF(H:H,"Accepté")</f>
        <v>104</v>
      </c>
      <c r="M5" s="18">
        <f>L5/(L5+L6+L7)</f>
        <v>0.42448979591836733</v>
      </c>
    </row>
    <row r="6" spans="1:14" ht="30" customHeight="1" x14ac:dyDescent="0.2">
      <c r="B6" s="2">
        <v>5</v>
      </c>
      <c r="C6" s="60"/>
      <c r="D6" s="5" t="s">
        <v>16</v>
      </c>
      <c r="E6" s="5">
        <v>1422</v>
      </c>
      <c r="F6" s="6">
        <v>43846</v>
      </c>
      <c r="G6" s="15">
        <v>6136</v>
      </c>
      <c r="H6" s="1" t="s">
        <v>1</v>
      </c>
      <c r="I6" s="33">
        <v>43846</v>
      </c>
      <c r="K6" s="11" t="s">
        <v>13</v>
      </c>
      <c r="L6" s="11">
        <f>COUNTIF(H:H,"Refusé")</f>
        <v>21</v>
      </c>
      <c r="M6" s="19">
        <f>L6/(L5+L6+L7)</f>
        <v>8.5714285714285715E-2</v>
      </c>
    </row>
    <row r="7" spans="1:14" ht="30" customHeight="1" thickBot="1" x14ac:dyDescent="0.25">
      <c r="B7" s="2">
        <v>6</v>
      </c>
      <c r="C7" s="60"/>
      <c r="D7" s="5" t="s">
        <v>17</v>
      </c>
      <c r="E7" s="5">
        <v>1400</v>
      </c>
      <c r="F7" s="6">
        <v>43846</v>
      </c>
      <c r="G7" s="15">
        <v>68414</v>
      </c>
      <c r="H7" s="1" t="s">
        <v>2</v>
      </c>
      <c r="I7" s="33">
        <v>43920</v>
      </c>
      <c r="K7" s="20" t="s">
        <v>14</v>
      </c>
      <c r="L7" s="20">
        <f>COUNTIF(H:H,"En attente")</f>
        <v>120</v>
      </c>
      <c r="M7" s="21">
        <f>L7/(L5+L6+L7)</f>
        <v>0.48979591836734693</v>
      </c>
    </row>
    <row r="8" spans="1:14" ht="30" customHeight="1" thickBot="1" x14ac:dyDescent="0.25">
      <c r="B8" s="2">
        <v>7</v>
      </c>
      <c r="C8" s="60"/>
      <c r="D8" s="5" t="s">
        <v>18</v>
      </c>
      <c r="E8" s="5">
        <v>1440</v>
      </c>
      <c r="F8" s="6">
        <v>43846</v>
      </c>
      <c r="G8" s="15">
        <v>11550.85</v>
      </c>
      <c r="H8" s="1" t="s">
        <v>2</v>
      </c>
      <c r="I8" s="33">
        <v>43859</v>
      </c>
      <c r="K8" s="22" t="s">
        <v>63</v>
      </c>
      <c r="L8" s="23">
        <f>L5+L6+L7</f>
        <v>245</v>
      </c>
      <c r="M8" s="24">
        <f>L8/(L5+L6+L7)</f>
        <v>1</v>
      </c>
    </row>
    <row r="9" spans="1:14" ht="30" customHeight="1" x14ac:dyDescent="0.2">
      <c r="B9" s="2">
        <v>8</v>
      </c>
      <c r="C9" s="60"/>
      <c r="D9" s="5" t="s">
        <v>20</v>
      </c>
      <c r="E9" s="5">
        <v>1436</v>
      </c>
      <c r="F9" s="4">
        <v>43846</v>
      </c>
      <c r="G9" s="14">
        <v>21846.95</v>
      </c>
      <c r="H9" s="1" t="s">
        <v>1</v>
      </c>
      <c r="I9" s="32">
        <v>43857</v>
      </c>
    </row>
    <row r="10" spans="1:14" ht="30" customHeight="1" x14ac:dyDescent="0.2">
      <c r="B10" s="2">
        <v>9</v>
      </c>
      <c r="C10" s="60"/>
      <c r="D10" s="5" t="s">
        <v>21</v>
      </c>
      <c r="E10" s="5">
        <v>1400</v>
      </c>
      <c r="F10" s="4">
        <v>43847</v>
      </c>
      <c r="G10" s="14">
        <v>798</v>
      </c>
      <c r="H10" s="1" t="s">
        <v>1</v>
      </c>
      <c r="I10" s="32">
        <v>43851</v>
      </c>
    </row>
    <row r="11" spans="1:14" ht="30" customHeight="1" x14ac:dyDescent="0.2">
      <c r="B11" s="2">
        <v>10</v>
      </c>
      <c r="C11" s="60"/>
      <c r="D11" s="5" t="s">
        <v>21</v>
      </c>
      <c r="E11" s="5">
        <v>1400</v>
      </c>
      <c r="F11" s="4">
        <v>43847</v>
      </c>
      <c r="G11" s="14">
        <v>2507</v>
      </c>
      <c r="H11" s="1" t="s">
        <v>1</v>
      </c>
      <c r="I11" s="32">
        <v>43851</v>
      </c>
    </row>
    <row r="12" spans="1:14" ht="30" customHeight="1" x14ac:dyDescent="0.2">
      <c r="B12" s="2">
        <v>11</v>
      </c>
      <c r="C12" s="60"/>
      <c r="D12" s="5" t="s">
        <v>21</v>
      </c>
      <c r="E12" s="5">
        <v>1400</v>
      </c>
      <c r="F12" s="4">
        <v>43847</v>
      </c>
      <c r="G12" s="14">
        <v>2609</v>
      </c>
      <c r="H12" s="1" t="s">
        <v>1</v>
      </c>
      <c r="I12" s="32">
        <v>43851</v>
      </c>
    </row>
    <row r="13" spans="1:14" ht="30" customHeight="1" x14ac:dyDescent="0.2">
      <c r="B13" s="2">
        <v>12</v>
      </c>
      <c r="C13" s="60"/>
      <c r="D13" s="5" t="s">
        <v>21</v>
      </c>
      <c r="E13" s="5">
        <v>1400</v>
      </c>
      <c r="F13" s="4">
        <v>43847</v>
      </c>
      <c r="G13" s="14">
        <v>1125</v>
      </c>
      <c r="H13" s="1" t="s">
        <v>1</v>
      </c>
      <c r="I13" s="32">
        <v>43851</v>
      </c>
    </row>
    <row r="14" spans="1:14" ht="30" customHeight="1" x14ac:dyDescent="0.2">
      <c r="B14" s="2">
        <v>13</v>
      </c>
      <c r="C14" s="60"/>
      <c r="D14" s="5" t="s">
        <v>21</v>
      </c>
      <c r="E14" s="5">
        <v>1400</v>
      </c>
      <c r="F14" s="4">
        <v>43847</v>
      </c>
      <c r="G14" s="14">
        <v>2680</v>
      </c>
      <c r="H14" s="1" t="s">
        <v>1</v>
      </c>
      <c r="I14" s="32">
        <v>43851</v>
      </c>
    </row>
    <row r="15" spans="1:14" ht="30" customHeight="1" x14ac:dyDescent="0.2">
      <c r="B15" s="2">
        <v>14</v>
      </c>
      <c r="C15" s="60"/>
      <c r="D15" s="5" t="s">
        <v>23</v>
      </c>
      <c r="E15" s="5">
        <v>1422</v>
      </c>
      <c r="F15" s="4">
        <v>43850</v>
      </c>
      <c r="G15" s="14">
        <v>807.75</v>
      </c>
      <c r="H15" s="1" t="s">
        <v>1</v>
      </c>
      <c r="I15" s="32">
        <v>43857</v>
      </c>
    </row>
    <row r="16" spans="1:14" ht="30" customHeight="1" x14ac:dyDescent="0.2">
      <c r="B16" s="2">
        <v>15</v>
      </c>
      <c r="C16" s="60"/>
      <c r="D16" s="5" t="s">
        <v>24</v>
      </c>
      <c r="E16" s="5">
        <v>1400</v>
      </c>
      <c r="F16" s="4">
        <v>43852</v>
      </c>
      <c r="G16" s="14">
        <v>15950</v>
      </c>
      <c r="H16" s="1" t="s">
        <v>3</v>
      </c>
      <c r="I16" s="32"/>
    </row>
    <row r="17" spans="2:11" ht="30" customHeight="1" x14ac:dyDescent="0.2">
      <c r="B17" s="2">
        <v>16</v>
      </c>
      <c r="C17" s="60"/>
      <c r="D17" s="5" t="s">
        <v>25</v>
      </c>
      <c r="E17" s="5">
        <v>1406</v>
      </c>
      <c r="F17" s="4">
        <v>43852</v>
      </c>
      <c r="G17" s="14">
        <v>1830.9</v>
      </c>
      <c r="H17" s="1" t="s">
        <v>1</v>
      </c>
      <c r="I17" s="32">
        <v>43859</v>
      </c>
    </row>
    <row r="18" spans="2:11" ht="30" customHeight="1" x14ac:dyDescent="0.2">
      <c r="B18" s="2">
        <v>17</v>
      </c>
      <c r="C18" s="60"/>
      <c r="D18" s="5" t="s">
        <v>26</v>
      </c>
      <c r="E18" s="5">
        <v>1400</v>
      </c>
      <c r="F18" s="4">
        <v>43852</v>
      </c>
      <c r="G18" s="14">
        <v>1938.6</v>
      </c>
      <c r="H18" s="1" t="s">
        <v>3</v>
      </c>
      <c r="I18" s="32"/>
    </row>
    <row r="19" spans="2:11" ht="30" customHeight="1" x14ac:dyDescent="0.2">
      <c r="B19" s="2">
        <v>18</v>
      </c>
      <c r="C19" s="60"/>
      <c r="D19" s="5" t="s">
        <v>27</v>
      </c>
      <c r="E19" s="5">
        <v>1423</v>
      </c>
      <c r="F19" s="4">
        <v>43858</v>
      </c>
      <c r="G19" s="14">
        <v>1998.9</v>
      </c>
      <c r="H19" s="1" t="s">
        <v>1</v>
      </c>
      <c r="I19" s="32">
        <v>43957</v>
      </c>
      <c r="K19" s="17"/>
    </row>
    <row r="20" spans="2:11" ht="30" customHeight="1" x14ac:dyDescent="0.2">
      <c r="B20" s="2">
        <v>19</v>
      </c>
      <c r="C20" s="60"/>
      <c r="D20" s="5" t="s">
        <v>28</v>
      </c>
      <c r="E20" s="5">
        <v>1400</v>
      </c>
      <c r="F20" s="4">
        <v>43858</v>
      </c>
      <c r="G20" s="14">
        <v>1616</v>
      </c>
      <c r="H20" s="1" t="s">
        <v>3</v>
      </c>
      <c r="I20" s="32"/>
    </row>
    <row r="21" spans="2:11" ht="30" customHeight="1" x14ac:dyDescent="0.2">
      <c r="B21" s="2">
        <v>20</v>
      </c>
      <c r="C21" s="60"/>
      <c r="D21" s="5" t="s">
        <v>29</v>
      </c>
      <c r="E21" s="5">
        <v>1400</v>
      </c>
      <c r="F21" s="4">
        <v>43861</v>
      </c>
      <c r="G21" s="14">
        <v>24871.15</v>
      </c>
      <c r="H21" s="1" t="s">
        <v>3</v>
      </c>
      <c r="I21" s="32"/>
    </row>
    <row r="22" spans="2:11" ht="30" customHeight="1" x14ac:dyDescent="0.2">
      <c r="B22" s="2" t="s">
        <v>113</v>
      </c>
      <c r="C22" s="60"/>
      <c r="D22" s="5" t="s">
        <v>30</v>
      </c>
      <c r="E22" s="5">
        <v>1441</v>
      </c>
      <c r="F22" s="4">
        <v>43864</v>
      </c>
      <c r="G22" s="14">
        <v>19506</v>
      </c>
      <c r="H22" s="1" t="s">
        <v>1</v>
      </c>
      <c r="I22" s="32">
        <v>43908</v>
      </c>
    </row>
    <row r="23" spans="2:11" ht="30" customHeight="1" x14ac:dyDescent="0.2">
      <c r="B23" s="2" t="s">
        <v>114</v>
      </c>
      <c r="C23" s="60"/>
      <c r="D23" s="5" t="s">
        <v>31</v>
      </c>
      <c r="E23" s="5">
        <v>1400</v>
      </c>
      <c r="F23" s="4">
        <v>43864</v>
      </c>
      <c r="G23" s="14">
        <v>13107</v>
      </c>
      <c r="H23" s="1" t="s">
        <v>3</v>
      </c>
      <c r="I23" s="32"/>
    </row>
    <row r="24" spans="2:11" ht="30" customHeight="1" x14ac:dyDescent="0.2">
      <c r="B24" s="2" t="s">
        <v>115</v>
      </c>
      <c r="C24" s="60"/>
      <c r="D24" s="5" t="s">
        <v>32</v>
      </c>
      <c r="E24" s="5">
        <v>1400</v>
      </c>
      <c r="F24" s="4">
        <v>43865</v>
      </c>
      <c r="G24" s="14">
        <v>8230</v>
      </c>
      <c r="H24" s="1" t="s">
        <v>1</v>
      </c>
      <c r="I24" s="32">
        <v>43955</v>
      </c>
    </row>
    <row r="25" spans="2:11" ht="30" customHeight="1" x14ac:dyDescent="0.2">
      <c r="B25" s="2" t="s">
        <v>109</v>
      </c>
      <c r="C25" s="60"/>
      <c r="D25" s="5" t="s">
        <v>33</v>
      </c>
      <c r="E25" s="5">
        <v>1429</v>
      </c>
      <c r="F25" s="4">
        <v>43866</v>
      </c>
      <c r="G25" s="14">
        <v>1529</v>
      </c>
      <c r="H25" s="1" t="s">
        <v>3</v>
      </c>
      <c r="I25" s="32"/>
    </row>
    <row r="26" spans="2:11" ht="30" customHeight="1" x14ac:dyDescent="0.2">
      <c r="B26" s="2" t="s">
        <v>110</v>
      </c>
      <c r="C26" s="60"/>
      <c r="D26" s="5" t="s">
        <v>34</v>
      </c>
      <c r="E26" s="5">
        <v>1400</v>
      </c>
      <c r="F26" s="4">
        <v>43866</v>
      </c>
      <c r="G26" s="14">
        <v>25000</v>
      </c>
      <c r="H26" s="1" t="s">
        <v>1</v>
      </c>
      <c r="I26" s="32">
        <v>43887</v>
      </c>
    </row>
    <row r="27" spans="2:11" ht="30" customHeight="1" x14ac:dyDescent="0.2">
      <c r="B27" s="2" t="s">
        <v>111</v>
      </c>
      <c r="C27" s="60"/>
      <c r="D27" s="5" t="s">
        <v>36</v>
      </c>
      <c r="E27" s="5">
        <v>1400</v>
      </c>
      <c r="F27" s="4">
        <v>43866</v>
      </c>
      <c r="G27" s="14">
        <v>8000</v>
      </c>
      <c r="H27" s="1" t="s">
        <v>1</v>
      </c>
      <c r="I27" s="32">
        <v>43887</v>
      </c>
    </row>
    <row r="28" spans="2:11" ht="30" customHeight="1" x14ac:dyDescent="0.2">
      <c r="B28" s="2" t="s">
        <v>112</v>
      </c>
      <c r="C28" s="60"/>
      <c r="D28" s="5" t="s">
        <v>35</v>
      </c>
      <c r="E28" s="5">
        <v>1400</v>
      </c>
      <c r="F28" s="4">
        <v>43868</v>
      </c>
      <c r="G28" s="14">
        <v>4146.45</v>
      </c>
      <c r="H28" s="1" t="s">
        <v>2</v>
      </c>
      <c r="I28" s="32">
        <v>43889</v>
      </c>
    </row>
    <row r="29" spans="2:11" ht="30" customHeight="1" x14ac:dyDescent="0.2">
      <c r="B29" s="2" t="s">
        <v>108</v>
      </c>
      <c r="C29" s="60"/>
      <c r="D29" s="5" t="s">
        <v>37</v>
      </c>
      <c r="E29" s="5">
        <v>1070</v>
      </c>
      <c r="F29" s="4">
        <v>43871</v>
      </c>
      <c r="G29" s="14">
        <v>2230</v>
      </c>
      <c r="H29" s="1" t="s">
        <v>1</v>
      </c>
      <c r="I29" s="32">
        <v>43875</v>
      </c>
    </row>
    <row r="30" spans="2:11" ht="30" customHeight="1" x14ac:dyDescent="0.2">
      <c r="B30" s="2" t="s">
        <v>107</v>
      </c>
      <c r="C30" s="60"/>
      <c r="D30" s="5" t="s">
        <v>38</v>
      </c>
      <c r="E30" s="5">
        <v>1400</v>
      </c>
      <c r="F30" s="4">
        <v>43871</v>
      </c>
      <c r="G30" s="14">
        <v>13510</v>
      </c>
      <c r="H30" s="1" t="s">
        <v>2</v>
      </c>
      <c r="I30" s="32">
        <v>43955</v>
      </c>
    </row>
    <row r="31" spans="2:11" ht="30" customHeight="1" x14ac:dyDescent="0.2">
      <c r="B31" s="2" t="s">
        <v>231</v>
      </c>
      <c r="C31" s="60"/>
      <c r="D31" s="5" t="s">
        <v>39</v>
      </c>
      <c r="E31" s="5">
        <v>1400</v>
      </c>
      <c r="F31" s="4">
        <v>43872</v>
      </c>
      <c r="G31" s="14">
        <v>3887.95</v>
      </c>
      <c r="H31" s="1" t="s">
        <v>2</v>
      </c>
      <c r="I31" s="32">
        <v>43894</v>
      </c>
    </row>
    <row r="32" spans="2:11" ht="30" customHeight="1" x14ac:dyDescent="0.2">
      <c r="B32" s="2" t="s">
        <v>232</v>
      </c>
      <c r="C32" s="60"/>
      <c r="D32" s="5" t="s">
        <v>40</v>
      </c>
      <c r="E32" s="5">
        <v>1400</v>
      </c>
      <c r="F32" s="4">
        <v>43872</v>
      </c>
      <c r="G32" s="14">
        <v>14064</v>
      </c>
      <c r="H32" s="1" t="s">
        <v>1</v>
      </c>
      <c r="I32" s="32">
        <v>43958</v>
      </c>
    </row>
    <row r="33" spans="2:9" ht="30" customHeight="1" x14ac:dyDescent="0.2">
      <c r="B33" s="2">
        <v>32</v>
      </c>
      <c r="C33" s="60"/>
      <c r="D33" s="5" t="s">
        <v>41</v>
      </c>
      <c r="E33" s="5">
        <v>1725</v>
      </c>
      <c r="F33" s="4">
        <v>43872</v>
      </c>
      <c r="G33" s="14">
        <v>42379.95</v>
      </c>
      <c r="H33" s="1" t="s">
        <v>3</v>
      </c>
      <c r="I33" s="32"/>
    </row>
    <row r="34" spans="2:9" ht="30" customHeight="1" x14ac:dyDescent="0.2">
      <c r="B34" s="2" t="s">
        <v>116</v>
      </c>
      <c r="C34" s="60"/>
      <c r="D34" s="5" t="s">
        <v>70</v>
      </c>
      <c r="E34" s="5">
        <v>1002</v>
      </c>
      <c r="F34" s="4">
        <v>43873</v>
      </c>
      <c r="G34" s="14">
        <v>182750</v>
      </c>
      <c r="H34" s="1" t="s">
        <v>2</v>
      </c>
      <c r="I34" s="32">
        <v>43923</v>
      </c>
    </row>
    <row r="35" spans="2:9" ht="30" customHeight="1" x14ac:dyDescent="0.2">
      <c r="B35" s="2" t="s">
        <v>233</v>
      </c>
      <c r="C35" s="60"/>
      <c r="D35" s="5" t="s">
        <v>42</v>
      </c>
      <c r="E35" s="5">
        <v>1400</v>
      </c>
      <c r="F35" s="4">
        <v>43874</v>
      </c>
      <c r="G35" s="14">
        <v>7431.3</v>
      </c>
      <c r="H35" s="1" t="s">
        <v>3</v>
      </c>
      <c r="I35" s="32"/>
    </row>
    <row r="36" spans="2:9" ht="30" customHeight="1" x14ac:dyDescent="0.2">
      <c r="B36" s="2" t="s">
        <v>117</v>
      </c>
      <c r="C36" s="60"/>
      <c r="D36" s="5" t="s">
        <v>43</v>
      </c>
      <c r="E36" s="5">
        <v>1400</v>
      </c>
      <c r="F36" s="4">
        <v>43875</v>
      </c>
      <c r="G36" s="14">
        <v>2170</v>
      </c>
      <c r="H36" s="1" t="s">
        <v>1</v>
      </c>
      <c r="I36" s="32">
        <v>43907</v>
      </c>
    </row>
    <row r="37" spans="2:9" ht="30" customHeight="1" x14ac:dyDescent="0.2">
      <c r="B37" s="2" t="s">
        <v>120</v>
      </c>
      <c r="C37" s="60"/>
      <c r="D37" s="5" t="s">
        <v>217</v>
      </c>
      <c r="E37" s="5">
        <v>1400</v>
      </c>
      <c r="F37" s="4">
        <v>43875</v>
      </c>
      <c r="G37" s="14">
        <v>38185</v>
      </c>
      <c r="H37" s="1" t="s">
        <v>1</v>
      </c>
      <c r="I37" s="32">
        <v>43949</v>
      </c>
    </row>
    <row r="38" spans="2:9" ht="30" customHeight="1" x14ac:dyDescent="0.2">
      <c r="B38" s="2" t="s">
        <v>118</v>
      </c>
      <c r="C38" s="60"/>
      <c r="D38" s="5" t="s">
        <v>44</v>
      </c>
      <c r="E38" s="5">
        <v>1443</v>
      </c>
      <c r="F38" s="4">
        <v>43878</v>
      </c>
      <c r="G38" s="14">
        <v>16502</v>
      </c>
      <c r="H38" s="1" t="s">
        <v>3</v>
      </c>
      <c r="I38" s="32"/>
    </row>
    <row r="39" spans="2:9" ht="30" customHeight="1" x14ac:dyDescent="0.2">
      <c r="B39" s="2" t="s">
        <v>119</v>
      </c>
      <c r="C39" s="60"/>
      <c r="D39" s="5" t="s">
        <v>45</v>
      </c>
      <c r="E39" s="5">
        <v>1400</v>
      </c>
      <c r="F39" s="4">
        <v>43878</v>
      </c>
      <c r="G39" s="14">
        <v>10313</v>
      </c>
      <c r="H39" s="1" t="s">
        <v>3</v>
      </c>
      <c r="I39" s="32"/>
    </row>
    <row r="40" spans="2:9" ht="30" customHeight="1" x14ac:dyDescent="0.2">
      <c r="B40" s="2" t="s">
        <v>121</v>
      </c>
      <c r="C40" s="60"/>
      <c r="D40" s="5" t="s">
        <v>46</v>
      </c>
      <c r="E40" s="5">
        <v>1400</v>
      </c>
      <c r="F40" s="4">
        <v>43878</v>
      </c>
      <c r="G40" s="14">
        <v>1739</v>
      </c>
      <c r="H40" s="1" t="s">
        <v>1</v>
      </c>
      <c r="I40" s="32">
        <v>43885</v>
      </c>
    </row>
    <row r="41" spans="2:9" ht="30" customHeight="1" x14ac:dyDescent="0.2">
      <c r="B41" s="2" t="s">
        <v>122</v>
      </c>
      <c r="C41" s="60"/>
      <c r="D41" s="5" t="s">
        <v>47</v>
      </c>
      <c r="E41" s="5">
        <v>1422</v>
      </c>
      <c r="F41" s="4">
        <v>43879</v>
      </c>
      <c r="G41" s="14">
        <v>27738</v>
      </c>
      <c r="H41" s="1" t="s">
        <v>1</v>
      </c>
      <c r="I41" s="32">
        <v>43850</v>
      </c>
    </row>
    <row r="42" spans="2:9" ht="30" customHeight="1" x14ac:dyDescent="0.2">
      <c r="B42" s="2" t="s">
        <v>123</v>
      </c>
      <c r="C42" s="60"/>
      <c r="D42" s="5" t="s">
        <v>48</v>
      </c>
      <c r="E42" s="5">
        <v>1400</v>
      </c>
      <c r="F42" s="4">
        <v>43879</v>
      </c>
      <c r="G42" s="14">
        <v>460</v>
      </c>
      <c r="H42" s="1" t="s">
        <v>1</v>
      </c>
      <c r="I42" s="32">
        <v>43850</v>
      </c>
    </row>
    <row r="43" spans="2:9" ht="30" customHeight="1" x14ac:dyDescent="0.2">
      <c r="B43" s="2" t="s">
        <v>124</v>
      </c>
      <c r="C43" s="60"/>
      <c r="D43" s="5" t="s">
        <v>49</v>
      </c>
      <c r="E43" s="5">
        <v>2002</v>
      </c>
      <c r="F43" s="4">
        <v>43881</v>
      </c>
      <c r="G43" s="14">
        <v>204</v>
      </c>
      <c r="H43" s="1" t="s">
        <v>1</v>
      </c>
      <c r="I43" s="32">
        <v>43887</v>
      </c>
    </row>
    <row r="44" spans="2:9" ht="30" customHeight="1" x14ac:dyDescent="0.2">
      <c r="B44" s="2" t="s">
        <v>125</v>
      </c>
      <c r="C44" s="60"/>
      <c r="D44" s="5" t="s">
        <v>50</v>
      </c>
      <c r="E44" s="5">
        <v>1417</v>
      </c>
      <c r="F44" s="4">
        <v>43881</v>
      </c>
      <c r="G44" s="14">
        <v>969.3</v>
      </c>
      <c r="H44" s="1" t="s">
        <v>1</v>
      </c>
      <c r="I44" s="32">
        <v>43858</v>
      </c>
    </row>
    <row r="45" spans="2:9" ht="30" customHeight="1" x14ac:dyDescent="0.2">
      <c r="B45" s="2" t="s">
        <v>126</v>
      </c>
      <c r="C45" s="60"/>
      <c r="D45" s="5" t="s">
        <v>51</v>
      </c>
      <c r="E45" s="5">
        <v>1001</v>
      </c>
      <c r="F45" s="4">
        <v>43881</v>
      </c>
      <c r="G45" s="14">
        <v>1125</v>
      </c>
      <c r="H45" s="1" t="s">
        <v>1</v>
      </c>
      <c r="I45" s="32">
        <v>43886</v>
      </c>
    </row>
    <row r="46" spans="2:9" ht="30" customHeight="1" x14ac:dyDescent="0.2">
      <c r="B46" s="2" t="s">
        <v>128</v>
      </c>
      <c r="C46" s="60"/>
      <c r="D46" s="5" t="s">
        <v>52</v>
      </c>
      <c r="E46" s="5">
        <v>1400</v>
      </c>
      <c r="F46" s="4">
        <v>43882</v>
      </c>
      <c r="G46" s="14">
        <v>646.20000000000005</v>
      </c>
      <c r="H46" s="1" t="s">
        <v>3</v>
      </c>
      <c r="I46" s="32"/>
    </row>
    <row r="47" spans="2:9" ht="30" customHeight="1" x14ac:dyDescent="0.2">
      <c r="B47" s="2" t="s">
        <v>127</v>
      </c>
      <c r="C47" s="60"/>
      <c r="D47" s="5" t="s">
        <v>53</v>
      </c>
      <c r="E47" s="5">
        <v>1400</v>
      </c>
      <c r="F47" s="4">
        <v>43885</v>
      </c>
      <c r="G47" s="14">
        <v>200</v>
      </c>
      <c r="H47" s="1" t="s">
        <v>1</v>
      </c>
      <c r="I47" s="32">
        <v>44014</v>
      </c>
    </row>
    <row r="48" spans="2:9" ht="43.5" customHeight="1" x14ac:dyDescent="0.2">
      <c r="B48" s="2" t="s">
        <v>129</v>
      </c>
      <c r="C48" s="60"/>
      <c r="D48" s="5" t="s">
        <v>54</v>
      </c>
      <c r="E48" s="5">
        <v>1400</v>
      </c>
      <c r="F48" s="4">
        <v>43885</v>
      </c>
      <c r="G48" s="14">
        <v>3747.95</v>
      </c>
      <c r="H48" s="1" t="s">
        <v>3</v>
      </c>
      <c r="I48" s="32"/>
    </row>
    <row r="49" spans="2:9" ht="30" customHeight="1" x14ac:dyDescent="0.2">
      <c r="B49" s="2">
        <v>48</v>
      </c>
      <c r="C49" s="60"/>
      <c r="D49" s="5" t="s">
        <v>55</v>
      </c>
      <c r="E49" s="5">
        <v>1400</v>
      </c>
      <c r="F49" s="4">
        <v>43885</v>
      </c>
      <c r="G49" s="14">
        <v>3527</v>
      </c>
      <c r="H49" s="1" t="s">
        <v>1</v>
      </c>
      <c r="I49" s="32">
        <v>44112</v>
      </c>
    </row>
    <row r="50" spans="2:9" ht="30" customHeight="1" x14ac:dyDescent="0.2">
      <c r="B50" s="2">
        <v>49</v>
      </c>
      <c r="C50" s="60"/>
      <c r="D50" s="5" t="s">
        <v>56</v>
      </c>
      <c r="E50" s="5">
        <v>1400</v>
      </c>
      <c r="F50" s="4">
        <v>43885</v>
      </c>
      <c r="G50" s="14">
        <v>3145</v>
      </c>
      <c r="H50" s="1" t="s">
        <v>3</v>
      </c>
      <c r="I50" s="32"/>
    </row>
    <row r="51" spans="2:9" ht="30" customHeight="1" x14ac:dyDescent="0.2">
      <c r="B51" s="2" t="s">
        <v>234</v>
      </c>
      <c r="C51" s="60"/>
      <c r="D51" s="5" t="s">
        <v>57</v>
      </c>
      <c r="E51" s="5">
        <v>1066</v>
      </c>
      <c r="F51" s="4">
        <v>43888</v>
      </c>
      <c r="G51" s="14">
        <v>2046</v>
      </c>
      <c r="H51" s="1" t="s">
        <v>3</v>
      </c>
      <c r="I51" s="32"/>
    </row>
    <row r="52" spans="2:9" ht="30" customHeight="1" x14ac:dyDescent="0.2">
      <c r="B52" s="2">
        <v>51</v>
      </c>
      <c r="C52" s="60"/>
      <c r="D52" s="5" t="s">
        <v>58</v>
      </c>
      <c r="E52" s="5">
        <v>1436</v>
      </c>
      <c r="F52" s="4">
        <v>43888</v>
      </c>
      <c r="G52" s="14">
        <v>1974</v>
      </c>
      <c r="H52" s="1" t="s">
        <v>1</v>
      </c>
      <c r="I52" s="32">
        <v>43889</v>
      </c>
    </row>
    <row r="53" spans="2:9" ht="30" customHeight="1" x14ac:dyDescent="0.2">
      <c r="B53" s="2" t="s">
        <v>102</v>
      </c>
      <c r="C53" s="60"/>
      <c r="D53" s="5" t="s">
        <v>60</v>
      </c>
      <c r="E53" s="5">
        <v>1400</v>
      </c>
      <c r="F53" s="4">
        <v>43888</v>
      </c>
      <c r="G53" s="14">
        <v>1669.35</v>
      </c>
      <c r="H53" s="1" t="s">
        <v>3</v>
      </c>
      <c r="I53" s="32"/>
    </row>
    <row r="54" spans="2:9" ht="30" customHeight="1" x14ac:dyDescent="0.2">
      <c r="B54" s="2">
        <v>54</v>
      </c>
      <c r="C54" s="60"/>
      <c r="D54" s="5" t="s">
        <v>23</v>
      </c>
      <c r="E54" s="5">
        <v>1422</v>
      </c>
      <c r="F54" s="4">
        <v>43888</v>
      </c>
      <c r="G54" s="14">
        <v>1130.8499999999999</v>
      </c>
      <c r="H54" s="1" t="s">
        <v>3</v>
      </c>
      <c r="I54" s="32"/>
    </row>
    <row r="55" spans="2:9" ht="30" customHeight="1" x14ac:dyDescent="0.2">
      <c r="B55" s="2">
        <v>55</v>
      </c>
      <c r="C55" s="60"/>
      <c r="D55" s="5" t="s">
        <v>61</v>
      </c>
      <c r="E55" s="5">
        <v>1400</v>
      </c>
      <c r="F55" s="4">
        <v>43892</v>
      </c>
      <c r="G55" s="14">
        <v>4500</v>
      </c>
      <c r="H55" s="1" t="s">
        <v>3</v>
      </c>
      <c r="I55" s="32"/>
    </row>
    <row r="56" spans="2:9" ht="30" customHeight="1" x14ac:dyDescent="0.2">
      <c r="B56" s="2">
        <v>56</v>
      </c>
      <c r="C56" s="60"/>
      <c r="D56" s="5" t="s">
        <v>61</v>
      </c>
      <c r="E56" s="5">
        <v>1400</v>
      </c>
      <c r="F56" s="4">
        <v>43892</v>
      </c>
      <c r="G56" s="14">
        <v>2762.5</v>
      </c>
      <c r="H56" s="1" t="s">
        <v>3</v>
      </c>
      <c r="I56" s="32"/>
    </row>
    <row r="57" spans="2:9" ht="30" customHeight="1" x14ac:dyDescent="0.2">
      <c r="B57" s="2" t="s">
        <v>103</v>
      </c>
      <c r="C57" s="60"/>
      <c r="D57" s="5" t="s">
        <v>62</v>
      </c>
      <c r="E57" s="5">
        <v>1400</v>
      </c>
      <c r="F57" s="4">
        <v>43892</v>
      </c>
      <c r="G57" s="14">
        <v>452.35</v>
      </c>
      <c r="H57" s="1" t="s">
        <v>1</v>
      </c>
      <c r="I57" s="32">
        <v>43903</v>
      </c>
    </row>
    <row r="58" spans="2:9" ht="30" customHeight="1" x14ac:dyDescent="0.2">
      <c r="B58" s="2" t="s">
        <v>104</v>
      </c>
      <c r="C58" s="60"/>
      <c r="D58" s="5" t="s">
        <v>64</v>
      </c>
      <c r="E58" s="5">
        <v>1400</v>
      </c>
      <c r="F58" s="4">
        <v>43892</v>
      </c>
      <c r="G58" s="14">
        <v>1882.6</v>
      </c>
      <c r="H58" s="1" t="s">
        <v>1</v>
      </c>
      <c r="I58" s="32">
        <v>43894</v>
      </c>
    </row>
    <row r="59" spans="2:9" ht="30" customHeight="1" x14ac:dyDescent="0.2">
      <c r="B59" s="2" t="s">
        <v>105</v>
      </c>
      <c r="C59" s="60"/>
      <c r="D59" s="5" t="s">
        <v>65</v>
      </c>
      <c r="E59" s="5">
        <v>1400</v>
      </c>
      <c r="F59" s="4">
        <v>43894</v>
      </c>
      <c r="G59" s="14">
        <v>14353.7</v>
      </c>
      <c r="H59" s="1" t="s">
        <v>3</v>
      </c>
      <c r="I59" s="32"/>
    </row>
    <row r="60" spans="2:9" ht="30" customHeight="1" x14ac:dyDescent="0.2">
      <c r="B60" s="2" t="s">
        <v>337</v>
      </c>
      <c r="C60" s="60"/>
      <c r="D60" s="5" t="s">
        <v>66</v>
      </c>
      <c r="E60" s="5">
        <v>1400</v>
      </c>
      <c r="F60" s="4">
        <v>43894</v>
      </c>
      <c r="G60" s="14">
        <v>2302</v>
      </c>
      <c r="H60" s="1" t="s">
        <v>3</v>
      </c>
      <c r="I60" s="32"/>
    </row>
    <row r="61" spans="2:9" ht="30" customHeight="1" x14ac:dyDescent="0.2">
      <c r="B61" s="2" t="s">
        <v>338</v>
      </c>
      <c r="C61" s="60"/>
      <c r="D61" s="5" t="s">
        <v>66</v>
      </c>
      <c r="E61" s="5">
        <v>1400</v>
      </c>
      <c r="F61" s="4">
        <v>43894</v>
      </c>
      <c r="G61" s="14">
        <v>6768.95</v>
      </c>
      <c r="H61" s="1" t="s">
        <v>3</v>
      </c>
      <c r="I61" s="32"/>
    </row>
    <row r="62" spans="2:9" ht="30" customHeight="1" x14ac:dyDescent="0.2">
      <c r="B62" s="2" t="s">
        <v>101</v>
      </c>
      <c r="C62" s="60"/>
      <c r="D62" s="5" t="s">
        <v>8</v>
      </c>
      <c r="E62" s="5">
        <v>1422</v>
      </c>
      <c r="F62" s="4">
        <v>43895</v>
      </c>
      <c r="G62" s="14">
        <v>1292.4000000000001</v>
      </c>
      <c r="H62" s="1" t="s">
        <v>3</v>
      </c>
      <c r="I62" s="32"/>
    </row>
    <row r="63" spans="2:9" ht="30" customHeight="1" x14ac:dyDescent="0.2">
      <c r="B63" s="2" t="s">
        <v>106</v>
      </c>
      <c r="C63" s="60"/>
      <c r="D63" s="5" t="s">
        <v>67</v>
      </c>
      <c r="E63" s="5">
        <v>1400</v>
      </c>
      <c r="F63" s="4">
        <v>43895</v>
      </c>
      <c r="G63" s="14">
        <v>13738</v>
      </c>
      <c r="H63" s="1" t="s">
        <v>3</v>
      </c>
      <c r="I63" s="32"/>
    </row>
    <row r="64" spans="2:9" ht="30" customHeight="1" x14ac:dyDescent="0.2">
      <c r="B64" s="2" t="s">
        <v>177</v>
      </c>
      <c r="C64" s="60"/>
      <c r="D64" s="5" t="s">
        <v>68</v>
      </c>
      <c r="E64" s="5">
        <v>1400</v>
      </c>
      <c r="F64" s="4">
        <v>43896</v>
      </c>
      <c r="G64" s="14">
        <v>3887.95</v>
      </c>
      <c r="H64" s="1" t="s">
        <v>1</v>
      </c>
      <c r="I64" s="32">
        <v>43922</v>
      </c>
    </row>
    <row r="65" spans="2:9" ht="30" customHeight="1" x14ac:dyDescent="0.2">
      <c r="B65" s="2">
        <v>65</v>
      </c>
      <c r="C65" s="60"/>
      <c r="D65" s="5" t="s">
        <v>71</v>
      </c>
      <c r="E65" s="5">
        <v>1066</v>
      </c>
      <c r="F65" s="4">
        <v>43896</v>
      </c>
      <c r="G65" s="14">
        <v>2046</v>
      </c>
      <c r="H65" s="1" t="s">
        <v>3</v>
      </c>
      <c r="I65" s="32"/>
    </row>
    <row r="66" spans="2:9" ht="30" customHeight="1" x14ac:dyDescent="0.2">
      <c r="B66" s="2">
        <v>66</v>
      </c>
      <c r="C66" s="60"/>
      <c r="D66" s="5" t="s">
        <v>69</v>
      </c>
      <c r="E66" s="5">
        <v>1400</v>
      </c>
      <c r="F66" s="4">
        <v>43899</v>
      </c>
      <c r="G66" s="14">
        <v>68000</v>
      </c>
      <c r="H66" s="1" t="s">
        <v>2</v>
      </c>
      <c r="I66" s="32">
        <v>44106</v>
      </c>
    </row>
    <row r="67" spans="2:9" ht="30" customHeight="1" x14ac:dyDescent="0.2">
      <c r="B67" s="2">
        <v>67</v>
      </c>
      <c r="C67" s="60"/>
      <c r="D67" s="5" t="s">
        <v>72</v>
      </c>
      <c r="E67" s="5">
        <v>1024</v>
      </c>
      <c r="F67" s="4">
        <v>43900</v>
      </c>
      <c r="G67" s="14">
        <v>2290</v>
      </c>
      <c r="H67" s="1" t="s">
        <v>3</v>
      </c>
      <c r="I67" s="32"/>
    </row>
    <row r="68" spans="2:9" ht="30" customHeight="1" x14ac:dyDescent="0.2">
      <c r="B68" s="2">
        <v>68</v>
      </c>
      <c r="C68" s="60"/>
      <c r="D68" s="5" t="s">
        <v>73</v>
      </c>
      <c r="E68" s="5">
        <v>1400</v>
      </c>
      <c r="F68" s="4">
        <v>43902</v>
      </c>
      <c r="G68" s="14">
        <v>1432</v>
      </c>
      <c r="H68" s="1" t="s">
        <v>3</v>
      </c>
      <c r="I68" s="32"/>
    </row>
    <row r="69" spans="2:9" ht="30" customHeight="1" x14ac:dyDescent="0.2">
      <c r="B69" s="2" t="s">
        <v>100</v>
      </c>
      <c r="C69" s="60"/>
      <c r="D69" s="26" t="s">
        <v>74</v>
      </c>
      <c r="E69" s="26">
        <v>1400</v>
      </c>
      <c r="F69" s="27">
        <v>43902</v>
      </c>
      <c r="G69" s="28">
        <v>1723.2</v>
      </c>
      <c r="H69" s="29" t="s">
        <v>1</v>
      </c>
      <c r="I69" s="30">
        <v>43944</v>
      </c>
    </row>
    <row r="70" spans="2:9" ht="30" customHeight="1" x14ac:dyDescent="0.2">
      <c r="B70" s="2" t="s">
        <v>99</v>
      </c>
      <c r="C70" s="60"/>
      <c r="D70" s="26" t="s">
        <v>76</v>
      </c>
      <c r="E70" s="26">
        <v>1422</v>
      </c>
      <c r="F70" s="27">
        <v>43902</v>
      </c>
      <c r="G70" s="28">
        <v>9569</v>
      </c>
      <c r="H70" s="29" t="s">
        <v>3</v>
      </c>
      <c r="I70" s="31"/>
    </row>
    <row r="71" spans="2:9" ht="30" customHeight="1" x14ac:dyDescent="0.2">
      <c r="B71" s="2" t="s">
        <v>97</v>
      </c>
      <c r="C71" s="60"/>
      <c r="D71" s="26" t="s">
        <v>77</v>
      </c>
      <c r="E71" s="26">
        <v>1422</v>
      </c>
      <c r="F71" s="27">
        <v>43903</v>
      </c>
      <c r="G71" s="28">
        <v>592.35</v>
      </c>
      <c r="H71" s="29" t="s">
        <v>1</v>
      </c>
      <c r="I71" s="30">
        <v>43906</v>
      </c>
    </row>
    <row r="72" spans="2:9" ht="30" customHeight="1" x14ac:dyDescent="0.2">
      <c r="B72" s="2" t="s">
        <v>96</v>
      </c>
      <c r="C72" s="60"/>
      <c r="D72" s="26" t="s">
        <v>78</v>
      </c>
      <c r="E72" s="26">
        <v>1422</v>
      </c>
      <c r="F72" s="27">
        <v>43903</v>
      </c>
      <c r="G72" s="28">
        <v>43698.2</v>
      </c>
      <c r="H72" s="1" t="s">
        <v>1</v>
      </c>
      <c r="I72" s="30">
        <v>44005</v>
      </c>
    </row>
    <row r="73" spans="2:9" ht="30" customHeight="1" x14ac:dyDescent="0.2">
      <c r="B73" s="25">
        <v>74</v>
      </c>
      <c r="C73" s="63"/>
      <c r="D73" s="5" t="s">
        <v>79</v>
      </c>
      <c r="E73" s="26">
        <v>1462</v>
      </c>
      <c r="F73" s="27">
        <v>43906</v>
      </c>
      <c r="G73" s="14">
        <v>5656</v>
      </c>
      <c r="H73" s="29" t="s">
        <v>1</v>
      </c>
      <c r="I73" s="30">
        <v>43908</v>
      </c>
    </row>
    <row r="74" spans="2:9" ht="30" customHeight="1" x14ac:dyDescent="0.2">
      <c r="B74" s="25">
        <v>75</v>
      </c>
      <c r="C74" s="63"/>
      <c r="D74" s="5" t="s">
        <v>80</v>
      </c>
      <c r="E74" s="26">
        <v>1400</v>
      </c>
      <c r="F74" s="27">
        <v>43906</v>
      </c>
      <c r="G74" s="14">
        <v>3478</v>
      </c>
      <c r="H74" s="29" t="s">
        <v>2</v>
      </c>
      <c r="I74" s="30">
        <v>43950</v>
      </c>
    </row>
    <row r="75" spans="2:9" ht="30" customHeight="1" x14ac:dyDescent="0.2">
      <c r="B75" s="2" t="s">
        <v>130</v>
      </c>
      <c r="C75" s="60"/>
      <c r="D75" s="5" t="s">
        <v>81</v>
      </c>
      <c r="E75" s="26">
        <v>1400</v>
      </c>
      <c r="F75" s="27">
        <v>43906</v>
      </c>
      <c r="G75" s="28">
        <v>10753</v>
      </c>
      <c r="H75" s="29" t="s">
        <v>1</v>
      </c>
      <c r="I75" s="31"/>
    </row>
    <row r="76" spans="2:9" ht="30" customHeight="1" x14ac:dyDescent="0.2">
      <c r="B76" s="2" t="s">
        <v>131</v>
      </c>
      <c r="C76" s="60"/>
      <c r="D76" s="5" t="s">
        <v>82</v>
      </c>
      <c r="E76" s="26">
        <v>1400</v>
      </c>
      <c r="F76" s="27">
        <v>43906</v>
      </c>
      <c r="G76" s="14">
        <v>2514</v>
      </c>
      <c r="H76" s="29" t="s">
        <v>3</v>
      </c>
      <c r="I76" s="31"/>
    </row>
    <row r="77" spans="2:9" ht="30" customHeight="1" x14ac:dyDescent="0.2">
      <c r="B77" s="25">
        <v>78</v>
      </c>
      <c r="C77" s="63"/>
      <c r="D77" s="5" t="s">
        <v>83</v>
      </c>
      <c r="E77" s="26">
        <v>1400</v>
      </c>
      <c r="F77" s="27">
        <v>43906</v>
      </c>
      <c r="G77" s="28">
        <v>1804</v>
      </c>
      <c r="H77" s="29" t="s">
        <v>1</v>
      </c>
      <c r="I77" s="30">
        <v>43913</v>
      </c>
    </row>
    <row r="78" spans="2:9" ht="30" customHeight="1" x14ac:dyDescent="0.2">
      <c r="B78" s="25">
        <v>79</v>
      </c>
      <c r="C78" s="63"/>
      <c r="D78" s="5" t="s">
        <v>84</v>
      </c>
      <c r="E78" s="26">
        <v>1400</v>
      </c>
      <c r="F78" s="27">
        <v>43906</v>
      </c>
      <c r="G78" s="14">
        <v>3618</v>
      </c>
      <c r="H78" s="29" t="s">
        <v>3</v>
      </c>
      <c r="I78" s="31"/>
    </row>
    <row r="79" spans="2:9" ht="30" customHeight="1" x14ac:dyDescent="0.2">
      <c r="B79" s="2" t="s">
        <v>132</v>
      </c>
      <c r="C79" s="60"/>
      <c r="D79" s="5" t="s">
        <v>85</v>
      </c>
      <c r="E79" s="26">
        <v>1030</v>
      </c>
      <c r="F79" s="27">
        <v>43907</v>
      </c>
      <c r="G79" s="28">
        <v>1658</v>
      </c>
      <c r="H79" s="1" t="s">
        <v>3</v>
      </c>
      <c r="I79" s="31"/>
    </row>
    <row r="80" spans="2:9" ht="30" customHeight="1" x14ac:dyDescent="0.2">
      <c r="B80" s="2" t="s">
        <v>133</v>
      </c>
      <c r="C80" s="60"/>
      <c r="D80" s="5" t="s">
        <v>86</v>
      </c>
      <c r="E80" s="26">
        <v>1422</v>
      </c>
      <c r="F80" s="27">
        <v>43907</v>
      </c>
      <c r="G80" s="28">
        <v>1708</v>
      </c>
      <c r="H80" s="1" t="s">
        <v>1</v>
      </c>
      <c r="I80" s="30">
        <v>43910</v>
      </c>
    </row>
    <row r="81" spans="2:9" ht="30" customHeight="1" x14ac:dyDescent="0.2">
      <c r="B81" s="25">
        <v>82</v>
      </c>
      <c r="C81" s="63"/>
      <c r="D81" s="5" t="s">
        <v>87</v>
      </c>
      <c r="E81" s="26">
        <v>1400</v>
      </c>
      <c r="F81" s="27">
        <v>43908</v>
      </c>
      <c r="G81" s="14">
        <v>3091</v>
      </c>
      <c r="H81" s="29" t="s">
        <v>3</v>
      </c>
      <c r="I81" s="31"/>
    </row>
    <row r="82" spans="2:9" ht="30" customHeight="1" x14ac:dyDescent="0.2">
      <c r="B82" s="25">
        <v>83</v>
      </c>
      <c r="C82" s="63"/>
      <c r="D82" s="5" t="s">
        <v>88</v>
      </c>
      <c r="E82" s="26">
        <v>1422</v>
      </c>
      <c r="F82" s="27">
        <v>43908</v>
      </c>
      <c r="G82" s="28">
        <v>3844</v>
      </c>
      <c r="H82" s="29" t="s">
        <v>3</v>
      </c>
      <c r="I82" s="31"/>
    </row>
    <row r="83" spans="2:9" ht="30" customHeight="1" x14ac:dyDescent="0.2">
      <c r="B83" s="25">
        <v>84</v>
      </c>
      <c r="C83" s="63"/>
      <c r="D83" s="5" t="s">
        <v>89</v>
      </c>
      <c r="E83" s="26">
        <v>1432</v>
      </c>
      <c r="F83" s="27">
        <v>43908</v>
      </c>
      <c r="G83" s="28">
        <v>8546</v>
      </c>
      <c r="H83" s="29" t="s">
        <v>3</v>
      </c>
      <c r="I83" s="31"/>
    </row>
    <row r="84" spans="2:9" ht="30" customHeight="1" x14ac:dyDescent="0.2">
      <c r="B84" s="2" t="s">
        <v>95</v>
      </c>
      <c r="C84" s="60"/>
      <c r="D84" s="5" t="s">
        <v>90</v>
      </c>
      <c r="E84" s="26">
        <v>1400</v>
      </c>
      <c r="F84" s="27">
        <v>43910</v>
      </c>
      <c r="G84" s="28">
        <v>72044</v>
      </c>
      <c r="H84" s="29" t="s">
        <v>3</v>
      </c>
      <c r="I84" s="31"/>
    </row>
    <row r="85" spans="2:9" ht="30" customHeight="1" x14ac:dyDescent="0.2">
      <c r="B85" s="2" t="s">
        <v>94</v>
      </c>
      <c r="C85" s="60"/>
      <c r="D85" s="5" t="s">
        <v>91</v>
      </c>
      <c r="E85" s="26">
        <v>1400</v>
      </c>
      <c r="F85" s="27">
        <v>43910</v>
      </c>
      <c r="G85" s="28">
        <v>40355</v>
      </c>
      <c r="H85" s="29" t="s">
        <v>3</v>
      </c>
      <c r="I85" s="31"/>
    </row>
    <row r="86" spans="2:9" ht="30" customHeight="1" x14ac:dyDescent="0.2">
      <c r="B86" s="2" t="s">
        <v>134</v>
      </c>
      <c r="C86" s="60"/>
      <c r="D86" s="5" t="s">
        <v>135</v>
      </c>
      <c r="E86" s="26">
        <v>1422</v>
      </c>
      <c r="F86" s="27">
        <v>43910</v>
      </c>
      <c r="G86" s="28">
        <v>4388</v>
      </c>
      <c r="H86" s="1" t="s">
        <v>1</v>
      </c>
      <c r="I86" s="30">
        <v>43921</v>
      </c>
    </row>
    <row r="87" spans="2:9" ht="30" customHeight="1" x14ac:dyDescent="0.2">
      <c r="B87" s="2" t="s">
        <v>98</v>
      </c>
      <c r="C87" s="60"/>
      <c r="D87" s="26" t="s">
        <v>75</v>
      </c>
      <c r="E87" s="26">
        <v>1422</v>
      </c>
      <c r="F87" s="27">
        <v>43913</v>
      </c>
      <c r="G87" s="28">
        <v>7042.6</v>
      </c>
      <c r="H87" s="29" t="s">
        <v>3</v>
      </c>
      <c r="I87" s="31"/>
    </row>
    <row r="88" spans="2:9" ht="30" customHeight="1" x14ac:dyDescent="0.2">
      <c r="B88" s="2" t="s">
        <v>93</v>
      </c>
      <c r="C88" s="60"/>
      <c r="D88" s="5" t="s">
        <v>92</v>
      </c>
      <c r="E88" s="26">
        <v>1422</v>
      </c>
      <c r="F88" s="27">
        <v>43913</v>
      </c>
      <c r="G88" s="28">
        <v>500</v>
      </c>
      <c r="H88" s="1" t="s">
        <v>1</v>
      </c>
      <c r="I88" s="30">
        <v>43982</v>
      </c>
    </row>
    <row r="89" spans="2:9" ht="30" customHeight="1" x14ac:dyDescent="0.2">
      <c r="B89" s="2" t="s">
        <v>136</v>
      </c>
      <c r="C89" s="60"/>
      <c r="D89" s="5" t="s">
        <v>137</v>
      </c>
      <c r="E89" s="26">
        <v>1358</v>
      </c>
      <c r="F89" s="27">
        <v>43913</v>
      </c>
      <c r="G89" s="28">
        <v>16107</v>
      </c>
      <c r="H89" s="29" t="s">
        <v>3</v>
      </c>
      <c r="I89" s="31"/>
    </row>
    <row r="90" spans="2:9" ht="30" customHeight="1" x14ac:dyDescent="0.2">
      <c r="B90" s="2" t="s">
        <v>138</v>
      </c>
      <c r="C90" s="60"/>
      <c r="D90" s="5" t="s">
        <v>139</v>
      </c>
      <c r="E90" s="26">
        <v>1462</v>
      </c>
      <c r="F90" s="27">
        <v>43914</v>
      </c>
      <c r="G90" s="28">
        <v>2800</v>
      </c>
      <c r="H90" s="29" t="s">
        <v>1</v>
      </c>
      <c r="I90" s="30">
        <v>43928</v>
      </c>
    </row>
    <row r="91" spans="2:9" ht="30" customHeight="1" x14ac:dyDescent="0.2">
      <c r="B91" s="2" t="s">
        <v>140</v>
      </c>
      <c r="C91" s="60"/>
      <c r="D91" s="5" t="s">
        <v>141</v>
      </c>
      <c r="E91" s="26">
        <v>1400</v>
      </c>
      <c r="F91" s="27">
        <v>43914</v>
      </c>
      <c r="G91" s="28">
        <v>4900</v>
      </c>
      <c r="H91" s="29" t="s">
        <v>3</v>
      </c>
      <c r="I91" s="31"/>
    </row>
    <row r="92" spans="2:9" ht="30" customHeight="1" x14ac:dyDescent="0.2">
      <c r="B92" s="2" t="s">
        <v>142</v>
      </c>
      <c r="C92" s="60"/>
      <c r="D92" s="5" t="s">
        <v>143</v>
      </c>
      <c r="E92" s="26">
        <v>1400</v>
      </c>
      <c r="F92" s="27">
        <v>43915</v>
      </c>
      <c r="G92" s="28">
        <v>5184</v>
      </c>
      <c r="H92" s="1" t="s">
        <v>2</v>
      </c>
      <c r="I92" s="30">
        <v>43935</v>
      </c>
    </row>
    <row r="93" spans="2:9" ht="30" customHeight="1" x14ac:dyDescent="0.2">
      <c r="B93" s="2" t="s">
        <v>144</v>
      </c>
      <c r="C93" s="60"/>
      <c r="D93" s="5" t="s">
        <v>145</v>
      </c>
      <c r="E93" s="26">
        <v>1400</v>
      </c>
      <c r="F93" s="27">
        <v>43916</v>
      </c>
      <c r="G93" s="28">
        <v>2261.6999999999998</v>
      </c>
      <c r="H93" s="29" t="s">
        <v>3</v>
      </c>
      <c r="I93" s="31"/>
    </row>
    <row r="94" spans="2:9" ht="30" customHeight="1" x14ac:dyDescent="0.2">
      <c r="B94" s="2" t="s">
        <v>146</v>
      </c>
      <c r="C94" s="60"/>
      <c r="D94" s="5" t="s">
        <v>153</v>
      </c>
      <c r="E94" s="26">
        <v>1337</v>
      </c>
      <c r="F94" s="27">
        <v>43917</v>
      </c>
      <c r="G94" s="28">
        <v>5914</v>
      </c>
      <c r="H94" s="1" t="s">
        <v>1</v>
      </c>
      <c r="I94" s="30">
        <v>43921</v>
      </c>
    </row>
    <row r="95" spans="2:9" ht="30" customHeight="1" x14ac:dyDescent="0.2">
      <c r="B95" s="2" t="s">
        <v>147</v>
      </c>
      <c r="C95" s="60"/>
      <c r="D95" s="5" t="s">
        <v>148</v>
      </c>
      <c r="E95" s="26">
        <v>1443</v>
      </c>
      <c r="F95" s="27">
        <v>43920</v>
      </c>
      <c r="G95" s="14">
        <v>5478</v>
      </c>
      <c r="H95" s="29" t="s">
        <v>3</v>
      </c>
      <c r="I95" s="31"/>
    </row>
    <row r="96" spans="2:9" ht="30" customHeight="1" x14ac:dyDescent="0.2">
      <c r="B96" s="2" t="s">
        <v>149</v>
      </c>
      <c r="C96" s="60"/>
      <c r="D96" s="5" t="s">
        <v>150</v>
      </c>
      <c r="E96" s="26">
        <v>1055</v>
      </c>
      <c r="F96" s="27">
        <v>43920</v>
      </c>
      <c r="G96" s="28">
        <v>35606</v>
      </c>
      <c r="H96" s="29" t="s">
        <v>3</v>
      </c>
      <c r="I96" s="31"/>
    </row>
    <row r="97" spans="2:9" ht="30" customHeight="1" x14ac:dyDescent="0.2">
      <c r="B97" s="2" t="s">
        <v>151</v>
      </c>
      <c r="C97" s="60"/>
      <c r="D97" s="5" t="s">
        <v>152</v>
      </c>
      <c r="E97" s="26">
        <v>1400</v>
      </c>
      <c r="F97" s="27">
        <v>43920</v>
      </c>
      <c r="G97" s="28">
        <v>538.5</v>
      </c>
      <c r="H97" s="1" t="s">
        <v>1</v>
      </c>
      <c r="I97" s="30">
        <v>43927</v>
      </c>
    </row>
    <row r="98" spans="2:9" ht="30" customHeight="1" x14ac:dyDescent="0.2">
      <c r="B98" s="2" t="s">
        <v>154</v>
      </c>
      <c r="C98" s="60"/>
      <c r="D98" s="5" t="s">
        <v>155</v>
      </c>
      <c r="E98" s="26">
        <v>1462</v>
      </c>
      <c r="F98" s="27">
        <v>43922</v>
      </c>
      <c r="G98" s="28">
        <v>11211</v>
      </c>
      <c r="H98" s="1" t="s">
        <v>2</v>
      </c>
      <c r="I98" s="30">
        <v>43927</v>
      </c>
    </row>
    <row r="99" spans="2:9" ht="30" customHeight="1" x14ac:dyDescent="0.2">
      <c r="B99" s="2" t="s">
        <v>156</v>
      </c>
      <c r="C99" s="60"/>
      <c r="D99" s="5" t="s">
        <v>158</v>
      </c>
      <c r="E99" s="26">
        <v>1400</v>
      </c>
      <c r="F99" s="27">
        <v>43924</v>
      </c>
      <c r="G99" s="28">
        <v>1507.8</v>
      </c>
      <c r="H99" s="29" t="s">
        <v>3</v>
      </c>
      <c r="I99" s="31"/>
    </row>
    <row r="100" spans="2:9" ht="30" customHeight="1" x14ac:dyDescent="0.2">
      <c r="B100" s="2" t="s">
        <v>157</v>
      </c>
      <c r="C100" s="60"/>
      <c r="D100" s="5" t="s">
        <v>161</v>
      </c>
      <c r="E100" s="26">
        <v>1422</v>
      </c>
      <c r="F100" s="27">
        <v>43924</v>
      </c>
      <c r="G100" s="28">
        <v>1453.95</v>
      </c>
      <c r="H100" s="29" t="s">
        <v>3</v>
      </c>
      <c r="I100" s="31"/>
    </row>
    <row r="101" spans="2:9" ht="30" customHeight="1" x14ac:dyDescent="0.2">
      <c r="B101" s="2" t="s">
        <v>159</v>
      </c>
      <c r="C101" s="60"/>
      <c r="D101" s="5" t="s">
        <v>160</v>
      </c>
      <c r="E101" s="26">
        <v>1400</v>
      </c>
      <c r="F101" s="27">
        <v>43924</v>
      </c>
      <c r="G101" s="28">
        <v>26804</v>
      </c>
      <c r="H101" s="29" t="s">
        <v>3</v>
      </c>
      <c r="I101" s="31"/>
    </row>
    <row r="102" spans="2:9" ht="30" customHeight="1" x14ac:dyDescent="0.2">
      <c r="B102" s="2" t="s">
        <v>163</v>
      </c>
      <c r="C102" s="60"/>
      <c r="D102" s="5" t="s">
        <v>162</v>
      </c>
      <c r="E102" s="26">
        <v>1437</v>
      </c>
      <c r="F102" s="27">
        <v>43928</v>
      </c>
      <c r="G102" s="28">
        <v>4598</v>
      </c>
      <c r="H102" s="1" t="s">
        <v>2</v>
      </c>
      <c r="I102" s="30">
        <v>43943</v>
      </c>
    </row>
    <row r="103" spans="2:9" ht="30" customHeight="1" x14ac:dyDescent="0.2">
      <c r="B103" s="2" t="s">
        <v>164</v>
      </c>
      <c r="C103" s="60"/>
      <c r="D103" s="5" t="s">
        <v>165</v>
      </c>
      <c r="E103" s="26">
        <v>1437</v>
      </c>
      <c r="F103" s="27">
        <v>43928</v>
      </c>
      <c r="G103" s="14" t="s">
        <v>202</v>
      </c>
      <c r="H103" s="1"/>
      <c r="I103" s="30"/>
    </row>
    <row r="104" spans="2:9" ht="30" customHeight="1" x14ac:dyDescent="0.2">
      <c r="B104" s="2" t="s">
        <v>166</v>
      </c>
      <c r="C104" s="60"/>
      <c r="D104" s="5" t="s">
        <v>141</v>
      </c>
      <c r="E104" s="26">
        <v>1400</v>
      </c>
      <c r="F104" s="27">
        <v>43928</v>
      </c>
      <c r="G104" s="28">
        <v>4353</v>
      </c>
      <c r="H104" s="29" t="s">
        <v>1</v>
      </c>
      <c r="I104" s="30">
        <v>43936</v>
      </c>
    </row>
    <row r="105" spans="2:9" ht="30" customHeight="1" x14ac:dyDescent="0.2">
      <c r="B105" s="2" t="s">
        <v>168</v>
      </c>
      <c r="C105" s="60"/>
      <c r="D105" s="5" t="s">
        <v>167</v>
      </c>
      <c r="E105" s="26">
        <v>1427</v>
      </c>
      <c r="F105" s="27">
        <v>43928</v>
      </c>
      <c r="G105" s="14">
        <v>14000</v>
      </c>
      <c r="H105" s="1" t="s">
        <v>1</v>
      </c>
      <c r="I105" s="30">
        <v>43943</v>
      </c>
    </row>
    <row r="106" spans="2:9" ht="30" customHeight="1" x14ac:dyDescent="0.2">
      <c r="B106" s="2" t="s">
        <v>169</v>
      </c>
      <c r="C106" s="60"/>
      <c r="D106" s="5" t="s">
        <v>170</v>
      </c>
      <c r="E106" s="26">
        <v>1400</v>
      </c>
      <c r="F106" s="27">
        <v>43929</v>
      </c>
      <c r="G106" s="14">
        <v>10320</v>
      </c>
      <c r="H106" s="1" t="s">
        <v>1</v>
      </c>
      <c r="I106" s="30">
        <v>43943</v>
      </c>
    </row>
    <row r="107" spans="2:9" ht="30" customHeight="1" x14ac:dyDescent="0.2">
      <c r="B107" s="2" t="s">
        <v>171</v>
      </c>
      <c r="C107" s="60"/>
      <c r="D107" s="5" t="s">
        <v>172</v>
      </c>
      <c r="E107" s="26">
        <v>1400</v>
      </c>
      <c r="F107" s="27">
        <v>43930</v>
      </c>
      <c r="G107" s="28">
        <v>1010</v>
      </c>
      <c r="H107" s="29" t="s">
        <v>3</v>
      </c>
      <c r="I107" s="31"/>
    </row>
    <row r="108" spans="2:9" ht="30" customHeight="1" x14ac:dyDescent="0.2">
      <c r="B108" s="2" t="s">
        <v>173</v>
      </c>
      <c r="C108" s="60"/>
      <c r="D108" s="5" t="s">
        <v>174</v>
      </c>
      <c r="E108" s="26">
        <v>1462</v>
      </c>
      <c r="F108" s="27">
        <v>43930</v>
      </c>
      <c r="G108" s="28">
        <v>11260</v>
      </c>
      <c r="H108" s="29" t="s">
        <v>1</v>
      </c>
      <c r="I108" s="30">
        <v>43978</v>
      </c>
    </row>
    <row r="109" spans="2:9" ht="30" customHeight="1" x14ac:dyDescent="0.2">
      <c r="B109" s="2" t="s">
        <v>175</v>
      </c>
      <c r="C109" s="60"/>
      <c r="D109" s="5" t="s">
        <v>176</v>
      </c>
      <c r="E109" s="26">
        <v>1422</v>
      </c>
      <c r="F109" s="27">
        <v>43936</v>
      </c>
      <c r="G109" s="28">
        <v>3675</v>
      </c>
      <c r="H109" s="29" t="s">
        <v>1</v>
      </c>
      <c r="I109" s="30">
        <v>43943</v>
      </c>
    </row>
    <row r="110" spans="2:9" ht="30" customHeight="1" x14ac:dyDescent="0.2">
      <c r="B110" s="2" t="s">
        <v>178</v>
      </c>
      <c r="C110" s="60"/>
      <c r="D110" s="5" t="s">
        <v>179</v>
      </c>
      <c r="E110" s="26">
        <v>1423</v>
      </c>
      <c r="F110" s="27">
        <v>43936</v>
      </c>
      <c r="G110" s="28">
        <v>861</v>
      </c>
      <c r="H110" s="1" t="s">
        <v>1</v>
      </c>
      <c r="I110" s="30">
        <v>43943</v>
      </c>
    </row>
    <row r="111" spans="2:9" ht="30" customHeight="1" x14ac:dyDescent="0.2">
      <c r="B111" s="2" t="s">
        <v>180</v>
      </c>
      <c r="C111" s="60"/>
      <c r="D111" s="5" t="s">
        <v>181</v>
      </c>
      <c r="E111" s="26">
        <v>1462</v>
      </c>
      <c r="F111" s="27">
        <v>43938</v>
      </c>
      <c r="G111" s="28">
        <v>3800</v>
      </c>
      <c r="H111" s="1" t="s">
        <v>2</v>
      </c>
      <c r="I111" s="30">
        <v>43957</v>
      </c>
    </row>
    <row r="112" spans="2:9" ht="30" customHeight="1" x14ac:dyDescent="0.2">
      <c r="B112" s="2" t="s">
        <v>182</v>
      </c>
      <c r="C112" s="60"/>
      <c r="D112" s="5" t="s">
        <v>183</v>
      </c>
      <c r="E112" s="26">
        <v>1400</v>
      </c>
      <c r="F112" s="27">
        <v>43938</v>
      </c>
      <c r="G112" s="28">
        <v>3577</v>
      </c>
      <c r="H112" s="29" t="s">
        <v>1</v>
      </c>
      <c r="I112" s="30">
        <v>43941</v>
      </c>
    </row>
    <row r="113" spans="2:9" ht="30" customHeight="1" x14ac:dyDescent="0.2">
      <c r="B113" s="2" t="s">
        <v>184</v>
      </c>
      <c r="C113" s="60"/>
      <c r="D113" s="5" t="s">
        <v>185</v>
      </c>
      <c r="E113" s="26">
        <v>1400</v>
      </c>
      <c r="F113" s="27">
        <v>43941</v>
      </c>
      <c r="G113" s="28">
        <v>4753</v>
      </c>
      <c r="H113" s="1" t="s">
        <v>1</v>
      </c>
      <c r="I113" s="30">
        <v>43948</v>
      </c>
    </row>
    <row r="114" spans="2:9" ht="30" customHeight="1" x14ac:dyDescent="0.2">
      <c r="B114" s="2" t="s">
        <v>186</v>
      </c>
      <c r="C114" s="60"/>
      <c r="D114" s="5" t="s">
        <v>187</v>
      </c>
      <c r="E114" s="26">
        <v>1441</v>
      </c>
      <c r="F114" s="27">
        <v>43941</v>
      </c>
      <c r="G114" s="28">
        <v>1867</v>
      </c>
      <c r="H114" s="1" t="s">
        <v>1</v>
      </c>
      <c r="I114" s="30">
        <v>43965</v>
      </c>
    </row>
    <row r="115" spans="2:9" ht="30" customHeight="1" x14ac:dyDescent="0.2">
      <c r="B115" s="2" t="s">
        <v>188</v>
      </c>
      <c r="C115" s="60"/>
      <c r="D115" s="5" t="s">
        <v>189</v>
      </c>
      <c r="E115" s="26">
        <v>1422</v>
      </c>
      <c r="F115" s="27">
        <v>43941</v>
      </c>
      <c r="G115" s="28">
        <v>3197</v>
      </c>
      <c r="H115" s="1" t="s">
        <v>1</v>
      </c>
      <c r="I115" s="30">
        <v>43952</v>
      </c>
    </row>
    <row r="116" spans="2:9" ht="30" customHeight="1" x14ac:dyDescent="0.2">
      <c r="B116" s="2" t="s">
        <v>192</v>
      </c>
      <c r="C116" s="60"/>
      <c r="D116" s="5" t="s">
        <v>193</v>
      </c>
      <c r="E116" s="26">
        <v>1462</v>
      </c>
      <c r="F116" s="27">
        <v>43942</v>
      </c>
      <c r="G116" s="28">
        <v>1853</v>
      </c>
      <c r="H116" s="29" t="s">
        <v>3</v>
      </c>
      <c r="I116" s="31"/>
    </row>
    <row r="117" spans="2:9" ht="30" customHeight="1" x14ac:dyDescent="0.2">
      <c r="B117" s="2" t="s">
        <v>194</v>
      </c>
      <c r="C117" s="60"/>
      <c r="D117" s="5" t="s">
        <v>195</v>
      </c>
      <c r="E117" s="26">
        <v>1400</v>
      </c>
      <c r="F117" s="27">
        <v>43942</v>
      </c>
      <c r="G117" s="28">
        <v>3004</v>
      </c>
      <c r="H117" s="29" t="s">
        <v>1</v>
      </c>
      <c r="I117" s="30">
        <v>43944</v>
      </c>
    </row>
    <row r="118" spans="2:9" ht="30" customHeight="1" x14ac:dyDescent="0.2">
      <c r="B118" s="2" t="s">
        <v>196</v>
      </c>
      <c r="C118" s="60"/>
      <c r="D118" s="5" t="s">
        <v>197</v>
      </c>
      <c r="E118" s="26">
        <v>1400</v>
      </c>
      <c r="F118" s="27">
        <v>43942</v>
      </c>
      <c r="G118" s="28">
        <v>1077</v>
      </c>
      <c r="H118" s="1" t="s">
        <v>1</v>
      </c>
      <c r="I118" s="30">
        <v>44001</v>
      </c>
    </row>
    <row r="119" spans="2:9" ht="30" customHeight="1" x14ac:dyDescent="0.2">
      <c r="B119" s="2" t="s">
        <v>198</v>
      </c>
      <c r="C119" s="60"/>
      <c r="D119" s="5" t="s">
        <v>199</v>
      </c>
      <c r="E119" s="26">
        <v>1424</v>
      </c>
      <c r="F119" s="27">
        <v>43942</v>
      </c>
      <c r="G119" s="28">
        <v>1434</v>
      </c>
      <c r="H119" s="29" t="s">
        <v>1</v>
      </c>
      <c r="I119" s="30">
        <v>43943</v>
      </c>
    </row>
    <row r="120" spans="2:9" ht="30" customHeight="1" x14ac:dyDescent="0.2">
      <c r="B120" s="2" t="s">
        <v>200</v>
      </c>
      <c r="C120" s="60"/>
      <c r="D120" s="5" t="s">
        <v>201</v>
      </c>
      <c r="E120" s="26">
        <v>1400</v>
      </c>
      <c r="F120" s="27">
        <v>43942</v>
      </c>
      <c r="G120" s="28">
        <v>2394</v>
      </c>
      <c r="H120" s="1" t="s">
        <v>1</v>
      </c>
      <c r="I120" s="30">
        <v>43971</v>
      </c>
    </row>
    <row r="121" spans="2:9" ht="30" customHeight="1" x14ac:dyDescent="0.2">
      <c r="B121" s="2" t="s">
        <v>203</v>
      </c>
      <c r="C121" s="60"/>
      <c r="D121" s="5" t="s">
        <v>204</v>
      </c>
      <c r="E121" s="26">
        <v>1426</v>
      </c>
      <c r="F121" s="27">
        <v>43945</v>
      </c>
      <c r="G121" s="28">
        <v>22499.05</v>
      </c>
      <c r="H121" s="29" t="s">
        <v>3</v>
      </c>
      <c r="I121" s="31"/>
    </row>
    <row r="122" spans="2:9" ht="30" customHeight="1" x14ac:dyDescent="0.2">
      <c r="B122" s="2" t="s">
        <v>205</v>
      </c>
      <c r="C122" s="60"/>
      <c r="D122" s="5" t="s">
        <v>206</v>
      </c>
      <c r="E122" s="26">
        <v>1350</v>
      </c>
      <c r="F122" s="27">
        <v>43948</v>
      </c>
      <c r="G122" s="28">
        <v>2374</v>
      </c>
      <c r="H122" s="29" t="s">
        <v>3</v>
      </c>
      <c r="I122" s="31"/>
    </row>
    <row r="123" spans="2:9" ht="30" customHeight="1" x14ac:dyDescent="0.2">
      <c r="B123" s="2" t="s">
        <v>207</v>
      </c>
      <c r="C123" s="60"/>
      <c r="D123" s="5" t="s">
        <v>208</v>
      </c>
      <c r="E123" s="26">
        <v>1462</v>
      </c>
      <c r="F123" s="27">
        <v>43948</v>
      </c>
      <c r="G123" s="28">
        <v>13335</v>
      </c>
      <c r="H123" s="29" t="s">
        <v>1</v>
      </c>
      <c r="I123" s="30">
        <v>43978</v>
      </c>
    </row>
    <row r="124" spans="2:9" ht="30" customHeight="1" x14ac:dyDescent="0.2">
      <c r="B124" s="2" t="s">
        <v>209</v>
      </c>
      <c r="C124" s="60"/>
      <c r="D124" s="5" t="s">
        <v>210</v>
      </c>
      <c r="E124" s="26">
        <v>1421</v>
      </c>
      <c r="F124" s="27">
        <v>43948</v>
      </c>
      <c r="G124" s="28">
        <v>6316.6</v>
      </c>
      <c r="H124" s="29" t="s">
        <v>3</v>
      </c>
      <c r="I124" s="31"/>
    </row>
    <row r="125" spans="2:9" ht="30" customHeight="1" x14ac:dyDescent="0.2">
      <c r="B125" s="2" t="s">
        <v>211</v>
      </c>
      <c r="C125" s="60"/>
      <c r="D125" s="5" t="s">
        <v>212</v>
      </c>
      <c r="E125" s="26">
        <v>1420</v>
      </c>
      <c r="F125" s="27">
        <v>43948</v>
      </c>
      <c r="G125" s="28">
        <v>24116</v>
      </c>
      <c r="H125" s="29" t="s">
        <v>3</v>
      </c>
      <c r="I125" s="31"/>
    </row>
    <row r="126" spans="2:9" ht="30" customHeight="1" x14ac:dyDescent="0.2">
      <c r="B126" s="2" t="s">
        <v>213</v>
      </c>
      <c r="C126" s="60"/>
      <c r="D126" s="5" t="s">
        <v>214</v>
      </c>
      <c r="E126" s="26">
        <v>1400</v>
      </c>
      <c r="F126" s="27">
        <v>43948</v>
      </c>
      <c r="G126" s="28">
        <v>1200</v>
      </c>
      <c r="H126" s="29" t="s">
        <v>3</v>
      </c>
      <c r="I126" s="31"/>
    </row>
    <row r="127" spans="2:9" ht="30" customHeight="1" x14ac:dyDescent="0.2">
      <c r="B127" s="2" t="s">
        <v>215</v>
      </c>
      <c r="C127" s="60"/>
      <c r="D127" s="5" t="s">
        <v>216</v>
      </c>
      <c r="E127" s="26">
        <v>1400</v>
      </c>
      <c r="F127" s="27">
        <v>43948</v>
      </c>
      <c r="G127" s="28">
        <v>29813</v>
      </c>
      <c r="H127" s="1" t="s">
        <v>1</v>
      </c>
      <c r="I127" s="30">
        <v>43971</v>
      </c>
    </row>
    <row r="128" spans="2:9" ht="30" customHeight="1" x14ac:dyDescent="0.2">
      <c r="B128" s="2" t="s">
        <v>218</v>
      </c>
      <c r="C128" s="60"/>
      <c r="D128" s="5" t="s">
        <v>239</v>
      </c>
      <c r="E128" s="26">
        <v>1438</v>
      </c>
      <c r="F128" s="27">
        <v>43949</v>
      </c>
      <c r="G128" s="28">
        <v>149234</v>
      </c>
      <c r="H128" s="1" t="s">
        <v>1</v>
      </c>
      <c r="I128" s="30">
        <v>43970</v>
      </c>
    </row>
    <row r="129" spans="2:9" ht="30" customHeight="1" x14ac:dyDescent="0.2">
      <c r="B129" s="2" t="s">
        <v>219</v>
      </c>
      <c r="C129" s="60"/>
      <c r="D129" s="5" t="s">
        <v>220</v>
      </c>
      <c r="E129" s="26">
        <v>1302</v>
      </c>
      <c r="F129" s="27">
        <v>43950</v>
      </c>
      <c r="G129" s="28">
        <v>11075</v>
      </c>
      <c r="H129" s="29" t="s">
        <v>3</v>
      </c>
      <c r="I129" s="31"/>
    </row>
    <row r="130" spans="2:9" ht="30" customHeight="1" x14ac:dyDescent="0.2">
      <c r="B130" s="2" t="s">
        <v>221</v>
      </c>
      <c r="C130" s="60"/>
      <c r="D130" s="5" t="s">
        <v>79</v>
      </c>
      <c r="E130" s="26">
        <v>1462</v>
      </c>
      <c r="F130" s="27">
        <v>43950</v>
      </c>
      <c r="G130" s="28">
        <v>3605</v>
      </c>
      <c r="H130" s="29" t="s">
        <v>3</v>
      </c>
      <c r="I130" s="31"/>
    </row>
    <row r="131" spans="2:9" ht="30" customHeight="1" x14ac:dyDescent="0.2">
      <c r="B131" s="2" t="s">
        <v>222</v>
      </c>
      <c r="C131" s="60"/>
      <c r="D131" s="5" t="s">
        <v>223</v>
      </c>
      <c r="E131" s="26">
        <v>1630</v>
      </c>
      <c r="F131" s="27">
        <v>43950</v>
      </c>
      <c r="G131" s="28">
        <v>28390</v>
      </c>
      <c r="H131" s="29" t="s">
        <v>1</v>
      </c>
      <c r="I131" s="30">
        <v>43954</v>
      </c>
    </row>
    <row r="132" spans="2:9" ht="30" customHeight="1" x14ac:dyDescent="0.2">
      <c r="B132" s="2" t="s">
        <v>224</v>
      </c>
      <c r="C132" s="60"/>
      <c r="D132" s="5" t="s">
        <v>225</v>
      </c>
      <c r="E132" s="26">
        <v>1422</v>
      </c>
      <c r="F132" s="27">
        <v>43951</v>
      </c>
      <c r="G132" s="14">
        <v>20118.349999999999</v>
      </c>
      <c r="H132" s="1" t="s">
        <v>1</v>
      </c>
      <c r="I132" s="30">
        <v>43962</v>
      </c>
    </row>
    <row r="133" spans="2:9" ht="30" customHeight="1" x14ac:dyDescent="0.2">
      <c r="B133" s="2" t="s">
        <v>226</v>
      </c>
      <c r="C133" s="60"/>
      <c r="D133" s="5" t="s">
        <v>45</v>
      </c>
      <c r="E133" s="34">
        <v>1430</v>
      </c>
      <c r="F133" s="35">
        <v>43952</v>
      </c>
      <c r="G133" s="36">
        <v>2050</v>
      </c>
      <c r="H133" s="1" t="s">
        <v>1</v>
      </c>
      <c r="I133" s="39">
        <v>43957</v>
      </c>
    </row>
    <row r="134" spans="2:9" ht="30" customHeight="1" x14ac:dyDescent="0.2">
      <c r="B134" s="2" t="s">
        <v>228</v>
      </c>
      <c r="C134" s="60"/>
      <c r="D134" s="5" t="s">
        <v>45</v>
      </c>
      <c r="E134" s="34">
        <v>1430</v>
      </c>
      <c r="F134" s="35">
        <v>43952</v>
      </c>
      <c r="G134" s="36">
        <v>1120</v>
      </c>
      <c r="H134" s="1" t="s">
        <v>1</v>
      </c>
      <c r="I134" s="39">
        <v>43957</v>
      </c>
    </row>
    <row r="135" spans="2:9" ht="30" customHeight="1" x14ac:dyDescent="0.2">
      <c r="B135" s="2" t="s">
        <v>227</v>
      </c>
      <c r="C135" s="60"/>
      <c r="D135" s="5" t="s">
        <v>45</v>
      </c>
      <c r="E135" s="34">
        <v>1430</v>
      </c>
      <c r="F135" s="35">
        <v>43952</v>
      </c>
      <c r="G135" s="36">
        <v>1220</v>
      </c>
      <c r="H135" s="1" t="s">
        <v>1</v>
      </c>
      <c r="I135" s="39">
        <v>43957</v>
      </c>
    </row>
    <row r="136" spans="2:9" ht="30" customHeight="1" x14ac:dyDescent="0.2">
      <c r="B136" s="2" t="s">
        <v>230</v>
      </c>
      <c r="C136" s="60"/>
      <c r="D136" s="5" t="s">
        <v>229</v>
      </c>
      <c r="E136" s="34">
        <v>1313</v>
      </c>
      <c r="F136" s="35">
        <v>43952</v>
      </c>
      <c r="G136" s="36">
        <v>16731</v>
      </c>
      <c r="H136" s="1" t="s">
        <v>1</v>
      </c>
      <c r="I136" s="39">
        <v>43957</v>
      </c>
    </row>
    <row r="137" spans="2:9" ht="30" customHeight="1" x14ac:dyDescent="0.2">
      <c r="B137" s="2" t="s">
        <v>235</v>
      </c>
      <c r="C137" s="60"/>
      <c r="D137" s="5" t="s">
        <v>236</v>
      </c>
      <c r="E137" s="34">
        <v>1438</v>
      </c>
      <c r="F137" s="35">
        <v>43956</v>
      </c>
      <c r="G137" s="36">
        <v>12333</v>
      </c>
      <c r="H137" s="37" t="s">
        <v>3</v>
      </c>
      <c r="I137" s="38"/>
    </row>
    <row r="138" spans="2:9" ht="30" customHeight="1" x14ac:dyDescent="0.2">
      <c r="B138" s="2" t="s">
        <v>237</v>
      </c>
      <c r="C138" s="60"/>
      <c r="D138" s="5" t="s">
        <v>238</v>
      </c>
      <c r="E138" s="34">
        <v>1420</v>
      </c>
      <c r="F138" s="35">
        <v>43956</v>
      </c>
      <c r="G138" s="36">
        <v>10728</v>
      </c>
      <c r="H138" s="37" t="s">
        <v>3</v>
      </c>
      <c r="I138" s="38"/>
    </row>
    <row r="139" spans="2:9" ht="30" customHeight="1" x14ac:dyDescent="0.2">
      <c r="B139" s="2" t="s">
        <v>244</v>
      </c>
      <c r="C139" s="60"/>
      <c r="D139" s="5" t="s">
        <v>59</v>
      </c>
      <c r="E139" s="5">
        <v>1400</v>
      </c>
      <c r="F139" s="4">
        <v>43958</v>
      </c>
      <c r="G139" s="14">
        <v>5460</v>
      </c>
      <c r="H139" s="1" t="s">
        <v>3</v>
      </c>
      <c r="I139" s="32"/>
    </row>
    <row r="140" spans="2:9" ht="30" customHeight="1" x14ac:dyDescent="0.2">
      <c r="B140" s="2" t="s">
        <v>190</v>
      </c>
      <c r="C140" s="60"/>
      <c r="D140" s="5" t="s">
        <v>191</v>
      </c>
      <c r="E140" s="26">
        <v>1400</v>
      </c>
      <c r="F140" s="27">
        <v>43958</v>
      </c>
      <c r="G140" s="28">
        <v>1135</v>
      </c>
      <c r="H140" s="1" t="s">
        <v>1</v>
      </c>
      <c r="I140" s="30">
        <v>43963</v>
      </c>
    </row>
    <row r="141" spans="2:9" ht="30" customHeight="1" x14ac:dyDescent="0.2">
      <c r="B141" s="2" t="s">
        <v>240</v>
      </c>
      <c r="C141" s="60"/>
      <c r="D141" s="5" t="s">
        <v>68</v>
      </c>
      <c r="E141" s="5">
        <v>1400</v>
      </c>
      <c r="F141" s="4">
        <v>43958</v>
      </c>
      <c r="G141" s="14">
        <v>8690</v>
      </c>
      <c r="H141" s="1" t="s">
        <v>1</v>
      </c>
      <c r="I141" s="39">
        <v>43962</v>
      </c>
    </row>
    <row r="142" spans="2:9" ht="30" customHeight="1" x14ac:dyDescent="0.2">
      <c r="B142" s="2" t="s">
        <v>241</v>
      </c>
      <c r="C142" s="60"/>
      <c r="D142" s="5" t="s">
        <v>243</v>
      </c>
      <c r="E142" s="26">
        <v>1055</v>
      </c>
      <c r="F142" s="27">
        <v>43958</v>
      </c>
      <c r="G142" s="28">
        <v>13500</v>
      </c>
      <c r="H142" s="1" t="s">
        <v>1</v>
      </c>
      <c r="I142" s="30">
        <v>44001</v>
      </c>
    </row>
    <row r="143" spans="2:9" ht="30" customHeight="1" x14ac:dyDescent="0.2">
      <c r="B143" s="2" t="s">
        <v>242</v>
      </c>
      <c r="C143" s="60"/>
      <c r="D143" s="5" t="s">
        <v>245</v>
      </c>
      <c r="E143" s="26">
        <v>1422</v>
      </c>
      <c r="F143" s="27">
        <v>43959</v>
      </c>
      <c r="G143" s="28">
        <v>6031.2</v>
      </c>
      <c r="H143" s="29" t="s">
        <v>3</v>
      </c>
      <c r="I143" s="31"/>
    </row>
    <row r="144" spans="2:9" ht="30" customHeight="1" x14ac:dyDescent="0.2">
      <c r="B144" s="2" t="s">
        <v>246</v>
      </c>
      <c r="C144" s="60"/>
      <c r="D144" s="5" t="s">
        <v>247</v>
      </c>
      <c r="E144" s="5">
        <v>1350</v>
      </c>
      <c r="F144" s="4">
        <v>43962</v>
      </c>
      <c r="G144" s="14">
        <v>8225</v>
      </c>
      <c r="H144" s="37" t="s">
        <v>1</v>
      </c>
      <c r="I144" s="39">
        <v>43964</v>
      </c>
    </row>
    <row r="145" spans="2:9" ht="30" customHeight="1" x14ac:dyDescent="0.2">
      <c r="B145" s="40" t="s">
        <v>248</v>
      </c>
      <c r="C145" s="64"/>
      <c r="D145" s="41" t="s">
        <v>249</v>
      </c>
      <c r="E145" s="41">
        <v>1400</v>
      </c>
      <c r="F145" s="42">
        <v>43962</v>
      </c>
      <c r="G145" s="43">
        <v>1227</v>
      </c>
      <c r="H145" s="44" t="s">
        <v>3</v>
      </c>
      <c r="I145" s="45"/>
    </row>
    <row r="146" spans="2:9" ht="30" customHeight="1" x14ac:dyDescent="0.2">
      <c r="B146" s="40" t="s">
        <v>259</v>
      </c>
      <c r="C146" s="64"/>
      <c r="D146" s="5" t="s">
        <v>414</v>
      </c>
      <c r="E146" s="41">
        <v>1400</v>
      </c>
      <c r="F146" s="42">
        <v>43962</v>
      </c>
      <c r="G146" s="43">
        <v>10770</v>
      </c>
      <c r="H146" s="44" t="s">
        <v>3</v>
      </c>
      <c r="I146" s="45"/>
    </row>
    <row r="147" spans="2:9" ht="30" customHeight="1" x14ac:dyDescent="0.2">
      <c r="B147" s="2" t="s">
        <v>250</v>
      </c>
      <c r="C147" s="60"/>
      <c r="D147" s="5" t="s">
        <v>251</v>
      </c>
      <c r="E147" s="41">
        <v>1350</v>
      </c>
      <c r="F147" s="42">
        <v>43962</v>
      </c>
      <c r="G147" s="14">
        <v>37906.1</v>
      </c>
      <c r="H147" s="44" t="s">
        <v>3</v>
      </c>
      <c r="I147" s="45"/>
    </row>
    <row r="148" spans="2:9" ht="30" customHeight="1" x14ac:dyDescent="0.2">
      <c r="B148" s="40" t="s">
        <v>252</v>
      </c>
      <c r="C148" s="64"/>
      <c r="D148" s="5" t="s">
        <v>311</v>
      </c>
      <c r="E148" s="41">
        <v>1400</v>
      </c>
      <c r="F148" s="42">
        <v>44005</v>
      </c>
      <c r="G148" s="43">
        <v>4718</v>
      </c>
      <c r="H148" s="44" t="s">
        <v>1</v>
      </c>
      <c r="I148" s="46">
        <v>44014</v>
      </c>
    </row>
    <row r="149" spans="2:9" ht="30" customHeight="1" x14ac:dyDescent="0.2">
      <c r="B149" s="40" t="s">
        <v>253</v>
      </c>
      <c r="C149" s="64"/>
      <c r="D149" s="41" t="s">
        <v>254</v>
      </c>
      <c r="E149" s="41">
        <v>1400</v>
      </c>
      <c r="F149" s="42">
        <v>43962</v>
      </c>
      <c r="G149" s="43">
        <v>788</v>
      </c>
      <c r="H149" s="44" t="s">
        <v>1</v>
      </c>
      <c r="I149" s="46">
        <v>43969</v>
      </c>
    </row>
    <row r="150" spans="2:9" ht="30" customHeight="1" x14ac:dyDescent="0.2">
      <c r="B150" s="40" t="s">
        <v>255</v>
      </c>
      <c r="C150" s="64"/>
      <c r="D150" s="41" t="s">
        <v>256</v>
      </c>
      <c r="E150" s="41">
        <v>1400</v>
      </c>
      <c r="F150" s="42">
        <v>43962</v>
      </c>
      <c r="G150" s="43">
        <v>2350</v>
      </c>
      <c r="H150" s="44" t="s">
        <v>3</v>
      </c>
      <c r="I150" s="45"/>
    </row>
    <row r="151" spans="2:9" ht="30" customHeight="1" x14ac:dyDescent="0.2">
      <c r="B151" s="40" t="s">
        <v>257</v>
      </c>
      <c r="C151" s="64"/>
      <c r="D151" s="41" t="s">
        <v>258</v>
      </c>
      <c r="E151" s="41">
        <v>1422</v>
      </c>
      <c r="F151" s="42">
        <v>43962</v>
      </c>
      <c r="G151" s="43">
        <v>3660</v>
      </c>
      <c r="H151" s="44" t="s">
        <v>1</v>
      </c>
      <c r="I151" s="46">
        <v>43964</v>
      </c>
    </row>
    <row r="152" spans="2:9" ht="30" customHeight="1" x14ac:dyDescent="0.2">
      <c r="B152" s="40" t="s">
        <v>260</v>
      </c>
      <c r="C152" s="64"/>
      <c r="D152" s="41" t="s">
        <v>261</v>
      </c>
      <c r="E152" s="41">
        <v>1400</v>
      </c>
      <c r="F152" s="42">
        <v>43963</v>
      </c>
      <c r="G152" s="43">
        <v>11663</v>
      </c>
      <c r="H152" s="44" t="s">
        <v>1</v>
      </c>
      <c r="I152" s="46">
        <v>43976</v>
      </c>
    </row>
    <row r="153" spans="2:9" ht="30" customHeight="1" x14ac:dyDescent="0.2">
      <c r="B153" s="40" t="s">
        <v>262</v>
      </c>
      <c r="C153" s="64"/>
      <c r="D153" s="41" t="s">
        <v>263</v>
      </c>
      <c r="E153" s="41">
        <v>1422</v>
      </c>
      <c r="F153" s="42">
        <v>43963</v>
      </c>
      <c r="G153" s="43">
        <v>915</v>
      </c>
      <c r="H153" s="44" t="s">
        <v>1</v>
      </c>
      <c r="I153" s="46">
        <v>43969</v>
      </c>
    </row>
    <row r="154" spans="2:9" ht="30" customHeight="1" x14ac:dyDescent="0.2">
      <c r="B154" s="40" t="s">
        <v>264</v>
      </c>
      <c r="C154" s="64"/>
      <c r="D154" s="41" t="s">
        <v>265</v>
      </c>
      <c r="E154" s="41">
        <v>1400</v>
      </c>
      <c r="F154" s="42">
        <v>43963</v>
      </c>
      <c r="G154" s="43">
        <v>818</v>
      </c>
      <c r="H154" s="44" t="s">
        <v>3</v>
      </c>
      <c r="I154" s="45"/>
    </row>
    <row r="155" spans="2:9" ht="30" customHeight="1" x14ac:dyDescent="0.2">
      <c r="B155" s="40" t="s">
        <v>266</v>
      </c>
      <c r="C155" s="64"/>
      <c r="D155" s="41" t="s">
        <v>267</v>
      </c>
      <c r="E155" s="41">
        <v>1462</v>
      </c>
      <c r="F155" s="42">
        <v>43964</v>
      </c>
      <c r="G155" s="43">
        <v>6383</v>
      </c>
      <c r="H155" s="44" t="s">
        <v>3</v>
      </c>
      <c r="I155" s="45"/>
    </row>
    <row r="156" spans="2:9" ht="30" customHeight="1" x14ac:dyDescent="0.2">
      <c r="B156" s="40" t="s">
        <v>268</v>
      </c>
      <c r="C156" s="64"/>
      <c r="D156" s="41" t="s">
        <v>269</v>
      </c>
      <c r="E156" s="41">
        <v>1424</v>
      </c>
      <c r="F156" s="42">
        <v>43966</v>
      </c>
      <c r="G156" s="43">
        <v>12417</v>
      </c>
      <c r="H156" s="44" t="s">
        <v>3</v>
      </c>
      <c r="I156" s="45"/>
    </row>
    <row r="157" spans="2:9" ht="30" customHeight="1" x14ac:dyDescent="0.2">
      <c r="B157" s="40" t="s">
        <v>271</v>
      </c>
      <c r="C157" s="64"/>
      <c r="D157" s="41" t="s">
        <v>270</v>
      </c>
      <c r="E157" s="41">
        <v>1442</v>
      </c>
      <c r="F157" s="42">
        <v>43966</v>
      </c>
      <c r="G157" s="43">
        <v>78490</v>
      </c>
      <c r="H157" s="44" t="s">
        <v>3</v>
      </c>
      <c r="I157" s="45"/>
    </row>
    <row r="158" spans="2:9" ht="30" customHeight="1" x14ac:dyDescent="0.2">
      <c r="B158" s="40" t="s">
        <v>272</v>
      </c>
      <c r="C158" s="64"/>
      <c r="D158" s="41" t="s">
        <v>273</v>
      </c>
      <c r="E158" s="41">
        <v>1400</v>
      </c>
      <c r="F158" s="42">
        <v>43969</v>
      </c>
      <c r="G158" s="43">
        <v>1309500</v>
      </c>
      <c r="H158" s="44" t="s">
        <v>2</v>
      </c>
      <c r="I158" s="46">
        <v>44106</v>
      </c>
    </row>
    <row r="159" spans="2:9" ht="30" customHeight="1" x14ac:dyDescent="0.2">
      <c r="B159" s="40" t="s">
        <v>274</v>
      </c>
      <c r="C159" s="64"/>
      <c r="D159" s="41" t="s">
        <v>275</v>
      </c>
      <c r="E159" s="41">
        <v>1400</v>
      </c>
      <c r="F159" s="42">
        <v>43977</v>
      </c>
      <c r="G159" s="43">
        <v>2660</v>
      </c>
      <c r="H159" s="44" t="s">
        <v>1</v>
      </c>
      <c r="I159" s="46">
        <v>43998</v>
      </c>
    </row>
    <row r="160" spans="2:9" ht="30" customHeight="1" x14ac:dyDescent="0.2">
      <c r="B160" s="40" t="s">
        <v>276</v>
      </c>
      <c r="C160" s="64"/>
      <c r="D160" s="41" t="s">
        <v>277</v>
      </c>
      <c r="E160" s="41">
        <v>1422</v>
      </c>
      <c r="F160" s="42">
        <v>43980</v>
      </c>
      <c r="G160" s="43">
        <v>34038</v>
      </c>
      <c r="H160" s="44" t="s">
        <v>3</v>
      </c>
      <c r="I160" s="45"/>
    </row>
    <row r="161" spans="2:9" ht="30" customHeight="1" x14ac:dyDescent="0.2">
      <c r="B161" s="40" t="s">
        <v>278</v>
      </c>
      <c r="C161" s="64"/>
      <c r="D161" s="41" t="s">
        <v>82</v>
      </c>
      <c r="E161" s="41">
        <v>1400</v>
      </c>
      <c r="F161" s="42">
        <v>43980</v>
      </c>
      <c r="G161" s="43">
        <v>2934</v>
      </c>
      <c r="H161" s="44" t="s">
        <v>3</v>
      </c>
      <c r="I161" s="45"/>
    </row>
    <row r="162" spans="2:9" ht="30" customHeight="1" x14ac:dyDescent="0.2">
      <c r="B162" s="40" t="s">
        <v>279</v>
      </c>
      <c r="C162" s="64"/>
      <c r="D162" s="41" t="s">
        <v>148</v>
      </c>
      <c r="E162" s="41">
        <v>1443</v>
      </c>
      <c r="F162" s="42">
        <v>43986</v>
      </c>
      <c r="G162" s="43">
        <v>3661.8</v>
      </c>
      <c r="H162" s="44" t="s">
        <v>3</v>
      </c>
      <c r="I162" s="45"/>
    </row>
    <row r="163" spans="2:9" ht="30" customHeight="1" x14ac:dyDescent="0.2">
      <c r="B163" s="40" t="s">
        <v>280</v>
      </c>
      <c r="C163" s="64"/>
      <c r="D163" s="41" t="s">
        <v>8</v>
      </c>
      <c r="E163" s="41">
        <v>1422</v>
      </c>
      <c r="F163" s="42">
        <v>43986</v>
      </c>
      <c r="G163" s="43">
        <v>4567</v>
      </c>
      <c r="H163" s="44" t="s">
        <v>3</v>
      </c>
      <c r="I163" s="45"/>
    </row>
    <row r="164" spans="2:9" ht="30" customHeight="1" x14ac:dyDescent="0.2">
      <c r="B164" s="40" t="s">
        <v>281</v>
      </c>
      <c r="C164" s="64"/>
      <c r="D164" s="41" t="s">
        <v>282</v>
      </c>
      <c r="E164" s="41">
        <v>1400</v>
      </c>
      <c r="F164" s="42">
        <v>43986</v>
      </c>
      <c r="G164" s="43">
        <v>872</v>
      </c>
      <c r="H164" s="44" t="s">
        <v>3</v>
      </c>
      <c r="I164" s="45"/>
    </row>
    <row r="165" spans="2:9" ht="30" customHeight="1" x14ac:dyDescent="0.2">
      <c r="B165" s="40" t="s">
        <v>283</v>
      </c>
      <c r="C165" s="64"/>
      <c r="D165" s="41" t="s">
        <v>284</v>
      </c>
      <c r="E165" s="41">
        <v>1438</v>
      </c>
      <c r="F165" s="42">
        <v>43986</v>
      </c>
      <c r="G165" s="43">
        <v>14281</v>
      </c>
      <c r="H165" s="1" t="s">
        <v>2</v>
      </c>
      <c r="I165" s="46">
        <v>44043</v>
      </c>
    </row>
    <row r="166" spans="2:9" ht="30" customHeight="1" x14ac:dyDescent="0.2">
      <c r="B166" s="40" t="s">
        <v>285</v>
      </c>
      <c r="C166" s="64"/>
      <c r="D166" s="41" t="s">
        <v>286</v>
      </c>
      <c r="E166" s="41">
        <v>1400</v>
      </c>
      <c r="F166" s="42">
        <v>43987</v>
      </c>
      <c r="G166" s="43">
        <v>58915</v>
      </c>
      <c r="H166" s="44" t="s">
        <v>3</v>
      </c>
      <c r="I166" s="45"/>
    </row>
    <row r="167" spans="2:9" ht="30" customHeight="1" x14ac:dyDescent="0.2">
      <c r="B167" s="40" t="s">
        <v>287</v>
      </c>
      <c r="C167" s="64"/>
      <c r="D167" s="41" t="s">
        <v>288</v>
      </c>
      <c r="E167" s="41">
        <v>1420</v>
      </c>
      <c r="F167" s="42">
        <v>43991</v>
      </c>
      <c r="G167" s="43">
        <v>2145</v>
      </c>
      <c r="H167" s="44" t="s">
        <v>3</v>
      </c>
      <c r="I167" s="45"/>
    </row>
    <row r="168" spans="2:9" ht="30" customHeight="1" x14ac:dyDescent="0.2">
      <c r="B168" s="40" t="s">
        <v>289</v>
      </c>
      <c r="C168" s="64"/>
      <c r="D168" s="41" t="s">
        <v>290</v>
      </c>
      <c r="E168" s="41">
        <v>1400</v>
      </c>
      <c r="F168" s="42">
        <v>43992</v>
      </c>
      <c r="G168" s="43">
        <v>3247.15</v>
      </c>
      <c r="H168" s="44" t="s">
        <v>3</v>
      </c>
      <c r="I168" s="45"/>
    </row>
    <row r="169" spans="2:9" ht="30" customHeight="1" x14ac:dyDescent="0.2">
      <c r="B169" s="40" t="s">
        <v>291</v>
      </c>
      <c r="C169" s="64"/>
      <c r="D169" s="41" t="s">
        <v>292</v>
      </c>
      <c r="E169" s="41">
        <v>1422</v>
      </c>
      <c r="F169" s="42">
        <v>43992</v>
      </c>
      <c r="G169" s="43">
        <v>5873</v>
      </c>
      <c r="H169" s="44" t="s">
        <v>2</v>
      </c>
      <c r="I169" s="46">
        <v>43997</v>
      </c>
    </row>
    <row r="170" spans="2:9" ht="30" customHeight="1" x14ac:dyDescent="0.2">
      <c r="B170" s="40" t="s">
        <v>293</v>
      </c>
      <c r="C170" s="64"/>
      <c r="D170" s="41" t="s">
        <v>294</v>
      </c>
      <c r="E170" s="41">
        <v>1400</v>
      </c>
      <c r="F170" s="42">
        <v>43992</v>
      </c>
      <c r="G170" s="43">
        <v>3177</v>
      </c>
      <c r="H170" s="44" t="s">
        <v>2</v>
      </c>
      <c r="I170" s="46">
        <v>44000</v>
      </c>
    </row>
    <row r="171" spans="2:9" ht="30" customHeight="1" x14ac:dyDescent="0.2">
      <c r="B171" s="40" t="s">
        <v>295</v>
      </c>
      <c r="C171" s="64"/>
      <c r="D171" s="41" t="s">
        <v>296</v>
      </c>
      <c r="E171" s="41">
        <v>1530</v>
      </c>
      <c r="F171" s="42">
        <v>43992</v>
      </c>
      <c r="G171" s="43">
        <v>11509</v>
      </c>
      <c r="H171" s="44" t="s">
        <v>3</v>
      </c>
      <c r="I171" s="45"/>
    </row>
    <row r="172" spans="2:9" ht="30" customHeight="1" x14ac:dyDescent="0.2">
      <c r="B172" s="40" t="s">
        <v>297</v>
      </c>
      <c r="C172" s="64"/>
      <c r="D172" s="41" t="s">
        <v>298</v>
      </c>
      <c r="E172" s="41">
        <v>1373</v>
      </c>
      <c r="F172" s="42">
        <v>43994</v>
      </c>
      <c r="G172" s="43">
        <v>3769.5</v>
      </c>
      <c r="H172" s="44" t="s">
        <v>3</v>
      </c>
      <c r="I172" s="45"/>
    </row>
    <row r="173" spans="2:9" ht="30" customHeight="1" x14ac:dyDescent="0.2">
      <c r="B173" s="40" t="s">
        <v>299</v>
      </c>
      <c r="C173" s="64"/>
      <c r="D173" s="41" t="s">
        <v>300</v>
      </c>
      <c r="E173" s="41">
        <v>1432</v>
      </c>
      <c r="F173" s="42">
        <v>43997</v>
      </c>
      <c r="G173" s="43">
        <v>1507.8</v>
      </c>
      <c r="H173" s="44" t="s">
        <v>3</v>
      </c>
      <c r="I173" s="45"/>
    </row>
    <row r="174" spans="2:9" ht="30" customHeight="1" x14ac:dyDescent="0.2">
      <c r="B174" s="40" t="s">
        <v>301</v>
      </c>
      <c r="C174" s="64"/>
      <c r="D174" s="41" t="s">
        <v>302</v>
      </c>
      <c r="E174" s="41">
        <v>1401</v>
      </c>
      <c r="F174" s="42">
        <v>43997</v>
      </c>
      <c r="G174" s="43">
        <v>4528.45</v>
      </c>
      <c r="H174" s="44" t="s">
        <v>1</v>
      </c>
      <c r="I174" s="46">
        <v>44022</v>
      </c>
    </row>
    <row r="175" spans="2:9" ht="30" customHeight="1" x14ac:dyDescent="0.2">
      <c r="B175" s="40" t="s">
        <v>304</v>
      </c>
      <c r="C175" s="64"/>
      <c r="D175" s="41" t="s">
        <v>303</v>
      </c>
      <c r="E175" s="41">
        <v>1401</v>
      </c>
      <c r="F175" s="42">
        <v>43997</v>
      </c>
      <c r="G175" s="43">
        <v>2011</v>
      </c>
      <c r="H175" s="44" t="s">
        <v>3</v>
      </c>
      <c r="I175" s="45"/>
    </row>
    <row r="176" spans="2:9" ht="30" customHeight="1" x14ac:dyDescent="0.2">
      <c r="B176" s="40" t="s">
        <v>305</v>
      </c>
      <c r="C176" s="64"/>
      <c r="D176" s="41" t="s">
        <v>306</v>
      </c>
      <c r="E176" s="41">
        <v>1422</v>
      </c>
      <c r="F176" s="42">
        <v>43998</v>
      </c>
      <c r="G176" s="43">
        <v>60594</v>
      </c>
      <c r="H176" s="44" t="s">
        <v>3</v>
      </c>
      <c r="I176" s="45"/>
    </row>
    <row r="177" spans="2:9" ht="30" customHeight="1" x14ac:dyDescent="0.2">
      <c r="B177" s="2" t="s">
        <v>307</v>
      </c>
      <c r="C177" s="60"/>
      <c r="D177" s="5" t="s">
        <v>308</v>
      </c>
      <c r="E177" s="41">
        <v>1400</v>
      </c>
      <c r="F177" s="42">
        <v>44001</v>
      </c>
      <c r="G177" s="43">
        <v>133500</v>
      </c>
      <c r="H177" s="44" t="s">
        <v>1</v>
      </c>
      <c r="I177" s="46">
        <v>44032</v>
      </c>
    </row>
    <row r="178" spans="2:9" ht="30" customHeight="1" x14ac:dyDescent="0.2">
      <c r="B178" s="2" t="s">
        <v>309</v>
      </c>
      <c r="C178" s="60"/>
      <c r="D178" s="5" t="s">
        <v>310</v>
      </c>
      <c r="E178" s="41">
        <v>1422</v>
      </c>
      <c r="F178" s="42">
        <v>44004</v>
      </c>
      <c r="G178" s="43">
        <v>13897</v>
      </c>
      <c r="H178" s="44" t="s">
        <v>3</v>
      </c>
      <c r="I178" s="45"/>
    </row>
    <row r="179" spans="2:9" ht="30" customHeight="1" x14ac:dyDescent="0.2">
      <c r="B179" s="2" t="s">
        <v>312</v>
      </c>
      <c r="C179" s="60"/>
      <c r="D179" s="5" t="s">
        <v>315</v>
      </c>
      <c r="E179" s="41">
        <v>1401</v>
      </c>
      <c r="F179" s="4">
        <v>44006</v>
      </c>
      <c r="G179" s="43">
        <v>957.65</v>
      </c>
      <c r="H179" s="44" t="s">
        <v>1</v>
      </c>
      <c r="I179" s="46">
        <v>44022</v>
      </c>
    </row>
    <row r="180" spans="2:9" ht="30" customHeight="1" x14ac:dyDescent="0.2">
      <c r="B180" s="2" t="s">
        <v>313</v>
      </c>
      <c r="C180" s="60"/>
      <c r="D180" s="5" t="s">
        <v>314</v>
      </c>
      <c r="E180" s="41">
        <v>1401</v>
      </c>
      <c r="F180" s="42">
        <v>44006</v>
      </c>
      <c r="G180" s="43">
        <v>562.75</v>
      </c>
      <c r="H180" s="44" t="s">
        <v>1</v>
      </c>
      <c r="I180" s="46">
        <v>44022</v>
      </c>
    </row>
    <row r="181" spans="2:9" ht="30" customHeight="1" x14ac:dyDescent="0.2">
      <c r="B181" s="2" t="s">
        <v>316</v>
      </c>
      <c r="C181" s="60"/>
      <c r="D181" s="5" t="s">
        <v>220</v>
      </c>
      <c r="E181" s="26">
        <v>1302</v>
      </c>
      <c r="F181" s="27">
        <v>44006</v>
      </c>
      <c r="G181" s="28">
        <v>17291</v>
      </c>
      <c r="H181" s="29" t="s">
        <v>3</v>
      </c>
      <c r="I181" s="45"/>
    </row>
    <row r="182" spans="2:9" ht="30" customHeight="1" x14ac:dyDescent="0.2">
      <c r="B182" s="2" t="s">
        <v>317</v>
      </c>
      <c r="C182" s="60"/>
      <c r="D182" s="5" t="s">
        <v>318</v>
      </c>
      <c r="E182" s="41">
        <v>1424</v>
      </c>
      <c r="F182" s="42">
        <v>44008</v>
      </c>
      <c r="G182" s="43">
        <v>9409</v>
      </c>
      <c r="H182" s="44" t="s">
        <v>3</v>
      </c>
      <c r="I182" s="45"/>
    </row>
    <row r="183" spans="2:9" ht="30" customHeight="1" x14ac:dyDescent="0.2">
      <c r="B183" s="2" t="s">
        <v>319</v>
      </c>
      <c r="C183" s="60"/>
      <c r="D183" s="5" t="s">
        <v>320</v>
      </c>
      <c r="E183" s="41">
        <v>1462</v>
      </c>
      <c r="F183" s="42">
        <v>44064</v>
      </c>
      <c r="G183" s="43">
        <v>3734</v>
      </c>
      <c r="H183" s="44" t="s">
        <v>3</v>
      </c>
      <c r="I183" s="45"/>
    </row>
    <row r="184" spans="2:9" ht="30" customHeight="1" x14ac:dyDescent="0.2">
      <c r="B184" s="2" t="s">
        <v>321</v>
      </c>
      <c r="C184" s="60"/>
      <c r="D184" s="5" t="s">
        <v>322</v>
      </c>
      <c r="E184" s="41">
        <v>1400</v>
      </c>
      <c r="F184" s="42">
        <v>44008</v>
      </c>
      <c r="G184" s="43">
        <v>5901.95</v>
      </c>
      <c r="H184" s="44" t="s">
        <v>1</v>
      </c>
      <c r="I184" s="46">
        <v>44083</v>
      </c>
    </row>
    <row r="185" spans="2:9" ht="30" customHeight="1" x14ac:dyDescent="0.2">
      <c r="B185" s="2" t="s">
        <v>323</v>
      </c>
      <c r="C185" s="60"/>
      <c r="D185" s="5" t="s">
        <v>324</v>
      </c>
      <c r="E185" s="41">
        <v>1400</v>
      </c>
      <c r="F185" s="42">
        <v>44011</v>
      </c>
      <c r="G185" s="43">
        <v>2800</v>
      </c>
      <c r="H185" s="44" t="s">
        <v>1</v>
      </c>
      <c r="I185" s="46">
        <v>44015</v>
      </c>
    </row>
    <row r="186" spans="2:9" ht="30" customHeight="1" x14ac:dyDescent="0.2">
      <c r="B186" s="2" t="s">
        <v>325</v>
      </c>
      <c r="C186" s="60"/>
      <c r="D186" s="5" t="s">
        <v>326</v>
      </c>
      <c r="E186" s="41">
        <v>1000</v>
      </c>
      <c r="F186" s="42">
        <v>44014</v>
      </c>
      <c r="G186" s="43">
        <v>409.25</v>
      </c>
      <c r="H186" s="1" t="s">
        <v>1</v>
      </c>
      <c r="I186" s="46">
        <v>44018</v>
      </c>
    </row>
    <row r="187" spans="2:9" ht="30" customHeight="1" x14ac:dyDescent="0.2">
      <c r="B187" s="2" t="s">
        <v>327</v>
      </c>
      <c r="C187" s="60"/>
      <c r="D187" s="5" t="s">
        <v>328</v>
      </c>
      <c r="E187" s="41">
        <v>1400</v>
      </c>
      <c r="F187" s="42">
        <v>44014</v>
      </c>
      <c r="G187" s="43">
        <v>306.95</v>
      </c>
      <c r="H187" s="44" t="s">
        <v>3</v>
      </c>
      <c r="I187" s="45"/>
    </row>
    <row r="188" spans="2:9" ht="30" customHeight="1" x14ac:dyDescent="0.2">
      <c r="B188" s="2" t="s">
        <v>329</v>
      </c>
      <c r="C188" s="60"/>
      <c r="D188" s="5" t="s">
        <v>330</v>
      </c>
      <c r="E188" s="41">
        <v>1800</v>
      </c>
      <c r="F188" s="42">
        <v>44020</v>
      </c>
      <c r="G188" s="43">
        <v>1400</v>
      </c>
      <c r="H188" s="1" t="s">
        <v>1</v>
      </c>
      <c r="I188" s="46">
        <v>44021</v>
      </c>
    </row>
    <row r="189" spans="2:9" ht="30" customHeight="1" x14ac:dyDescent="0.2">
      <c r="B189" s="2" t="s">
        <v>331</v>
      </c>
      <c r="C189" s="60"/>
      <c r="D189" s="5" t="s">
        <v>332</v>
      </c>
      <c r="E189" s="41">
        <v>1400</v>
      </c>
      <c r="F189" s="42">
        <v>44020</v>
      </c>
      <c r="G189" s="43">
        <v>3104</v>
      </c>
      <c r="H189" s="44" t="s">
        <v>3</v>
      </c>
      <c r="I189" s="45"/>
    </row>
    <row r="190" spans="2:9" ht="37" customHeight="1" x14ac:dyDescent="0.2">
      <c r="B190" s="2" t="s">
        <v>333</v>
      </c>
      <c r="C190" s="60"/>
      <c r="D190" s="5" t="s">
        <v>334</v>
      </c>
      <c r="E190" s="41">
        <v>1400</v>
      </c>
      <c r="F190" s="42">
        <v>44022</v>
      </c>
      <c r="G190" s="43">
        <v>931</v>
      </c>
      <c r="H190" s="44" t="s">
        <v>3</v>
      </c>
      <c r="I190" s="45"/>
    </row>
    <row r="191" spans="2:9" ht="30" customHeight="1" x14ac:dyDescent="0.2">
      <c r="B191" s="2" t="s">
        <v>335</v>
      </c>
      <c r="C191" s="60"/>
      <c r="D191" s="5" t="s">
        <v>336</v>
      </c>
      <c r="E191" s="41">
        <v>1401</v>
      </c>
      <c r="F191" s="42">
        <v>44026</v>
      </c>
      <c r="G191" s="43">
        <v>4146</v>
      </c>
      <c r="H191" s="44" t="s">
        <v>3</v>
      </c>
      <c r="I191" s="45"/>
    </row>
    <row r="192" spans="2:9" ht="30" customHeight="1" x14ac:dyDescent="0.2">
      <c r="B192" s="2" t="s">
        <v>339</v>
      </c>
      <c r="C192" s="60"/>
      <c r="D192" s="5" t="s">
        <v>340</v>
      </c>
      <c r="E192" s="41">
        <v>1422</v>
      </c>
      <c r="F192" s="42">
        <v>44028</v>
      </c>
      <c r="G192" s="43">
        <v>25761</v>
      </c>
      <c r="H192" s="44" t="s">
        <v>3</v>
      </c>
      <c r="I192" s="45"/>
    </row>
    <row r="193" spans="2:9" ht="30" customHeight="1" x14ac:dyDescent="0.2">
      <c r="B193" s="47" t="s">
        <v>341</v>
      </c>
      <c r="C193" s="65"/>
      <c r="D193" s="48" t="s">
        <v>342</v>
      </c>
      <c r="E193" s="48">
        <v>1350</v>
      </c>
      <c r="F193" s="49">
        <v>44028</v>
      </c>
      <c r="G193" s="50">
        <v>17383</v>
      </c>
      <c r="H193" s="51" t="s">
        <v>3</v>
      </c>
      <c r="I193" s="52"/>
    </row>
    <row r="194" spans="2:9" ht="30" customHeight="1" x14ac:dyDescent="0.2">
      <c r="B194" s="47" t="s">
        <v>343</v>
      </c>
      <c r="C194" s="65"/>
      <c r="D194" s="48" t="s">
        <v>344</v>
      </c>
      <c r="E194" s="48">
        <v>1441</v>
      </c>
      <c r="F194" s="49">
        <v>44032</v>
      </c>
      <c r="G194" s="50">
        <v>1453</v>
      </c>
      <c r="H194" s="54" t="s">
        <v>1</v>
      </c>
      <c r="I194" s="53">
        <v>44039</v>
      </c>
    </row>
    <row r="195" spans="2:9" ht="30" customHeight="1" x14ac:dyDescent="0.2">
      <c r="B195" s="47" t="s">
        <v>345</v>
      </c>
      <c r="C195" s="65"/>
      <c r="D195" s="48" t="s">
        <v>346</v>
      </c>
      <c r="E195" s="48">
        <v>1400</v>
      </c>
      <c r="F195" s="49">
        <v>44032</v>
      </c>
      <c r="G195" s="50">
        <v>3548</v>
      </c>
      <c r="H195" s="54" t="s">
        <v>1</v>
      </c>
      <c r="I195" s="53">
        <v>44069</v>
      </c>
    </row>
    <row r="196" spans="2:9" ht="30" customHeight="1" x14ac:dyDescent="0.2">
      <c r="B196" s="47" t="s">
        <v>347</v>
      </c>
      <c r="C196" s="65"/>
      <c r="D196" s="48" t="s">
        <v>348</v>
      </c>
      <c r="E196" s="48">
        <v>1462</v>
      </c>
      <c r="F196" s="49">
        <v>44035</v>
      </c>
      <c r="G196" s="50">
        <v>4510</v>
      </c>
      <c r="H196" s="54" t="s">
        <v>1</v>
      </c>
      <c r="I196" s="53">
        <v>44103</v>
      </c>
    </row>
    <row r="197" spans="2:9" ht="30" customHeight="1" x14ac:dyDescent="0.2">
      <c r="B197" s="47" t="s">
        <v>349</v>
      </c>
      <c r="C197" s="65"/>
      <c r="D197" s="48" t="s">
        <v>350</v>
      </c>
      <c r="E197" s="48">
        <v>1430</v>
      </c>
      <c r="F197" s="49">
        <v>44032</v>
      </c>
      <c r="G197" s="50">
        <v>28101</v>
      </c>
      <c r="H197" s="51" t="s">
        <v>3</v>
      </c>
      <c r="I197" s="52"/>
    </row>
    <row r="198" spans="2:9" ht="30" customHeight="1" x14ac:dyDescent="0.2">
      <c r="B198" s="47" t="s">
        <v>351</v>
      </c>
      <c r="C198" s="65"/>
      <c r="D198" s="48" t="s">
        <v>352</v>
      </c>
      <c r="E198" s="48">
        <v>1400</v>
      </c>
      <c r="F198" s="49">
        <v>44034</v>
      </c>
      <c r="G198" s="50">
        <v>3480</v>
      </c>
      <c r="H198" s="51" t="s">
        <v>3</v>
      </c>
      <c r="I198" s="52"/>
    </row>
    <row r="199" spans="2:9" ht="30" customHeight="1" x14ac:dyDescent="0.2">
      <c r="B199" s="47" t="s">
        <v>353</v>
      </c>
      <c r="C199" s="65"/>
      <c r="D199" s="48" t="s">
        <v>354</v>
      </c>
      <c r="E199" s="48">
        <v>1400</v>
      </c>
      <c r="F199" s="49">
        <v>44034</v>
      </c>
      <c r="G199" s="50">
        <v>3164</v>
      </c>
      <c r="H199" s="51" t="s">
        <v>3</v>
      </c>
      <c r="I199" s="52"/>
    </row>
    <row r="200" spans="2:9" ht="30" customHeight="1" x14ac:dyDescent="0.2">
      <c r="B200" s="47" t="s">
        <v>356</v>
      </c>
      <c r="C200" s="65"/>
      <c r="D200" s="48" t="s">
        <v>355</v>
      </c>
      <c r="E200" s="48">
        <v>1442</v>
      </c>
      <c r="F200" s="49">
        <v>44039</v>
      </c>
      <c r="G200" s="50">
        <v>376</v>
      </c>
      <c r="H200" s="51" t="s">
        <v>3</v>
      </c>
      <c r="I200" s="52"/>
    </row>
    <row r="201" spans="2:9" ht="30" customHeight="1" x14ac:dyDescent="0.2">
      <c r="B201" s="47" t="s">
        <v>357</v>
      </c>
      <c r="C201" s="65"/>
      <c r="D201" s="48" t="s">
        <v>358</v>
      </c>
      <c r="E201" s="48">
        <v>1424</v>
      </c>
      <c r="F201" s="49">
        <v>44068</v>
      </c>
      <c r="G201" s="50">
        <v>27889</v>
      </c>
      <c r="H201" s="55" t="s">
        <v>2</v>
      </c>
      <c r="I201" s="53">
        <v>44088</v>
      </c>
    </row>
    <row r="202" spans="2:9" ht="30" customHeight="1" x14ac:dyDescent="0.2">
      <c r="B202" s="47" t="s">
        <v>359</v>
      </c>
      <c r="C202" s="65"/>
      <c r="D202" s="48" t="s">
        <v>360</v>
      </c>
      <c r="E202" s="48">
        <v>1426</v>
      </c>
      <c r="F202" s="49">
        <v>44046</v>
      </c>
      <c r="G202" s="50">
        <v>484.65</v>
      </c>
      <c r="H202" s="55" t="s">
        <v>2</v>
      </c>
      <c r="I202" s="53">
        <v>44069</v>
      </c>
    </row>
    <row r="203" spans="2:9" ht="30" customHeight="1" x14ac:dyDescent="0.2">
      <c r="B203" s="47" t="s">
        <v>361</v>
      </c>
      <c r="C203" s="65"/>
      <c r="D203" s="48" t="s">
        <v>362</v>
      </c>
      <c r="E203" s="48">
        <v>1400</v>
      </c>
      <c r="F203" s="49">
        <v>44046</v>
      </c>
      <c r="G203" s="50">
        <v>2046</v>
      </c>
      <c r="H203" s="51" t="s">
        <v>3</v>
      </c>
      <c r="I203" s="52"/>
    </row>
    <row r="204" spans="2:9" ht="30" customHeight="1" x14ac:dyDescent="0.2">
      <c r="B204" s="47" t="s">
        <v>363</v>
      </c>
      <c r="C204" s="65"/>
      <c r="D204" s="48" t="s">
        <v>364</v>
      </c>
      <c r="E204" s="48">
        <v>1400</v>
      </c>
      <c r="F204" s="49">
        <v>44046</v>
      </c>
      <c r="G204" s="50">
        <v>2595</v>
      </c>
      <c r="H204" s="51" t="s">
        <v>3</v>
      </c>
      <c r="I204" s="52"/>
    </row>
    <row r="205" spans="2:9" ht="30" customHeight="1" x14ac:dyDescent="0.2">
      <c r="B205" s="47" t="s">
        <v>365</v>
      </c>
      <c r="C205" s="65"/>
      <c r="D205" s="48" t="s">
        <v>366</v>
      </c>
      <c r="E205" s="48">
        <v>1400</v>
      </c>
      <c r="F205" s="49">
        <v>44046</v>
      </c>
      <c r="G205" s="50">
        <v>1615</v>
      </c>
      <c r="H205" s="54" t="s">
        <v>1</v>
      </c>
      <c r="I205" s="53">
        <v>44047</v>
      </c>
    </row>
    <row r="206" spans="2:9" ht="30" customHeight="1" x14ac:dyDescent="0.2">
      <c r="B206" s="2" t="s">
        <v>367</v>
      </c>
      <c r="C206" s="60"/>
      <c r="D206" s="5" t="s">
        <v>368</v>
      </c>
      <c r="E206" s="48">
        <v>1400</v>
      </c>
      <c r="F206" s="49">
        <v>44053</v>
      </c>
      <c r="G206" s="50">
        <v>6130</v>
      </c>
      <c r="H206" s="54" t="s">
        <v>1</v>
      </c>
      <c r="I206" s="53">
        <v>44098</v>
      </c>
    </row>
    <row r="207" spans="2:9" ht="30" customHeight="1" x14ac:dyDescent="0.2">
      <c r="B207" s="47" t="s">
        <v>369</v>
      </c>
      <c r="C207" s="65"/>
      <c r="D207" s="48" t="s">
        <v>370</v>
      </c>
      <c r="E207" s="48">
        <v>1400</v>
      </c>
      <c r="F207" s="49">
        <v>44054</v>
      </c>
      <c r="G207" s="50">
        <v>1453</v>
      </c>
      <c r="H207" s="51" t="s">
        <v>3</v>
      </c>
      <c r="I207" s="52"/>
    </row>
    <row r="208" spans="2:9" ht="30" customHeight="1" x14ac:dyDescent="0.2">
      <c r="B208" s="47" t="s">
        <v>371</v>
      </c>
      <c r="C208" s="65"/>
      <c r="D208" s="48" t="s">
        <v>372</v>
      </c>
      <c r="E208" s="48">
        <v>1426</v>
      </c>
      <c r="F208" s="49">
        <v>44060</v>
      </c>
      <c r="G208" s="50">
        <v>19946</v>
      </c>
      <c r="H208" s="51" t="s">
        <v>3</v>
      </c>
      <c r="I208" s="52"/>
    </row>
    <row r="209" spans="2:9" ht="30" customHeight="1" x14ac:dyDescent="0.2">
      <c r="B209" s="47" t="s">
        <v>373</v>
      </c>
      <c r="C209" s="65"/>
      <c r="D209" s="48" t="s">
        <v>374</v>
      </c>
      <c r="E209" s="48">
        <v>1422</v>
      </c>
      <c r="F209" s="49">
        <v>44060</v>
      </c>
      <c r="G209" s="50">
        <v>5438.85</v>
      </c>
      <c r="H209" s="51" t="s">
        <v>3</v>
      </c>
      <c r="I209" s="52"/>
    </row>
    <row r="210" spans="2:9" ht="30" customHeight="1" x14ac:dyDescent="0.2">
      <c r="B210" s="47" t="s">
        <v>375</v>
      </c>
      <c r="C210" s="65"/>
      <c r="D210" s="48" t="s">
        <v>376</v>
      </c>
      <c r="E210" s="48">
        <v>1373</v>
      </c>
      <c r="F210" s="49">
        <v>44060</v>
      </c>
      <c r="G210" s="50">
        <v>6926</v>
      </c>
      <c r="H210" s="51" t="s">
        <v>3</v>
      </c>
      <c r="I210" s="52"/>
    </row>
    <row r="211" spans="2:9" ht="30" customHeight="1" x14ac:dyDescent="0.2">
      <c r="B211" s="47" t="s">
        <v>377</v>
      </c>
      <c r="C211" s="65"/>
      <c r="D211" s="48" t="s">
        <v>286</v>
      </c>
      <c r="E211" s="48">
        <v>1400</v>
      </c>
      <c r="F211" s="49">
        <v>44062</v>
      </c>
      <c r="G211" s="50">
        <v>3324</v>
      </c>
      <c r="H211" s="54" t="s">
        <v>1</v>
      </c>
      <c r="I211" s="53">
        <v>44067</v>
      </c>
    </row>
    <row r="212" spans="2:9" ht="30" customHeight="1" x14ac:dyDescent="0.2">
      <c r="B212" s="47" t="s">
        <v>378</v>
      </c>
      <c r="C212" s="65"/>
      <c r="D212" s="48" t="s">
        <v>379</v>
      </c>
      <c r="E212" s="48">
        <v>1400</v>
      </c>
      <c r="F212" s="49">
        <v>44062</v>
      </c>
      <c r="G212" s="50">
        <v>1278</v>
      </c>
      <c r="H212" s="54" t="s">
        <v>1</v>
      </c>
      <c r="I212" s="53">
        <v>44068</v>
      </c>
    </row>
    <row r="213" spans="2:9" ht="30" customHeight="1" x14ac:dyDescent="0.2">
      <c r="B213" s="47" t="s">
        <v>380</v>
      </c>
      <c r="C213" s="65"/>
      <c r="D213" s="48" t="s">
        <v>381</v>
      </c>
      <c r="E213" s="48">
        <v>1462</v>
      </c>
      <c r="F213" s="49">
        <v>44067</v>
      </c>
      <c r="G213" s="50">
        <v>753</v>
      </c>
      <c r="H213" s="54" t="s">
        <v>1</v>
      </c>
      <c r="I213" s="53">
        <v>44081</v>
      </c>
    </row>
    <row r="214" spans="2:9" ht="30" customHeight="1" x14ac:dyDescent="0.2">
      <c r="B214" s="47" t="s">
        <v>382</v>
      </c>
      <c r="C214" s="65"/>
      <c r="D214" s="48" t="s">
        <v>383</v>
      </c>
      <c r="E214" s="48">
        <v>2063</v>
      </c>
      <c r="F214" s="49">
        <v>44067</v>
      </c>
      <c r="G214" s="50">
        <v>11631</v>
      </c>
      <c r="H214" s="54" t="s">
        <v>1</v>
      </c>
      <c r="I214" s="53">
        <v>44081</v>
      </c>
    </row>
    <row r="215" spans="2:9" ht="30" customHeight="1" x14ac:dyDescent="0.2">
      <c r="B215" s="47" t="s">
        <v>384</v>
      </c>
      <c r="C215" s="65"/>
      <c r="D215" s="48" t="s">
        <v>385</v>
      </c>
      <c r="E215" s="48">
        <v>1462</v>
      </c>
      <c r="F215" s="49">
        <v>44071</v>
      </c>
      <c r="G215" s="50">
        <v>323.10000000000002</v>
      </c>
      <c r="H215" s="54" t="s">
        <v>1</v>
      </c>
      <c r="I215" s="53">
        <v>44078</v>
      </c>
    </row>
    <row r="216" spans="2:9" ht="30" customHeight="1" x14ac:dyDescent="0.2">
      <c r="B216" s="47" t="s">
        <v>386</v>
      </c>
      <c r="C216" s="65"/>
      <c r="D216" s="48" t="s">
        <v>387</v>
      </c>
      <c r="E216" s="48">
        <v>1000</v>
      </c>
      <c r="F216" s="49">
        <v>44071</v>
      </c>
      <c r="G216" s="50">
        <v>1790</v>
      </c>
      <c r="H216" s="51" t="s">
        <v>3</v>
      </c>
      <c r="I216" s="52"/>
    </row>
    <row r="217" spans="2:9" ht="30" customHeight="1" x14ac:dyDescent="0.2">
      <c r="B217" s="47" t="s">
        <v>388</v>
      </c>
      <c r="C217" s="65"/>
      <c r="D217" s="48" t="s">
        <v>389</v>
      </c>
      <c r="E217" s="48">
        <v>1426</v>
      </c>
      <c r="F217" s="49">
        <v>44071</v>
      </c>
      <c r="G217" s="50">
        <v>5176.05</v>
      </c>
      <c r="H217" s="51" t="s">
        <v>3</v>
      </c>
      <c r="I217" s="52"/>
    </row>
    <row r="218" spans="2:9" ht="30" customHeight="1" x14ac:dyDescent="0.2">
      <c r="B218" s="47" t="s">
        <v>390</v>
      </c>
      <c r="C218" s="65"/>
      <c r="D218" s="48" t="s">
        <v>391</v>
      </c>
      <c r="E218" s="48">
        <v>1400</v>
      </c>
      <c r="F218" s="49">
        <v>44071</v>
      </c>
      <c r="G218" s="50">
        <v>2558</v>
      </c>
      <c r="H218" s="51" t="s">
        <v>3</v>
      </c>
      <c r="I218" s="52"/>
    </row>
    <row r="219" spans="2:9" ht="30" customHeight="1" x14ac:dyDescent="0.2">
      <c r="B219" s="47" t="s">
        <v>392</v>
      </c>
      <c r="C219" s="65"/>
      <c r="D219" s="48" t="s">
        <v>393</v>
      </c>
      <c r="E219" s="48">
        <v>1400</v>
      </c>
      <c r="F219" s="49">
        <v>44075</v>
      </c>
      <c r="G219" s="50">
        <v>3600</v>
      </c>
      <c r="H219" s="54" t="s">
        <v>1</v>
      </c>
      <c r="I219" s="53">
        <v>44074</v>
      </c>
    </row>
    <row r="220" spans="2:9" ht="30" customHeight="1" x14ac:dyDescent="0.2">
      <c r="B220" s="47" t="s">
        <v>394</v>
      </c>
      <c r="C220" s="65"/>
      <c r="D220" s="48" t="s">
        <v>395</v>
      </c>
      <c r="E220" s="48">
        <v>1400</v>
      </c>
      <c r="F220" s="49">
        <v>44082</v>
      </c>
      <c r="G220" s="50">
        <v>818</v>
      </c>
      <c r="H220" s="51" t="s">
        <v>3</v>
      </c>
      <c r="I220" s="52"/>
    </row>
    <row r="221" spans="2:9" ht="30" customHeight="1" x14ac:dyDescent="0.2">
      <c r="B221" s="47" t="s">
        <v>396</v>
      </c>
      <c r="C221" s="65"/>
      <c r="D221" s="48" t="s">
        <v>397</v>
      </c>
      <c r="E221" s="48">
        <v>1400</v>
      </c>
      <c r="F221" s="49">
        <v>44082</v>
      </c>
      <c r="G221" s="50">
        <v>2837</v>
      </c>
      <c r="H221" s="51" t="s">
        <v>3</v>
      </c>
      <c r="I221" s="52"/>
    </row>
    <row r="222" spans="2:9" ht="30" customHeight="1" x14ac:dyDescent="0.2">
      <c r="B222" s="47" t="s">
        <v>398</v>
      </c>
      <c r="C222" s="65"/>
      <c r="D222" s="48" t="s">
        <v>405</v>
      </c>
      <c r="E222" s="48">
        <v>1400</v>
      </c>
      <c r="F222" s="49">
        <v>44091</v>
      </c>
      <c r="G222" s="50">
        <v>2199</v>
      </c>
      <c r="H222" s="54" t="s">
        <v>1</v>
      </c>
      <c r="I222" s="53">
        <v>44096</v>
      </c>
    </row>
    <row r="223" spans="2:9" ht="30" customHeight="1" x14ac:dyDescent="0.2">
      <c r="B223" s="47" t="s">
        <v>399</v>
      </c>
      <c r="C223" s="65"/>
      <c r="D223" s="48" t="s">
        <v>48</v>
      </c>
      <c r="E223" s="48">
        <v>1400</v>
      </c>
      <c r="F223" s="49">
        <v>44085</v>
      </c>
      <c r="G223" s="50">
        <v>2823</v>
      </c>
      <c r="H223" s="55" t="s">
        <v>2</v>
      </c>
      <c r="I223" s="53">
        <v>44090</v>
      </c>
    </row>
    <row r="224" spans="2:9" ht="30" customHeight="1" x14ac:dyDescent="0.2">
      <c r="B224" s="47" t="s">
        <v>400</v>
      </c>
      <c r="C224" s="65"/>
      <c r="D224" s="48" t="s">
        <v>401</v>
      </c>
      <c r="E224" s="48">
        <v>1110</v>
      </c>
      <c r="F224" s="49">
        <v>44088</v>
      </c>
      <c r="G224" s="50">
        <v>5223</v>
      </c>
      <c r="H224" s="51" t="s">
        <v>3</v>
      </c>
      <c r="I224" s="52"/>
    </row>
    <row r="225" spans="2:9" ht="30" customHeight="1" x14ac:dyDescent="0.2">
      <c r="B225" s="47" t="s">
        <v>402</v>
      </c>
      <c r="C225" s="65"/>
      <c r="D225" s="48" t="s">
        <v>48</v>
      </c>
      <c r="E225" s="48">
        <v>1401</v>
      </c>
      <c r="F225" s="49">
        <v>44090</v>
      </c>
      <c r="G225" s="50">
        <v>9817</v>
      </c>
      <c r="H225" s="51" t="s">
        <v>3</v>
      </c>
      <c r="I225" s="52"/>
    </row>
    <row r="226" spans="2:9" ht="30" customHeight="1" x14ac:dyDescent="0.2">
      <c r="B226" s="47" t="s">
        <v>403</v>
      </c>
      <c r="C226" s="65"/>
      <c r="D226" s="48" t="s">
        <v>404</v>
      </c>
      <c r="E226" s="48">
        <v>1400</v>
      </c>
      <c r="F226" s="49">
        <v>44090</v>
      </c>
      <c r="G226" s="50">
        <v>1615</v>
      </c>
      <c r="H226" s="51" t="s">
        <v>3</v>
      </c>
      <c r="I226" s="52"/>
    </row>
    <row r="227" spans="2:9" ht="30" customHeight="1" x14ac:dyDescent="0.2">
      <c r="B227" s="47" t="s">
        <v>406</v>
      </c>
      <c r="C227" s="65"/>
      <c r="D227" s="48" t="s">
        <v>407</v>
      </c>
      <c r="E227" s="48">
        <v>1350</v>
      </c>
      <c r="F227" s="49">
        <v>44092</v>
      </c>
      <c r="G227" s="50">
        <v>1642</v>
      </c>
      <c r="H227" s="51" t="s">
        <v>3</v>
      </c>
      <c r="I227" s="52"/>
    </row>
    <row r="228" spans="2:9" ht="30" customHeight="1" x14ac:dyDescent="0.2">
      <c r="B228" s="47" t="s">
        <v>408</v>
      </c>
      <c r="C228" s="65"/>
      <c r="D228" s="48" t="s">
        <v>409</v>
      </c>
      <c r="E228" s="48">
        <v>1423</v>
      </c>
      <c r="F228" s="49">
        <v>44092</v>
      </c>
      <c r="G228" s="50">
        <v>4661</v>
      </c>
      <c r="H228" s="51" t="s">
        <v>3</v>
      </c>
      <c r="I228" s="52"/>
    </row>
    <row r="229" spans="2:9" ht="30" customHeight="1" x14ac:dyDescent="0.2">
      <c r="B229" s="47" t="s">
        <v>410</v>
      </c>
      <c r="C229" s="65"/>
      <c r="D229" s="48" t="s">
        <v>411</v>
      </c>
      <c r="E229" s="48">
        <v>1436</v>
      </c>
      <c r="F229" s="49">
        <v>44096</v>
      </c>
      <c r="G229" s="50">
        <v>3500</v>
      </c>
      <c r="H229" s="55" t="s">
        <v>2</v>
      </c>
      <c r="I229" s="53">
        <v>44106</v>
      </c>
    </row>
    <row r="230" spans="2:9" ht="30" customHeight="1" x14ac:dyDescent="0.2">
      <c r="B230" s="47" t="s">
        <v>412</v>
      </c>
      <c r="C230" s="65"/>
      <c r="D230" s="48" t="s">
        <v>413</v>
      </c>
      <c r="E230" s="48">
        <v>1462</v>
      </c>
      <c r="F230" s="49">
        <v>44098</v>
      </c>
      <c r="G230" s="50">
        <v>123224</v>
      </c>
      <c r="H230" s="51" t="s">
        <v>3</v>
      </c>
      <c r="I230" s="52"/>
    </row>
    <row r="231" spans="2:9" ht="30" customHeight="1" x14ac:dyDescent="0.2">
      <c r="B231" s="47" t="s">
        <v>415</v>
      </c>
      <c r="C231" s="65"/>
      <c r="D231" s="48" t="s">
        <v>84</v>
      </c>
      <c r="E231" s="48">
        <v>1400</v>
      </c>
      <c r="F231" s="49">
        <v>44103</v>
      </c>
      <c r="G231" s="50">
        <v>1615.5</v>
      </c>
      <c r="H231" s="51" t="s">
        <v>3</v>
      </c>
      <c r="I231" s="52"/>
    </row>
    <row r="232" spans="2:9" ht="30" customHeight="1" x14ac:dyDescent="0.2">
      <c r="B232" s="58" t="s">
        <v>416</v>
      </c>
      <c r="C232" s="65"/>
      <c r="D232" s="48" t="s">
        <v>417</v>
      </c>
      <c r="E232" s="48">
        <v>1400</v>
      </c>
      <c r="F232" s="49">
        <v>44104</v>
      </c>
      <c r="G232" s="50">
        <v>1292</v>
      </c>
      <c r="H232" s="54" t="s">
        <v>1</v>
      </c>
      <c r="I232" s="53">
        <v>44109</v>
      </c>
    </row>
    <row r="233" spans="2:9" ht="30" customHeight="1" x14ac:dyDescent="0.2">
      <c r="B233" s="47" t="s">
        <v>418</v>
      </c>
      <c r="C233" s="65"/>
      <c r="D233" s="48" t="s">
        <v>77</v>
      </c>
      <c r="E233" s="48">
        <v>1422</v>
      </c>
      <c r="F233" s="49">
        <v>44104</v>
      </c>
      <c r="G233" s="50">
        <v>1561</v>
      </c>
      <c r="H233" s="51" t="s">
        <v>3</v>
      </c>
      <c r="I233" s="52"/>
    </row>
    <row r="234" spans="2:9" ht="30" customHeight="1" x14ac:dyDescent="0.2">
      <c r="B234" s="47" t="s">
        <v>419</v>
      </c>
      <c r="C234" s="65"/>
      <c r="D234" s="48" t="s">
        <v>420</v>
      </c>
      <c r="E234" s="48">
        <v>1400</v>
      </c>
      <c r="F234" s="49">
        <v>44104</v>
      </c>
      <c r="G234" s="50">
        <v>980</v>
      </c>
      <c r="H234" s="54" t="s">
        <v>1</v>
      </c>
      <c r="I234" s="53">
        <v>44113</v>
      </c>
    </row>
    <row r="235" spans="2:9" ht="30" customHeight="1" x14ac:dyDescent="0.2">
      <c r="B235" s="47" t="s">
        <v>421</v>
      </c>
      <c r="C235" s="65"/>
      <c r="D235" s="48" t="s">
        <v>422</v>
      </c>
      <c r="E235" s="48">
        <v>1400</v>
      </c>
      <c r="F235" s="49">
        <v>44104</v>
      </c>
      <c r="G235" s="50">
        <v>1615</v>
      </c>
      <c r="H235" s="51" t="s">
        <v>3</v>
      </c>
      <c r="I235" s="52"/>
    </row>
    <row r="236" spans="2:9" ht="30" customHeight="1" x14ac:dyDescent="0.2">
      <c r="B236" s="47" t="s">
        <v>423</v>
      </c>
      <c r="C236" s="65"/>
      <c r="D236" s="48" t="s">
        <v>424</v>
      </c>
      <c r="E236" s="48">
        <v>1436</v>
      </c>
      <c r="F236" s="49">
        <v>44104</v>
      </c>
      <c r="G236" s="50">
        <v>1744</v>
      </c>
      <c r="H236" s="51" t="s">
        <v>3</v>
      </c>
      <c r="I236" s="52"/>
    </row>
    <row r="237" spans="2:9" ht="30" customHeight="1" x14ac:dyDescent="0.2">
      <c r="B237" s="47" t="s">
        <v>425</v>
      </c>
      <c r="C237" s="65"/>
      <c r="D237" s="48" t="s">
        <v>426</v>
      </c>
      <c r="E237" s="48">
        <v>1400</v>
      </c>
      <c r="F237" s="49">
        <v>44104</v>
      </c>
      <c r="G237" s="50">
        <v>926</v>
      </c>
      <c r="H237" s="51" t="s">
        <v>3</v>
      </c>
      <c r="I237" s="52"/>
    </row>
    <row r="238" spans="2:9" ht="30" customHeight="1" x14ac:dyDescent="0.2">
      <c r="B238" s="47" t="s">
        <v>427</v>
      </c>
      <c r="C238" s="65"/>
      <c r="D238" s="48" t="s">
        <v>428</v>
      </c>
      <c r="E238" s="48">
        <v>1400</v>
      </c>
      <c r="F238" s="49">
        <v>44104</v>
      </c>
      <c r="G238" s="50">
        <v>1227</v>
      </c>
      <c r="H238" s="51" t="s">
        <v>3</v>
      </c>
      <c r="I238" s="52"/>
    </row>
    <row r="239" spans="2:9" ht="30" customHeight="1" x14ac:dyDescent="0.2">
      <c r="B239" s="47" t="s">
        <v>429</v>
      </c>
      <c r="C239" s="65"/>
      <c r="D239" s="48" t="s">
        <v>430</v>
      </c>
      <c r="E239" s="48">
        <v>1400</v>
      </c>
      <c r="F239" s="49">
        <v>44104</v>
      </c>
      <c r="G239" s="50">
        <v>2084</v>
      </c>
      <c r="H239" s="54" t="s">
        <v>1</v>
      </c>
      <c r="I239" s="53">
        <v>44052</v>
      </c>
    </row>
    <row r="240" spans="2:9" ht="30" customHeight="1" x14ac:dyDescent="0.2">
      <c r="B240" s="47" t="s">
        <v>431</v>
      </c>
      <c r="C240" s="65"/>
      <c r="D240" s="48" t="s">
        <v>432</v>
      </c>
      <c r="E240" s="48">
        <v>1400</v>
      </c>
      <c r="F240" s="49">
        <v>44104</v>
      </c>
      <c r="G240" s="50">
        <v>6330</v>
      </c>
      <c r="H240" s="51" t="s">
        <v>3</v>
      </c>
      <c r="I240" s="52"/>
    </row>
    <row r="241" spans="2:9" ht="30" customHeight="1" x14ac:dyDescent="0.2">
      <c r="B241" s="47" t="s">
        <v>433</v>
      </c>
      <c r="C241" s="65"/>
      <c r="D241" s="48" t="s">
        <v>434</v>
      </c>
      <c r="E241" s="48">
        <v>1400</v>
      </c>
      <c r="F241" s="49">
        <v>44104</v>
      </c>
      <c r="G241" s="50">
        <v>9240</v>
      </c>
      <c r="H241" s="51" t="s">
        <v>3</v>
      </c>
      <c r="I241" s="52"/>
    </row>
    <row r="242" spans="2:9" ht="30" customHeight="1" x14ac:dyDescent="0.2">
      <c r="B242" s="47" t="s">
        <v>435</v>
      </c>
      <c r="C242" s="65"/>
      <c r="D242" s="48" t="s">
        <v>436</v>
      </c>
      <c r="E242" s="48">
        <v>1424</v>
      </c>
      <c r="F242" s="49">
        <v>44104</v>
      </c>
      <c r="G242" s="50">
        <v>13338</v>
      </c>
      <c r="H242" s="51" t="s">
        <v>3</v>
      </c>
      <c r="I242" s="52"/>
    </row>
    <row r="243" spans="2:9" ht="30" customHeight="1" x14ac:dyDescent="0.2">
      <c r="B243" s="47" t="s">
        <v>437</v>
      </c>
      <c r="C243" s="65"/>
      <c r="D243" s="48" t="s">
        <v>438</v>
      </c>
      <c r="E243" s="48">
        <v>1424</v>
      </c>
      <c r="F243" s="49">
        <v>44104</v>
      </c>
      <c r="G243" s="50">
        <v>85123.9</v>
      </c>
      <c r="H243" s="54" t="s">
        <v>1</v>
      </c>
      <c r="I243" s="53">
        <v>44110</v>
      </c>
    </row>
    <row r="244" spans="2:9" ht="30" customHeight="1" x14ac:dyDescent="0.2">
      <c r="B244" s="47" t="s">
        <v>439</v>
      </c>
      <c r="C244" s="65"/>
      <c r="D244" s="48" t="s">
        <v>440</v>
      </c>
      <c r="E244" s="48">
        <v>1400</v>
      </c>
      <c r="F244" s="49">
        <v>44104</v>
      </c>
      <c r="G244" s="50">
        <v>4380</v>
      </c>
      <c r="H244" s="54" t="s">
        <v>1</v>
      </c>
      <c r="I244" s="53">
        <v>44105</v>
      </c>
    </row>
    <row r="245" spans="2:9" ht="30" customHeight="1" x14ac:dyDescent="0.2">
      <c r="B245" s="2" t="s">
        <v>441</v>
      </c>
      <c r="C245" s="60"/>
      <c r="D245" s="5" t="s">
        <v>442</v>
      </c>
      <c r="E245" s="48">
        <v>1400</v>
      </c>
      <c r="F245" s="49">
        <v>44105</v>
      </c>
      <c r="G245" s="50">
        <v>14008.8</v>
      </c>
      <c r="H245" s="55" t="s">
        <v>2</v>
      </c>
      <c r="I245" s="53">
        <v>44111</v>
      </c>
    </row>
    <row r="246" spans="2:9" ht="30" customHeight="1" x14ac:dyDescent="0.2">
      <c r="B246" s="47">
        <v>245</v>
      </c>
      <c r="C246" s="60" t="s">
        <v>450</v>
      </c>
      <c r="D246" s="48" t="s">
        <v>443</v>
      </c>
      <c r="E246" s="48">
        <v>1350</v>
      </c>
      <c r="F246" s="49">
        <v>44106</v>
      </c>
      <c r="G246" s="50">
        <v>4762</v>
      </c>
      <c r="H246" s="51" t="s">
        <v>3</v>
      </c>
      <c r="I246" s="52"/>
    </row>
    <row r="247" spans="2:9" ht="30" customHeight="1" x14ac:dyDescent="0.2">
      <c r="B247" s="47">
        <v>246</v>
      </c>
      <c r="C247" s="60" t="s">
        <v>450</v>
      </c>
      <c r="D247" s="48" t="s">
        <v>310</v>
      </c>
      <c r="E247" s="48">
        <v>1422</v>
      </c>
      <c r="F247" s="49">
        <v>44110</v>
      </c>
      <c r="G247" s="50">
        <v>24300</v>
      </c>
      <c r="H247" s="51" t="s">
        <v>3</v>
      </c>
      <c r="I247" s="52"/>
    </row>
  </sheetData>
  <mergeCells count="2">
    <mergeCell ref="L2:N2"/>
    <mergeCell ref="L3:N3"/>
  </mergeCells>
  <dataValidations count="5">
    <dataValidation allowBlank="1" showInputMessage="1" showErrorMessage="1" prompt="Entrez le numéro d’offre dans cette colonne sous ce titre. Utilisez le filtre de titre pour trouver des entrées spécifiques" sqref="B1:C1" xr:uid="{00000000-0002-0000-0000-000002000000}"/>
    <dataValidation allowBlank="1" showInputMessage="1" showErrorMessage="1" prompt="Entrez la description dans cette colonne sous ce titre" sqref="D1:E1" xr:uid="{00000000-0002-0000-0000-000003000000}"/>
    <dataValidation allowBlank="1" showInputMessage="1" showErrorMessage="1" prompt="Entrez la date de réception dans cette colonne sous ce titre" sqref="F1 I1" xr:uid="{00000000-0002-0000-0000-000004000000}"/>
    <dataValidation allowBlank="1" showInputMessage="1" showErrorMessage="1" prompt="Entrez le montant dans cette colonne sous ce titre" sqref="G1" xr:uid="{00000000-0002-0000-0000-000005000000}"/>
    <dataValidation allowBlank="1" showInputMessage="1" showErrorMessage="1" prompt="Entrez le pourcentage achevé dans cette colonne sous ce titre. Une barre d’état indique l’avancement" sqref="H1" xr:uid="{00000000-0002-0000-0000-000006000000}"/>
  </dataValidation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equal" id="{F6855BAC-3C6D-4DD3-B35A-2E1B49F5507D}">
            <xm:f>Ressource!$B$2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4" operator="equal" id="{77D26851-024D-4B02-A7CB-F13B1935D6DA}">
            <xm:f>Ressource!$B$1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H145:H147 H182:H19982</xm:sqref>
        </x14:conditionalFormatting>
        <x14:conditionalFormatting xmlns:xm="http://schemas.microsoft.com/office/excel/2006/main">
          <x14:cfRule type="cellIs" priority="1" operator="equal" id="{A92C1D8B-FBC1-439F-9468-5BAC6253BFC0}">
            <xm:f>Ressource!$B$2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2" operator="equal" id="{7256EE24-D6BE-4886-8FBA-2DEDB72EA0DB}">
            <xm:f>Ressource!$B$1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H181</xm:sqref>
        </x14:conditionalFormatting>
        <x14:conditionalFormatting xmlns:xm="http://schemas.microsoft.com/office/excel/2006/main">
          <x14:cfRule type="cellIs" priority="5" operator="equal" id="{84A426E1-AAC9-8A40-954B-B25DD4AEC864}">
            <xm:f>Ressource!$B$2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6" operator="equal" id="{4021B21C-05AE-304C-A6ED-2A75E181EB14}">
            <xm:f>Ressource!$B$1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H2:H180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7000000}">
          <x14:formula1>
            <xm:f>Ressource!$B$1:$B$3</xm:f>
          </x14:formula1>
          <xm:sqref>H2:H247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4"/>
    <pageSetUpPr autoPageBreaks="0" fitToPage="1"/>
  </sheetPr>
  <dimension ref="B1:B6"/>
  <sheetViews>
    <sheetView showGridLines="0" zoomScaleNormal="100" workbookViewId="0">
      <pane xSplit="1" topLeftCell="B1" activePane="topRight" state="frozen"/>
      <selection pane="topRight" activeCell="B23" sqref="B23"/>
    </sheetView>
  </sheetViews>
  <sheetFormatPr baseColWidth="10" defaultColWidth="9.1640625" defaultRowHeight="30" customHeight="1" x14ac:dyDescent="0.2"/>
  <cols>
    <col min="1" max="1" width="2.6640625" customWidth="1"/>
    <col min="2" max="2" width="21.6640625" customWidth="1"/>
    <col min="3" max="3" width="24.6640625" customWidth="1"/>
    <col min="4" max="4" width="33.5" customWidth="1"/>
    <col min="5" max="5" width="20.6640625" customWidth="1"/>
    <col min="6" max="6" width="27.1640625" customWidth="1"/>
    <col min="7" max="7" width="2.6640625" customWidth="1"/>
  </cols>
  <sheetData>
    <row r="1" spans="2:2" ht="25" x14ac:dyDescent="0.2">
      <c r="B1" s="13" t="s">
        <v>1</v>
      </c>
    </row>
    <row r="2" spans="2:2" ht="25" x14ac:dyDescent="0.2">
      <c r="B2" s="13" t="s">
        <v>2</v>
      </c>
    </row>
    <row r="3" spans="2:2" ht="25" customHeight="1" x14ac:dyDescent="0.2">
      <c r="B3" s="13" t="s">
        <v>3</v>
      </c>
    </row>
    <row r="4" spans="2:2" ht="15" x14ac:dyDescent="0.2"/>
    <row r="5" spans="2:2" ht="15" x14ac:dyDescent="0.2"/>
    <row r="6" spans="2:2" ht="15" x14ac:dyDescent="0.2"/>
  </sheetData>
  <conditionalFormatting sqref="F3">
    <cfRule type="cellIs" dxfId="3" priority="2" operator="equal">
      <formula>$B$2</formula>
    </cfRule>
    <cfRule type="cellIs" dxfId="2" priority="4" operator="equal">
      <formula>$B$1</formula>
    </cfRule>
  </conditionalFormatting>
  <conditionalFormatting sqref="F1:F1048576">
    <cfRule type="cellIs" dxfId="1" priority="1" operator="equal">
      <formula>$B$2</formula>
    </cfRule>
    <cfRule type="cellIs" dxfId="0" priority="3" operator="equal">
      <formula>$B$1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Détails des Devis</vt:lpstr>
      <vt:lpstr>Ressource</vt:lpstr>
      <vt:lpstr>'Détails des Devis'!Impression_des_titres</vt:lpstr>
      <vt:lpstr>Titre1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Tony Stabile</dc:creator>
  <cp:lastModifiedBy>Tony Stabile</cp:lastModifiedBy>
  <dcterms:created xsi:type="dcterms:W3CDTF">2017-05-01T05:53:20Z</dcterms:created>
  <dcterms:modified xsi:type="dcterms:W3CDTF">2020-11-03T12:26:40Z</dcterms:modified>
</cp:coreProperties>
</file>