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lytique\Downloads\"/>
    </mc:Choice>
  </mc:AlternateContent>
  <xr:revisionPtr revIDLastSave="0" documentId="13_ncr:1_{C1A7D3A6-FA01-47D6-B931-A21EDBDA576D}" xr6:coauthVersionLast="45" xr6:coauthVersionMax="45" xr10:uidLastSave="{00000000-0000-0000-0000-000000000000}"/>
  <bookViews>
    <workbookView xWindow="-120" yWindow="-120" windowWidth="20730" windowHeight="11160" activeTab="1" xr2:uid="{F05E3534-5C09-4C69-B3B2-33A38DD20926}"/>
  </bookViews>
  <sheets>
    <sheet name="carburant  poids lourds" sheetId="1" r:id="rId1"/>
    <sheet name="sortie essence du mois" sheetId="2" r:id="rId2"/>
  </sheets>
  <definedNames>
    <definedName name="octobre_2020">'carburant  poids lourds'!$F$4</definedName>
    <definedName name="_xlnm.Print_Area" localSheetId="0">'carburant  poids lourds'!$B$2:$S$49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3" i="1" l="1"/>
  <c r="I43" i="1"/>
  <c r="H43" i="1"/>
  <c r="G43" i="1"/>
  <c r="M42" i="1"/>
  <c r="L42" i="1"/>
  <c r="K42" i="1"/>
  <c r="J42" i="1"/>
  <c r="I42" i="1"/>
  <c r="H42" i="1"/>
  <c r="G42" i="1"/>
  <c r="F42" i="1"/>
  <c r="R42" i="1" s="1"/>
  <c r="E42" i="1"/>
  <c r="D42" i="1"/>
  <c r="C42" i="1"/>
  <c r="R41" i="1"/>
  <c r="M40" i="1"/>
  <c r="M43" i="1" s="1"/>
  <c r="L40" i="1"/>
  <c r="L43" i="1" s="1"/>
  <c r="K40" i="1"/>
  <c r="K43" i="1" s="1"/>
  <c r="J40" i="1"/>
  <c r="I40" i="1"/>
  <c r="H40" i="1"/>
  <c r="G40" i="1"/>
  <c r="F40" i="1"/>
  <c r="F43" i="1" s="1"/>
  <c r="E40" i="1"/>
  <c r="E43" i="1" s="1"/>
  <c r="D40" i="1"/>
  <c r="D43" i="1" s="1"/>
  <c r="C40" i="1"/>
  <c r="C43" i="1" s="1"/>
  <c r="R39" i="1"/>
  <c r="B39" i="1"/>
  <c r="R38" i="1"/>
  <c r="B38" i="1"/>
  <c r="R37" i="1"/>
  <c r="B37" i="1"/>
  <c r="R36" i="1"/>
  <c r="B36" i="1"/>
  <c r="R35" i="1"/>
  <c r="B35" i="1"/>
  <c r="R34" i="1"/>
  <c r="B34" i="1"/>
  <c r="R33" i="1"/>
  <c r="B33" i="1"/>
  <c r="R32" i="1"/>
  <c r="B32" i="1"/>
  <c r="R31" i="1"/>
  <c r="B31" i="1"/>
  <c r="R30" i="1"/>
  <c r="B30" i="1"/>
  <c r="R29" i="1"/>
  <c r="B29" i="1"/>
  <c r="R28" i="1"/>
  <c r="B28" i="1"/>
  <c r="R27" i="1"/>
  <c r="B27" i="1"/>
  <c r="R26" i="1"/>
  <c r="B26" i="1"/>
  <c r="R25" i="1"/>
  <c r="B25" i="1"/>
  <c r="R24" i="1"/>
  <c r="B24" i="1"/>
  <c r="R23" i="1"/>
  <c r="B23" i="1"/>
  <c r="R22" i="1"/>
  <c r="B22" i="1"/>
  <c r="R21" i="1"/>
  <c r="B21" i="1"/>
  <c r="R20" i="1"/>
  <c r="B20" i="1"/>
  <c r="R19" i="1"/>
  <c r="B19" i="1"/>
  <c r="R18" i="1"/>
  <c r="B18" i="1"/>
  <c r="R17" i="1"/>
  <c r="B17" i="1"/>
  <c r="R16" i="1"/>
  <c r="B16" i="1"/>
  <c r="R15" i="1"/>
  <c r="B15" i="1"/>
  <c r="R14" i="1"/>
  <c r="B14" i="1"/>
  <c r="R13" i="1"/>
  <c r="B13" i="1"/>
  <c r="R12" i="1"/>
  <c r="B12" i="1"/>
  <c r="R11" i="1"/>
  <c r="S11" i="1" s="1"/>
  <c r="B11" i="1"/>
  <c r="S10" i="1"/>
  <c r="R10" i="1"/>
  <c r="B10" i="1"/>
  <c r="S9" i="1"/>
  <c r="R9" i="1"/>
  <c r="B9" i="1"/>
  <c r="S12" i="1" l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R40" i="1"/>
  <c r="R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D43" authorId="0" shapeId="0" xr:uid="{467E5A49-FFD8-432D-AD09-54B7C2359FC9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<sst xmlns="http://schemas.openxmlformats.org/spreadsheetml/2006/main" count="219" uniqueCount="71">
  <si>
    <t>MOIS :</t>
  </si>
  <si>
    <t>novembre</t>
  </si>
  <si>
    <t>mois</t>
  </si>
  <si>
    <t>Doc ANALYT. 0001</t>
  </si>
  <si>
    <t>Janvier</t>
  </si>
  <si>
    <t>IMTRIC</t>
  </si>
  <si>
    <t>6012 TAJ</t>
  </si>
  <si>
    <t>6557 TAK</t>
  </si>
  <si>
    <t>6558 TAK</t>
  </si>
  <si>
    <t>6559 TAK</t>
  </si>
  <si>
    <t>6045 TAU</t>
  </si>
  <si>
    <t>6046 TAU</t>
  </si>
  <si>
    <t>1628 TAV</t>
  </si>
  <si>
    <t>3437 TAV</t>
  </si>
  <si>
    <t>20196 WWT</t>
  </si>
  <si>
    <t xml:space="preserve"> 20197 WWT</t>
  </si>
  <si>
    <t>LITRES</t>
  </si>
  <si>
    <t>février</t>
  </si>
  <si>
    <t>N° CAM</t>
  </si>
  <si>
    <t>CM63</t>
  </si>
  <si>
    <t>CM64</t>
  </si>
  <si>
    <t>CM65</t>
  </si>
  <si>
    <t>CM66</t>
  </si>
  <si>
    <t>CM67</t>
  </si>
  <si>
    <t>CM68</t>
  </si>
  <si>
    <t>CM69</t>
  </si>
  <si>
    <t>CM70</t>
  </si>
  <si>
    <t>CM72</t>
  </si>
  <si>
    <t>CM73</t>
  </si>
  <si>
    <t>LIV.</t>
  </si>
  <si>
    <t>LIV</t>
  </si>
  <si>
    <t>mars</t>
  </si>
  <si>
    <t>km debut</t>
  </si>
  <si>
    <t>absent</t>
  </si>
  <si>
    <t>panne</t>
  </si>
  <si>
    <t>JOUR</t>
  </si>
  <si>
    <t>CUMUL</t>
  </si>
  <si>
    <t>avril</t>
  </si>
  <si>
    <t xml:space="preserve">mai </t>
  </si>
  <si>
    <t>juin</t>
  </si>
  <si>
    <t>juillet</t>
  </si>
  <si>
    <t>aout</t>
  </si>
  <si>
    <t>septembre</t>
  </si>
  <si>
    <t>octobre</t>
  </si>
  <si>
    <t>décembre</t>
  </si>
  <si>
    <t>km fin.</t>
  </si>
  <si>
    <t>Km/mois</t>
  </si>
  <si>
    <t>cs.100km</t>
  </si>
  <si>
    <t>appro exterieurs</t>
  </si>
  <si>
    <t>total</t>
  </si>
  <si>
    <t>date</t>
  </si>
  <si>
    <t>vehicule</t>
  </si>
  <si>
    <t>ID</t>
  </si>
  <si>
    <t>Immat</t>
  </si>
  <si>
    <t>litres</t>
  </si>
  <si>
    <t>TR76</t>
  </si>
  <si>
    <t>TRAX 618B</t>
  </si>
  <si>
    <t>GE29</t>
  </si>
  <si>
    <t>GROUPE</t>
  </si>
  <si>
    <t>20197 WWT</t>
  </si>
  <si>
    <t>CSB03</t>
  </si>
  <si>
    <t>6489 TAK</t>
  </si>
  <si>
    <t>TR75</t>
  </si>
  <si>
    <t>TRAX 639C</t>
  </si>
  <si>
    <t>VL51</t>
  </si>
  <si>
    <t>1702 TAL</t>
  </si>
  <si>
    <t>CSB04</t>
  </si>
  <si>
    <t>6061 TAJ</t>
  </si>
  <si>
    <t>Sorties  carburant</t>
  </si>
  <si>
    <t>Centrale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</si>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</sst>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Times New Roman"/>
      <family val="1"/>
    </font>
    <font>
      <b/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i/>
      <sz val="16"/>
      <name val="Times New Roman"/>
      <family val="1"/>
    </font>
    <font>
      <b/>
      <sz val="9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8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9" fillId="0" borderId="0"/>
  </cellStyleXfs>
  <cellXfs count="108">
    <xf numFmtId="0" fontId="0" fillId="0" borderId="0" xfId="0"/>
    <xf numFmtId="0" fontId="2" fillId="0" borderId="0" xfId="1"/>
    <xf numFmtId="0" fontId="4" fillId="0" borderId="1" xfId="1" applyFont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0" fontId="3" fillId="0" borderId="0" xfId="1" applyFont="1"/>
    <xf numFmtId="0" fontId="3" fillId="0" borderId="4" xfId="1" applyFont="1" applyBorder="1" applyAlignment="1">
      <alignment horizontal="center"/>
    </xf>
    <xf numFmtId="0" fontId="0" fillId="0" borderId="5" xfId="0" applyBorder="1"/>
    <xf numFmtId="0" fontId="8" fillId="0" borderId="0" xfId="1" applyFont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0" xfId="1" applyFont="1"/>
    <xf numFmtId="0" fontId="4" fillId="0" borderId="0" xfId="1" applyFont="1"/>
    <xf numFmtId="0" fontId="9" fillId="0" borderId="0" xfId="1" applyFont="1"/>
    <xf numFmtId="49" fontId="9" fillId="0" borderId="0" xfId="1" applyNumberFormat="1" applyFont="1"/>
    <xf numFmtId="0" fontId="10" fillId="0" borderId="0" xfId="0" applyFont="1"/>
    <xf numFmtId="0" fontId="1" fillId="2" borderId="0" xfId="0" applyFont="1" applyFill="1" applyAlignment="1">
      <alignment horizontal="center"/>
    </xf>
    <xf numFmtId="0" fontId="11" fillId="0" borderId="4" xfId="1" applyFont="1" applyBorder="1" applyAlignment="1">
      <alignment horizontal="left"/>
    </xf>
    <xf numFmtId="0" fontId="8" fillId="0" borderId="6" xfId="1" applyFont="1" applyBorder="1" applyAlignment="1">
      <alignment horizontal="center"/>
    </xf>
    <xf numFmtId="0" fontId="12" fillId="0" borderId="6" xfId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8" fillId="0" borderId="8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8" fillId="0" borderId="15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8" fillId="0" borderId="18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8" fillId="0" borderId="20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8" fillId="0" borderId="27" xfId="1" applyFont="1" applyBorder="1" applyAlignment="1">
      <alignment horizontal="center"/>
    </xf>
    <xf numFmtId="0" fontId="8" fillId="0" borderId="28" xfId="1" applyFont="1" applyBorder="1" applyAlignment="1">
      <alignment horizontal="center"/>
    </xf>
    <xf numFmtId="0" fontId="2" fillId="0" borderId="0" xfId="1" applyAlignment="1">
      <alignment horizontal="center"/>
    </xf>
    <xf numFmtId="14" fontId="2" fillId="0" borderId="29" xfId="1" applyNumberFormat="1" applyBorder="1" applyAlignment="1">
      <alignment horizontal="center"/>
    </xf>
    <xf numFmtId="3" fontId="2" fillId="0" borderId="30" xfId="1" applyNumberFormat="1" applyBorder="1" applyAlignment="1">
      <alignment horizontal="center"/>
    </xf>
    <xf numFmtId="3" fontId="2" fillId="0" borderId="31" xfId="1" applyNumberFormat="1" applyBorder="1" applyAlignment="1">
      <alignment horizontal="center"/>
    </xf>
    <xf numFmtId="3" fontId="2" fillId="0" borderId="32" xfId="1" applyNumberFormat="1" applyBorder="1" applyAlignment="1">
      <alignment horizontal="center"/>
    </xf>
    <xf numFmtId="3" fontId="13" fillId="0" borderId="30" xfId="1" applyNumberFormat="1" applyFont="1" applyBorder="1" applyAlignment="1">
      <alignment horizontal="center"/>
    </xf>
    <xf numFmtId="3" fontId="2" fillId="0" borderId="33" xfId="1" applyNumberFormat="1" applyBorder="1" applyAlignment="1">
      <alignment horizontal="center"/>
    </xf>
    <xf numFmtId="3" fontId="2" fillId="0" borderId="34" xfId="1" applyNumberFormat="1" applyBorder="1" applyAlignment="1">
      <alignment horizontal="right"/>
    </xf>
    <xf numFmtId="3" fontId="2" fillId="0" borderId="35" xfId="1" applyNumberFormat="1" applyBorder="1" applyAlignment="1">
      <alignment horizontal="right"/>
    </xf>
    <xf numFmtId="3" fontId="2" fillId="0" borderId="36" xfId="1" applyNumberFormat="1" applyBorder="1" applyAlignment="1">
      <alignment horizontal="right"/>
    </xf>
    <xf numFmtId="3" fontId="13" fillId="0" borderId="34" xfId="1" applyNumberFormat="1" applyFont="1" applyBorder="1" applyAlignment="1">
      <alignment horizontal="right"/>
    </xf>
    <xf numFmtId="3" fontId="2" fillId="0" borderId="37" xfId="1" applyNumberFormat="1" applyBorder="1" applyAlignment="1">
      <alignment horizontal="right"/>
    </xf>
    <xf numFmtId="4" fontId="2" fillId="0" borderId="0" xfId="1" applyNumberFormat="1" applyAlignment="1">
      <alignment horizontal="center"/>
    </xf>
    <xf numFmtId="3" fontId="14" fillId="0" borderId="34" xfId="1" applyNumberFormat="1" applyFont="1" applyBorder="1" applyAlignment="1">
      <alignment horizontal="right"/>
    </xf>
    <xf numFmtId="3" fontId="14" fillId="0" borderId="35" xfId="1" applyNumberFormat="1" applyFont="1" applyBorder="1" applyAlignment="1">
      <alignment horizontal="right"/>
    </xf>
    <xf numFmtId="3" fontId="14" fillId="0" borderId="36" xfId="1" applyNumberFormat="1" applyFont="1" applyBorder="1" applyAlignment="1">
      <alignment horizontal="right"/>
    </xf>
    <xf numFmtId="3" fontId="2" fillId="0" borderId="38" xfId="1" applyNumberFormat="1" applyBorder="1" applyAlignment="1">
      <alignment horizontal="right"/>
    </xf>
    <xf numFmtId="3" fontId="2" fillId="0" borderId="39" xfId="1" applyNumberFormat="1" applyBorder="1" applyAlignment="1">
      <alignment horizontal="right"/>
    </xf>
    <xf numFmtId="3" fontId="2" fillId="0" borderId="40" xfId="1" applyNumberFormat="1" applyBorder="1" applyAlignment="1">
      <alignment horizontal="right"/>
    </xf>
    <xf numFmtId="3" fontId="13" fillId="0" borderId="38" xfId="1" applyNumberFormat="1" applyFont="1" applyBorder="1" applyAlignment="1">
      <alignment horizontal="right"/>
    </xf>
    <xf numFmtId="3" fontId="2" fillId="0" borderId="41" xfId="1" applyNumberFormat="1" applyBorder="1" applyAlignment="1">
      <alignment horizontal="right"/>
    </xf>
    <xf numFmtId="0" fontId="2" fillId="0" borderId="42" xfId="1" applyBorder="1" applyAlignment="1">
      <alignment horizontal="center"/>
    </xf>
    <xf numFmtId="3" fontId="2" fillId="0" borderId="43" xfId="1" applyNumberFormat="1" applyBorder="1" applyAlignment="1">
      <alignment horizontal="right"/>
    </xf>
    <xf numFmtId="3" fontId="2" fillId="0" borderId="44" xfId="1" applyNumberFormat="1" applyBorder="1" applyAlignment="1">
      <alignment horizontal="right"/>
    </xf>
    <xf numFmtId="3" fontId="2" fillId="0" borderId="45" xfId="1" applyNumberFormat="1" applyBorder="1" applyAlignment="1">
      <alignment horizontal="right"/>
    </xf>
    <xf numFmtId="3" fontId="2" fillId="0" borderId="46" xfId="1" applyNumberFormat="1" applyBorder="1" applyAlignment="1">
      <alignment horizontal="right"/>
    </xf>
    <xf numFmtId="3" fontId="13" fillId="0" borderId="43" xfId="1" applyNumberFormat="1" applyFont="1" applyBorder="1" applyAlignment="1">
      <alignment horizontal="right"/>
    </xf>
    <xf numFmtId="0" fontId="0" fillId="0" borderId="8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11" xfId="0" applyBorder="1"/>
    <xf numFmtId="0" fontId="0" fillId="0" borderId="47" xfId="0" applyBorder="1"/>
    <xf numFmtId="3" fontId="13" fillId="0" borderId="12" xfId="1" applyNumberFormat="1" applyFont="1" applyBorder="1" applyAlignment="1">
      <alignment horizontal="right"/>
    </xf>
    <xf numFmtId="3" fontId="2" fillId="0" borderId="11" xfId="1" applyNumberFormat="1" applyBorder="1" applyAlignment="1">
      <alignment horizontal="right"/>
    </xf>
    <xf numFmtId="0" fontId="2" fillId="0" borderId="48" xfId="1" applyBorder="1" applyAlignment="1">
      <alignment horizontal="left"/>
    </xf>
    <xf numFmtId="3" fontId="2" fillId="0" borderId="19" xfId="1" applyNumberFormat="1" applyBorder="1" applyAlignment="1">
      <alignment horizontal="right"/>
    </xf>
    <xf numFmtId="3" fontId="2" fillId="0" borderId="49" xfId="1" applyNumberFormat="1" applyBorder="1" applyAlignment="1">
      <alignment horizontal="right"/>
    </xf>
    <xf numFmtId="3" fontId="13" fillId="0" borderId="19" xfId="1" applyNumberFormat="1" applyFont="1" applyBorder="1" applyAlignment="1">
      <alignment horizontal="right"/>
    </xf>
    <xf numFmtId="3" fontId="2" fillId="0" borderId="18" xfId="1" applyNumberFormat="1" applyBorder="1" applyAlignment="1">
      <alignment horizontal="right"/>
    </xf>
    <xf numFmtId="0" fontId="2" fillId="0" borderId="50" xfId="1" applyBorder="1" applyAlignment="1">
      <alignment horizontal="left"/>
    </xf>
    <xf numFmtId="3" fontId="2" fillId="0" borderId="26" xfId="1" applyNumberFormat="1" applyBorder="1" applyAlignment="1">
      <alignment horizontal="right"/>
    </xf>
    <xf numFmtId="3" fontId="2" fillId="0" borderId="51" xfId="1" applyNumberFormat="1" applyBorder="1" applyAlignment="1">
      <alignment horizontal="right"/>
    </xf>
    <xf numFmtId="3" fontId="2" fillId="0" borderId="25" xfId="1" applyNumberFormat="1" applyBorder="1" applyAlignment="1">
      <alignment horizontal="right"/>
    </xf>
    <xf numFmtId="0" fontId="0" fillId="0" borderId="4" xfId="0" applyBorder="1"/>
    <xf numFmtId="4" fontId="0" fillId="0" borderId="0" xfId="0" applyNumberFormat="1"/>
    <xf numFmtId="0" fontId="0" fillId="0" borderId="53" xfId="0" applyBorder="1"/>
    <xf numFmtId="0" fontId="15" fillId="0" borderId="55" xfId="0" applyFont="1" applyBorder="1" applyAlignment="1">
      <alignment horizontal="center"/>
    </xf>
    <xf numFmtId="0" fontId="0" fillId="2" borderId="0" xfId="0" applyFill="1" applyAlignment="1">
      <alignment horizontal="center"/>
    </xf>
    <xf numFmtId="14" fontId="18" fillId="0" borderId="17" xfId="0" applyNumberFormat="1" applyFont="1" applyBorder="1" applyAlignment="1">
      <alignment horizontal="center" vertical="center"/>
    </xf>
    <xf numFmtId="0" fontId="20" fillId="0" borderId="17" xfId="2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/>
    </xf>
    <xf numFmtId="14" fontId="18" fillId="6" borderId="17" xfId="0" applyNumberFormat="1" applyFont="1" applyFill="1" applyBorder="1" applyAlignment="1">
      <alignment horizontal="center" vertical="center"/>
    </xf>
    <xf numFmtId="0" fontId="20" fillId="6" borderId="17" xfId="2" applyFont="1" applyFill="1" applyBorder="1" applyAlignment="1">
      <alignment horizontal="center" vertical="center" wrapText="1"/>
    </xf>
    <xf numFmtId="0" fontId="18" fillId="6" borderId="56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0" fillId="5" borderId="52" xfId="0" applyFill="1" applyBorder="1" applyAlignment="1">
      <alignment horizontal="center" vertical="top" wrapText="1"/>
    </xf>
    <xf numFmtId="0" fontId="0" fillId="5" borderId="54" xfId="0" applyFill="1" applyBorder="1" applyAlignment="1">
      <alignment horizontal="center" vertical="top" wrapText="1"/>
    </xf>
  </cellXfs>
  <cellStyles count="3">
    <cellStyle name="Normal" xfId="0" builtinId="0"/>
    <cellStyle name="Normal 2" xfId="1" xr:uid="{F5ECB1A4-52BE-437E-82F3-74744196CB54}"/>
    <cellStyle name="Normal_GASOIL_6" xfId="2" xr:uid="{C0179855-EA11-4C64-9A26-DA64A618BB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872FA-8DCE-4967-8DE2-D3D3E12A1D72}">
  <dimension ref="A1:W49"/>
  <sheetViews>
    <sheetView zoomScaleNormal="100" workbookViewId="0">
      <selection activeCell="J13" sqref="J13"/>
    </sheetView>
  </sheetViews>
  <sheetFormatPr baseColWidth="10" defaultRowHeight="15" x14ac:dyDescent="0.25"/>
  <cols>
    <col min="1" max="1" width="3.140625" customWidth="1"/>
    <col min="2" max="2" width="10.42578125" customWidth="1"/>
    <col min="3" max="3" width="8.5703125" bestFit="1" customWidth="1"/>
    <col min="4" max="4" width="8.7109375" bestFit="1" customWidth="1"/>
    <col min="5" max="5" width="9.85546875" customWidth="1"/>
    <col min="6" max="6" width="8.7109375" bestFit="1" customWidth="1"/>
    <col min="7" max="7" width="9.85546875" bestFit="1" customWidth="1"/>
    <col min="8" max="8" width="8.7109375" bestFit="1" customWidth="1"/>
    <col min="9" max="9" width="15.42578125" customWidth="1"/>
    <col min="10" max="10" width="8.7109375" bestFit="1" customWidth="1"/>
    <col min="11" max="11" width="10.85546875" bestFit="1" customWidth="1"/>
    <col min="12" max="12" width="10.85546875" customWidth="1"/>
    <col min="13" max="19" width="6.85546875" customWidth="1"/>
  </cols>
  <sheetData>
    <row r="1" spans="1:23" ht="15.75" thickBot="1" x14ac:dyDescent="0.3">
      <c r="A1" s="1"/>
      <c r="B1" s="1"/>
      <c r="C1" s="1"/>
      <c r="D1" s="1"/>
      <c r="E1" s="1"/>
      <c r="F1" s="1"/>
      <c r="G1" s="1"/>
      <c r="H1" s="1"/>
    </row>
    <row r="2" spans="1:23" ht="34.5" customHeight="1" x14ac:dyDescent="0.25">
      <c r="A2" s="1"/>
      <c r="B2" s="100" t="s">
        <v>69</v>
      </c>
      <c r="C2" s="101"/>
      <c r="D2" s="101"/>
      <c r="E2" s="101"/>
      <c r="F2" s="102"/>
      <c r="G2" s="2" t="s">
        <v>0</v>
      </c>
      <c r="H2" s="103" t="s">
        <v>1</v>
      </c>
      <c r="I2" s="103"/>
      <c r="J2" s="104">
        <v>2020</v>
      </c>
      <c r="K2" s="104"/>
      <c r="L2" s="3"/>
      <c r="M2" s="3"/>
      <c r="N2" s="4"/>
      <c r="O2" s="4"/>
      <c r="P2" s="4"/>
      <c r="Q2" s="4"/>
      <c r="R2" s="4"/>
      <c r="S2" s="5"/>
    </row>
    <row r="3" spans="1:23" ht="21" customHeight="1" x14ac:dyDescent="0.3">
      <c r="A3" s="6"/>
      <c r="B3" s="7"/>
      <c r="C3" s="105" t="s">
        <v>68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6"/>
      <c r="S3" s="8"/>
    </row>
    <row r="4" spans="1:23" ht="21.75" customHeight="1" x14ac:dyDescent="0.3">
      <c r="A4" s="9"/>
      <c r="B4" s="10"/>
      <c r="C4" s="11"/>
      <c r="D4" s="11"/>
      <c r="E4" s="12"/>
      <c r="F4" s="13"/>
      <c r="G4" s="14"/>
      <c r="H4" s="13"/>
      <c r="I4" s="14"/>
      <c r="J4" s="15"/>
      <c r="S4" s="8"/>
      <c r="W4" s="16" t="s">
        <v>2</v>
      </c>
    </row>
    <row r="5" spans="1:23" ht="15.75" thickBot="1" x14ac:dyDescent="0.3">
      <c r="A5" s="9"/>
      <c r="B5" s="17" t="s">
        <v>3</v>
      </c>
      <c r="C5" s="18"/>
      <c r="D5" s="18"/>
      <c r="E5" s="18"/>
      <c r="F5" s="18"/>
      <c r="G5" s="19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1"/>
      <c r="W5" s="22" t="s">
        <v>4</v>
      </c>
    </row>
    <row r="6" spans="1:23" x14ac:dyDescent="0.25">
      <c r="A6" s="9"/>
      <c r="B6" s="23" t="s">
        <v>5</v>
      </c>
      <c r="C6" s="24" t="s">
        <v>6</v>
      </c>
      <c r="D6" s="25" t="s">
        <v>7</v>
      </c>
      <c r="E6" s="25" t="s">
        <v>8</v>
      </c>
      <c r="F6" s="25" t="s">
        <v>9</v>
      </c>
      <c r="G6" s="25" t="s">
        <v>10</v>
      </c>
      <c r="H6" s="25" t="s">
        <v>11</v>
      </c>
      <c r="I6" s="25" t="s">
        <v>12</v>
      </c>
      <c r="J6" s="25" t="s">
        <v>13</v>
      </c>
      <c r="K6" s="25" t="s">
        <v>14</v>
      </c>
      <c r="L6" s="25" t="s">
        <v>15</v>
      </c>
      <c r="M6" s="26"/>
      <c r="N6" s="27"/>
      <c r="O6" s="25"/>
      <c r="P6" s="25"/>
      <c r="Q6" s="26"/>
      <c r="R6" s="28" t="s">
        <v>16</v>
      </c>
      <c r="S6" s="29" t="s">
        <v>16</v>
      </c>
      <c r="W6" s="22" t="s">
        <v>17</v>
      </c>
    </row>
    <row r="7" spans="1:23" x14ac:dyDescent="0.25">
      <c r="A7" s="9"/>
      <c r="B7" s="30" t="s">
        <v>18</v>
      </c>
      <c r="C7" s="31" t="s">
        <v>19</v>
      </c>
      <c r="D7" s="32" t="s">
        <v>20</v>
      </c>
      <c r="E7" s="32" t="s">
        <v>21</v>
      </c>
      <c r="F7" s="32" t="s">
        <v>22</v>
      </c>
      <c r="G7" s="32" t="s">
        <v>23</v>
      </c>
      <c r="H7" s="32" t="s">
        <v>24</v>
      </c>
      <c r="I7" s="32" t="s">
        <v>25</v>
      </c>
      <c r="J7" s="32" t="s">
        <v>26</v>
      </c>
      <c r="K7" s="32" t="s">
        <v>27</v>
      </c>
      <c r="L7" s="32" t="s">
        <v>28</v>
      </c>
      <c r="M7" s="33"/>
      <c r="N7" s="34"/>
      <c r="O7" s="32"/>
      <c r="P7" s="32"/>
      <c r="Q7" s="33"/>
      <c r="R7" s="35" t="s">
        <v>29</v>
      </c>
      <c r="S7" s="36" t="s">
        <v>30</v>
      </c>
      <c r="W7" s="22" t="s">
        <v>31</v>
      </c>
    </row>
    <row r="8" spans="1:23" s="22" customFormat="1" ht="19.5" customHeight="1" thickBot="1" x14ac:dyDescent="0.3">
      <c r="A8" s="9"/>
      <c r="B8" s="37" t="s">
        <v>32</v>
      </c>
      <c r="C8" s="38"/>
      <c r="D8" s="39"/>
      <c r="E8" s="40" t="s">
        <v>33</v>
      </c>
      <c r="F8" s="39"/>
      <c r="G8" s="40" t="s">
        <v>33</v>
      </c>
      <c r="H8" s="39"/>
      <c r="I8" s="39"/>
      <c r="J8" s="41" t="s">
        <v>34</v>
      </c>
      <c r="K8" s="39"/>
      <c r="L8" s="39"/>
      <c r="M8" s="42"/>
      <c r="N8" s="43"/>
      <c r="O8" s="39"/>
      <c r="P8" s="39"/>
      <c r="Q8" s="42"/>
      <c r="R8" s="44" t="s">
        <v>35</v>
      </c>
      <c r="S8" s="45" t="s">
        <v>36</v>
      </c>
      <c r="W8" s="22" t="s">
        <v>37</v>
      </c>
    </row>
    <row r="9" spans="1:23" s="22" customFormat="1" ht="15.75" thickBot="1" x14ac:dyDescent="0.3">
      <c r="A9" s="46"/>
      <c r="B9" s="47">
        <f>DATE($J$2,MATCH($H$2,$W$5:$W$16,0),ROW(F1))</f>
        <v>44136</v>
      </c>
      <c r="C9" s="48"/>
      <c r="D9" s="49"/>
      <c r="E9" s="49"/>
      <c r="F9" s="49"/>
      <c r="G9" s="49"/>
      <c r="H9" s="49"/>
      <c r="I9" s="49"/>
      <c r="J9" s="49"/>
      <c r="K9" s="49"/>
      <c r="L9" s="49"/>
      <c r="M9" s="49"/>
      <c r="N9" s="50"/>
      <c r="O9" s="50"/>
      <c r="P9" s="50"/>
      <c r="Q9" s="50"/>
      <c r="R9" s="51">
        <f>SUM(C9:M9)</f>
        <v>0</v>
      </c>
      <c r="S9" s="52">
        <f>+R9+0</f>
        <v>0</v>
      </c>
      <c r="W9" s="22" t="s">
        <v>38</v>
      </c>
    </row>
    <row r="10" spans="1:23" ht="15.75" thickBot="1" x14ac:dyDescent="0.3">
      <c r="A10" s="46"/>
      <c r="B10" s="47">
        <f t="shared" ref="B10:B39" si="0">DATE($J$2,MATCH($H$2,$W$5:$W$16,0),ROW(F2))</f>
        <v>44137</v>
      </c>
      <c r="C10" s="53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  <c r="O10" s="55"/>
      <c r="P10" s="55"/>
      <c r="Q10" s="55"/>
      <c r="R10" s="56">
        <f>SUM(C10:M10)</f>
        <v>0</v>
      </c>
      <c r="S10" s="57">
        <f>+R10+S9</f>
        <v>0</v>
      </c>
      <c r="W10" s="22" t="s">
        <v>39</v>
      </c>
    </row>
    <row r="11" spans="1:23" ht="15.75" thickBot="1" x14ac:dyDescent="0.3">
      <c r="A11" s="46"/>
      <c r="B11" s="47">
        <f t="shared" si="0"/>
        <v>44138</v>
      </c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  <c r="O11" s="55"/>
      <c r="P11" s="55"/>
      <c r="Q11" s="55"/>
      <c r="R11" s="56">
        <f t="shared" ref="R11:R39" si="1">SUM(C11:M11)</f>
        <v>0</v>
      </c>
      <c r="S11" s="57">
        <f t="shared" ref="S11:S39" si="2">+R11+S10</f>
        <v>0</v>
      </c>
      <c r="W11" s="22" t="s">
        <v>40</v>
      </c>
    </row>
    <row r="12" spans="1:23" ht="15.75" thickBot="1" x14ac:dyDescent="0.3">
      <c r="A12" s="46"/>
      <c r="B12" s="47">
        <f t="shared" si="0"/>
        <v>44139</v>
      </c>
      <c r="C12" s="53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5"/>
      <c r="O12" s="55"/>
      <c r="P12" s="55"/>
      <c r="Q12" s="55"/>
      <c r="R12" s="56">
        <f t="shared" si="1"/>
        <v>0</v>
      </c>
      <c r="S12" s="57">
        <f t="shared" si="2"/>
        <v>0</v>
      </c>
      <c r="W12" s="22" t="s">
        <v>41</v>
      </c>
    </row>
    <row r="13" spans="1:23" ht="15.75" thickBot="1" x14ac:dyDescent="0.3">
      <c r="A13" s="46"/>
      <c r="B13" s="47">
        <f t="shared" si="0"/>
        <v>44140</v>
      </c>
      <c r="C13" s="53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5"/>
      <c r="O13" s="55"/>
      <c r="P13" s="55"/>
      <c r="Q13" s="55"/>
      <c r="R13" s="56">
        <f t="shared" si="1"/>
        <v>0</v>
      </c>
      <c r="S13" s="57">
        <f t="shared" si="2"/>
        <v>0</v>
      </c>
      <c r="W13" s="22" t="s">
        <v>42</v>
      </c>
    </row>
    <row r="14" spans="1:23" ht="15.75" thickBot="1" x14ac:dyDescent="0.3">
      <c r="A14" s="46"/>
      <c r="B14" s="47">
        <f t="shared" si="0"/>
        <v>44141</v>
      </c>
      <c r="C14" s="53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5"/>
      <c r="O14" s="55"/>
      <c r="P14" s="55"/>
      <c r="Q14" s="55"/>
      <c r="R14" s="56">
        <f t="shared" si="1"/>
        <v>0</v>
      </c>
      <c r="S14" s="57">
        <f t="shared" si="2"/>
        <v>0</v>
      </c>
      <c r="W14" s="22" t="s">
        <v>43</v>
      </c>
    </row>
    <row r="15" spans="1:23" ht="15.75" thickBot="1" x14ac:dyDescent="0.3">
      <c r="A15" s="58"/>
      <c r="B15" s="47">
        <f t="shared" si="0"/>
        <v>44142</v>
      </c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5"/>
      <c r="O15" s="55"/>
      <c r="P15" s="55"/>
      <c r="Q15" s="55"/>
      <c r="R15" s="56">
        <f t="shared" si="1"/>
        <v>0</v>
      </c>
      <c r="S15" s="57">
        <f t="shared" si="2"/>
        <v>0</v>
      </c>
      <c r="W15" s="22" t="s">
        <v>1</v>
      </c>
    </row>
    <row r="16" spans="1:23" ht="15.75" thickBot="1" x14ac:dyDescent="0.3">
      <c r="A16" s="46"/>
      <c r="B16" s="47">
        <f t="shared" si="0"/>
        <v>44143</v>
      </c>
      <c r="C16" s="53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5"/>
      <c r="O16" s="55"/>
      <c r="P16" s="55"/>
      <c r="Q16" s="55"/>
      <c r="R16" s="56">
        <f t="shared" si="1"/>
        <v>0</v>
      </c>
      <c r="S16" s="57">
        <f t="shared" si="2"/>
        <v>0</v>
      </c>
      <c r="W16" s="22" t="s">
        <v>44</v>
      </c>
    </row>
    <row r="17" spans="1:19" ht="15.75" thickBot="1" x14ac:dyDescent="0.3">
      <c r="A17" s="46"/>
      <c r="B17" s="47">
        <f t="shared" si="0"/>
        <v>44144</v>
      </c>
      <c r="C17" s="53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5"/>
      <c r="P17" s="55"/>
      <c r="Q17" s="55"/>
      <c r="R17" s="56">
        <f t="shared" si="1"/>
        <v>0</v>
      </c>
      <c r="S17" s="57">
        <f t="shared" si="2"/>
        <v>0</v>
      </c>
    </row>
    <row r="18" spans="1:19" ht="15.75" thickBot="1" x14ac:dyDescent="0.3">
      <c r="A18" s="46"/>
      <c r="B18" s="47">
        <f t="shared" si="0"/>
        <v>44145</v>
      </c>
      <c r="C18" s="53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5"/>
      <c r="O18" s="55"/>
      <c r="P18" s="55"/>
      <c r="Q18" s="55"/>
      <c r="R18" s="56">
        <f t="shared" si="1"/>
        <v>0</v>
      </c>
      <c r="S18" s="57">
        <f t="shared" si="2"/>
        <v>0</v>
      </c>
    </row>
    <row r="19" spans="1:19" ht="15.75" thickBot="1" x14ac:dyDescent="0.3">
      <c r="A19" s="46"/>
      <c r="B19" s="47">
        <f t="shared" si="0"/>
        <v>44146</v>
      </c>
      <c r="C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5"/>
      <c r="O19" s="55"/>
      <c r="P19" s="55"/>
      <c r="Q19" s="55"/>
      <c r="R19" s="56">
        <f t="shared" si="1"/>
        <v>0</v>
      </c>
      <c r="S19" s="57">
        <f t="shared" si="2"/>
        <v>0</v>
      </c>
    </row>
    <row r="20" spans="1:19" ht="15.75" thickBot="1" x14ac:dyDescent="0.3">
      <c r="A20" s="46"/>
      <c r="B20" s="47">
        <f t="shared" si="0"/>
        <v>44147</v>
      </c>
      <c r="C20" s="53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5"/>
      <c r="O20" s="55"/>
      <c r="P20" s="55"/>
      <c r="Q20" s="55"/>
      <c r="R20" s="56">
        <f t="shared" si="1"/>
        <v>0</v>
      </c>
      <c r="S20" s="57">
        <f t="shared" si="2"/>
        <v>0</v>
      </c>
    </row>
    <row r="21" spans="1:19" ht="15.75" thickBot="1" x14ac:dyDescent="0.3">
      <c r="A21" s="46"/>
      <c r="B21" s="47">
        <f t="shared" si="0"/>
        <v>44148</v>
      </c>
      <c r="C21" s="53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5"/>
      <c r="O21" s="55"/>
      <c r="P21" s="55"/>
      <c r="Q21" s="55"/>
      <c r="R21" s="56">
        <f t="shared" si="1"/>
        <v>0</v>
      </c>
      <c r="S21" s="57">
        <f t="shared" si="2"/>
        <v>0</v>
      </c>
    </row>
    <row r="22" spans="1:19" ht="15.75" thickBot="1" x14ac:dyDescent="0.3">
      <c r="A22" s="46"/>
      <c r="B22" s="47">
        <f t="shared" si="0"/>
        <v>44149</v>
      </c>
      <c r="C22" s="53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5"/>
      <c r="O22" s="55"/>
      <c r="P22" s="55"/>
      <c r="Q22" s="55"/>
      <c r="R22" s="56">
        <f t="shared" si="1"/>
        <v>0</v>
      </c>
      <c r="S22" s="57">
        <f t="shared" si="2"/>
        <v>0</v>
      </c>
    </row>
    <row r="23" spans="1:19" ht="15.75" thickBot="1" x14ac:dyDescent="0.3">
      <c r="A23" s="46"/>
      <c r="B23" s="47">
        <f t="shared" si="0"/>
        <v>44150</v>
      </c>
      <c r="C23" s="59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1"/>
      <c r="O23" s="61"/>
      <c r="P23" s="61"/>
      <c r="Q23" s="61"/>
      <c r="R23" s="56">
        <f t="shared" si="1"/>
        <v>0</v>
      </c>
      <c r="S23" s="57">
        <f t="shared" si="2"/>
        <v>0</v>
      </c>
    </row>
    <row r="24" spans="1:19" ht="15.75" thickBot="1" x14ac:dyDescent="0.3">
      <c r="A24" s="46"/>
      <c r="B24" s="47">
        <f t="shared" si="0"/>
        <v>44151</v>
      </c>
      <c r="C24" s="53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5"/>
      <c r="O24" s="55"/>
      <c r="P24" s="55"/>
      <c r="Q24" s="55"/>
      <c r="R24" s="56">
        <f t="shared" si="1"/>
        <v>0</v>
      </c>
      <c r="S24" s="57">
        <f t="shared" si="2"/>
        <v>0</v>
      </c>
    </row>
    <row r="25" spans="1:19" ht="15.75" thickBot="1" x14ac:dyDescent="0.3">
      <c r="A25" s="46"/>
      <c r="B25" s="47">
        <f t="shared" si="0"/>
        <v>44152</v>
      </c>
      <c r="C25" s="53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5"/>
      <c r="O25" s="55"/>
      <c r="P25" s="55"/>
      <c r="Q25" s="55"/>
      <c r="R25" s="56">
        <f t="shared" si="1"/>
        <v>0</v>
      </c>
      <c r="S25" s="57">
        <f t="shared" si="2"/>
        <v>0</v>
      </c>
    </row>
    <row r="26" spans="1:19" ht="15.75" thickBot="1" x14ac:dyDescent="0.3">
      <c r="A26" s="46"/>
      <c r="B26" s="47">
        <f t="shared" si="0"/>
        <v>44153</v>
      </c>
      <c r="C26" s="53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5"/>
      <c r="O26" s="55"/>
      <c r="P26" s="55"/>
      <c r="Q26" s="55"/>
      <c r="R26" s="56">
        <f t="shared" si="1"/>
        <v>0</v>
      </c>
      <c r="S26" s="57">
        <f t="shared" si="2"/>
        <v>0</v>
      </c>
    </row>
    <row r="27" spans="1:19" ht="15.75" thickBot="1" x14ac:dyDescent="0.3">
      <c r="A27" s="46"/>
      <c r="B27" s="47">
        <f t="shared" si="0"/>
        <v>44154</v>
      </c>
      <c r="C27" s="53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5"/>
      <c r="O27" s="55"/>
      <c r="P27" s="55"/>
      <c r="Q27" s="55"/>
      <c r="R27" s="56">
        <f t="shared" si="1"/>
        <v>0</v>
      </c>
      <c r="S27" s="57">
        <f t="shared" si="2"/>
        <v>0</v>
      </c>
    </row>
    <row r="28" spans="1:19" ht="15.75" thickBot="1" x14ac:dyDescent="0.3">
      <c r="A28" s="46"/>
      <c r="B28" s="47">
        <f t="shared" si="0"/>
        <v>44155</v>
      </c>
      <c r="C28" s="53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5"/>
      <c r="O28" s="55"/>
      <c r="P28" s="55"/>
      <c r="Q28" s="55"/>
      <c r="R28" s="56">
        <f t="shared" si="1"/>
        <v>0</v>
      </c>
      <c r="S28" s="57">
        <f t="shared" si="2"/>
        <v>0</v>
      </c>
    </row>
    <row r="29" spans="1:19" ht="15.75" thickBot="1" x14ac:dyDescent="0.3">
      <c r="A29" s="46"/>
      <c r="B29" s="47">
        <f t="shared" si="0"/>
        <v>44156</v>
      </c>
      <c r="C29" s="53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5"/>
      <c r="O29" s="55"/>
      <c r="P29" s="55"/>
      <c r="Q29" s="55"/>
      <c r="R29" s="56">
        <f t="shared" si="1"/>
        <v>0</v>
      </c>
      <c r="S29" s="57">
        <f t="shared" si="2"/>
        <v>0</v>
      </c>
    </row>
    <row r="30" spans="1:19" ht="15.75" thickBot="1" x14ac:dyDescent="0.3">
      <c r="A30" s="46"/>
      <c r="B30" s="47">
        <f t="shared" si="0"/>
        <v>44157</v>
      </c>
      <c r="C30" s="53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5"/>
      <c r="O30" s="55"/>
      <c r="P30" s="55"/>
      <c r="Q30" s="55"/>
      <c r="R30" s="56">
        <f t="shared" si="1"/>
        <v>0</v>
      </c>
      <c r="S30" s="57">
        <f t="shared" si="2"/>
        <v>0</v>
      </c>
    </row>
    <row r="31" spans="1:19" ht="15.75" thickBot="1" x14ac:dyDescent="0.3">
      <c r="A31" s="46"/>
      <c r="B31" s="47">
        <f t="shared" si="0"/>
        <v>44158</v>
      </c>
      <c r="C31" s="53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5"/>
      <c r="O31" s="55"/>
      <c r="P31" s="55"/>
      <c r="Q31" s="55"/>
      <c r="R31" s="56">
        <f t="shared" si="1"/>
        <v>0</v>
      </c>
      <c r="S31" s="57">
        <f t="shared" si="2"/>
        <v>0</v>
      </c>
    </row>
    <row r="32" spans="1:19" ht="15.75" thickBot="1" x14ac:dyDescent="0.3">
      <c r="A32" s="46"/>
      <c r="B32" s="47">
        <f t="shared" si="0"/>
        <v>44159</v>
      </c>
      <c r="C32" s="53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5"/>
      <c r="O32" s="55"/>
      <c r="P32" s="55"/>
      <c r="Q32" s="55"/>
      <c r="R32" s="56">
        <f t="shared" si="1"/>
        <v>0</v>
      </c>
      <c r="S32" s="57">
        <f t="shared" si="2"/>
        <v>0</v>
      </c>
    </row>
    <row r="33" spans="1:19" ht="15.75" thickBot="1" x14ac:dyDescent="0.3">
      <c r="A33" s="46"/>
      <c r="B33" s="47">
        <f t="shared" si="0"/>
        <v>44160</v>
      </c>
      <c r="C33" s="53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5"/>
      <c r="O33" s="55"/>
      <c r="P33" s="55"/>
      <c r="Q33" s="55"/>
      <c r="R33" s="56">
        <f t="shared" si="1"/>
        <v>0</v>
      </c>
      <c r="S33" s="57">
        <f t="shared" si="2"/>
        <v>0</v>
      </c>
    </row>
    <row r="34" spans="1:19" ht="15.75" thickBot="1" x14ac:dyDescent="0.3">
      <c r="A34" s="46"/>
      <c r="B34" s="47">
        <f t="shared" si="0"/>
        <v>44161</v>
      </c>
      <c r="C34" s="53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5"/>
      <c r="O34" s="55"/>
      <c r="P34" s="55"/>
      <c r="Q34" s="55"/>
      <c r="R34" s="56">
        <f t="shared" si="1"/>
        <v>0</v>
      </c>
      <c r="S34" s="57">
        <f t="shared" si="2"/>
        <v>0</v>
      </c>
    </row>
    <row r="35" spans="1:19" ht="15.75" thickBot="1" x14ac:dyDescent="0.3">
      <c r="A35" s="46"/>
      <c r="B35" s="47">
        <f t="shared" si="0"/>
        <v>44162</v>
      </c>
      <c r="C35" s="53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5"/>
      <c r="O35" s="55"/>
      <c r="P35" s="55"/>
      <c r="Q35" s="55"/>
      <c r="R35" s="56">
        <f t="shared" si="1"/>
        <v>0</v>
      </c>
      <c r="S35" s="57">
        <f t="shared" si="2"/>
        <v>0</v>
      </c>
    </row>
    <row r="36" spans="1:19" ht="15.75" thickBot="1" x14ac:dyDescent="0.3">
      <c r="A36" s="46"/>
      <c r="B36" s="47">
        <f t="shared" si="0"/>
        <v>44163</v>
      </c>
      <c r="C36" s="53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5"/>
      <c r="O36" s="55"/>
      <c r="P36" s="55"/>
      <c r="Q36" s="55"/>
      <c r="R36" s="56">
        <f t="shared" si="1"/>
        <v>0</v>
      </c>
      <c r="S36" s="57">
        <f t="shared" si="2"/>
        <v>0</v>
      </c>
    </row>
    <row r="37" spans="1:19" ht="15.75" thickBot="1" x14ac:dyDescent="0.3">
      <c r="A37" s="46"/>
      <c r="B37" s="47">
        <f t="shared" si="0"/>
        <v>44164</v>
      </c>
      <c r="C37" s="53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5"/>
      <c r="O37" s="55"/>
      <c r="P37" s="55"/>
      <c r="Q37" s="55"/>
      <c r="R37" s="56">
        <f t="shared" si="1"/>
        <v>0</v>
      </c>
      <c r="S37" s="57">
        <f t="shared" si="2"/>
        <v>0</v>
      </c>
    </row>
    <row r="38" spans="1:19" ht="15.75" thickBot="1" x14ac:dyDescent="0.3">
      <c r="A38" s="46"/>
      <c r="B38" s="47">
        <f t="shared" si="0"/>
        <v>44165</v>
      </c>
      <c r="C38" s="53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5"/>
      <c r="O38" s="55"/>
      <c r="P38" s="55"/>
      <c r="Q38" s="55"/>
      <c r="R38" s="56">
        <f t="shared" si="1"/>
        <v>0</v>
      </c>
      <c r="S38" s="57">
        <f t="shared" si="2"/>
        <v>0</v>
      </c>
    </row>
    <row r="39" spans="1:19" ht="15.75" thickBot="1" x14ac:dyDescent="0.3">
      <c r="A39" s="46"/>
      <c r="B39" s="47">
        <f t="shared" si="0"/>
        <v>44166</v>
      </c>
      <c r="C39" s="62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4"/>
      <c r="O39" s="64"/>
      <c r="P39" s="64"/>
      <c r="Q39" s="64"/>
      <c r="R39" s="65">
        <f t="shared" si="1"/>
        <v>0</v>
      </c>
      <c r="S39" s="66">
        <f t="shared" si="2"/>
        <v>0</v>
      </c>
    </row>
    <row r="40" spans="1:19" ht="15.75" thickBot="1" x14ac:dyDescent="0.3">
      <c r="A40" s="46"/>
      <c r="B40" s="67"/>
      <c r="C40" s="68">
        <f t="shared" ref="C40:M40" si="3">SUM(C9:C39)</f>
        <v>0</v>
      </c>
      <c r="D40" s="69">
        <f t="shared" si="3"/>
        <v>0</v>
      </c>
      <c r="E40" s="69">
        <f t="shared" si="3"/>
        <v>0</v>
      </c>
      <c r="F40" s="69">
        <f t="shared" si="3"/>
        <v>0</v>
      </c>
      <c r="G40" s="69">
        <f t="shared" si="3"/>
        <v>0</v>
      </c>
      <c r="H40" s="69">
        <f t="shared" si="3"/>
        <v>0</v>
      </c>
      <c r="I40" s="69">
        <f t="shared" si="3"/>
        <v>0</v>
      </c>
      <c r="J40" s="69">
        <f t="shared" si="3"/>
        <v>0</v>
      </c>
      <c r="K40" s="69">
        <f t="shared" si="3"/>
        <v>0</v>
      </c>
      <c r="L40" s="69">
        <f t="shared" si="3"/>
        <v>0</v>
      </c>
      <c r="M40" s="70">
        <f t="shared" si="3"/>
        <v>0</v>
      </c>
      <c r="N40" s="71"/>
      <c r="O40" s="71"/>
      <c r="P40" s="71"/>
      <c r="Q40" s="71"/>
      <c r="R40" s="72">
        <f>SUM(C40:M40)</f>
        <v>0</v>
      </c>
      <c r="S40" s="70">
        <f>+S39</f>
        <v>0</v>
      </c>
    </row>
    <row r="41" spans="1:19" x14ac:dyDescent="0.25">
      <c r="A41" s="46"/>
      <c r="B41" s="73" t="s">
        <v>45</v>
      </c>
      <c r="C41" s="74">
        <v>4900</v>
      </c>
      <c r="D41" s="75"/>
      <c r="E41" s="75"/>
      <c r="F41" s="75"/>
      <c r="G41" s="75"/>
      <c r="H41" s="75"/>
      <c r="I41" s="75"/>
      <c r="J41" s="75"/>
      <c r="K41" s="75"/>
      <c r="L41" s="75"/>
      <c r="M41" s="76"/>
      <c r="N41" s="77"/>
      <c r="O41" s="77"/>
      <c r="P41" s="77"/>
      <c r="Q41" s="77"/>
      <c r="R41" s="78">
        <f>SUM(C41:M41)</f>
        <v>4900</v>
      </c>
      <c r="S41" s="79"/>
    </row>
    <row r="42" spans="1:19" x14ac:dyDescent="0.25">
      <c r="A42" s="46"/>
      <c r="B42" s="80" t="s">
        <v>46</v>
      </c>
      <c r="C42" s="81" t="str">
        <f>IF(C41&gt;"",+C41-C8,"")</f>
        <v/>
      </c>
      <c r="D42" s="81" t="str">
        <f t="shared" ref="D42:M42" si="4">IF(D41&gt;"",+D41-D8,"")</f>
        <v/>
      </c>
      <c r="E42" s="81" t="str">
        <f t="shared" si="4"/>
        <v/>
      </c>
      <c r="F42" s="81" t="str">
        <f t="shared" si="4"/>
        <v/>
      </c>
      <c r="G42" s="81" t="str">
        <f t="shared" si="4"/>
        <v/>
      </c>
      <c r="H42" s="81" t="str">
        <f t="shared" si="4"/>
        <v/>
      </c>
      <c r="I42" s="81" t="str">
        <f t="shared" si="4"/>
        <v/>
      </c>
      <c r="J42" s="81" t="str">
        <f t="shared" si="4"/>
        <v/>
      </c>
      <c r="K42" s="81" t="str">
        <f t="shared" si="4"/>
        <v/>
      </c>
      <c r="L42" s="81" t="str">
        <f t="shared" si="4"/>
        <v/>
      </c>
      <c r="M42" s="81" t="str">
        <f t="shared" si="4"/>
        <v/>
      </c>
      <c r="N42" s="82"/>
      <c r="O42" s="82"/>
      <c r="P42" s="82"/>
      <c r="Q42" s="82"/>
      <c r="R42" s="83">
        <f>SUM(C42:M42)</f>
        <v>0</v>
      </c>
      <c r="S42" s="84"/>
    </row>
    <row r="43" spans="1:19" ht="15.75" thickBot="1" x14ac:dyDescent="0.3">
      <c r="A43" s="46"/>
      <c r="B43" s="85" t="s">
        <v>47</v>
      </c>
      <c r="C43" s="86" t="str">
        <f>IF(C40&gt;"",C40/C42*100,"")</f>
        <v/>
      </c>
      <c r="D43" s="86" t="str">
        <f t="shared" ref="D43:M43" si="5">IF(D40&gt;"",D40/D42*100,"")</f>
        <v/>
      </c>
      <c r="E43" s="86" t="str">
        <f t="shared" si="5"/>
        <v/>
      </c>
      <c r="F43" s="86" t="str">
        <f t="shared" si="5"/>
        <v/>
      </c>
      <c r="G43" s="86" t="str">
        <f t="shared" si="5"/>
        <v/>
      </c>
      <c r="H43" s="86" t="str">
        <f t="shared" si="5"/>
        <v/>
      </c>
      <c r="I43" s="86" t="str">
        <f t="shared" si="5"/>
        <v/>
      </c>
      <c r="J43" s="86" t="str">
        <f t="shared" si="5"/>
        <v/>
      </c>
      <c r="K43" s="86" t="str">
        <f t="shared" si="5"/>
        <v/>
      </c>
      <c r="L43" s="86" t="str">
        <f t="shared" si="5"/>
        <v/>
      </c>
      <c r="M43" s="86" t="str">
        <f t="shared" si="5"/>
        <v/>
      </c>
      <c r="N43" s="87"/>
      <c r="O43" s="87"/>
      <c r="P43" s="87"/>
      <c r="Q43" s="87"/>
      <c r="R43" s="86" t="str">
        <f>IF(R40&gt;"",+R40/R42*100,"")</f>
        <v/>
      </c>
      <c r="S43" s="88"/>
    </row>
    <row r="44" spans="1:19" ht="17.25" customHeight="1" x14ac:dyDescent="0.25">
      <c r="A44" s="46"/>
      <c r="B44" s="89"/>
      <c r="S44" s="8"/>
    </row>
    <row r="45" spans="1:19" x14ac:dyDescent="0.25">
      <c r="B45" s="89"/>
      <c r="S45" s="8"/>
    </row>
    <row r="46" spans="1:19" ht="15.75" thickBot="1" x14ac:dyDescent="0.3">
      <c r="B46" s="89"/>
      <c r="D46" s="90"/>
      <c r="S46" s="8"/>
    </row>
    <row r="47" spans="1:19" ht="15.75" thickBot="1" x14ac:dyDescent="0.3">
      <c r="B47" s="106" t="s">
        <v>48</v>
      </c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</row>
    <row r="48" spans="1:19" ht="15.75" thickBot="1" x14ac:dyDescent="0.3">
      <c r="B48" s="107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</row>
    <row r="49" spans="2:19" ht="15.75" thickBot="1" x14ac:dyDescent="0.3">
      <c r="B49" s="92" t="s">
        <v>49</v>
      </c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1"/>
    </row>
  </sheetData>
  <mergeCells count="5">
    <mergeCell ref="B2:F2"/>
    <mergeCell ref="H2:I2"/>
    <mergeCell ref="J2:K2"/>
    <mergeCell ref="C3:Q3"/>
    <mergeCell ref="B47:B48"/>
  </mergeCells>
  <printOptions horizontalCentered="1" verticalCentered="1"/>
  <pageMargins left="0" right="0" top="0.74803149606299213" bottom="0.74803149606299213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1A9A6-E27E-40A6-AAAD-7869B8FC3532}">
  <dimension ref="A1:E54"/>
  <sheetViews>
    <sheetView tabSelected="1" topLeftCell="A34" workbookViewId="0">
      <selection activeCell="I49" sqref="I49"/>
    </sheetView>
  </sheetViews>
  <sheetFormatPr baseColWidth="10" defaultRowHeight="15" x14ac:dyDescent="0.25"/>
  <cols>
    <col min="1" max="1" width="12.7109375" bestFit="1" customWidth="1"/>
    <col min="3" max="3" width="15.140625" bestFit="1" customWidth="1"/>
    <col min="4" max="4" width="13.85546875" bestFit="1" customWidth="1"/>
  </cols>
  <sheetData>
    <row r="1" spans="1:5" s="22" customFormat="1" x14ac:dyDescent="0.25">
      <c r="A1" s="93" t="s">
        <v>50</v>
      </c>
      <c r="B1" s="93" t="s">
        <v>51</v>
      </c>
      <c r="C1" s="93" t="s">
        <v>52</v>
      </c>
      <c r="D1" s="93" t="s">
        <v>53</v>
      </c>
      <c r="E1" s="93" t="s">
        <v>54</v>
      </c>
    </row>
    <row r="2" spans="1:5" x14ac:dyDescent="0.25">
      <c r="A2" s="94">
        <v>44137</v>
      </c>
      <c r="B2" s="95" t="s">
        <v>70</v>
      </c>
      <c r="C2" s="95" t="s">
        <v>55</v>
      </c>
      <c r="D2" s="95" t="s">
        <v>56</v>
      </c>
      <c r="E2" s="96">
        <v>26</v>
      </c>
    </row>
    <row r="3" spans="1:5" x14ac:dyDescent="0.25">
      <c r="A3" s="94">
        <v>44137</v>
      </c>
      <c r="B3" s="95" t="s">
        <v>70</v>
      </c>
      <c r="C3" s="95" t="s">
        <v>57</v>
      </c>
      <c r="D3" s="95" t="s">
        <v>58</v>
      </c>
      <c r="E3" s="96">
        <v>60</v>
      </c>
    </row>
    <row r="4" spans="1:5" x14ac:dyDescent="0.25">
      <c r="A4" s="94">
        <v>44137</v>
      </c>
      <c r="B4" s="95" t="s">
        <v>70</v>
      </c>
      <c r="C4" s="95" t="s">
        <v>27</v>
      </c>
      <c r="D4" s="95" t="s">
        <v>14</v>
      </c>
      <c r="E4" s="96">
        <v>123</v>
      </c>
    </row>
    <row r="5" spans="1:5" x14ac:dyDescent="0.25">
      <c r="A5" s="94">
        <v>44138</v>
      </c>
      <c r="B5" s="95" t="s">
        <v>70</v>
      </c>
      <c r="C5" s="95" t="s">
        <v>28</v>
      </c>
      <c r="D5" s="95" t="s">
        <v>59</v>
      </c>
      <c r="E5" s="96">
        <v>117</v>
      </c>
    </row>
    <row r="6" spans="1:5" x14ac:dyDescent="0.25">
      <c r="A6" s="94">
        <v>44138</v>
      </c>
      <c r="B6" s="95" t="s">
        <v>70</v>
      </c>
      <c r="C6" s="95" t="s">
        <v>57</v>
      </c>
      <c r="D6" s="95" t="s">
        <v>58</v>
      </c>
      <c r="E6" s="96">
        <v>80</v>
      </c>
    </row>
    <row r="7" spans="1:5" x14ac:dyDescent="0.25">
      <c r="A7" s="94">
        <v>44138</v>
      </c>
      <c r="B7" s="95" t="s">
        <v>70</v>
      </c>
      <c r="C7" s="95" t="s">
        <v>24</v>
      </c>
      <c r="D7" s="95" t="s">
        <v>11</v>
      </c>
      <c r="E7" s="96">
        <v>130</v>
      </c>
    </row>
    <row r="8" spans="1:5" x14ac:dyDescent="0.25">
      <c r="A8" s="94">
        <v>44138</v>
      </c>
      <c r="B8" s="95" t="s">
        <v>70</v>
      </c>
      <c r="C8" s="95" t="s">
        <v>20</v>
      </c>
      <c r="D8" s="95" t="s">
        <v>7</v>
      </c>
      <c r="E8" s="96">
        <v>113</v>
      </c>
    </row>
    <row r="9" spans="1:5" x14ac:dyDescent="0.25">
      <c r="A9" s="94">
        <v>44138</v>
      </c>
      <c r="B9" s="95" t="s">
        <v>70</v>
      </c>
      <c r="C9" s="95" t="s">
        <v>60</v>
      </c>
      <c r="D9" s="95" t="s">
        <v>61</v>
      </c>
      <c r="E9" s="96">
        <v>224</v>
      </c>
    </row>
    <row r="10" spans="1:5" x14ac:dyDescent="0.25">
      <c r="A10" s="94">
        <v>44138</v>
      </c>
      <c r="B10" s="95" t="s">
        <v>70</v>
      </c>
      <c r="C10" s="95" t="s">
        <v>22</v>
      </c>
      <c r="D10" s="95" t="s">
        <v>9</v>
      </c>
      <c r="E10" s="96">
        <v>121</v>
      </c>
    </row>
    <row r="11" spans="1:5" x14ac:dyDescent="0.25">
      <c r="A11" s="94">
        <v>44138</v>
      </c>
      <c r="B11" s="95" t="s">
        <v>70</v>
      </c>
      <c r="C11" s="95" t="s">
        <v>62</v>
      </c>
      <c r="D11" s="95" t="s">
        <v>63</v>
      </c>
      <c r="E11" s="96">
        <v>103</v>
      </c>
    </row>
    <row r="12" spans="1:5" x14ac:dyDescent="0.25">
      <c r="A12" s="94">
        <v>44138</v>
      </c>
      <c r="B12" s="95" t="s">
        <v>70</v>
      </c>
      <c r="C12" s="95" t="s">
        <v>64</v>
      </c>
      <c r="D12" s="95" t="s">
        <v>65</v>
      </c>
      <c r="E12" s="96">
        <v>70</v>
      </c>
    </row>
    <row r="13" spans="1:5" x14ac:dyDescent="0.25">
      <c r="A13" s="94">
        <v>44138</v>
      </c>
      <c r="B13" s="95" t="s">
        <v>70</v>
      </c>
      <c r="C13" s="95" t="s">
        <v>55</v>
      </c>
      <c r="D13" s="95" t="s">
        <v>56</v>
      </c>
      <c r="E13" s="96">
        <v>36</v>
      </c>
    </row>
    <row r="14" spans="1:5" x14ac:dyDescent="0.25">
      <c r="A14" s="94">
        <v>44139</v>
      </c>
      <c r="B14" s="95" t="s">
        <v>70</v>
      </c>
      <c r="C14" s="95" t="s">
        <v>57</v>
      </c>
      <c r="D14" s="95" t="s">
        <v>58</v>
      </c>
      <c r="E14" s="96">
        <v>100</v>
      </c>
    </row>
    <row r="15" spans="1:5" x14ac:dyDescent="0.25">
      <c r="A15" s="94">
        <v>44139</v>
      </c>
      <c r="B15" s="95" t="s">
        <v>70</v>
      </c>
      <c r="C15" s="95" t="s">
        <v>24</v>
      </c>
      <c r="D15" s="95" t="s">
        <v>11</v>
      </c>
      <c r="E15" s="96">
        <v>146</v>
      </c>
    </row>
    <row r="16" spans="1:5" x14ac:dyDescent="0.25">
      <c r="A16" s="94">
        <v>44140</v>
      </c>
      <c r="B16" s="95" t="s">
        <v>70</v>
      </c>
      <c r="C16" s="95" t="s">
        <v>20</v>
      </c>
      <c r="D16" s="95" t="s">
        <v>7</v>
      </c>
      <c r="E16" s="96">
        <v>92</v>
      </c>
    </row>
    <row r="17" spans="1:5" x14ac:dyDescent="0.25">
      <c r="A17" s="94">
        <v>44140</v>
      </c>
      <c r="B17" s="95" t="s">
        <v>70</v>
      </c>
      <c r="C17" s="95" t="s">
        <v>28</v>
      </c>
      <c r="D17" s="95" t="s">
        <v>59</v>
      </c>
      <c r="E17" s="96">
        <v>128</v>
      </c>
    </row>
    <row r="18" spans="1:5" x14ac:dyDescent="0.25">
      <c r="A18" s="94">
        <v>44140</v>
      </c>
      <c r="B18" s="95" t="s">
        <v>70</v>
      </c>
      <c r="C18" s="95" t="s">
        <v>57</v>
      </c>
      <c r="D18" s="95" t="s">
        <v>58</v>
      </c>
      <c r="E18" s="96">
        <v>70</v>
      </c>
    </row>
    <row r="19" spans="1:5" x14ac:dyDescent="0.25">
      <c r="A19" s="94">
        <v>44140</v>
      </c>
      <c r="B19" s="95" t="s">
        <v>70</v>
      </c>
      <c r="C19" s="95" t="s">
        <v>27</v>
      </c>
      <c r="D19" s="95" t="s">
        <v>14</v>
      </c>
      <c r="E19" s="96">
        <v>172</v>
      </c>
    </row>
    <row r="20" spans="1:5" x14ac:dyDescent="0.25">
      <c r="A20" s="94">
        <v>44140</v>
      </c>
      <c r="B20" s="95" t="s">
        <v>70</v>
      </c>
      <c r="C20" s="95" t="s">
        <v>22</v>
      </c>
      <c r="D20" s="95" t="s">
        <v>9</v>
      </c>
      <c r="E20" s="96">
        <v>88</v>
      </c>
    </row>
    <row r="21" spans="1:5" x14ac:dyDescent="0.25">
      <c r="A21" s="94">
        <v>44140</v>
      </c>
      <c r="B21" s="95" t="s">
        <v>70</v>
      </c>
      <c r="C21" s="95" t="s">
        <v>62</v>
      </c>
      <c r="D21" s="95" t="s">
        <v>63</v>
      </c>
      <c r="E21" s="96">
        <v>72</v>
      </c>
    </row>
    <row r="22" spans="1:5" x14ac:dyDescent="0.25">
      <c r="A22" s="97">
        <v>44140</v>
      </c>
      <c r="B22" s="95" t="s">
        <v>70</v>
      </c>
      <c r="C22" s="98" t="s">
        <v>22</v>
      </c>
      <c r="D22" s="98" t="s">
        <v>9</v>
      </c>
      <c r="E22" s="99">
        <v>32</v>
      </c>
    </row>
    <row r="23" spans="1:5" x14ac:dyDescent="0.25">
      <c r="A23" s="97">
        <v>44140</v>
      </c>
      <c r="B23" s="95" t="s">
        <v>70</v>
      </c>
      <c r="C23" s="98" t="s">
        <v>20</v>
      </c>
      <c r="D23" s="98" t="s">
        <v>7</v>
      </c>
      <c r="E23" s="99">
        <v>57</v>
      </c>
    </row>
    <row r="24" spans="1:5" x14ac:dyDescent="0.25">
      <c r="A24" s="94">
        <v>44141</v>
      </c>
      <c r="B24" s="95" t="s">
        <v>70</v>
      </c>
      <c r="C24" s="95" t="s">
        <v>23</v>
      </c>
      <c r="D24" s="95" t="s">
        <v>10</v>
      </c>
      <c r="E24" s="96">
        <v>182</v>
      </c>
    </row>
    <row r="25" spans="1:5" x14ac:dyDescent="0.25">
      <c r="A25" s="94">
        <v>44141</v>
      </c>
      <c r="B25" s="95" t="s">
        <v>70</v>
      </c>
      <c r="C25" s="95" t="s">
        <v>60</v>
      </c>
      <c r="D25" s="95" t="s">
        <v>61</v>
      </c>
      <c r="E25" s="96">
        <v>210</v>
      </c>
    </row>
    <row r="26" spans="1:5" x14ac:dyDescent="0.25">
      <c r="A26" s="94">
        <v>44141</v>
      </c>
      <c r="B26" s="95" t="s">
        <v>70</v>
      </c>
      <c r="C26" s="95" t="s">
        <v>24</v>
      </c>
      <c r="D26" s="95" t="s">
        <v>11</v>
      </c>
      <c r="E26" s="96">
        <v>180</v>
      </c>
    </row>
    <row r="27" spans="1:5" x14ac:dyDescent="0.25">
      <c r="A27" s="94">
        <v>44141</v>
      </c>
      <c r="B27" s="95" t="s">
        <v>70</v>
      </c>
      <c r="C27" s="95" t="s">
        <v>20</v>
      </c>
      <c r="D27" s="95" t="s">
        <v>7</v>
      </c>
      <c r="E27" s="96">
        <v>100</v>
      </c>
    </row>
    <row r="28" spans="1:5" x14ac:dyDescent="0.25">
      <c r="A28" s="94">
        <v>44141</v>
      </c>
      <c r="B28" s="95" t="s">
        <v>70</v>
      </c>
      <c r="C28" s="95" t="s">
        <v>66</v>
      </c>
      <c r="D28" s="95" t="s">
        <v>67</v>
      </c>
      <c r="E28" s="96">
        <v>267</v>
      </c>
    </row>
    <row r="29" spans="1:5" x14ac:dyDescent="0.25">
      <c r="A29" s="94">
        <v>44141</v>
      </c>
      <c r="B29" s="95" t="s">
        <v>70</v>
      </c>
      <c r="C29" s="95" t="s">
        <v>22</v>
      </c>
      <c r="D29" s="95" t="s">
        <v>9</v>
      </c>
      <c r="E29" s="96">
        <v>153</v>
      </c>
    </row>
    <row r="30" spans="1:5" x14ac:dyDescent="0.25">
      <c r="A30" s="94">
        <v>44142</v>
      </c>
      <c r="B30" s="95" t="s">
        <v>70</v>
      </c>
      <c r="C30" s="95" t="s">
        <v>28</v>
      </c>
      <c r="D30" s="95" t="s">
        <v>59</v>
      </c>
      <c r="E30" s="96">
        <v>152</v>
      </c>
    </row>
    <row r="31" spans="1:5" x14ac:dyDescent="0.25">
      <c r="A31" s="94">
        <v>44142</v>
      </c>
      <c r="B31" s="95" t="s">
        <v>70</v>
      </c>
      <c r="C31" s="95" t="s">
        <v>27</v>
      </c>
      <c r="D31" s="95" t="s">
        <v>14</v>
      </c>
      <c r="E31" s="96">
        <v>147</v>
      </c>
    </row>
    <row r="32" spans="1:5" x14ac:dyDescent="0.25">
      <c r="A32" s="94">
        <v>44142</v>
      </c>
      <c r="B32" s="95" t="s">
        <v>70</v>
      </c>
      <c r="C32" s="95" t="s">
        <v>57</v>
      </c>
      <c r="D32" s="95" t="s">
        <v>58</v>
      </c>
      <c r="E32" s="96">
        <v>60</v>
      </c>
    </row>
    <row r="33" spans="1:5" x14ac:dyDescent="0.25">
      <c r="A33" s="94">
        <v>44142</v>
      </c>
      <c r="B33" s="95" t="s">
        <v>70</v>
      </c>
      <c r="C33" s="95" t="s">
        <v>25</v>
      </c>
      <c r="D33" s="95" t="s">
        <v>12</v>
      </c>
      <c r="E33" s="96">
        <v>300</v>
      </c>
    </row>
    <row r="34" spans="1:5" x14ac:dyDescent="0.25">
      <c r="A34" s="94">
        <v>44144</v>
      </c>
      <c r="B34" s="95" t="s">
        <v>70</v>
      </c>
      <c r="C34" s="95" t="s">
        <v>24</v>
      </c>
      <c r="D34" s="95" t="s">
        <v>11</v>
      </c>
      <c r="E34" s="96">
        <v>128</v>
      </c>
    </row>
    <row r="35" spans="1:5" x14ac:dyDescent="0.25">
      <c r="A35" s="94">
        <v>44144</v>
      </c>
      <c r="B35" s="95" t="s">
        <v>70</v>
      </c>
      <c r="C35" s="95" t="s">
        <v>20</v>
      </c>
      <c r="D35" s="95" t="s">
        <v>7</v>
      </c>
      <c r="E35" s="96">
        <v>67</v>
      </c>
    </row>
    <row r="36" spans="1:5" x14ac:dyDescent="0.25">
      <c r="A36" s="94">
        <v>44144</v>
      </c>
      <c r="B36" s="95" t="s">
        <v>70</v>
      </c>
      <c r="C36" s="95" t="s">
        <v>57</v>
      </c>
      <c r="D36" s="95" t="s">
        <v>58</v>
      </c>
      <c r="E36" s="96">
        <v>60</v>
      </c>
    </row>
    <row r="37" spans="1:5" x14ac:dyDescent="0.25">
      <c r="A37" s="94">
        <v>44144</v>
      </c>
      <c r="B37" s="95" t="s">
        <v>70</v>
      </c>
      <c r="C37" s="95" t="s">
        <v>62</v>
      </c>
      <c r="D37" s="95" t="s">
        <v>63</v>
      </c>
      <c r="E37" s="96">
        <v>127</v>
      </c>
    </row>
    <row r="38" spans="1:5" ht="16.5" customHeight="1" x14ac:dyDescent="0.25">
      <c r="A38" s="94">
        <v>44144</v>
      </c>
      <c r="B38" s="95" t="s">
        <v>70</v>
      </c>
      <c r="C38" s="95" t="s">
        <v>28</v>
      </c>
      <c r="D38" s="95" t="s">
        <v>59</v>
      </c>
      <c r="E38" s="96">
        <v>87</v>
      </c>
    </row>
    <row r="39" spans="1:5" x14ac:dyDescent="0.25">
      <c r="A39" s="94">
        <v>44144</v>
      </c>
      <c r="B39" s="95" t="s">
        <v>70</v>
      </c>
      <c r="C39" s="95" t="s">
        <v>22</v>
      </c>
      <c r="D39" s="95" t="s">
        <v>9</v>
      </c>
      <c r="E39" s="96">
        <v>125</v>
      </c>
    </row>
    <row r="40" spans="1:5" x14ac:dyDescent="0.25">
      <c r="A40" s="94">
        <v>44145</v>
      </c>
      <c r="B40" s="95" t="s">
        <v>70</v>
      </c>
      <c r="C40" s="95" t="s">
        <v>57</v>
      </c>
      <c r="D40" s="95" t="s">
        <v>58</v>
      </c>
      <c r="E40" s="96">
        <v>100</v>
      </c>
    </row>
    <row r="41" spans="1:5" x14ac:dyDescent="0.25">
      <c r="A41" s="94">
        <v>44145</v>
      </c>
      <c r="B41" s="95" t="s">
        <v>70</v>
      </c>
      <c r="C41" s="95" t="s">
        <v>20</v>
      </c>
      <c r="D41" s="95" t="s">
        <v>7</v>
      </c>
      <c r="E41" s="96">
        <v>80</v>
      </c>
    </row>
    <row r="42" spans="1:5" x14ac:dyDescent="0.25">
      <c r="A42" s="94">
        <v>44145</v>
      </c>
      <c r="B42" s="95" t="s">
        <v>70</v>
      </c>
      <c r="C42" s="95" t="s">
        <v>24</v>
      </c>
      <c r="D42" s="95" t="s">
        <v>11</v>
      </c>
      <c r="E42" s="96">
        <v>142</v>
      </c>
    </row>
    <row r="43" spans="1:5" x14ac:dyDescent="0.25">
      <c r="A43" s="94">
        <v>44145</v>
      </c>
      <c r="B43" s="95" t="s">
        <v>70</v>
      </c>
      <c r="C43" s="95" t="s">
        <v>22</v>
      </c>
      <c r="D43" s="95" t="s">
        <v>9</v>
      </c>
      <c r="E43" s="96">
        <v>56</v>
      </c>
    </row>
    <row r="44" spans="1:5" x14ac:dyDescent="0.25">
      <c r="A44" s="94">
        <v>44145</v>
      </c>
      <c r="B44" s="95" t="s">
        <v>70</v>
      </c>
      <c r="C44" s="95" t="s">
        <v>25</v>
      </c>
      <c r="D44" s="95" t="s">
        <v>12</v>
      </c>
      <c r="E44" s="96">
        <v>125</v>
      </c>
    </row>
    <row r="45" spans="1:5" x14ac:dyDescent="0.25">
      <c r="A45" s="94">
        <v>44146</v>
      </c>
      <c r="B45" s="95" t="s">
        <v>70</v>
      </c>
      <c r="C45" s="95" t="s">
        <v>28</v>
      </c>
      <c r="D45" s="95" t="s">
        <v>59</v>
      </c>
      <c r="E45" s="96">
        <v>131</v>
      </c>
    </row>
    <row r="46" spans="1:5" x14ac:dyDescent="0.25">
      <c r="A46" s="94">
        <v>44146</v>
      </c>
      <c r="B46" s="95" t="s">
        <v>70</v>
      </c>
      <c r="C46" s="95" t="s">
        <v>60</v>
      </c>
      <c r="D46" s="95" t="s">
        <v>61</v>
      </c>
      <c r="E46" s="96">
        <v>252</v>
      </c>
    </row>
    <row r="47" spans="1:5" x14ac:dyDescent="0.25">
      <c r="A47" s="94">
        <v>44146</v>
      </c>
      <c r="B47" s="95" t="s">
        <v>70</v>
      </c>
      <c r="C47" s="95" t="s">
        <v>66</v>
      </c>
      <c r="D47" s="95" t="s">
        <v>67</v>
      </c>
      <c r="E47" s="96">
        <v>226</v>
      </c>
    </row>
    <row r="48" spans="1:5" x14ac:dyDescent="0.25">
      <c r="A48" s="94">
        <v>44146</v>
      </c>
      <c r="B48" s="95" t="s">
        <v>70</v>
      </c>
      <c r="C48" s="95" t="s">
        <v>62</v>
      </c>
      <c r="D48" s="95" t="s">
        <v>63</v>
      </c>
      <c r="E48" s="96">
        <v>88</v>
      </c>
    </row>
    <row r="49" spans="1:5" x14ac:dyDescent="0.25">
      <c r="A49" s="94">
        <v>44146</v>
      </c>
      <c r="B49" s="95" t="s">
        <v>70</v>
      </c>
      <c r="C49" s="95" t="s">
        <v>23</v>
      </c>
      <c r="D49" s="95" t="s">
        <v>10</v>
      </c>
      <c r="E49" s="96">
        <v>110</v>
      </c>
    </row>
    <row r="50" spans="1:5" x14ac:dyDescent="0.25">
      <c r="A50" s="94">
        <v>44146</v>
      </c>
      <c r="B50" s="95" t="s">
        <v>70</v>
      </c>
      <c r="C50" s="95" t="s">
        <v>57</v>
      </c>
      <c r="D50" s="95" t="s">
        <v>58</v>
      </c>
      <c r="E50" s="96">
        <v>80</v>
      </c>
    </row>
    <row r="51" spans="1:5" x14ac:dyDescent="0.25">
      <c r="A51" s="94">
        <v>44146</v>
      </c>
      <c r="B51" s="95" t="s">
        <v>70</v>
      </c>
      <c r="C51" s="95" t="s">
        <v>27</v>
      </c>
      <c r="D51" s="95" t="s">
        <v>14</v>
      </c>
      <c r="E51" s="96">
        <v>131</v>
      </c>
    </row>
    <row r="52" spans="1:5" x14ac:dyDescent="0.25">
      <c r="A52" s="94">
        <v>44146</v>
      </c>
      <c r="B52" s="95" t="s">
        <v>70</v>
      </c>
      <c r="C52" s="95" t="s">
        <v>57</v>
      </c>
      <c r="D52" s="95" t="s">
        <v>58</v>
      </c>
      <c r="E52" s="96">
        <v>60</v>
      </c>
    </row>
    <row r="53" spans="1:5" x14ac:dyDescent="0.25">
      <c r="A53" s="94">
        <v>44146</v>
      </c>
      <c r="B53" s="95" t="s">
        <v>70</v>
      </c>
      <c r="C53" s="95" t="s">
        <v>20</v>
      </c>
      <c r="D53" s="95" t="s">
        <v>7</v>
      </c>
      <c r="E53" s="96">
        <v>93</v>
      </c>
    </row>
    <row r="54" spans="1:5" x14ac:dyDescent="0.25">
      <c r="A54" s="94">
        <v>44146</v>
      </c>
      <c r="B54" s="95" t="s">
        <v>70</v>
      </c>
      <c r="C54" s="95" t="s">
        <v>22</v>
      </c>
      <c r="D54" s="95" t="s">
        <v>9</v>
      </c>
      <c r="E54" s="96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carburant  poids lourds</vt:lpstr>
      <vt:lpstr>sortie essence du mois</vt:lpstr>
      <vt:lpstr>octobre_2020</vt:lpstr>
      <vt:lpstr>'carburant  poids lourds'!Zone_d_impression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Analytique</dc:creator>
  <cp:lastModifiedBy>Analytique</cp:lastModifiedBy>
  <dcterms:created xsi:type="dcterms:W3CDTF">2020-11-13T08:12:22Z</dcterms:created>
  <dcterms:modified xsi:type="dcterms:W3CDTF">2020-11-13T08:24:42Z</dcterms:modified>
</cp:coreProperties>
</file>