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HORAIRE EMILIE\"/>
    </mc:Choice>
  </mc:AlternateContent>
  <xr:revisionPtr revIDLastSave="0" documentId="8_{4131EA62-C3F9-4279-B156-A4538C28850C}" xr6:coauthVersionLast="47" xr6:coauthVersionMax="47" xr10:uidLastSave="{00000000-0000-0000-0000-000000000000}"/>
  <bookViews>
    <workbookView xWindow="1725" yWindow="3255" windowWidth="21600" windowHeight="11835" xr2:uid="{01EE5DC8-6CBA-45A1-9BAD-A2D8F3CFCDC4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K7" i="1" l="1" a="1"/>
  <c r="BK7" i="1" s="1"/>
  <c r="BI11" i="1"/>
  <c r="BC28" i="1"/>
  <c r="AY28" i="1"/>
  <c r="AU28" i="1"/>
  <c r="AQ28" i="1"/>
  <c r="AM28" i="1"/>
  <c r="AI28" i="1"/>
  <c r="AE28" i="1"/>
  <c r="Z28" i="1"/>
  <c r="V28" i="1"/>
  <c r="R28" i="1"/>
  <c r="N28" i="1"/>
  <c r="J28" i="1"/>
  <c r="F28" i="1"/>
  <c r="B28" i="1"/>
  <c r="BC27" i="1"/>
  <c r="AY27" i="1"/>
  <c r="AY29" i="1" s="1"/>
  <c r="AU27" i="1"/>
  <c r="AQ27" i="1"/>
  <c r="AM27" i="1"/>
  <c r="AI27" i="1"/>
  <c r="AI29" i="1" s="1"/>
  <c r="AE27" i="1"/>
  <c r="BG27" i="1" s="1"/>
  <c r="Z27" i="1"/>
  <c r="V27" i="1"/>
  <c r="R27" i="1"/>
  <c r="R29" i="1" s="1"/>
  <c r="N27" i="1"/>
  <c r="J27" i="1"/>
  <c r="F27" i="1"/>
  <c r="B27" i="1"/>
  <c r="BF24" i="1"/>
  <c r="BB24" i="1"/>
  <c r="AX24" i="1"/>
  <c r="AT24" i="1"/>
  <c r="AP24" i="1"/>
  <c r="AL24" i="1"/>
  <c r="AH24" i="1"/>
  <c r="AC24" i="1"/>
  <c r="Y24" i="1"/>
  <c r="U24" i="1"/>
  <c r="Q24" i="1"/>
  <c r="M24" i="1"/>
  <c r="I24" i="1"/>
  <c r="E24" i="1"/>
  <c r="BR23" i="1" a="1"/>
  <c r="BR23" i="1" s="1"/>
  <c r="BQ23" i="1" a="1"/>
  <c r="BQ23" i="1" s="1"/>
  <c r="BP23" i="1" a="1"/>
  <c r="BP23" i="1" s="1"/>
  <c r="BO23" i="1" a="1"/>
  <c r="BO23" i="1" s="1"/>
  <c r="BN23" i="1" a="1"/>
  <c r="BN23" i="1" s="1"/>
  <c r="BM23" i="1" a="1"/>
  <c r="BM23" i="1" s="1"/>
  <c r="BL23" i="1" a="1"/>
  <c r="BL23" i="1" s="1"/>
  <c r="BK23" i="1"/>
  <c r="BJ23" i="1" a="1"/>
  <c r="BJ23" i="1" s="1"/>
  <c r="BI23" i="1"/>
  <c r="BI23" i="1" a="1"/>
  <c r="BG23" i="1"/>
  <c r="AD23" i="1"/>
  <c r="A23" i="1"/>
  <c r="BR22" i="1" a="1"/>
  <c r="BR22" i="1" s="1"/>
  <c r="BQ22" i="1" a="1"/>
  <c r="BQ22" i="1" s="1"/>
  <c r="BP22" i="1" a="1"/>
  <c r="BP22" i="1" s="1"/>
  <c r="BO22" i="1" a="1"/>
  <c r="BO22" i="1" s="1"/>
  <c r="BN22" i="1" a="1"/>
  <c r="BN22" i="1" s="1"/>
  <c r="BM22" i="1" a="1"/>
  <c r="BM22" i="1" s="1"/>
  <c r="BL22" i="1" a="1"/>
  <c r="BL22" i="1" s="1"/>
  <c r="BK22" i="1"/>
  <c r="BJ22" i="1" a="1"/>
  <c r="BJ22" i="1" s="1"/>
  <c r="BI22" i="1" a="1"/>
  <c r="BI22" i="1" s="1"/>
  <c r="BG22" i="1"/>
  <c r="AD22" i="1"/>
  <c r="A22" i="1"/>
  <c r="BR21" i="1" a="1"/>
  <c r="BR21" i="1" s="1"/>
  <c r="BQ21" i="1" a="1"/>
  <c r="BQ21" i="1" s="1"/>
  <c r="BP21" i="1" a="1"/>
  <c r="BP21" i="1" s="1"/>
  <c r="BO21" i="1" a="1"/>
  <c r="BO21" i="1" s="1"/>
  <c r="BN21" i="1" a="1"/>
  <c r="BN21" i="1" s="1"/>
  <c r="BM21" i="1" a="1"/>
  <c r="BM21" i="1" s="1"/>
  <c r="BL21" i="1" a="1"/>
  <c r="BL21" i="1" s="1"/>
  <c r="BK21" i="1"/>
  <c r="BJ21" i="1"/>
  <c r="BJ21" i="1" a="1"/>
  <c r="BI21" i="1" a="1"/>
  <c r="BI21" i="1" s="1"/>
  <c r="BG21" i="1"/>
  <c r="AD21" i="1"/>
  <c r="A21" i="1"/>
  <c r="BR20" i="1" a="1"/>
  <c r="BR20" i="1" s="1"/>
  <c r="BQ20" i="1" a="1"/>
  <c r="BQ20" i="1" s="1"/>
  <c r="BP20" i="1" a="1"/>
  <c r="BP20" i="1" s="1"/>
  <c r="BO20" i="1" a="1"/>
  <c r="BO20" i="1" s="1"/>
  <c r="BN20" i="1" a="1"/>
  <c r="BN20" i="1" s="1"/>
  <c r="BM20" i="1" a="1"/>
  <c r="BM20" i="1" s="1"/>
  <c r="BL20" i="1" a="1"/>
  <c r="BL20" i="1" s="1"/>
  <c r="BK20" i="1"/>
  <c r="BJ20" i="1" a="1"/>
  <c r="BJ20" i="1" s="1"/>
  <c r="BI20" i="1" a="1"/>
  <c r="BI20" i="1" s="1"/>
  <c r="BG20" i="1"/>
  <c r="AD20" i="1"/>
  <c r="A20" i="1"/>
  <c r="BR19" i="1" a="1"/>
  <c r="BR19" i="1" s="1"/>
  <c r="BQ19" i="1" a="1"/>
  <c r="BQ19" i="1" s="1"/>
  <c r="BP19" i="1" a="1"/>
  <c r="BP19" i="1" s="1"/>
  <c r="BO19" i="1" a="1"/>
  <c r="BO19" i="1" s="1"/>
  <c r="BN19" i="1" a="1"/>
  <c r="BN19" i="1" s="1"/>
  <c r="BM19" i="1" a="1"/>
  <c r="BM19" i="1" s="1"/>
  <c r="BL19" i="1" a="1"/>
  <c r="BL19" i="1" s="1"/>
  <c r="BK19" i="1"/>
  <c r="BJ19" i="1" a="1"/>
  <c r="BJ19" i="1" s="1"/>
  <c r="BI19" i="1"/>
  <c r="BI19" i="1" a="1"/>
  <c r="BG19" i="1"/>
  <c r="AD19" i="1"/>
  <c r="A19" i="1"/>
  <c r="BK17" i="1"/>
  <c r="BG17" i="1"/>
  <c r="AD17" i="1"/>
  <c r="A17" i="1"/>
  <c r="BK16" i="1"/>
  <c r="BG16" i="1"/>
  <c r="AD16" i="1"/>
  <c r="A16" i="1"/>
  <c r="BK15" i="1"/>
  <c r="BG15" i="1"/>
  <c r="AD15" i="1"/>
  <c r="A15" i="1"/>
  <c r="BK14" i="1"/>
  <c r="BG14" i="1"/>
  <c r="AD14" i="1"/>
  <c r="A14" i="1"/>
  <c r="BR13" i="1" a="1"/>
  <c r="BR13" i="1" s="1"/>
  <c r="BQ13" i="1" a="1"/>
  <c r="BQ13" i="1" s="1"/>
  <c r="BP13" i="1" a="1"/>
  <c r="BP13" i="1" s="1"/>
  <c r="BO13" i="1" a="1"/>
  <c r="BO13" i="1" s="1"/>
  <c r="BN13" i="1" a="1"/>
  <c r="BN13" i="1" s="1"/>
  <c r="BM13" i="1" a="1"/>
  <c r="BM13" i="1" s="1"/>
  <c r="BL13" i="1" a="1"/>
  <c r="BL13" i="1" s="1"/>
  <c r="BK13" i="1"/>
  <c r="BJ13" i="1" a="1"/>
  <c r="BJ13" i="1" s="1"/>
  <c r="BI13" i="1" a="1"/>
  <c r="BI13" i="1" s="1"/>
  <c r="BG13" i="1"/>
  <c r="AD13" i="1"/>
  <c r="A13" i="1"/>
  <c r="BR11" i="1" a="1"/>
  <c r="BR11" i="1" s="1"/>
  <c r="BQ11" i="1" a="1"/>
  <c r="BQ11" i="1" s="1"/>
  <c r="BP11" i="1" a="1"/>
  <c r="BP11" i="1" s="1"/>
  <c r="BO11" i="1" a="1"/>
  <c r="BO11" i="1" s="1"/>
  <c r="BN11" i="1" a="1"/>
  <c r="BN11" i="1" s="1"/>
  <c r="BM11" i="1" a="1"/>
  <c r="BM11" i="1" s="1"/>
  <c r="BL11" i="1" a="1"/>
  <c r="BL11" i="1" s="1"/>
  <c r="BK11" i="1"/>
  <c r="BJ11" i="1" a="1"/>
  <c r="BJ11" i="1" s="1"/>
  <c r="BG11" i="1"/>
  <c r="AD11" i="1"/>
  <c r="A11" i="1"/>
  <c r="BR10" i="1" a="1"/>
  <c r="BR10" i="1" s="1"/>
  <c r="BQ10" i="1" a="1"/>
  <c r="BQ10" i="1" s="1"/>
  <c r="BP10" i="1" a="1"/>
  <c r="BP10" i="1" s="1"/>
  <c r="BO10" i="1" a="1"/>
  <c r="BO10" i="1" s="1"/>
  <c r="BN10" i="1" a="1"/>
  <c r="BN10" i="1" s="1"/>
  <c r="BM10" i="1" a="1"/>
  <c r="BM10" i="1" s="1"/>
  <c r="BL10" i="1" a="1"/>
  <c r="BL10" i="1" s="1"/>
  <c r="BK10" i="1"/>
  <c r="BJ10" i="1" a="1"/>
  <c r="BJ10" i="1" s="1"/>
  <c r="BI10" i="1" a="1"/>
  <c r="BI10" i="1" s="1"/>
  <c r="BG10" i="1"/>
  <c r="AD10" i="1"/>
  <c r="A10" i="1"/>
  <c r="BR9" i="1" a="1"/>
  <c r="BR9" i="1" s="1"/>
  <c r="BQ9" i="1" a="1"/>
  <c r="BQ9" i="1" s="1"/>
  <c r="BP9" i="1" a="1"/>
  <c r="BP9" i="1" s="1"/>
  <c r="BO9" i="1" a="1"/>
  <c r="BO9" i="1" s="1"/>
  <c r="BN9" i="1" a="1"/>
  <c r="BN9" i="1" s="1"/>
  <c r="BM9" i="1" a="1"/>
  <c r="BM9" i="1" s="1"/>
  <c r="BL9" i="1" a="1"/>
  <c r="BL9" i="1" s="1"/>
  <c r="BK9" i="1"/>
  <c r="BJ9" i="1"/>
  <c r="BJ9" i="1" a="1"/>
  <c r="BI9" i="1" a="1"/>
  <c r="BI9" i="1" s="1"/>
  <c r="BG9" i="1"/>
  <c r="AD9" i="1"/>
  <c r="A9" i="1"/>
  <c r="BR8" i="1" a="1"/>
  <c r="BR8" i="1" s="1"/>
  <c r="BQ8" i="1" a="1"/>
  <c r="BQ8" i="1" s="1"/>
  <c r="BP8" i="1" a="1"/>
  <c r="BP8" i="1" s="1"/>
  <c r="BO8" i="1" a="1"/>
  <c r="BO8" i="1" s="1"/>
  <c r="BN8" i="1" a="1"/>
  <c r="BN8" i="1" s="1"/>
  <c r="BM8" i="1" a="1"/>
  <c r="BM8" i="1" s="1"/>
  <c r="BL8" i="1" a="1"/>
  <c r="BL8" i="1" s="1"/>
  <c r="BK8" i="1"/>
  <c r="BJ8" i="1" a="1"/>
  <c r="BJ8" i="1" s="1"/>
  <c r="BI8" i="1" a="1"/>
  <c r="BI8" i="1" s="1"/>
  <c r="BG8" i="1"/>
  <c r="AD8" i="1"/>
  <c r="A8" i="1"/>
  <c r="BR7" i="1" a="1"/>
  <c r="BR7" i="1" s="1"/>
  <c r="BQ7" i="1" a="1"/>
  <c r="BQ7" i="1" s="1"/>
  <c r="BP7" i="1" a="1"/>
  <c r="BP7" i="1" s="1"/>
  <c r="BO7" i="1" a="1"/>
  <c r="BO7" i="1" s="1"/>
  <c r="BN7" i="1" a="1"/>
  <c r="BN7" i="1" s="1"/>
  <c r="BM7" i="1" a="1"/>
  <c r="BM7" i="1" s="1"/>
  <c r="BL7" i="1" a="1"/>
  <c r="BL7" i="1" s="1"/>
  <c r="BJ7" i="1" a="1"/>
  <c r="BJ7" i="1" s="1"/>
  <c r="BI7" i="1" a="1"/>
  <c r="BI7" i="1" s="1"/>
  <c r="BG7" i="1"/>
  <c r="AD7" i="1"/>
  <c r="A7" i="1"/>
  <c r="AI5" i="1"/>
  <c r="AM5" i="1" s="1"/>
  <c r="AQ5" i="1" s="1"/>
  <c r="AU5" i="1" s="1"/>
  <c r="AY5" i="1" s="1"/>
  <c r="BC5" i="1" s="1"/>
  <c r="F5" i="1"/>
  <c r="J5" i="1" s="1"/>
  <c r="N5" i="1" s="1"/>
  <c r="R5" i="1" s="1"/>
  <c r="V5" i="1" s="1"/>
  <c r="Z5" i="1" s="1"/>
  <c r="AI4" i="1"/>
  <c r="AM4" i="1" s="1"/>
  <c r="AQ4" i="1" s="1"/>
  <c r="AU4" i="1" s="1"/>
  <c r="AY4" i="1" s="1"/>
  <c r="BC4" i="1" s="1"/>
  <c r="AE4" i="1"/>
  <c r="B4" i="1"/>
  <c r="F4" i="1" s="1"/>
  <c r="J4" i="1" s="1"/>
  <c r="N4" i="1" s="1"/>
  <c r="R4" i="1" s="1"/>
  <c r="V4" i="1" s="1"/>
  <c r="Z4" i="1" s="1"/>
  <c r="AE3" i="1"/>
  <c r="B3" i="1"/>
  <c r="N29" i="1" l="1"/>
  <c r="AU29" i="1"/>
  <c r="AD26" i="1"/>
  <c r="AD27" i="1"/>
  <c r="BG26" i="1"/>
  <c r="F29" i="1"/>
  <c r="V29" i="1"/>
  <c r="AM29" i="1"/>
  <c r="BC29" i="1"/>
  <c r="BG28" i="1"/>
  <c r="BG29" i="1" s="1"/>
  <c r="J29" i="1"/>
  <c r="Z29" i="1"/>
  <c r="AQ29" i="1"/>
  <c r="AD28" i="1"/>
  <c r="B29" i="1"/>
  <c r="AE29" i="1"/>
  <c r="AD29" i="1" l="1"/>
</calcChain>
</file>

<file path=xl/sharedStrings.xml><?xml version="1.0" encoding="utf-8"?>
<sst xmlns="http://schemas.openxmlformats.org/spreadsheetml/2006/main" count="87" uniqueCount="25">
  <si>
    <t>Semaine 1</t>
  </si>
  <si>
    <t>Semaine 2</t>
  </si>
  <si>
    <t>TOTAL</t>
  </si>
  <si>
    <t>SEMAINE</t>
  </si>
  <si>
    <t>MOIS</t>
  </si>
  <si>
    <t>HEURE</t>
  </si>
  <si>
    <t>+</t>
  </si>
  <si>
    <t>-</t>
  </si>
  <si>
    <t>MOTIF</t>
  </si>
  <si>
    <t>CP</t>
  </si>
  <si>
    <t>Malade</t>
  </si>
  <si>
    <t>Heure sup</t>
  </si>
  <si>
    <t>FERIE</t>
  </si>
  <si>
    <t>RJF</t>
  </si>
  <si>
    <t>Formation</t>
  </si>
  <si>
    <t>Pet. Chom</t>
  </si>
  <si>
    <t>PAM</t>
  </si>
  <si>
    <t>AJ</t>
  </si>
  <si>
    <t>ANJ</t>
  </si>
  <si>
    <t>HS</t>
  </si>
  <si>
    <t>nombre CP</t>
  </si>
  <si>
    <t>TOTAL SEM</t>
  </si>
  <si>
    <t>TOTAL H/J</t>
  </si>
  <si>
    <t>TOTAL PERMIS</t>
  </si>
  <si>
    <t>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</si>
</sst>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"/>
    <numFmt numFmtId="165" formatCode="[h]:mm"/>
    <numFmt numFmtId="166" formatCode="[h]:mm;[h]:mm;&quot;&quot;"/>
  </numFmts>
  <fonts count="9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9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ashDotDot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dashDot">
        <color indexed="64"/>
      </right>
      <top style="medium">
        <color indexed="64"/>
      </top>
      <bottom style="dotted">
        <color indexed="64"/>
      </bottom>
      <diagonal/>
    </border>
    <border>
      <left/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/>
      <right style="double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 style="dashDot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/>
      <right style="thick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 style="dashDot">
        <color indexed="64"/>
      </right>
      <top style="dotted">
        <color indexed="64"/>
      </top>
      <bottom style="dotted">
        <color indexed="64"/>
      </bottom>
      <diagonal/>
    </border>
    <border>
      <left/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ashDot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dashDot">
        <color indexed="64"/>
      </right>
      <top style="dotted">
        <color indexed="64"/>
      </top>
      <bottom style="double">
        <color indexed="64"/>
      </bottom>
      <diagonal/>
    </border>
    <border>
      <left/>
      <right style="dashDotDot">
        <color indexed="64"/>
      </right>
      <top style="dotted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ashDot">
        <color indexed="64"/>
      </right>
      <top style="dotted">
        <color indexed="64"/>
      </top>
      <bottom style="double">
        <color indexed="64"/>
      </bottom>
      <diagonal/>
    </border>
    <border>
      <left/>
      <right style="thick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ashDotDot">
        <color indexed="64"/>
      </right>
      <top style="double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ouble">
        <color indexed="64"/>
      </bottom>
      <diagonal/>
    </border>
    <border>
      <left style="dashDotDot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ashDotDot">
        <color indexed="64"/>
      </right>
      <top/>
      <bottom style="dotted">
        <color indexed="64"/>
      </bottom>
      <diagonal/>
    </border>
    <border>
      <left/>
      <right style="dashDotDot">
        <color indexed="64"/>
      </right>
      <top/>
      <bottom style="dotted">
        <color indexed="64"/>
      </bottom>
      <diagonal/>
    </border>
    <border>
      <left style="dashDotDot">
        <color indexed="64"/>
      </left>
      <right style="double">
        <color indexed="64"/>
      </right>
      <top/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otted">
        <color indexed="64"/>
      </bottom>
      <diagonal/>
    </border>
    <border>
      <left/>
      <right style="dashDotDot">
        <color indexed="64"/>
      </right>
      <top style="double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otted">
        <color indexed="64"/>
      </bottom>
      <diagonal/>
    </border>
    <border>
      <left style="thick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dashDotDot">
        <color indexed="64"/>
      </right>
      <top style="dotted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ashDot">
        <color indexed="64"/>
      </right>
      <top style="double">
        <color indexed="64"/>
      </top>
      <bottom style="dotted">
        <color indexed="64"/>
      </bottom>
      <diagonal/>
    </border>
    <border>
      <left/>
      <right style="dashDot">
        <color indexed="64"/>
      </right>
      <top style="double">
        <color indexed="64"/>
      </top>
      <bottom style="dotted">
        <color indexed="64"/>
      </bottom>
      <diagonal/>
    </border>
    <border>
      <left style="dashDot">
        <color indexed="64"/>
      </left>
      <right style="dashDot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ashDotDot">
        <color indexed="64"/>
      </left>
      <right style="thick">
        <color indexed="64"/>
      </right>
      <top style="double">
        <color indexed="64"/>
      </top>
      <bottom style="dotted">
        <color indexed="64"/>
      </bottom>
      <diagonal/>
    </border>
    <border>
      <left/>
      <right style="thick">
        <color indexed="64"/>
      </right>
      <top style="double">
        <color indexed="64"/>
      </top>
      <bottom style="dotted">
        <color indexed="64"/>
      </bottom>
      <diagonal/>
    </border>
    <border>
      <left/>
      <right style="dashDot">
        <color indexed="64"/>
      </right>
      <top style="dotted">
        <color indexed="64"/>
      </top>
      <bottom style="dotted">
        <color indexed="64"/>
      </bottom>
      <diagonal/>
    </border>
    <border>
      <left style="dashDot">
        <color indexed="64"/>
      </left>
      <right style="dash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dashDot">
        <color indexed="64"/>
      </right>
      <top style="dotted">
        <color indexed="64"/>
      </top>
      <bottom style="thick">
        <color auto="1"/>
      </bottom>
      <diagonal/>
    </border>
    <border>
      <left/>
      <right style="dashDot">
        <color indexed="64"/>
      </right>
      <top style="dotted">
        <color indexed="64"/>
      </top>
      <bottom style="thick">
        <color auto="1"/>
      </bottom>
      <diagonal/>
    </border>
    <border>
      <left style="dashDot">
        <color indexed="64"/>
      </left>
      <right style="dashDot">
        <color indexed="64"/>
      </right>
      <top style="dotted">
        <color indexed="64"/>
      </top>
      <bottom style="thick">
        <color auto="1"/>
      </bottom>
      <diagonal/>
    </border>
    <border>
      <left/>
      <right style="dashDotDot">
        <color auto="1"/>
      </right>
      <top style="dotted">
        <color auto="1"/>
      </top>
      <bottom style="thick">
        <color auto="1"/>
      </bottom>
      <diagonal/>
    </border>
    <border>
      <left/>
      <right/>
      <top style="dotted">
        <color auto="1"/>
      </top>
      <bottom style="thick">
        <color auto="1"/>
      </bottom>
      <diagonal/>
    </border>
    <border>
      <left style="dashDot">
        <color indexed="64"/>
      </left>
      <right style="dashDotDot">
        <color auto="1"/>
      </right>
      <top style="dotted">
        <color auto="1"/>
      </top>
      <bottom style="thick">
        <color auto="1"/>
      </bottom>
      <diagonal/>
    </border>
    <border>
      <left style="dashDotDot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dashDotDot">
        <color auto="1"/>
      </right>
      <top style="dotted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dott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3" xfId="0" applyBorder="1"/>
    <xf numFmtId="0" fontId="2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/>
    <xf numFmtId="0" fontId="0" fillId="2" borderId="7" xfId="0" applyFill="1" applyBorder="1"/>
    <xf numFmtId="0" fontId="0" fillId="3" borderId="7" xfId="0" applyFill="1" applyBorder="1"/>
    <xf numFmtId="0" fontId="0" fillId="0" borderId="2" xfId="0" applyBorder="1"/>
    <xf numFmtId="164" fontId="0" fillId="2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4" fontId="0" fillId="2" borderId="20" xfId="0" applyNumberFormat="1" applyFill="1" applyBorder="1" applyAlignment="1">
      <alignment horizontal="center" vertical="center"/>
    </xf>
    <xf numFmtId="14" fontId="0" fillId="3" borderId="21" xfId="0" applyNumberFormat="1" applyFill="1" applyBorder="1" applyAlignment="1">
      <alignment horizontal="center" vertical="center"/>
    </xf>
    <xf numFmtId="0" fontId="0" fillId="0" borderId="6" xfId="0" applyBorder="1"/>
    <xf numFmtId="14" fontId="5" fillId="0" borderId="1" xfId="0" applyNumberFormat="1" applyFont="1" applyBorder="1" applyAlignment="1">
      <alignment horizontal="center" vertical="center"/>
    </xf>
    <xf numFmtId="14" fontId="5" fillId="0" borderId="22" xfId="0" applyNumberFormat="1" applyFont="1" applyBorder="1" applyAlignment="1">
      <alignment horizontal="center" vertical="center"/>
    </xf>
    <xf numFmtId="14" fontId="5" fillId="0" borderId="23" xfId="0" applyNumberFormat="1" applyFont="1" applyBorder="1" applyAlignment="1">
      <alignment horizontal="center" vertical="center"/>
    </xf>
    <xf numFmtId="14" fontId="5" fillId="0" borderId="24" xfId="0" applyNumberFormat="1" applyFont="1" applyBorder="1" applyAlignment="1">
      <alignment horizontal="center" vertical="center"/>
    </xf>
    <xf numFmtId="14" fontId="5" fillId="0" borderId="25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horizontal="center" vertical="center"/>
    </xf>
    <xf numFmtId="14" fontId="5" fillId="0" borderId="27" xfId="0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2" fillId="2" borderId="29" xfId="0" applyFont="1" applyFill="1" applyBorder="1"/>
    <xf numFmtId="165" fontId="0" fillId="0" borderId="30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166" fontId="0" fillId="0" borderId="32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2" fillId="2" borderId="37" xfId="0" applyNumberFormat="1" applyFont="1" applyFill="1" applyBorder="1" applyAlignment="1">
      <alignment horizontal="center" vertical="center"/>
    </xf>
    <xf numFmtId="165" fontId="0" fillId="0" borderId="38" xfId="0" applyNumberFormat="1" applyBorder="1" applyAlignment="1">
      <alignment horizontal="center" vertical="center"/>
    </xf>
    <xf numFmtId="165" fontId="2" fillId="3" borderId="39" xfId="0" applyNumberFormat="1" applyFont="1" applyFill="1" applyBorder="1" applyAlignment="1">
      <alignment horizontal="center" vertical="center"/>
    </xf>
    <xf numFmtId="0" fontId="2" fillId="2" borderId="3" xfId="0" applyFont="1" applyFill="1" applyBorder="1"/>
    <xf numFmtId="165" fontId="0" fillId="0" borderId="40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42" xfId="0" applyNumberFormat="1" applyBorder="1" applyAlignment="1">
      <alignment horizontal="center" vertical="center"/>
    </xf>
    <xf numFmtId="165" fontId="0" fillId="0" borderId="43" xfId="0" applyNumberFormat="1" applyBorder="1" applyAlignment="1">
      <alignment horizontal="center" vertical="center"/>
    </xf>
    <xf numFmtId="165" fontId="0" fillId="0" borderId="44" xfId="0" applyNumberFormat="1" applyBorder="1" applyAlignment="1">
      <alignment horizontal="center" vertical="center"/>
    </xf>
    <xf numFmtId="165" fontId="0" fillId="0" borderId="45" xfId="0" applyNumberFormat="1" applyBorder="1" applyAlignment="1">
      <alignment horizontal="center" vertical="center"/>
    </xf>
    <xf numFmtId="165" fontId="0" fillId="0" borderId="46" xfId="0" applyNumberFormat="1" applyBorder="1" applyAlignment="1">
      <alignment horizontal="center" vertical="center"/>
    </xf>
    <xf numFmtId="165" fontId="2" fillId="2" borderId="47" xfId="0" applyNumberFormat="1" applyFont="1" applyFill="1" applyBorder="1" applyAlignment="1">
      <alignment horizontal="center" vertical="center"/>
    </xf>
    <xf numFmtId="165" fontId="0" fillId="0" borderId="47" xfId="0" applyNumberFormat="1" applyBorder="1" applyAlignment="1">
      <alignment horizontal="center" vertical="center"/>
    </xf>
    <xf numFmtId="0" fontId="6" fillId="2" borderId="3" xfId="0" applyFont="1" applyFill="1" applyBorder="1"/>
    <xf numFmtId="165" fontId="6" fillId="2" borderId="47" xfId="0" applyNumberFormat="1" applyFont="1" applyFill="1" applyBorder="1" applyAlignment="1">
      <alignment horizontal="center" vertical="center"/>
    </xf>
    <xf numFmtId="0" fontId="7" fillId="2" borderId="48" xfId="0" applyFont="1" applyFill="1" applyBorder="1"/>
    <xf numFmtId="165" fontId="0" fillId="0" borderId="49" xfId="0" applyNumberFormat="1" applyBorder="1" applyAlignment="1">
      <alignment horizontal="center" vertical="center"/>
    </xf>
    <xf numFmtId="165" fontId="0" fillId="0" borderId="50" xfId="0" applyNumberFormat="1" applyBorder="1" applyAlignment="1">
      <alignment horizontal="center" vertical="center"/>
    </xf>
    <xf numFmtId="165" fontId="0" fillId="0" borderId="51" xfId="0" applyNumberFormat="1" applyBorder="1" applyAlignment="1">
      <alignment horizontal="center" vertical="center"/>
    </xf>
    <xf numFmtId="165" fontId="0" fillId="0" borderId="52" xfId="0" applyNumberFormat="1" applyBorder="1" applyAlignment="1">
      <alignment horizontal="center" vertical="center"/>
    </xf>
    <xf numFmtId="165" fontId="0" fillId="0" borderId="53" xfId="0" applyNumberFormat="1" applyBorder="1" applyAlignment="1">
      <alignment horizontal="center" vertical="center"/>
    </xf>
    <xf numFmtId="165" fontId="0" fillId="0" borderId="54" xfId="0" applyNumberFormat="1" applyBorder="1" applyAlignment="1">
      <alignment horizontal="center" vertical="center"/>
    </xf>
    <xf numFmtId="165" fontId="6" fillId="2" borderId="55" xfId="0" applyNumberFormat="1" applyFont="1" applyFill="1" applyBorder="1" applyAlignment="1">
      <alignment horizontal="center" vertical="center"/>
    </xf>
    <xf numFmtId="165" fontId="0" fillId="0" borderId="55" xfId="0" applyNumberFormat="1" applyBorder="1" applyAlignment="1">
      <alignment horizontal="center" vertical="center"/>
    </xf>
    <xf numFmtId="0" fontId="2" fillId="0" borderId="0" xfId="0" applyFont="1"/>
    <xf numFmtId="165" fontId="0" fillId="0" borderId="56" xfId="0" applyNumberFormat="1" applyBorder="1" applyAlignment="1">
      <alignment horizontal="center" vertical="center"/>
    </xf>
    <xf numFmtId="165" fontId="0" fillId="0" borderId="57" xfId="0" applyNumberFormat="1" applyBorder="1" applyAlignment="1">
      <alignment horizontal="center" vertical="center"/>
    </xf>
    <xf numFmtId="165" fontId="0" fillId="0" borderId="58" xfId="0" applyNumberFormat="1" applyBorder="1" applyAlignment="1">
      <alignment horizontal="center" vertical="center"/>
    </xf>
    <xf numFmtId="165" fontId="0" fillId="0" borderId="59" xfId="0" applyNumberFormat="1" applyBorder="1" applyAlignment="1">
      <alignment horizontal="center" vertical="center"/>
    </xf>
    <xf numFmtId="165" fontId="2" fillId="0" borderId="56" xfId="0" applyNumberFormat="1" applyFont="1" applyBorder="1" applyAlignment="1">
      <alignment horizontal="center" vertical="center"/>
    </xf>
    <xf numFmtId="0" fontId="7" fillId="3" borderId="29" xfId="0" applyFont="1" applyFill="1" applyBorder="1"/>
    <xf numFmtId="165" fontId="0" fillId="0" borderId="60" xfId="0" applyNumberFormat="1" applyBorder="1" applyAlignment="1">
      <alignment horizontal="center" vertical="center"/>
    </xf>
    <xf numFmtId="165" fontId="0" fillId="0" borderId="61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165" fontId="0" fillId="0" borderId="62" xfId="0" applyNumberFormat="1" applyBorder="1" applyAlignment="1">
      <alignment horizontal="center" vertical="center"/>
    </xf>
    <xf numFmtId="165" fontId="0" fillId="0" borderId="63" xfId="0" applyNumberFormat="1" applyBorder="1" applyAlignment="1">
      <alignment horizontal="center" vertical="center"/>
    </xf>
    <xf numFmtId="165" fontId="0" fillId="0" borderId="64" xfId="0" applyNumberFormat="1" applyBorder="1" applyAlignment="1">
      <alignment horizontal="center" vertical="center"/>
    </xf>
    <xf numFmtId="165" fontId="6" fillId="2" borderId="39" xfId="0" applyNumberFormat="1" applyFont="1" applyFill="1" applyBorder="1" applyAlignment="1">
      <alignment horizontal="center" vertical="center"/>
    </xf>
    <xf numFmtId="165" fontId="7" fillId="3" borderId="65" xfId="0" applyNumberFormat="1" applyFont="1" applyFill="1" applyBorder="1" applyAlignment="1">
      <alignment horizontal="center" vertical="center"/>
    </xf>
    <xf numFmtId="0" fontId="7" fillId="0" borderId="3" xfId="0" applyFont="1" applyBorder="1"/>
    <xf numFmtId="165" fontId="0" fillId="0" borderId="66" xfId="0" applyNumberFormat="1" applyBorder="1" applyAlignment="1">
      <alignment horizontal="center" vertical="center"/>
    </xf>
    <xf numFmtId="165" fontId="2" fillId="2" borderId="39" xfId="0" applyNumberFormat="1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0" borderId="3" xfId="0" applyFont="1" applyBorder="1"/>
    <xf numFmtId="165" fontId="0" fillId="0" borderId="67" xfId="0" applyNumberFormat="1" applyBorder="1" applyAlignment="1">
      <alignment horizontal="center" vertical="center"/>
    </xf>
    <xf numFmtId="165" fontId="0" fillId="0" borderId="68" xfId="0" applyNumberFormat="1" applyBorder="1" applyAlignment="1">
      <alignment horizontal="center" vertical="center"/>
    </xf>
    <xf numFmtId="165" fontId="2" fillId="2" borderId="69" xfId="0" applyNumberFormat="1" applyFont="1" applyFill="1" applyBorder="1" applyAlignment="1">
      <alignment horizontal="center" vertical="center"/>
    </xf>
    <xf numFmtId="165" fontId="2" fillId="3" borderId="69" xfId="0" applyNumberFormat="1" applyFont="1" applyFill="1" applyBorder="1" applyAlignment="1">
      <alignment horizontal="center" vertical="center"/>
    </xf>
    <xf numFmtId="0" fontId="4" fillId="5" borderId="3" xfId="0" applyFont="1" applyFill="1" applyBorder="1"/>
    <xf numFmtId="165" fontId="4" fillId="2" borderId="69" xfId="0" applyNumberFormat="1" applyFont="1" applyFill="1" applyBorder="1" applyAlignment="1">
      <alignment horizontal="center" vertical="center"/>
    </xf>
    <xf numFmtId="165" fontId="4" fillId="3" borderId="69" xfId="0" applyNumberFormat="1" applyFont="1" applyFill="1" applyBorder="1" applyAlignment="1">
      <alignment horizontal="center" vertical="center"/>
    </xf>
    <xf numFmtId="0" fontId="4" fillId="5" borderId="48" xfId="0" applyFont="1" applyFill="1" applyBorder="1"/>
    <xf numFmtId="165" fontId="0" fillId="0" borderId="70" xfId="0" applyNumberFormat="1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/>
    </xf>
    <xf numFmtId="165" fontId="4" fillId="2" borderId="72" xfId="0" applyNumberFormat="1" applyFont="1" applyFill="1" applyBorder="1" applyAlignment="1">
      <alignment horizontal="center" vertical="center"/>
    </xf>
    <xf numFmtId="165" fontId="4" fillId="3" borderId="72" xfId="0" applyNumberFormat="1" applyFont="1" applyFill="1" applyBorder="1" applyAlignment="1">
      <alignment horizontal="center" vertical="center"/>
    </xf>
    <xf numFmtId="0" fontId="2" fillId="3" borderId="29" xfId="0" applyFont="1" applyFill="1" applyBorder="1"/>
    <xf numFmtId="0" fontId="2" fillId="3" borderId="3" xfId="0" applyFont="1" applyFill="1" applyBorder="1"/>
    <xf numFmtId="0" fontId="2" fillId="3" borderId="48" xfId="0" applyFont="1" applyFill="1" applyBorder="1"/>
    <xf numFmtId="165" fontId="2" fillId="2" borderId="72" xfId="0" applyNumberFormat="1" applyFont="1" applyFill="1" applyBorder="1" applyAlignment="1">
      <alignment horizontal="center" vertical="center"/>
    </xf>
    <xf numFmtId="165" fontId="2" fillId="3" borderId="72" xfId="0" applyNumberFormat="1" applyFont="1" applyFill="1" applyBorder="1" applyAlignment="1">
      <alignment horizontal="center" vertical="center"/>
    </xf>
    <xf numFmtId="0" fontId="1" fillId="0" borderId="0" xfId="0" applyFont="1"/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5" fontId="1" fillId="0" borderId="73" xfId="0" applyNumberFormat="1" applyFont="1" applyBorder="1" applyAlignment="1">
      <alignment horizontal="center" vertical="center"/>
    </xf>
    <xf numFmtId="165" fontId="2" fillId="0" borderId="73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74" xfId="0" applyBorder="1"/>
    <xf numFmtId="0" fontId="2" fillId="3" borderId="2" xfId="0" applyFont="1" applyFill="1" applyBorder="1"/>
    <xf numFmtId="0" fontId="0" fillId="0" borderId="0" xfId="0" applyAlignment="1">
      <alignment horizontal="center" vertical="center"/>
    </xf>
    <xf numFmtId="165" fontId="0" fillId="0" borderId="75" xfId="0" applyNumberFormat="1" applyBorder="1" applyAlignment="1">
      <alignment horizontal="center" vertical="center"/>
    </xf>
    <xf numFmtId="165" fontId="0" fillId="0" borderId="76" xfId="0" applyNumberFormat="1" applyBorder="1" applyAlignment="1">
      <alignment horizontal="center" vertical="center"/>
    </xf>
    <xf numFmtId="165" fontId="0" fillId="0" borderId="77" xfId="0" applyNumberFormat="1" applyBorder="1" applyAlignment="1">
      <alignment horizontal="center" vertical="center"/>
    </xf>
    <xf numFmtId="165" fontId="0" fillId="0" borderId="78" xfId="0" applyNumberFormat="1" applyBorder="1" applyAlignment="1">
      <alignment horizontal="center" vertical="center"/>
    </xf>
    <xf numFmtId="165" fontId="0" fillId="0" borderId="79" xfId="0" applyNumberFormat="1" applyBorder="1" applyAlignment="1">
      <alignment horizontal="center" vertical="center"/>
    </xf>
    <xf numFmtId="165" fontId="0" fillId="0" borderId="80" xfId="0" applyNumberFormat="1" applyBorder="1" applyAlignment="1">
      <alignment horizontal="center" vertical="center"/>
    </xf>
    <xf numFmtId="165" fontId="0" fillId="0" borderId="81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 vertical="center"/>
    </xf>
    <xf numFmtId="165" fontId="3" fillId="6" borderId="40" xfId="0" applyNumberFormat="1" applyFont="1" applyFill="1" applyBorder="1" applyAlignment="1">
      <alignment horizontal="center" vertical="center"/>
    </xf>
    <xf numFmtId="165" fontId="3" fillId="6" borderId="82" xfId="0" applyNumberFormat="1" applyFont="1" applyFill="1" applyBorder="1" applyAlignment="1">
      <alignment horizontal="center" vertical="center"/>
    </xf>
    <xf numFmtId="165" fontId="3" fillId="6" borderId="83" xfId="0" applyNumberFormat="1" applyFont="1" applyFill="1" applyBorder="1" applyAlignment="1">
      <alignment horizontal="center" vertical="center"/>
    </xf>
    <xf numFmtId="165" fontId="3" fillId="6" borderId="41" xfId="0" applyNumberFormat="1" applyFont="1" applyFill="1" applyBorder="1" applyAlignment="1">
      <alignment horizontal="center" vertical="center"/>
    </xf>
    <xf numFmtId="165" fontId="3" fillId="6" borderId="47" xfId="0" applyNumberFormat="1" applyFont="1" applyFill="1" applyBorder="1" applyAlignment="1">
      <alignment horizontal="center" vertical="center"/>
    </xf>
    <xf numFmtId="165" fontId="3" fillId="6" borderId="84" xfId="0" applyNumberFormat="1" applyFont="1" applyFill="1" applyBorder="1" applyAlignment="1">
      <alignment horizontal="center" vertical="center"/>
    </xf>
    <xf numFmtId="165" fontId="3" fillId="6" borderId="46" xfId="0" applyNumberFormat="1" applyFont="1" applyFill="1" applyBorder="1" applyAlignment="1">
      <alignment horizontal="center" vertical="center"/>
    </xf>
    <xf numFmtId="165" fontId="3" fillId="6" borderId="69" xfId="0" applyNumberFormat="1" applyFont="1" applyFill="1" applyBorder="1" applyAlignment="1">
      <alignment horizontal="center" vertical="center"/>
    </xf>
    <xf numFmtId="0" fontId="2" fillId="3" borderId="0" xfId="0" applyFont="1" applyFill="1"/>
    <xf numFmtId="165" fontId="0" fillId="0" borderId="85" xfId="0" applyNumberFormat="1" applyBorder="1" applyAlignment="1">
      <alignment horizontal="center" vertical="center"/>
    </xf>
    <xf numFmtId="165" fontId="0" fillId="0" borderId="86" xfId="0" applyNumberFormat="1" applyBorder="1" applyAlignment="1">
      <alignment horizontal="center" vertical="center"/>
    </xf>
    <xf numFmtId="165" fontId="0" fillId="0" borderId="87" xfId="0" applyNumberFormat="1" applyBorder="1" applyAlignment="1">
      <alignment horizontal="center" vertical="center"/>
    </xf>
    <xf numFmtId="165" fontId="0" fillId="0" borderId="88" xfId="0" applyNumberFormat="1" applyBorder="1" applyAlignment="1">
      <alignment horizontal="center" vertical="center"/>
    </xf>
    <xf numFmtId="165" fontId="0" fillId="0" borderId="89" xfId="0" applyNumberFormat="1" applyBorder="1" applyAlignment="1">
      <alignment horizontal="center" vertical="center"/>
    </xf>
    <xf numFmtId="165" fontId="0" fillId="0" borderId="90" xfId="0" applyNumberFormat="1" applyBorder="1" applyAlignment="1">
      <alignment horizontal="center" vertical="center"/>
    </xf>
    <xf numFmtId="165" fontId="0" fillId="0" borderId="91" xfId="0" applyNumberFormat="1" applyBorder="1" applyAlignment="1">
      <alignment horizontal="center" vertical="center"/>
    </xf>
    <xf numFmtId="165" fontId="0" fillId="0" borderId="92" xfId="0" applyNumberFormat="1" applyBorder="1" applyAlignment="1">
      <alignment horizontal="center" vertical="center"/>
    </xf>
    <xf numFmtId="165" fontId="0" fillId="0" borderId="93" xfId="0" applyNumberFormat="1" applyBorder="1" applyAlignment="1">
      <alignment horizontal="center" vertical="center"/>
    </xf>
    <xf numFmtId="165" fontId="0" fillId="0" borderId="94" xfId="0" applyNumberFormat="1" applyBorder="1" applyAlignment="1">
      <alignment horizontal="center" vertical="center"/>
    </xf>
    <xf numFmtId="0" fontId="0" fillId="0" borderId="12" xfId="0" applyBorder="1"/>
    <xf numFmtId="14" fontId="2" fillId="0" borderId="19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Normal" xfId="0" builtinId="0"/>
  </cellStyles>
  <dxfs count="656"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Hubo/Pers%203.0%20-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récap"/>
      <sheetName val="TABLEAU"/>
      <sheetName val="BASE"/>
      <sheetName val="Feuil1"/>
      <sheetName val="IMPRESSION SEM"/>
      <sheetName val="IMPRIMER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 t="str">
            <v>Christophe</v>
          </cell>
        </row>
        <row r="5">
          <cell r="A5" t="str">
            <v>Thomas</v>
          </cell>
        </row>
        <row r="6">
          <cell r="A6" t="str">
            <v>Bryan</v>
          </cell>
        </row>
        <row r="7">
          <cell r="A7" t="str">
            <v xml:space="preserve">Bertrand </v>
          </cell>
        </row>
        <row r="8">
          <cell r="A8" t="str">
            <v>Amélie ( i )</v>
          </cell>
        </row>
        <row r="10">
          <cell r="A10" t="str">
            <v>Nicolas (i)</v>
          </cell>
        </row>
        <row r="11">
          <cell r="A11" t="str">
            <v>Stanislas (i)</v>
          </cell>
        </row>
        <row r="12">
          <cell r="A12"/>
        </row>
        <row r="13">
          <cell r="A13" t="str">
            <v>Lena ( é )</v>
          </cell>
        </row>
        <row r="14">
          <cell r="A14" t="str">
            <v>Corentin ( é )</v>
          </cell>
        </row>
        <row r="16">
          <cell r="A16" t="str">
            <v>Jordan</v>
          </cell>
        </row>
        <row r="17">
          <cell r="A17"/>
        </row>
        <row r="18">
          <cell r="A18" t="str">
            <v>Romain</v>
          </cell>
        </row>
        <row r="19">
          <cell r="A19" t="str">
            <v>Filip</v>
          </cell>
        </row>
        <row r="20">
          <cell r="A20" t="str">
            <v>Stephanie</v>
          </cell>
        </row>
      </sheetData>
      <sheetData sheetId="12">
        <row r="18">
          <cell r="D18">
            <v>1.1916679729179744</v>
          </cell>
          <cell r="G18">
            <v>2.5729276030631949</v>
          </cell>
          <cell r="J18">
            <v>2.8601129234472227</v>
          </cell>
          <cell r="M18">
            <v>2.7511390387731995</v>
          </cell>
          <cell r="P18">
            <v>2.865832547228456</v>
          </cell>
          <cell r="S18">
            <v>3.5750039187539184</v>
          </cell>
          <cell r="U18">
            <v>0.65000071250071245</v>
          </cell>
        </row>
      </sheetData>
      <sheetData sheetId="13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652BB-8243-4A5E-9D35-D005517D4336}">
  <dimension ref="A1:BR30"/>
  <sheetViews>
    <sheetView tabSelected="1" workbookViewId="0">
      <selection activeCell="BI7" sqref="BI7"/>
    </sheetView>
  </sheetViews>
  <sheetFormatPr baseColWidth="10" defaultRowHeight="15" x14ac:dyDescent="0.25"/>
  <cols>
    <col min="1" max="1" width="12.7109375" customWidth="1"/>
    <col min="2" max="29" width="4.7109375" customWidth="1"/>
    <col min="30" max="30" width="8.42578125" customWidth="1"/>
    <col min="31" max="58" width="4.7109375" customWidth="1"/>
    <col min="59" max="59" width="8.42578125" customWidth="1"/>
    <col min="61" max="70" width="9.42578125" customWidth="1"/>
  </cols>
  <sheetData>
    <row r="1" spans="1:70" x14ac:dyDescent="0.25">
      <c r="B1" s="145" t="s">
        <v>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7"/>
      <c r="AD1" s="1"/>
      <c r="AE1" s="145" t="s">
        <v>1</v>
      </c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46"/>
      <c r="BB1" s="146"/>
      <c r="BC1" s="146"/>
      <c r="BD1" s="146"/>
      <c r="BE1" s="146"/>
      <c r="BF1" s="147"/>
      <c r="BG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ht="15.75" thickBot="1" x14ac:dyDescent="0.3">
      <c r="B2" s="148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50"/>
      <c r="AD2" s="1"/>
      <c r="AE2" s="148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  <c r="AX2" s="149"/>
      <c r="AY2" s="149"/>
      <c r="AZ2" s="149"/>
      <c r="BA2" s="149"/>
      <c r="BB2" s="149"/>
      <c r="BC2" s="149"/>
      <c r="BD2" s="149"/>
      <c r="BE2" s="149"/>
      <c r="BF2" s="150"/>
      <c r="BG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ht="16.5" thickTop="1" thickBot="1" x14ac:dyDescent="0.3">
      <c r="B3" s="2">
        <f>_xlfn.ISOWEEKNUM(B5)</f>
        <v>1</v>
      </c>
      <c r="C3" s="2"/>
      <c r="D3" s="2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5"/>
      <c r="AD3" s="6"/>
      <c r="AE3" s="2">
        <f>_xlfn.ISOWEEKNUM(AE5)</f>
        <v>2</v>
      </c>
      <c r="AF3" s="2"/>
      <c r="AG3" s="2"/>
      <c r="AH3" s="3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5"/>
      <c r="BG3" s="7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0" ht="15.75" thickTop="1" x14ac:dyDescent="0.25">
      <c r="A4" s="9"/>
      <c r="B4" s="140">
        <f>B5</f>
        <v>43102</v>
      </c>
      <c r="C4" s="141"/>
      <c r="D4" s="141"/>
      <c r="E4" s="142"/>
      <c r="F4" s="140">
        <f>B4+1</f>
        <v>43103</v>
      </c>
      <c r="G4" s="141"/>
      <c r="H4" s="141"/>
      <c r="I4" s="142"/>
      <c r="J4" s="140">
        <f>F4+1</f>
        <v>43104</v>
      </c>
      <c r="K4" s="141"/>
      <c r="L4" s="141"/>
      <c r="M4" s="142"/>
      <c r="N4" s="140">
        <f>J4+1</f>
        <v>43105</v>
      </c>
      <c r="O4" s="141"/>
      <c r="P4" s="141"/>
      <c r="Q4" s="142"/>
      <c r="R4" s="140">
        <f>N4+1</f>
        <v>43106</v>
      </c>
      <c r="S4" s="141"/>
      <c r="T4" s="141"/>
      <c r="U4" s="142"/>
      <c r="V4" s="140">
        <f>R4+1</f>
        <v>43107</v>
      </c>
      <c r="W4" s="141"/>
      <c r="X4" s="141"/>
      <c r="Y4" s="142"/>
      <c r="Z4" s="143">
        <f>V4+1</f>
        <v>43108</v>
      </c>
      <c r="AA4" s="141"/>
      <c r="AB4" s="141"/>
      <c r="AC4" s="144"/>
      <c r="AD4" s="10" t="s">
        <v>2</v>
      </c>
      <c r="AE4" s="140">
        <f>AE5</f>
        <v>43109</v>
      </c>
      <c r="AF4" s="141"/>
      <c r="AG4" s="141"/>
      <c r="AH4" s="142"/>
      <c r="AI4" s="140">
        <f>AE4+1</f>
        <v>43110</v>
      </c>
      <c r="AJ4" s="141"/>
      <c r="AK4" s="141"/>
      <c r="AL4" s="142"/>
      <c r="AM4" s="140">
        <f>AI4+1</f>
        <v>43111</v>
      </c>
      <c r="AN4" s="141"/>
      <c r="AO4" s="141"/>
      <c r="AP4" s="142"/>
      <c r="AQ4" s="140">
        <f>AM4+1</f>
        <v>43112</v>
      </c>
      <c r="AR4" s="141"/>
      <c r="AS4" s="141"/>
      <c r="AT4" s="142"/>
      <c r="AU4" s="140">
        <f>AQ4+1</f>
        <v>43113</v>
      </c>
      <c r="AV4" s="141"/>
      <c r="AW4" s="141"/>
      <c r="AX4" s="142"/>
      <c r="AY4" s="140">
        <f>AU4+1</f>
        <v>43114</v>
      </c>
      <c r="AZ4" s="141"/>
      <c r="BA4" s="141"/>
      <c r="BB4" s="142"/>
      <c r="BC4" s="143">
        <f>AY4+1</f>
        <v>43115</v>
      </c>
      <c r="BD4" s="141"/>
      <c r="BE4" s="141"/>
      <c r="BF4" s="144"/>
      <c r="BG4" s="10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 t="s">
        <v>2</v>
      </c>
      <c r="BP4" s="11" t="s">
        <v>2</v>
      </c>
      <c r="BQ4" s="11" t="s">
        <v>2</v>
      </c>
      <c r="BR4" s="11" t="s">
        <v>2</v>
      </c>
    </row>
    <row r="5" spans="1:70" ht="15.75" thickBot="1" x14ac:dyDescent="0.3">
      <c r="A5" s="9"/>
      <c r="B5" s="139">
        <v>43102</v>
      </c>
      <c r="C5" s="136"/>
      <c r="D5" s="136"/>
      <c r="E5" s="137"/>
      <c r="F5" s="135">
        <f>B5+1</f>
        <v>43103</v>
      </c>
      <c r="G5" s="136"/>
      <c r="H5" s="136"/>
      <c r="I5" s="137"/>
      <c r="J5" s="135">
        <f>F5+1</f>
        <v>43104</v>
      </c>
      <c r="K5" s="136"/>
      <c r="L5" s="136"/>
      <c r="M5" s="137"/>
      <c r="N5" s="135">
        <f>J5+1</f>
        <v>43105</v>
      </c>
      <c r="O5" s="136"/>
      <c r="P5" s="136"/>
      <c r="Q5" s="137"/>
      <c r="R5" s="135">
        <f>N5+1</f>
        <v>43106</v>
      </c>
      <c r="S5" s="136"/>
      <c r="T5" s="136"/>
      <c r="U5" s="137"/>
      <c r="V5" s="135">
        <f>R5+1</f>
        <v>43107</v>
      </c>
      <c r="W5" s="136"/>
      <c r="X5" s="136"/>
      <c r="Y5" s="137"/>
      <c r="Z5" s="135">
        <f>V5+1</f>
        <v>43108</v>
      </c>
      <c r="AA5" s="136"/>
      <c r="AB5" s="136"/>
      <c r="AC5" s="138"/>
      <c r="AD5" s="12" t="s">
        <v>3</v>
      </c>
      <c r="AE5" s="139">
        <v>43109</v>
      </c>
      <c r="AF5" s="136"/>
      <c r="AG5" s="136"/>
      <c r="AH5" s="137"/>
      <c r="AI5" s="135">
        <f>AE5+1</f>
        <v>43110</v>
      </c>
      <c r="AJ5" s="136"/>
      <c r="AK5" s="136"/>
      <c r="AL5" s="137"/>
      <c r="AM5" s="135">
        <f>AI5+1</f>
        <v>43111</v>
      </c>
      <c r="AN5" s="136"/>
      <c r="AO5" s="136"/>
      <c r="AP5" s="137"/>
      <c r="AQ5" s="135">
        <f>AM5+1</f>
        <v>43112</v>
      </c>
      <c r="AR5" s="136"/>
      <c r="AS5" s="136"/>
      <c r="AT5" s="137"/>
      <c r="AU5" s="135">
        <f>AQ5+1</f>
        <v>43113</v>
      </c>
      <c r="AV5" s="136"/>
      <c r="AW5" s="136"/>
      <c r="AX5" s="137"/>
      <c r="AY5" s="135">
        <f>AU5+1</f>
        <v>43114</v>
      </c>
      <c r="AZ5" s="136"/>
      <c r="BA5" s="136"/>
      <c r="BB5" s="137"/>
      <c r="BC5" s="135">
        <f>AY5+1</f>
        <v>43115</v>
      </c>
      <c r="BD5" s="136"/>
      <c r="BE5" s="136"/>
      <c r="BF5" s="138"/>
      <c r="BG5" s="12" t="s">
        <v>3</v>
      </c>
      <c r="BI5" s="13" t="s">
        <v>4</v>
      </c>
      <c r="BJ5" s="13" t="s">
        <v>4</v>
      </c>
      <c r="BK5" s="13" t="s">
        <v>4</v>
      </c>
      <c r="BL5" s="13" t="s">
        <v>4</v>
      </c>
      <c r="BM5" s="13" t="s">
        <v>4</v>
      </c>
      <c r="BN5" s="13" t="s">
        <v>4</v>
      </c>
      <c r="BO5" s="13" t="s">
        <v>4</v>
      </c>
      <c r="BP5" s="13" t="s">
        <v>4</v>
      </c>
      <c r="BQ5" s="13" t="s">
        <v>4</v>
      </c>
      <c r="BR5" s="13" t="s">
        <v>4</v>
      </c>
    </row>
    <row r="6" spans="1:70" ht="15.75" thickBot="1" x14ac:dyDescent="0.3">
      <c r="A6" s="14"/>
      <c r="B6" s="15" t="s">
        <v>5</v>
      </c>
      <c r="C6" s="16" t="s">
        <v>6</v>
      </c>
      <c r="D6" s="17" t="s">
        <v>7</v>
      </c>
      <c r="E6" s="18" t="s">
        <v>8</v>
      </c>
      <c r="F6" s="15" t="s">
        <v>5</v>
      </c>
      <c r="G6" s="16" t="s">
        <v>6</v>
      </c>
      <c r="H6" s="17" t="s">
        <v>7</v>
      </c>
      <c r="I6" s="18" t="s">
        <v>8</v>
      </c>
      <c r="J6" s="15" t="s">
        <v>5</v>
      </c>
      <c r="K6" s="16" t="s">
        <v>6</v>
      </c>
      <c r="L6" s="17" t="s">
        <v>7</v>
      </c>
      <c r="M6" s="19" t="s">
        <v>8</v>
      </c>
      <c r="N6" s="20" t="s">
        <v>5</v>
      </c>
      <c r="O6" s="16" t="s">
        <v>6</v>
      </c>
      <c r="P6" s="17" t="s">
        <v>7</v>
      </c>
      <c r="Q6" s="18" t="s">
        <v>8</v>
      </c>
      <c r="R6" s="15" t="s">
        <v>5</v>
      </c>
      <c r="S6" s="16" t="s">
        <v>6</v>
      </c>
      <c r="T6" s="17" t="s">
        <v>7</v>
      </c>
      <c r="U6" s="18" t="s">
        <v>8</v>
      </c>
      <c r="V6" s="15" t="s">
        <v>5</v>
      </c>
      <c r="W6" s="16" t="s">
        <v>6</v>
      </c>
      <c r="X6" s="17" t="s">
        <v>7</v>
      </c>
      <c r="Y6" s="18" t="s">
        <v>8</v>
      </c>
      <c r="Z6" s="15" t="s">
        <v>5</v>
      </c>
      <c r="AA6" s="16" t="s">
        <v>6</v>
      </c>
      <c r="AB6" s="17" t="s">
        <v>7</v>
      </c>
      <c r="AC6" s="21" t="s">
        <v>8</v>
      </c>
      <c r="AD6" s="22"/>
      <c r="AE6" s="15" t="s">
        <v>5</v>
      </c>
      <c r="AF6" s="23"/>
      <c r="AG6" s="23"/>
      <c r="AH6" s="18" t="s">
        <v>8</v>
      </c>
      <c r="AI6" s="15" t="s">
        <v>5</v>
      </c>
      <c r="AJ6" s="23"/>
      <c r="AK6" s="23"/>
      <c r="AL6" s="18" t="s">
        <v>8</v>
      </c>
      <c r="AM6" s="15" t="s">
        <v>5</v>
      </c>
      <c r="AN6" s="23"/>
      <c r="AO6" s="23"/>
      <c r="AP6" s="18" t="s">
        <v>8</v>
      </c>
      <c r="AQ6" s="15" t="s">
        <v>5</v>
      </c>
      <c r="AR6" s="23"/>
      <c r="AS6" s="23"/>
      <c r="AT6" s="18" t="s">
        <v>8</v>
      </c>
      <c r="AU6" s="15" t="s">
        <v>5</v>
      </c>
      <c r="AV6" s="23"/>
      <c r="AW6" s="23"/>
      <c r="AX6" s="18" t="s">
        <v>8</v>
      </c>
      <c r="AY6" s="15" t="s">
        <v>5</v>
      </c>
      <c r="AZ6" s="23"/>
      <c r="BA6" s="23"/>
      <c r="BB6" s="18" t="s">
        <v>8</v>
      </c>
      <c r="BC6" s="15" t="s">
        <v>5</v>
      </c>
      <c r="BD6" s="23"/>
      <c r="BE6" s="23"/>
      <c r="BF6" s="21" t="s">
        <v>8</v>
      </c>
      <c r="BG6" s="24"/>
      <c r="BI6" s="25" t="s">
        <v>9</v>
      </c>
      <c r="BJ6" s="25" t="s">
        <v>10</v>
      </c>
      <c r="BK6" s="26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7" t="s">
        <v>18</v>
      </c>
    </row>
    <row r="7" spans="1:70" ht="15.75" thickTop="1" x14ac:dyDescent="0.25">
      <c r="A7" s="28" t="str">
        <f>IF([1]BASE!A4="","",[1]BASE!A4)</f>
        <v>Christophe</v>
      </c>
      <c r="B7" s="29">
        <v>0.25</v>
      </c>
      <c r="C7" s="30"/>
      <c r="D7" s="31"/>
      <c r="E7" s="32"/>
      <c r="F7" s="33">
        <v>0.25</v>
      </c>
      <c r="G7" s="30"/>
      <c r="H7" s="34"/>
      <c r="I7" s="32"/>
      <c r="J7" s="33">
        <v>0.20833333333333334</v>
      </c>
      <c r="K7" s="30">
        <v>0.125</v>
      </c>
      <c r="L7" s="34"/>
      <c r="M7" s="32" t="s">
        <v>9</v>
      </c>
      <c r="N7" s="35">
        <v>0.375</v>
      </c>
      <c r="O7" s="30"/>
      <c r="P7" s="34"/>
      <c r="Q7" s="32"/>
      <c r="R7" s="33"/>
      <c r="S7" s="30">
        <v>0.33333333333333331</v>
      </c>
      <c r="T7" s="34"/>
      <c r="U7" s="32" t="s">
        <v>9</v>
      </c>
      <c r="V7" s="33">
        <v>0.33333333333333331</v>
      </c>
      <c r="W7" s="30"/>
      <c r="X7" s="34"/>
      <c r="Y7" s="32"/>
      <c r="Z7" s="33"/>
      <c r="AA7" s="30"/>
      <c r="AB7" s="34"/>
      <c r="AC7" s="36"/>
      <c r="AD7" s="37">
        <f>IF(E7="",B7,0)+IF(I7="",F7,0)+IF(M7="",J7,0)+IF(Q7="",N7,0)+IF(U7="",R7,0)+IF(Y7="",V7,0)+IF(AC7="",Z7,0)</f>
        <v>1.2083333333333333</v>
      </c>
      <c r="AE7" s="29"/>
      <c r="AF7" s="38"/>
      <c r="AG7" s="38"/>
      <c r="AH7" s="32"/>
      <c r="AI7" s="33"/>
      <c r="AJ7" s="38"/>
      <c r="AK7" s="38"/>
      <c r="AL7" s="32"/>
      <c r="AM7" s="33"/>
      <c r="AN7" s="38"/>
      <c r="AO7" s="38"/>
      <c r="AP7" s="32"/>
      <c r="AQ7" s="33"/>
      <c r="AR7" s="38"/>
      <c r="AS7" s="38"/>
      <c r="AT7" s="32"/>
      <c r="AU7" s="33"/>
      <c r="AV7" s="38"/>
      <c r="AW7" s="38"/>
      <c r="AX7" s="32"/>
      <c r="AY7" s="33"/>
      <c r="AZ7" s="38"/>
      <c r="BA7" s="38"/>
      <c r="BB7" s="32"/>
      <c r="BC7" s="33"/>
      <c r="BD7" s="38"/>
      <c r="BE7" s="38"/>
      <c r="BF7" s="36"/>
      <c r="BG7" s="37">
        <f>IF(AH7="",AE7,0)+IF(AL7="",AI7,0)+IF(AP7="",AM7,0)+IF(AT7="",AQ7,0)+IF(AX7="",AU7,0)+IF(BB7="",AY7,0)+IF(BF7="",BC7,0)</f>
        <v>0</v>
      </c>
      <c r="BI7" s="39">
        <f t="array" ref="BI7">SUMPRODUCT(IF($B$6:$Z$6="HEURE",$B7:$Z7,0)*($E7:$AC7="CP"))+SUMPRODUCT(IF($C$6:$AA$6="HEURE",$C7:$AA7,0)*($E7:$AC7="CP"))</f>
        <v>0.20833333333333334</v>
      </c>
      <c r="BJ7" s="39">
        <f t="array" ref="BJ7">SUMPRODUCT(IF(B6:Z6="HEURE",B7:Z7,0)*(E7:AC7="Malade"))+SUMPRODUCT(IF(AE6:BC6="HEURE",AE7:BC7,0)*(AH7:BF7="Malade"))</f>
        <v>0</v>
      </c>
      <c r="BK7" s="39">
        <f t="array" ref="BK7">SUM(IF(E$7="hs",C$7)+IF(I$7="HS",G$7)+IF(M$7="HS",K$7)+IF(Q$7="HS",O$7)+IF(U$7="HS",S$7)+IF(Y$7="HS",W$7)+IF(AC$7="HS",AA$7),0)-SUM(IF(E$7="hs",D$7)+IF(I$7="HS",H$7)+IF(M$7="HS",L$7)+IF(Q$7="HS",P$7)+IF(U$7="HS",T$7)+IF(Y$7="HS",X$7)+IF(AC$7="HS",AB$7),0)</f>
        <v>0</v>
      </c>
      <c r="BL7" s="39">
        <f t="array" ref="BL7">SUMPRODUCT(IF($B$6:$Z$6="HEURE",$B7:$Z7,0)*($E7:$AC7="FERIE"))+SUMPRODUCT(IF($AE$6:$BC$6="HEURE",$AE7:$BC7,0)*($AH7:$BF7="FERIE"))</f>
        <v>0</v>
      </c>
      <c r="BM7" s="39">
        <f t="array" ref="BM7">SUMPRODUCT(IF($B$6:$Z$6="HEURE",$B7:$Z7,0)*($E7:$AC7="RJF"))+SUMPRODUCT(IF($AE$6:$BC$6="HEURE",$AE7:$BC7,0)*($AH7:$BF7="RJF"))</f>
        <v>0</v>
      </c>
      <c r="BN7" s="39">
        <f t="array" ref="BN7">SUMPRODUCT(IF($B$6:$Z$6="HEURE",$B7:$Z7,0)*($E7:$AC7="Form"))+SUMPRODUCT(IF($AE$6:$BC$6="HEURE",$AE7:$BC7,0)*($AH7:$BF7="Form"))</f>
        <v>0</v>
      </c>
      <c r="BO7" s="39">
        <f t="array" ref="BO7">SUMPRODUCT(IF($B$6:$Z$6="HEURE",$B7:$Z7,0)*($E7:$AC7="PC"))+SUMPRODUCT(IF($AE$6:$BC$6="HEURE",$AE7:$BC7,0)*($AH7:$BF7="PC"))</f>
        <v>0</v>
      </c>
      <c r="BP7" s="39">
        <f t="array" ref="BP7">SUMPRODUCT(IF($B$6:$Z$6="HEURE",$B7:$Z7,0)*($E7:$AC7="PAM"))+SUMPRODUCT(IF($AE$6:$BC$6="HEURE",$AE7:$BC7,0)*($AH7:$BF7="PAM"))</f>
        <v>0</v>
      </c>
      <c r="BQ7" s="39">
        <f t="array" ref="BQ7">SUMPRODUCT(IF($B$6:$Z$6="HEURE",$B7:$Z7,0)*($E7:$AC7="AJ"))+SUMPRODUCT(IF($AE$6:$BC$6="HEURE",$AE7:$BC7,0)*($AH7:$BF7="AJ"))</f>
        <v>0</v>
      </c>
      <c r="BR7" s="39">
        <f t="array" ref="BR7">SUMPRODUCT(IF($B$6:$Z$6="HEURE",$B7:$Z7,0)*($E7:$AC7="ANJ"))+SUMPRODUCT(IF($AE$6:$BC$6="HEURE",$AE7:$BC7,0)*($AH7:$BF7="ANJ"))</f>
        <v>0</v>
      </c>
    </row>
    <row r="8" spans="1:70" x14ac:dyDescent="0.25">
      <c r="A8" s="40" t="str">
        <f>IF([1]BASE!A5="","",[1]BASE!A5)</f>
        <v>Thomas</v>
      </c>
      <c r="B8" s="41">
        <v>0.25</v>
      </c>
      <c r="C8" s="42">
        <v>8.3333333333333329E-2</v>
      </c>
      <c r="D8" s="43"/>
      <c r="E8" s="44" t="s">
        <v>19</v>
      </c>
      <c r="F8" s="45">
        <v>0.25</v>
      </c>
      <c r="G8" s="42"/>
      <c r="H8" s="43">
        <v>0.125</v>
      </c>
      <c r="I8" s="44" t="s">
        <v>19</v>
      </c>
      <c r="J8" s="45">
        <v>0.375</v>
      </c>
      <c r="K8" s="42"/>
      <c r="L8" s="43"/>
      <c r="M8" s="44"/>
      <c r="N8" s="46">
        <v>0.375</v>
      </c>
      <c r="O8" s="42"/>
      <c r="P8" s="43"/>
      <c r="Q8" s="44"/>
      <c r="R8" s="45">
        <v>0.33333333333333331</v>
      </c>
      <c r="S8" s="42"/>
      <c r="T8" s="43"/>
      <c r="U8" s="44"/>
      <c r="V8" s="45">
        <v>0.33333333333333331</v>
      </c>
      <c r="W8" s="42"/>
      <c r="X8" s="43"/>
      <c r="Y8" s="44"/>
      <c r="Z8" s="45"/>
      <c r="AA8" s="42"/>
      <c r="AB8" s="43"/>
      <c r="AC8" s="47"/>
      <c r="AD8" s="48">
        <f t="shared" ref="AD8:AD11" si="0">IF(E8="",B8,0)+IF(I8="",F8,0)+IF(M8="",J8,0)+IF(Q8="",N8,0)+IF(U8="",R8,0)+IF(Y8="",V8,0)+IF(AC8="",Z8,0)</f>
        <v>1.4166666666666665</v>
      </c>
      <c r="AE8" s="41"/>
      <c r="AF8" s="49"/>
      <c r="AG8" s="49"/>
      <c r="AH8" s="44"/>
      <c r="AI8" s="45"/>
      <c r="AJ8" s="49"/>
      <c r="AK8" s="49"/>
      <c r="AL8" s="44"/>
      <c r="AM8" s="45"/>
      <c r="AN8" s="49"/>
      <c r="AO8" s="49"/>
      <c r="AP8" s="44"/>
      <c r="AQ8" s="45"/>
      <c r="AR8" s="49"/>
      <c r="AS8" s="49"/>
      <c r="AT8" s="44"/>
      <c r="AU8" s="45"/>
      <c r="AV8" s="49"/>
      <c r="AW8" s="49"/>
      <c r="AX8" s="44"/>
      <c r="AY8" s="45"/>
      <c r="AZ8" s="49"/>
      <c r="BA8" s="49"/>
      <c r="BB8" s="44"/>
      <c r="BC8" s="45"/>
      <c r="BD8" s="49"/>
      <c r="BE8" s="49"/>
      <c r="BF8" s="47"/>
      <c r="BG8" s="48">
        <f t="shared" ref="BG8:BG11" si="1">IF(AH8="",AE8,0)+IF(AL8="",AI8,0)+IF(AP8="",AM8,0)+IF(AT8="",AQ8,0)+IF(AX8="",AU8,0)+IF(BB8="",AY8,0)+IF(BF8="",BC8,0)</f>
        <v>0</v>
      </c>
      <c r="BI8" s="39">
        <f t="array" ref="BI8">SUMPRODUCT(IF($B$6:$Z$6="HEURE",$B8:$Z8,0)*($E8:$AC8="CP"))+SUMPRODUCT(IF($AE$6:$BC$6="HEURE",$AE8:$BC8,0)*($AH8:$BF8="CP"))</f>
        <v>0</v>
      </c>
      <c r="BJ8" s="39">
        <f t="array" ref="BJ8">SUMPRODUCT(IF($B$6:$Z$6="HEURE",$B8:$Z8,0)*($E8:$AC8="Malade"))+SUMPRODUCT(IF($AE$6:$BC$6="HEURE",$AE8:$BC8,0)*($AH8:$BF8="Malade"))</f>
        <v>0</v>
      </c>
      <c r="BK8" s="39">
        <f t="shared" ref="BK8:BK11" si="2">SUM(C8,G8,K8,O8,S8,W8,AA8,AF8,AJ8,AN8,AR8,AV8,AZ8,BD8)-SUM(D8,H8,L8,P8,T8,X8,AB8,AG8,AK8,AO8,AS8,AW8,BA8,BE8)</f>
        <v>-4.1666666666666671E-2</v>
      </c>
      <c r="BL8" s="39">
        <f t="array" ref="BL8">SUMPRODUCT(IF($B$6:$Z$6="HEURE",$B8:$Z8,0)*($E8:$AC8="FERIE"))+SUMPRODUCT(IF($AE$6:$BC$6="HEURE",$AE8:$BC8,0)*($AH8:$BF8="FERIE"))</f>
        <v>0</v>
      </c>
      <c r="BM8" s="39">
        <f t="array" ref="BM8">SUMPRODUCT(IF($B$6:$Z$6="HEURE",$B8:$Z8,0)*($E8:$AC8="RJF"))+SUMPRODUCT(IF($AE$6:$BC$6="HEURE",$AE8:$BC8,0)*($AH8:$BF8="RJF"))</f>
        <v>0</v>
      </c>
      <c r="BN8" s="39">
        <f t="array" ref="BN8">SUMPRODUCT(IF($B$6:$Z$6="HEURE",$B8:$Z8,0)*($E8:$AC8="Form"))+SUMPRODUCT(IF($AE$6:$BC$6="HEURE",$AE8:$BC8,0)*($AH8:$BF8="Form"))</f>
        <v>0</v>
      </c>
      <c r="BO8" s="39">
        <f t="array" ref="BO8">SUMPRODUCT(IF($B$6:$Z$6="HEURE",$B8:$Z8,0)*($E8:$AC8="PC"))+SUMPRODUCT(IF($AE$6:$BC$6="HEURE",$AE8:$BC8,0)*($AH8:$BF8="PC"))</f>
        <v>0</v>
      </c>
      <c r="BP8" s="39">
        <f t="array" ref="BP8">SUMPRODUCT(IF($B$6:$Z$6="HEURE",$B8:$Z8,0)*($E8:$AC8="PAM"))+SUMPRODUCT(IF($AE$6:$BC$6="HEURE",$AE8:$BC8,0)*($AH8:$BF8="PAM"))</f>
        <v>0</v>
      </c>
      <c r="BQ8" s="39">
        <f t="array" ref="BQ8">SUMPRODUCT(IF($B$6:$Z$6="HEURE",$B8:$Z8,0)*($E8:$AC8="AJ"))+SUMPRODUCT(IF($AE$6:$BC$6="HEURE",$AE8:$BC8,0)*($AH8:$BF8="AJ"))</f>
        <v>0</v>
      </c>
      <c r="BR8" s="39">
        <f t="array" ref="BR8">SUMPRODUCT(IF($B$6:$Z$6="HEURE",$B8:$Z8,0)*($E8:$AC8="ANJ"))+SUMPRODUCT(IF($AE$6:$BC$6="HEURE",$AE8:$BC8,0)*($AH8:$BF8="ANJ"))</f>
        <v>0</v>
      </c>
    </row>
    <row r="9" spans="1:70" x14ac:dyDescent="0.25">
      <c r="A9" s="40" t="str">
        <f>IF([1]BASE!A6="","",[1]BASE!A6)</f>
        <v>Bryan</v>
      </c>
      <c r="B9" s="41"/>
      <c r="C9" s="42"/>
      <c r="D9" s="43"/>
      <c r="E9" s="44"/>
      <c r="F9" s="45"/>
      <c r="G9" s="42"/>
      <c r="H9" s="43"/>
      <c r="I9" s="44"/>
      <c r="J9" s="45"/>
      <c r="K9" s="42"/>
      <c r="L9" s="43"/>
      <c r="M9" s="44"/>
      <c r="N9" s="45"/>
      <c r="O9" s="42"/>
      <c r="P9" s="43"/>
      <c r="Q9" s="44"/>
      <c r="R9" s="45"/>
      <c r="S9" s="42"/>
      <c r="T9" s="43"/>
      <c r="U9" s="44"/>
      <c r="V9" s="45"/>
      <c r="W9" s="42"/>
      <c r="X9" s="43"/>
      <c r="Y9" s="44"/>
      <c r="Z9" s="45"/>
      <c r="AA9" s="42"/>
      <c r="AB9" s="43"/>
      <c r="AC9" s="47"/>
      <c r="AD9" s="48">
        <f t="shared" si="0"/>
        <v>0</v>
      </c>
      <c r="AE9" s="41"/>
      <c r="AF9" s="49"/>
      <c r="AG9" s="49"/>
      <c r="AH9" s="44"/>
      <c r="AI9" s="45"/>
      <c r="AJ9" s="49"/>
      <c r="AK9" s="49"/>
      <c r="AL9" s="44"/>
      <c r="AM9" s="45"/>
      <c r="AN9" s="49"/>
      <c r="AO9" s="49"/>
      <c r="AP9" s="44"/>
      <c r="AQ9" s="45"/>
      <c r="AR9" s="49"/>
      <c r="AS9" s="49"/>
      <c r="AT9" s="44"/>
      <c r="AU9" s="45"/>
      <c r="AV9" s="49"/>
      <c r="AW9" s="49"/>
      <c r="AX9" s="44"/>
      <c r="AY9" s="45"/>
      <c r="AZ9" s="49"/>
      <c r="BA9" s="49"/>
      <c r="BB9" s="44"/>
      <c r="BC9" s="45"/>
      <c r="BD9" s="49"/>
      <c r="BE9" s="49"/>
      <c r="BF9" s="47"/>
      <c r="BG9" s="48">
        <f t="shared" si="1"/>
        <v>0</v>
      </c>
      <c r="BI9" s="39">
        <f t="array" ref="BI9">SUMPRODUCT(IF($B$6:$Z$6="HEURE",$B9:$Z9,0)*($E9:$AC9="CP"))+SUMPRODUCT(IF($AE$6:$BC$6="HEURE",$AE9:$BC9,0)*($AH9:$BF9="CP"))</f>
        <v>0</v>
      </c>
      <c r="BJ9" s="39">
        <f t="array" ref="BJ9">SUMPRODUCT(IF($B$6:$Z$6="HEURE",$B9:$Z9,0)*($E9:$AC9="Malade"))+SUMPRODUCT(IF($AE$6:$BC$6="HEURE",$AE9:$BC9,0)*($AH9:$BF9="Malade"))</f>
        <v>0</v>
      </c>
      <c r="BK9" s="39">
        <f t="shared" si="2"/>
        <v>0</v>
      </c>
      <c r="BL9" s="39">
        <f t="array" ref="BL9">SUMPRODUCT(IF($B$6:$Z$6="HEURE",$B9:$Z9,0)*($E9:$AC9="FERIE"))+SUMPRODUCT(IF($AE$6:$BC$6="HEURE",$AE9:$BC9,0)*($AH9:$BF9="FERIE"))</f>
        <v>0</v>
      </c>
      <c r="BM9" s="39">
        <f t="array" ref="BM9">SUMPRODUCT(IF($B$6:$Z$6="HEURE",$B9:$Z9,0)*($E9:$AC9="RJF"))+SUMPRODUCT(IF($AE$6:$BC$6="HEURE",$AE9:$BC9,0)*($AH9:$BF9="RJF"))</f>
        <v>0</v>
      </c>
      <c r="BN9" s="39">
        <f t="array" ref="BN9">SUMPRODUCT(IF($B$6:$Z$6="HEURE",$B9:$Z9,0)*($E9:$AC9="Form"))+SUMPRODUCT(IF($AE$6:$BC$6="HEURE",$AE9:$BC9,0)*($AH9:$BF9="Form"))</f>
        <v>0</v>
      </c>
      <c r="BO9" s="39">
        <f t="array" ref="BO9">SUMPRODUCT(IF($B$6:$Z$6="HEURE",$B9:$Z9,0)*($E9:$AC9="PC"))+SUMPRODUCT(IF($AE$6:$BC$6="HEURE",$AE9:$BC9,0)*($AH9:$BF9="PC"))</f>
        <v>0</v>
      </c>
      <c r="BP9" s="39">
        <f t="array" ref="BP9">SUMPRODUCT(IF($B$6:$Z$6="HEURE",$B9:$Z9,0)*($E9:$AC9="PAM"))+SUMPRODUCT(IF($AE$6:$BC$6="HEURE",$AE9:$BC9,0)*($AH9:$BF9="PAM"))</f>
        <v>0</v>
      </c>
      <c r="BQ9" s="39">
        <f t="array" ref="BQ9">SUMPRODUCT(IF($B$6:$Z$6="HEURE",$B9:$Z9,0)*($E9:$AC9="AJ"))+SUMPRODUCT(IF($AE$6:$BC$6="HEURE",$AE9:$BC9,0)*($AH9:$BF9="AJ"))</f>
        <v>0</v>
      </c>
      <c r="BR9" s="39">
        <f t="array" ref="BR9">SUMPRODUCT(IF($B$6:$Z$6="HEURE",$B9:$Z9,0)*($E9:$AC9="ANJ"))+SUMPRODUCT(IF($AE$6:$BC$6="HEURE",$AE9:$BC9,0)*($AH9:$BF9="ANJ"))</f>
        <v>0</v>
      </c>
    </row>
    <row r="10" spans="1:70" x14ac:dyDescent="0.25">
      <c r="A10" s="50" t="str">
        <f>IF([1]BASE!A7="","",[1]BASE!A7)</f>
        <v xml:space="preserve">Bertrand </v>
      </c>
      <c r="B10" s="41"/>
      <c r="C10" s="42"/>
      <c r="D10" s="43"/>
      <c r="E10" s="44"/>
      <c r="F10" s="45"/>
      <c r="G10" s="42"/>
      <c r="H10" s="43"/>
      <c r="I10" s="44"/>
      <c r="J10" s="45"/>
      <c r="K10" s="42"/>
      <c r="L10" s="43"/>
      <c r="M10" s="44"/>
      <c r="N10" s="45"/>
      <c r="O10" s="42"/>
      <c r="P10" s="43"/>
      <c r="Q10" s="44"/>
      <c r="R10" s="45"/>
      <c r="S10" s="42"/>
      <c r="T10" s="43"/>
      <c r="U10" s="44"/>
      <c r="V10" s="45"/>
      <c r="W10" s="42"/>
      <c r="X10" s="43"/>
      <c r="Y10" s="44"/>
      <c r="Z10" s="45"/>
      <c r="AA10" s="42"/>
      <c r="AB10" s="43"/>
      <c r="AC10" s="47"/>
      <c r="AD10" s="51">
        <f t="shared" si="0"/>
        <v>0</v>
      </c>
      <c r="AE10" s="41"/>
      <c r="AF10" s="49"/>
      <c r="AG10" s="49"/>
      <c r="AH10" s="44"/>
      <c r="AI10" s="45"/>
      <c r="AJ10" s="49"/>
      <c r="AK10" s="49"/>
      <c r="AL10" s="44"/>
      <c r="AM10" s="45"/>
      <c r="AN10" s="49"/>
      <c r="AO10" s="49"/>
      <c r="AP10" s="44"/>
      <c r="AQ10" s="45"/>
      <c r="AR10" s="49"/>
      <c r="AS10" s="49"/>
      <c r="AT10" s="44"/>
      <c r="AU10" s="45"/>
      <c r="AV10" s="49"/>
      <c r="AW10" s="49"/>
      <c r="AX10" s="44"/>
      <c r="AY10" s="45"/>
      <c r="AZ10" s="49"/>
      <c r="BA10" s="49"/>
      <c r="BB10" s="44"/>
      <c r="BC10" s="45"/>
      <c r="BD10" s="49"/>
      <c r="BE10" s="49"/>
      <c r="BF10" s="47"/>
      <c r="BG10" s="51">
        <f t="shared" si="1"/>
        <v>0</v>
      </c>
      <c r="BI10" s="39">
        <f t="array" ref="BI10">SUMPRODUCT(IF($B$6:$Z$6="HEURE",$B10:$Z10,0)*($E10:$AC10="CP"))+SUMPRODUCT(IF($AE$6:$BC$6="HEURE",$AE10:$BC10,0)*($AH10:$BF10="CP"))</f>
        <v>0</v>
      </c>
      <c r="BJ10" s="39">
        <f t="array" ref="BJ10">SUMPRODUCT(IF($B$6:$Z$6="HEURE",$B10:$Z10,0)*($E10:$AC10="Malade"))+SUMPRODUCT(IF($AE$6:$BC$6="HEURE",$AE10:$BC10,0)*($AH10:$BF10="Malade"))</f>
        <v>0</v>
      </c>
      <c r="BK10" s="39">
        <f t="shared" si="2"/>
        <v>0</v>
      </c>
      <c r="BL10" s="39">
        <f t="array" ref="BL10">SUMPRODUCT(IF($B$6:$Z$6="HEURE",$B10:$Z10,0)*($E10:$AC10="FERIE"))+SUMPRODUCT(IF($AE$6:$BC$6="HEURE",$AE10:$BC10,0)*($AH10:$BF10="FERIE"))</f>
        <v>0</v>
      </c>
      <c r="BM10" s="39">
        <f t="array" ref="BM10">SUMPRODUCT(IF($B$6:$Z$6="HEURE",$B10:$Z10,0)*($E10:$AC10="RJF"))+SUMPRODUCT(IF($AE$6:$BC$6="HEURE",$AE10:$BC10,0)*($AH10:$BF10="RJF"))</f>
        <v>0</v>
      </c>
      <c r="BN10" s="39">
        <f t="array" ref="BN10">SUMPRODUCT(IF($B$6:$Z$6="HEURE",$B10:$Z10,0)*($E10:$AC10="Form"))+SUMPRODUCT(IF($AE$6:$BC$6="HEURE",$AE10:$BC10,0)*($AH10:$BF10="Form"))</f>
        <v>0</v>
      </c>
      <c r="BO10" s="39">
        <f t="array" ref="BO10">SUMPRODUCT(IF($B$6:$Z$6="HEURE",$B10:$Z10,0)*($E10:$AC10="PC"))+SUMPRODUCT(IF($AE$6:$BC$6="HEURE",$AE10:$BC10,0)*($AH10:$BF10="PC"))</f>
        <v>0</v>
      </c>
      <c r="BP10" s="39">
        <f t="array" ref="BP10">SUMPRODUCT(IF($B$6:$Z$6="HEURE",$B10:$Z10,0)*($E10:$AC10="PAM"))+SUMPRODUCT(IF($AE$6:$BC$6="HEURE",$AE10:$BC10,0)*($AH10:$BF10="PAM"))</f>
        <v>0</v>
      </c>
      <c r="BQ10" s="39">
        <f t="array" ref="BQ10">SUMPRODUCT(IF($B$6:$Z$6="HEURE",$B10:$Z10,0)*($E10:$AC10="AJ"))+SUMPRODUCT(IF($AE$6:$BC$6="HEURE",$AE10:$BC10,0)*($AH10:$BF10="AJ"))</f>
        <v>0</v>
      </c>
      <c r="BR10" s="39">
        <f t="array" ref="BR10">SUMPRODUCT(IF($B$6:$Z$6="HEURE",$B10:$Z10,0)*($E10:$AC10="ANJ"))+SUMPRODUCT(IF($AE$6:$BC$6="HEURE",$AE10:$BC10,0)*($AH10:$BF10="ANJ"))</f>
        <v>0</v>
      </c>
    </row>
    <row r="11" spans="1:70" ht="15.75" thickBot="1" x14ac:dyDescent="0.3">
      <c r="A11" s="52" t="str">
        <f>IF([1]BASE!A8="","",[1]BASE!A8)</f>
        <v>Amélie ( i )</v>
      </c>
      <c r="B11" s="53"/>
      <c r="C11" s="54"/>
      <c r="D11" s="55"/>
      <c r="E11" s="56"/>
      <c r="F11" s="57"/>
      <c r="G11" s="54"/>
      <c r="H11" s="55"/>
      <c r="I11" s="56"/>
      <c r="J11" s="57"/>
      <c r="K11" s="54"/>
      <c r="L11" s="55"/>
      <c r="M11" s="56"/>
      <c r="N11" s="57"/>
      <c r="O11" s="54"/>
      <c r="P11" s="55"/>
      <c r="Q11" s="56"/>
      <c r="R11" s="57"/>
      <c r="S11" s="54"/>
      <c r="T11" s="55"/>
      <c r="U11" s="56"/>
      <c r="V11" s="57"/>
      <c r="W11" s="54"/>
      <c r="X11" s="55"/>
      <c r="Y11" s="56"/>
      <c r="Z11" s="57"/>
      <c r="AA11" s="54"/>
      <c r="AB11" s="55"/>
      <c r="AC11" s="58"/>
      <c r="AD11" s="59">
        <f t="shared" si="0"/>
        <v>0</v>
      </c>
      <c r="AE11" s="53"/>
      <c r="AF11" s="60"/>
      <c r="AG11" s="60"/>
      <c r="AH11" s="56"/>
      <c r="AI11" s="57"/>
      <c r="AJ11" s="60"/>
      <c r="AK11" s="60"/>
      <c r="AL11" s="56"/>
      <c r="AM11" s="57"/>
      <c r="AN11" s="60"/>
      <c r="AO11" s="60"/>
      <c r="AP11" s="56"/>
      <c r="AQ11" s="57"/>
      <c r="AR11" s="60"/>
      <c r="AS11" s="60"/>
      <c r="AT11" s="56"/>
      <c r="AU11" s="57"/>
      <c r="AV11" s="60"/>
      <c r="AW11" s="60"/>
      <c r="AX11" s="56"/>
      <c r="AY11" s="57"/>
      <c r="AZ11" s="60"/>
      <c r="BA11" s="60"/>
      <c r="BB11" s="56"/>
      <c r="BC11" s="57"/>
      <c r="BD11" s="60"/>
      <c r="BE11" s="60"/>
      <c r="BF11" s="58"/>
      <c r="BG11" s="59">
        <f t="shared" si="1"/>
        <v>0</v>
      </c>
      <c r="BI11" s="39">
        <f>SUM(IF(C11="hs",A11)+IF(G11="HS",E11)+IF(K11="HS",I11)+IF(O11="HS",M11)+IF(S11="HS",Q11)+IF(W11="HS",U11)+IF(AA11="HS",X11),0)-SUM(IF(C11="hs",B11)+IF(G11="HS",F11)+IF(K11="HS",J11)+IF(O11="HS",N11)+IF(S11="HS",R11)+IF(W11="HS",V11)+IF(AA11="HS",Y11),0)</f>
        <v>0</v>
      </c>
      <c r="BJ11" s="39">
        <f t="array" ref="BJ11">SUMPRODUCT(IF($B$6:$Z$6="HEURE",$B11:$Z11,0)*($E11:$AC11="Malade"))+SUMPRODUCT(IF($AE$6:$BC$6="HEURE",$AE11:$BC11,0)*($AH11:$BF11="Malade"))</f>
        <v>0</v>
      </c>
      <c r="BK11" s="39">
        <f t="shared" si="2"/>
        <v>0</v>
      </c>
      <c r="BL11" s="39">
        <f t="array" ref="BL11">SUMPRODUCT(IF($B$6:$Z$6="HEURE",$B11:$Z11,0)*($E11:$AC11="FERIE"))+SUMPRODUCT(IF($AE$6:$BC$6="HEURE",$AE11:$BC11,0)*($AH11:$BF11="FERIE"))</f>
        <v>0</v>
      </c>
      <c r="BM11" s="39">
        <f t="array" ref="BM11">SUMPRODUCT(IF($B$6:$Z$6="HEURE",$B11:$Z11,0)*($E11:$AC11="RJF"))+SUMPRODUCT(IF($AE$6:$BC$6="HEURE",$AE11:$BC11,0)*($AH11:$BF11="RJF"))</f>
        <v>0</v>
      </c>
      <c r="BN11" s="39">
        <f t="array" ref="BN11">SUMPRODUCT(IF($B$6:$Z$6="HEURE",$B11:$Z11,0)*($E11:$AC11="Form"))+SUMPRODUCT(IF($AE$6:$BC$6="HEURE",$AE11:$BC11,0)*($AH11:$BF11="Form"))</f>
        <v>0</v>
      </c>
      <c r="BO11" s="39">
        <f t="array" ref="BO11">SUMPRODUCT(IF($B$6:$Z$6="HEURE",$B11:$Z11,0)*($E11:$AC11="PC"))+SUMPRODUCT(IF($AE$6:$BC$6="HEURE",$AE11:$BC11,0)*($AH11:$BF11="PC"))</f>
        <v>0</v>
      </c>
      <c r="BP11" s="39">
        <f t="array" ref="BP11">SUMPRODUCT(IF($B$6:$Z$6="HEURE",$B11:$Z11,0)*($E11:$AC11="PAM"))+SUMPRODUCT(IF($AE$6:$BC$6="HEURE",$AE11:$BC11,0)*($AH11:$BF11="PAM"))</f>
        <v>0</v>
      </c>
      <c r="BQ11" s="39">
        <f t="array" ref="BQ11">SUMPRODUCT(IF($B$6:$Z$6="HEURE",$B11:$Z11,0)*($E11:$AC11="AJ"))+SUMPRODUCT(IF($AE$6:$BC$6="HEURE",$AE11:$BC11,0)*($AH11:$BF11="AJ"))</f>
        <v>0</v>
      </c>
      <c r="BR11" s="39">
        <f t="array" ref="BR11">SUMPRODUCT(IF($B$6:$Z$6="HEURE",$B11:$Z11,0)*($E11:$AC11="ANJ"))+SUMPRODUCT(IF($AE$6:$BC$6="HEURE",$AE11:$BC11,0)*($AH11:$BF11="ANJ"))</f>
        <v>0</v>
      </c>
    </row>
    <row r="12" spans="1:70" ht="16.5" thickTop="1" thickBot="1" x14ac:dyDescent="0.3">
      <c r="A12" s="61"/>
      <c r="B12" s="62"/>
      <c r="C12" s="63"/>
      <c r="D12" s="62"/>
      <c r="E12" s="62"/>
      <c r="F12" s="62"/>
      <c r="G12" s="63"/>
      <c r="H12" s="64"/>
      <c r="I12" s="62"/>
      <c r="J12" s="62"/>
      <c r="K12" s="63"/>
      <c r="L12" s="62"/>
      <c r="M12" s="62"/>
      <c r="N12" s="62"/>
      <c r="O12" s="62"/>
      <c r="P12" s="62"/>
      <c r="Q12" s="62"/>
      <c r="R12" s="62"/>
      <c r="S12" s="63"/>
      <c r="T12" s="62"/>
      <c r="U12" s="62"/>
      <c r="V12" s="62"/>
      <c r="W12" s="63"/>
      <c r="X12" s="65"/>
      <c r="Y12" s="62"/>
      <c r="Z12" s="62"/>
      <c r="AA12" s="62"/>
      <c r="AB12" s="62"/>
      <c r="AC12" s="62"/>
      <c r="AD12" s="66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</row>
    <row r="13" spans="1:70" ht="15.75" thickTop="1" x14ac:dyDescent="0.25">
      <c r="A13" s="67" t="str">
        <f>IF([1]BASE!A10="","",[1]BASE!A10)</f>
        <v>Nicolas (i)</v>
      </c>
      <c r="B13" s="68"/>
      <c r="C13" s="69"/>
      <c r="D13" s="70"/>
      <c r="E13" s="71"/>
      <c r="F13" s="69"/>
      <c r="G13" s="69"/>
      <c r="H13" s="70"/>
      <c r="I13" s="71"/>
      <c r="J13" s="69"/>
      <c r="K13" s="69"/>
      <c r="L13" s="70"/>
      <c r="M13" s="71"/>
      <c r="N13" s="69"/>
      <c r="O13" s="72"/>
      <c r="P13" s="70"/>
      <c r="Q13" s="71"/>
      <c r="R13" s="69"/>
      <c r="S13" s="69"/>
      <c r="T13" s="70"/>
      <c r="U13" s="71"/>
      <c r="V13" s="69"/>
      <c r="W13" s="73"/>
      <c r="X13" s="70"/>
      <c r="Y13" s="71"/>
      <c r="Z13" s="69"/>
      <c r="AA13" s="69"/>
      <c r="AB13" s="69"/>
      <c r="AC13" s="69"/>
      <c r="AD13" s="74">
        <f>IF(E13="",B13,0)+IF(I13="",F13,0)+IF(M13="",J13,0)+IF(Q13="",N13,0)+IF(U13="",R13,0)+IF(Y13="",V13,0)+IF(AC13="",Z13,0)</f>
        <v>0</v>
      </c>
      <c r="AE13" s="68"/>
      <c r="AF13" s="70"/>
      <c r="AG13" s="70"/>
      <c r="AH13" s="71"/>
      <c r="AI13" s="69"/>
      <c r="AJ13" s="70"/>
      <c r="AK13" s="70"/>
      <c r="AL13" s="71"/>
      <c r="AM13" s="69"/>
      <c r="AN13" s="70"/>
      <c r="AO13" s="70"/>
      <c r="AP13" s="71"/>
      <c r="AQ13" s="69"/>
      <c r="AR13" s="70"/>
      <c r="AS13" s="70"/>
      <c r="AT13" s="71"/>
      <c r="AU13" s="69"/>
      <c r="AV13" s="70"/>
      <c r="AW13" s="70"/>
      <c r="AX13" s="71"/>
      <c r="AY13" s="69"/>
      <c r="AZ13" s="70"/>
      <c r="BA13" s="70"/>
      <c r="BB13" s="71"/>
      <c r="BC13" s="69"/>
      <c r="BD13" s="69"/>
      <c r="BE13" s="69"/>
      <c r="BF13" s="69"/>
      <c r="BG13" s="74">
        <f>IF(AH13="",AE13,0)+IF(AL13="",AI13,0)+IF(AP13="",AM13,0)+IF(AT13="",AQ13,0)+IF(AX13="",AU13,0)+IF(BB13="",AY13,0)+IF(BF13="",BC13,0)</f>
        <v>0</v>
      </c>
      <c r="BI13" s="75">
        <f t="array" ref="BI13">SUMPRODUCT(IF($B$6:$Z$6="HEURE",$B13:$Z13,0)*($E13:$AC13="CP"))+SUMPRODUCT(IF($AE$6:$BC$6="HEURE",$AE13:$BC13,0)*($AH13:$BF13="CP"))</f>
        <v>0</v>
      </c>
      <c r="BJ13" s="75">
        <f t="array" ref="BJ13">SUMPRODUCT(IF($B$6:$Z$6="HEURE",$B13:$Z13,0)*($E13:$AC13="Malade"))+SUMPRODUCT(IF($AE$6:$BC$6="HEURE",$AE13:$BC13,0)*($AH13:$BF13="Malade"))</f>
        <v>0</v>
      </c>
      <c r="BK13" s="75">
        <f t="shared" ref="BK13:BK17" si="3">SUM(C13,G13,K13,O13,S13,W13,AA13,AF13,AJ13,AN13,AR13,AV13,AZ13,BD13)-SUM(D13,H13,L13,P13,T13,X13,AB13,AG13,AK13,AO13,AS13,AW13,BA13,BE13)</f>
        <v>0</v>
      </c>
      <c r="BL13" s="75">
        <f t="array" ref="BL13">SUMPRODUCT(IF($B$6:$Z$6="HEURE",$B13:$Z13,0)*($E13:$AC13="FERIE"))+SUMPRODUCT(IF($AE$6:$BC$6="HEURE",$AE13:$BC13,0)*($AH13:$BF13="FERIE"))</f>
        <v>0</v>
      </c>
      <c r="BM13" s="75">
        <f t="array" ref="BM13">SUMPRODUCT(IF($B$6:$Z$6="HEURE",$B13:$Z13,0)*($E13:$AC13="RJF"))+SUMPRODUCT(IF($AE$6:$BC$6="HEURE",$AE13:$BC13,0)*($AH13:$BF13="RJF"))</f>
        <v>0</v>
      </c>
      <c r="BN13" s="75">
        <f t="array" ref="BN13">SUMPRODUCT(IF($B$6:$Z$6="HEURE",$B13:$Z13,0)*($E13:$AC13="Form"))+SUMPRODUCT(IF($AE$6:$BC$6="HEURE",$AE13:$BC13,0)*($AH13:$BF13="Form"))</f>
        <v>0</v>
      </c>
      <c r="BO13" s="75">
        <f t="array" ref="BO13">SUMPRODUCT(IF($B$6:$Z$6="HEURE",$B13:$Z13,0)*($E13:$AC13="PC"))+SUMPRODUCT(IF($AE$6:$BC$6="HEURE",$AE13:$BC13,0)*($AH13:$BF13="PC"))</f>
        <v>0</v>
      </c>
      <c r="BP13" s="75">
        <f t="array" ref="BP13">SUMPRODUCT(IF($B$6:$Z$6="HEURE",$B13:$Z13,0)*($E13:$AC13="PAM"))+SUMPRODUCT(IF($AE$6:$BC$6="HEURE",$AE13:$BC13,0)*($AH13:$BF13="PAM"))</f>
        <v>0</v>
      </c>
      <c r="BQ13" s="75">
        <f t="array" ref="BQ13">SUMPRODUCT(IF($B$6:$Z$6="HEURE",$B13:$Z13,0)*($E13:$AC13="AJ"))+SUMPRODUCT(IF($AE$6:$BC$6="HEURE",$AE13:$BC13,0)*($AH13:$BF13="AJ"))</f>
        <v>0</v>
      </c>
      <c r="BR13" s="75">
        <f t="array" ref="BR13">SUMPRODUCT(IF($B$6:$Z$6="HEURE",$B13:$Z13,0)*($E13:$AC13="ANJ"))+SUMPRODUCT(IF($AE$6:$BC$6="HEURE",$AE13:$BC13,0)*($AH13:$BF13="ANJ"))</f>
        <v>0</v>
      </c>
    </row>
    <row r="14" spans="1:70" x14ac:dyDescent="0.25">
      <c r="A14" s="76" t="str">
        <f>IF([1]BASE!A11="","",[1]BASE!A11)</f>
        <v>Stanislas (i)</v>
      </c>
      <c r="B14" s="68"/>
      <c r="C14" s="69"/>
      <c r="D14" s="70"/>
      <c r="E14" s="71"/>
      <c r="F14" s="69"/>
      <c r="G14" s="69"/>
      <c r="H14" s="70"/>
      <c r="I14" s="71"/>
      <c r="J14" s="69"/>
      <c r="K14" s="69"/>
      <c r="L14" s="70"/>
      <c r="M14" s="71"/>
      <c r="N14" s="69"/>
      <c r="O14" s="77"/>
      <c r="P14" s="70"/>
      <c r="Q14" s="71"/>
      <c r="R14" s="69"/>
      <c r="S14" s="69"/>
      <c r="T14" s="70"/>
      <c r="U14" s="71"/>
      <c r="V14" s="69"/>
      <c r="W14" s="69"/>
      <c r="X14" s="70"/>
      <c r="Y14" s="71"/>
      <c r="Z14" s="69"/>
      <c r="AA14" s="69"/>
      <c r="AB14" s="69"/>
      <c r="AC14" s="69"/>
      <c r="AD14" s="78">
        <f t="shared" ref="AD14:AD17" si="4">IF(E14="",B14,0)+IF(I14="",F14,0)+IF(M14="",J14,0)+IF(Q14="",N14,0)+IF(U14="",R14,0)+IF(Y14="",V14,0)+IF(AC14="",Z14,0)</f>
        <v>0</v>
      </c>
      <c r="AE14" s="68"/>
      <c r="AF14" s="70"/>
      <c r="AG14" s="70"/>
      <c r="AH14" s="71"/>
      <c r="AI14" s="69"/>
      <c r="AJ14" s="70"/>
      <c r="AK14" s="70"/>
      <c r="AL14" s="71"/>
      <c r="AM14" s="69"/>
      <c r="AN14" s="70"/>
      <c r="AO14" s="70"/>
      <c r="AP14" s="71"/>
      <c r="AQ14" s="69"/>
      <c r="AR14" s="70"/>
      <c r="AS14" s="70"/>
      <c r="AT14" s="71"/>
      <c r="AU14" s="69"/>
      <c r="AV14" s="70"/>
      <c r="AW14" s="70"/>
      <c r="AX14" s="71"/>
      <c r="AY14" s="69"/>
      <c r="AZ14" s="70"/>
      <c r="BA14" s="70"/>
      <c r="BB14" s="71"/>
      <c r="BC14" s="69"/>
      <c r="BD14" s="69"/>
      <c r="BE14" s="69"/>
      <c r="BF14" s="69"/>
      <c r="BG14" s="78">
        <f t="shared" ref="BG14:BG17" si="5">IF(AH14="",AE14,0)+IF(AL14="",AI14,0)+IF(AP14="",AM14,0)+IF(AT14="",AQ14,0)+IF(AX14="",AU14,0)+IF(BB14="",AY14,0)+IF(BF14="",BC14,0)</f>
        <v>0</v>
      </c>
      <c r="BI14" s="79"/>
      <c r="BJ14" s="79"/>
      <c r="BK14" s="79">
        <f t="shared" si="3"/>
        <v>0</v>
      </c>
      <c r="BL14" s="79"/>
      <c r="BM14" s="79"/>
      <c r="BN14" s="79"/>
      <c r="BO14" s="79"/>
      <c r="BP14" s="79"/>
      <c r="BQ14" s="79"/>
      <c r="BR14" s="79"/>
    </row>
    <row r="15" spans="1:70" x14ac:dyDescent="0.25">
      <c r="A15" s="80" t="str">
        <f>IF([1]BASE!A12="","",[1]BASE!A12)</f>
        <v/>
      </c>
      <c r="B15" s="81"/>
      <c r="C15" s="42"/>
      <c r="D15" s="49"/>
      <c r="E15" s="82"/>
      <c r="F15" s="42"/>
      <c r="G15" s="42"/>
      <c r="H15" s="49"/>
      <c r="I15" s="82"/>
      <c r="J15" s="42"/>
      <c r="K15" s="42"/>
      <c r="L15" s="49"/>
      <c r="M15" s="82"/>
      <c r="N15" s="42"/>
      <c r="O15" s="43"/>
      <c r="P15" s="49"/>
      <c r="Q15" s="82"/>
      <c r="R15" s="42"/>
      <c r="S15" s="42"/>
      <c r="T15" s="49"/>
      <c r="U15" s="82"/>
      <c r="V15" s="42"/>
      <c r="W15" s="42"/>
      <c r="X15" s="49"/>
      <c r="Y15" s="82"/>
      <c r="Z15" s="42"/>
      <c r="AA15" s="42"/>
      <c r="AB15" s="42"/>
      <c r="AC15" s="42"/>
      <c r="AD15" s="83">
        <f t="shared" si="4"/>
        <v>0</v>
      </c>
      <c r="AE15" s="81"/>
      <c r="AF15" s="49"/>
      <c r="AG15" s="49"/>
      <c r="AH15" s="82"/>
      <c r="AI15" s="42"/>
      <c r="AJ15" s="49"/>
      <c r="AK15" s="49"/>
      <c r="AL15" s="82"/>
      <c r="AM15" s="42"/>
      <c r="AN15" s="49"/>
      <c r="AO15" s="49"/>
      <c r="AP15" s="82"/>
      <c r="AQ15" s="42"/>
      <c r="AR15" s="49"/>
      <c r="AS15" s="49"/>
      <c r="AT15" s="82"/>
      <c r="AU15" s="42"/>
      <c r="AV15" s="49"/>
      <c r="AW15" s="49"/>
      <c r="AX15" s="82"/>
      <c r="AY15" s="42"/>
      <c r="AZ15" s="49"/>
      <c r="BA15" s="49"/>
      <c r="BB15" s="82"/>
      <c r="BC15" s="42"/>
      <c r="BD15" s="42"/>
      <c r="BE15" s="42"/>
      <c r="BF15" s="42"/>
      <c r="BG15" s="83">
        <f t="shared" si="5"/>
        <v>0</v>
      </c>
      <c r="BI15" s="84"/>
      <c r="BJ15" s="84"/>
      <c r="BK15" s="84">
        <f t="shared" si="3"/>
        <v>0</v>
      </c>
      <c r="BL15" s="84"/>
      <c r="BM15" s="84"/>
      <c r="BN15" s="84"/>
      <c r="BO15" s="84"/>
      <c r="BP15" s="84"/>
      <c r="BQ15" s="84"/>
      <c r="BR15" s="84"/>
    </row>
    <row r="16" spans="1:70" x14ac:dyDescent="0.25">
      <c r="A16" s="85" t="str">
        <f>IF([1]BASE!A13="","",[1]BASE!A13)</f>
        <v>Lena ( é )</v>
      </c>
      <c r="B16" s="81"/>
      <c r="C16" s="42"/>
      <c r="D16" s="49"/>
      <c r="E16" s="82"/>
      <c r="F16" s="42"/>
      <c r="G16" s="42"/>
      <c r="H16" s="49"/>
      <c r="I16" s="82"/>
      <c r="J16" s="42"/>
      <c r="K16" s="42"/>
      <c r="L16" s="49"/>
      <c r="M16" s="82"/>
      <c r="N16" s="42"/>
      <c r="O16" s="43"/>
      <c r="P16" s="49"/>
      <c r="Q16" s="82"/>
      <c r="R16" s="42"/>
      <c r="S16" s="42"/>
      <c r="T16" s="49"/>
      <c r="U16" s="82"/>
      <c r="V16" s="42"/>
      <c r="W16" s="42"/>
      <c r="X16" s="49"/>
      <c r="Y16" s="82"/>
      <c r="Z16" s="42"/>
      <c r="AA16" s="42"/>
      <c r="AB16" s="42"/>
      <c r="AC16" s="42"/>
      <c r="AD16" s="86">
        <f t="shared" si="4"/>
        <v>0</v>
      </c>
      <c r="AE16" s="81"/>
      <c r="AF16" s="49"/>
      <c r="AG16" s="49"/>
      <c r="AH16" s="82"/>
      <c r="AI16" s="42"/>
      <c r="AJ16" s="49"/>
      <c r="AK16" s="49"/>
      <c r="AL16" s="82"/>
      <c r="AM16" s="42"/>
      <c r="AN16" s="49"/>
      <c r="AO16" s="49"/>
      <c r="AP16" s="82"/>
      <c r="AQ16" s="42"/>
      <c r="AR16" s="49"/>
      <c r="AS16" s="49"/>
      <c r="AT16" s="82"/>
      <c r="AU16" s="42"/>
      <c r="AV16" s="49"/>
      <c r="AW16" s="49"/>
      <c r="AX16" s="82"/>
      <c r="AY16" s="42"/>
      <c r="AZ16" s="49"/>
      <c r="BA16" s="49"/>
      <c r="BB16" s="82"/>
      <c r="BC16" s="42"/>
      <c r="BD16" s="42"/>
      <c r="BE16" s="42"/>
      <c r="BF16" s="42"/>
      <c r="BG16" s="86">
        <f t="shared" si="5"/>
        <v>0</v>
      </c>
      <c r="BI16" s="87"/>
      <c r="BJ16" s="87"/>
      <c r="BK16" s="87">
        <f t="shared" si="3"/>
        <v>0</v>
      </c>
      <c r="BL16" s="87"/>
      <c r="BM16" s="87"/>
      <c r="BN16" s="87"/>
      <c r="BO16" s="87"/>
      <c r="BP16" s="87"/>
      <c r="BQ16" s="87"/>
      <c r="BR16" s="87"/>
    </row>
    <row r="17" spans="1:70" ht="15.75" thickBot="1" x14ac:dyDescent="0.3">
      <c r="A17" s="88" t="str">
        <f>IF([1]BASE!A14="","",[1]BASE!A14)</f>
        <v>Corentin ( é )</v>
      </c>
      <c r="B17" s="89"/>
      <c r="C17" s="54"/>
      <c r="D17" s="60"/>
      <c r="E17" s="90"/>
      <c r="F17" s="54"/>
      <c r="G17" s="54"/>
      <c r="H17" s="60"/>
      <c r="I17" s="90"/>
      <c r="J17" s="54"/>
      <c r="K17" s="54"/>
      <c r="L17" s="60"/>
      <c r="M17" s="90"/>
      <c r="N17" s="54"/>
      <c r="O17" s="55"/>
      <c r="P17" s="60"/>
      <c r="Q17" s="90"/>
      <c r="R17" s="54"/>
      <c r="S17" s="54"/>
      <c r="T17" s="60"/>
      <c r="U17" s="90"/>
      <c r="V17" s="54"/>
      <c r="W17" s="54"/>
      <c r="X17" s="60"/>
      <c r="Y17" s="90"/>
      <c r="Z17" s="54"/>
      <c r="AA17" s="54"/>
      <c r="AB17" s="54"/>
      <c r="AC17" s="54"/>
      <c r="AD17" s="91">
        <f t="shared" si="4"/>
        <v>0</v>
      </c>
      <c r="AE17" s="89"/>
      <c r="AF17" s="60"/>
      <c r="AG17" s="60"/>
      <c r="AH17" s="90"/>
      <c r="AI17" s="54"/>
      <c r="AJ17" s="60"/>
      <c r="AK17" s="60"/>
      <c r="AL17" s="90"/>
      <c r="AM17" s="54"/>
      <c r="AN17" s="60"/>
      <c r="AO17" s="60"/>
      <c r="AP17" s="90"/>
      <c r="AQ17" s="54"/>
      <c r="AR17" s="60"/>
      <c r="AS17" s="60"/>
      <c r="AT17" s="90"/>
      <c r="AU17" s="54"/>
      <c r="AV17" s="60"/>
      <c r="AW17" s="60"/>
      <c r="AX17" s="90"/>
      <c r="AY17" s="54"/>
      <c r="AZ17" s="60"/>
      <c r="BA17" s="60"/>
      <c r="BB17" s="90"/>
      <c r="BC17" s="54"/>
      <c r="BD17" s="54"/>
      <c r="BE17" s="54"/>
      <c r="BF17" s="54"/>
      <c r="BG17" s="91">
        <f t="shared" si="5"/>
        <v>0</v>
      </c>
      <c r="BI17" s="92"/>
      <c r="BJ17" s="92"/>
      <c r="BK17" s="92">
        <f t="shared" si="3"/>
        <v>0</v>
      </c>
      <c r="BL17" s="92"/>
      <c r="BM17" s="92"/>
      <c r="BN17" s="92"/>
      <c r="BO17" s="92"/>
      <c r="BP17" s="92"/>
      <c r="BQ17" s="92"/>
      <c r="BR17" s="92"/>
    </row>
    <row r="18" spans="1:70" ht="16.5" thickTop="1" thickBot="1" x14ac:dyDescent="0.3">
      <c r="A18" s="61"/>
      <c r="B18" s="62"/>
      <c r="C18" s="63"/>
      <c r="D18" s="62"/>
      <c r="E18" s="62"/>
      <c r="F18" s="62"/>
      <c r="G18" s="63"/>
      <c r="H18" s="62"/>
      <c r="I18" s="62"/>
      <c r="J18" s="62"/>
      <c r="K18" s="63"/>
      <c r="L18" s="62"/>
      <c r="M18" s="62"/>
      <c r="N18" s="62"/>
      <c r="O18" s="62"/>
      <c r="P18" s="62"/>
      <c r="Q18" s="62"/>
      <c r="R18" s="62"/>
      <c r="S18" s="63"/>
      <c r="T18" s="62"/>
      <c r="U18" s="62"/>
      <c r="V18" s="62"/>
      <c r="W18" s="63"/>
      <c r="X18" s="62"/>
      <c r="Y18" s="62"/>
      <c r="Z18" s="62"/>
      <c r="AA18" s="62"/>
      <c r="AB18" s="62"/>
      <c r="AC18" s="62"/>
      <c r="AD18" s="66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</row>
    <row r="19" spans="1:70" ht="15.75" thickTop="1" x14ac:dyDescent="0.25">
      <c r="A19" s="93" t="str">
        <f>IF([1]BASE!A16="","",[1]BASE!A16)</f>
        <v>Jordan</v>
      </c>
      <c r="B19" s="68"/>
      <c r="C19" s="69"/>
      <c r="D19" s="70"/>
      <c r="E19" s="71"/>
      <c r="F19" s="69"/>
      <c r="G19" s="69"/>
      <c r="H19" s="70"/>
      <c r="I19" s="71"/>
      <c r="J19" s="69"/>
      <c r="K19" s="69"/>
      <c r="L19" s="70"/>
      <c r="M19" s="71"/>
      <c r="N19" s="69"/>
      <c r="O19" s="72"/>
      <c r="P19" s="70"/>
      <c r="Q19" s="71"/>
      <c r="R19" s="69"/>
      <c r="S19" s="69"/>
      <c r="T19" s="70"/>
      <c r="U19" s="71"/>
      <c r="V19" s="69"/>
      <c r="W19" s="69"/>
      <c r="X19" s="70"/>
      <c r="Y19" s="71"/>
      <c r="Z19" s="69"/>
      <c r="AA19" s="69"/>
      <c r="AB19" s="69"/>
      <c r="AC19" s="69"/>
      <c r="AD19" s="78">
        <f>SUM(B19:R19)</f>
        <v>0</v>
      </c>
      <c r="AE19" s="68"/>
      <c r="AF19" s="70"/>
      <c r="AG19" s="70"/>
      <c r="AH19" s="71"/>
      <c r="AI19" s="69"/>
      <c r="AJ19" s="70"/>
      <c r="AK19" s="70"/>
      <c r="AL19" s="71"/>
      <c r="AM19" s="69"/>
      <c r="AN19" s="70"/>
      <c r="AO19" s="70"/>
      <c r="AP19" s="71"/>
      <c r="AQ19" s="69"/>
      <c r="AR19" s="70"/>
      <c r="AS19" s="70"/>
      <c r="AT19" s="71"/>
      <c r="AU19" s="69"/>
      <c r="AV19" s="70"/>
      <c r="AW19" s="70"/>
      <c r="AX19" s="71"/>
      <c r="AY19" s="69"/>
      <c r="AZ19" s="70"/>
      <c r="BA19" s="70"/>
      <c r="BB19" s="71"/>
      <c r="BC19" s="69"/>
      <c r="BD19" s="69"/>
      <c r="BE19" s="69"/>
      <c r="BF19" s="69"/>
      <c r="BG19" s="78">
        <f>SUM(AE19:AU19)</f>
        <v>0</v>
      </c>
      <c r="BI19" s="39">
        <f t="array" ref="BI19">SUMPRODUCT(IF($B$6:$Z$6="HEURE",$B19:$Z19,0)*($E19:$AC19="CP"))+SUMPRODUCT(IF($AE$6:$BC$6="HEURE",$AE19:$BC19,0)*($AH19:$BF19="CP"))</f>
        <v>0</v>
      </c>
      <c r="BJ19" s="39">
        <f t="array" ref="BJ19">SUMPRODUCT(IF($B$6:$Z$6="HEURE",$B19:$Z19,0)*($E19:$AC19="Malade"))+SUMPRODUCT(IF($AE$6:$BC$6="HEURE",$AE19:$BC19,0)*($AH19:$BF19="Malade"))</f>
        <v>0</v>
      </c>
      <c r="BK19" s="39">
        <f t="shared" ref="BK19:BK23" si="6">SUM(C19,G19,K19,O19,S19,W19,AA19,AF19,AJ19,AN19,AR19,AV19,AZ19,BD19)-SUM(D19,H19,L19,P19,T19,X19,AB19,AG19,AK19,AO19,AS19,AW19,BA19,BE19)</f>
        <v>0</v>
      </c>
      <c r="BL19" s="39">
        <f t="array" ref="BL19">SUMPRODUCT(IF($B$6:$Z$6="HEURE",$B19:$Z19,0)*($E19:$AC19="FERIE"))+SUMPRODUCT(IF($AE$6:$BC$6="HEURE",$AE19:$BC19,0)*($AH19:$BF19="FERIE"))</f>
        <v>0</v>
      </c>
      <c r="BM19" s="39">
        <f t="array" ref="BM19">SUMPRODUCT(IF($B$6:$Z$6="HEURE",$B19:$Z19,0)*($E19:$AC19="RJF"))+SUMPRODUCT(IF($AE$6:$BC$6="HEURE",$AE19:$BC19,0)*($AH19:$BF19="RJF"))</f>
        <v>0</v>
      </c>
      <c r="BN19" s="39">
        <f t="array" ref="BN19">SUMPRODUCT(IF($B$6:$Z$6="HEURE",$B19:$Z19,0)*($E19:$AC19="Form"))+SUMPRODUCT(IF($AE$6:$BC$6="HEURE",$AE19:$BC19,0)*($AH19:$BF19="Form"))</f>
        <v>0</v>
      </c>
      <c r="BO19" s="39">
        <f t="array" ref="BO19">SUMPRODUCT(IF($B$6:$Z$6="HEURE",$B19:$Z19,0)*($E19:$AC19="PC"))+SUMPRODUCT(IF($AE$6:$BC$6="HEURE",$AE19:$BC19,0)*($AH19:$BF19="PC"))</f>
        <v>0</v>
      </c>
      <c r="BP19" s="39">
        <f t="array" ref="BP19">SUMPRODUCT(IF($B$6:$Z$6="HEURE",$B19:$Z19,0)*($E19:$AC19="PAM"))+SUMPRODUCT(IF($AE$6:$BC$6="HEURE",$AE19:$BC19,0)*($AH19:$BF19="PAM"))</f>
        <v>0</v>
      </c>
      <c r="BQ19" s="39">
        <f t="array" ref="BQ19">SUMPRODUCT(IF($B$6:$Z$6="HEURE",$B19:$Z19,0)*($E19:$AC19="AJ"))+SUMPRODUCT(IF($AE$6:$BC$6="HEURE",$AE19:$BC19,0)*($AH19:$BF19="AJ"))</f>
        <v>0</v>
      </c>
      <c r="BR19" s="39">
        <f t="array" ref="BR19">SUMPRODUCT(IF($B$6:$Z$6="HEURE",$B19:$Z19,0)*($E19:$AC19="ANJ"))+SUMPRODUCT(IF($AE$6:$BC$6="HEURE",$AE19:$BC19,0)*($AH19:$BF19="ANJ"))</f>
        <v>0</v>
      </c>
    </row>
    <row r="20" spans="1:70" x14ac:dyDescent="0.25">
      <c r="A20" s="94" t="str">
        <f>IF([1]BASE!A17="","",[1]BASE!A17)</f>
        <v/>
      </c>
      <c r="B20" s="81"/>
      <c r="C20" s="42"/>
      <c r="D20" s="49"/>
      <c r="E20" s="82"/>
      <c r="F20" s="42"/>
      <c r="G20" s="42"/>
      <c r="H20" s="49"/>
      <c r="I20" s="82"/>
      <c r="J20" s="42"/>
      <c r="K20" s="42"/>
      <c r="L20" s="49"/>
      <c r="M20" s="82"/>
      <c r="N20" s="42"/>
      <c r="O20" s="43"/>
      <c r="P20" s="49"/>
      <c r="Q20" s="82"/>
      <c r="R20" s="42"/>
      <c r="S20" s="42"/>
      <c r="T20" s="49"/>
      <c r="U20" s="82"/>
      <c r="V20" s="42"/>
      <c r="W20" s="42"/>
      <c r="X20" s="49"/>
      <c r="Y20" s="82"/>
      <c r="Z20" s="42"/>
      <c r="AA20" s="42"/>
      <c r="AB20" s="42"/>
      <c r="AC20" s="42"/>
      <c r="AD20" s="83">
        <f>SUM(B20:R20)</f>
        <v>0</v>
      </c>
      <c r="AE20" s="81"/>
      <c r="AF20" s="49"/>
      <c r="AG20" s="49"/>
      <c r="AH20" s="82"/>
      <c r="AI20" s="42"/>
      <c r="AJ20" s="49"/>
      <c r="AK20" s="49"/>
      <c r="AL20" s="82"/>
      <c r="AM20" s="42"/>
      <c r="AN20" s="49"/>
      <c r="AO20" s="49"/>
      <c r="AP20" s="82"/>
      <c r="AQ20" s="42"/>
      <c r="AR20" s="49"/>
      <c r="AS20" s="49"/>
      <c r="AT20" s="82"/>
      <c r="AU20" s="42"/>
      <c r="AV20" s="49"/>
      <c r="AW20" s="49"/>
      <c r="AX20" s="82"/>
      <c r="AY20" s="42"/>
      <c r="AZ20" s="49"/>
      <c r="BA20" s="49"/>
      <c r="BB20" s="82"/>
      <c r="BC20" s="42"/>
      <c r="BD20" s="42"/>
      <c r="BE20" s="42"/>
      <c r="BF20" s="42"/>
      <c r="BG20" s="83">
        <f>SUM(AE20:AU20)</f>
        <v>0</v>
      </c>
      <c r="BI20" s="84">
        <f t="array" ref="BI20">SUMPRODUCT(IF($B$6:$Z$6="HEURE",$B20:$Z20,0)*($E20:$AC20="CP"))+SUMPRODUCT(IF($AE$6:$BC$6="HEURE",$AE20:$BC20,0)*($AH20:$BF20="CP"))</f>
        <v>0</v>
      </c>
      <c r="BJ20" s="84">
        <f t="array" ref="BJ20">SUMPRODUCT(IF($B$6:$Z$6="HEURE",$B20:$Z20,0)*($E20:$AC20="Malade"))+SUMPRODUCT(IF($AE$6:$BC$6="HEURE",$AE20:$BC20,0)*($AH20:$BF20="Malade"))</f>
        <v>0</v>
      </c>
      <c r="BK20" s="84">
        <f t="shared" si="6"/>
        <v>0</v>
      </c>
      <c r="BL20" s="84">
        <f t="array" ref="BL20">SUMPRODUCT(IF($B$6:$Z$6="HEURE",$B20:$Z20,0)*($E20:$AC20="FERIE"))+SUMPRODUCT(IF($AE$6:$BC$6="HEURE",$AE20:$BC20,0)*($AH20:$BF20="FERIE"))</f>
        <v>0</v>
      </c>
      <c r="BM20" s="84">
        <f t="array" ref="BM20">SUMPRODUCT(IF($B$6:$Z$6="HEURE",$B20:$Z20,0)*($E20:$AC20="RJF"))+SUMPRODUCT(IF($AE$6:$BC$6="HEURE",$AE20:$BC20,0)*($AH20:$BF20="RJF"))</f>
        <v>0</v>
      </c>
      <c r="BN20" s="84">
        <f t="array" ref="BN20">SUMPRODUCT(IF($B$6:$Z$6="HEURE",$B20:$Z20,0)*($E20:$AC20="Form"))+SUMPRODUCT(IF($AE$6:$BC$6="HEURE",$AE20:$BC20,0)*($AH20:$BF20="Form"))</f>
        <v>0</v>
      </c>
      <c r="BO20" s="84">
        <f t="array" ref="BO20">SUMPRODUCT(IF($B$6:$Z$6="HEURE",$B20:$Z20,0)*($E20:$AC20="PC"))+SUMPRODUCT(IF($AE$6:$BC$6="HEURE",$AE20:$BC20,0)*($AH20:$BF20="PC"))</f>
        <v>0</v>
      </c>
      <c r="BP20" s="84">
        <f t="array" ref="BP20">SUMPRODUCT(IF($B$6:$Z$6="HEURE",$B20:$Z20,0)*($E20:$AC20="PAM"))+SUMPRODUCT(IF($AE$6:$BC$6="HEURE",$AE20:$BC20,0)*($AH20:$BF20="PAM"))</f>
        <v>0</v>
      </c>
      <c r="BQ20" s="84">
        <f t="array" ref="BQ20">SUMPRODUCT(IF($B$6:$Z$6="HEURE",$B20:$Z20,0)*($E20:$AC20="AJ"))+SUMPRODUCT(IF($AE$6:$BC$6="HEURE",$AE20:$BC20,0)*($AH20:$BF20="AJ"))</f>
        <v>0</v>
      </c>
      <c r="BR20" s="84">
        <f t="array" ref="BR20">SUMPRODUCT(IF($B$6:$Z$6="HEURE",$B20:$Z20,0)*($E20:$AC20="ANJ"))+SUMPRODUCT(IF($AE$6:$BC$6="HEURE",$AE20:$BC20,0)*($AH20:$BF20="ANJ"))</f>
        <v>0</v>
      </c>
    </row>
    <row r="21" spans="1:70" x14ac:dyDescent="0.25">
      <c r="A21" s="94" t="str">
        <f>IF([1]BASE!A18="","",[1]BASE!A18)</f>
        <v>Romain</v>
      </c>
      <c r="B21" s="81"/>
      <c r="C21" s="42"/>
      <c r="D21" s="49"/>
      <c r="E21" s="82"/>
      <c r="F21" s="42"/>
      <c r="G21" s="42"/>
      <c r="H21" s="49"/>
      <c r="I21" s="82"/>
      <c r="J21" s="42"/>
      <c r="K21" s="42"/>
      <c r="L21" s="49"/>
      <c r="M21" s="82"/>
      <c r="N21" s="42"/>
      <c r="O21" s="43"/>
      <c r="P21" s="49"/>
      <c r="Q21" s="82"/>
      <c r="R21" s="42"/>
      <c r="S21" s="42"/>
      <c r="T21" s="49"/>
      <c r="U21" s="82"/>
      <c r="V21" s="42"/>
      <c r="W21" s="42"/>
      <c r="X21" s="49"/>
      <c r="Y21" s="82"/>
      <c r="Z21" s="42"/>
      <c r="AA21" s="42"/>
      <c r="AB21" s="42"/>
      <c r="AC21" s="42"/>
      <c r="AD21" s="83">
        <f>SUM(B21:R21)</f>
        <v>0</v>
      </c>
      <c r="AE21" s="81"/>
      <c r="AF21" s="49"/>
      <c r="AG21" s="49"/>
      <c r="AH21" s="82"/>
      <c r="AI21" s="42"/>
      <c r="AJ21" s="49"/>
      <c r="AK21" s="49"/>
      <c r="AL21" s="82"/>
      <c r="AM21" s="42"/>
      <c r="AN21" s="49"/>
      <c r="AO21" s="49"/>
      <c r="AP21" s="82"/>
      <c r="AQ21" s="42"/>
      <c r="AR21" s="49"/>
      <c r="AS21" s="49"/>
      <c r="AT21" s="82"/>
      <c r="AU21" s="42"/>
      <c r="AV21" s="49"/>
      <c r="AW21" s="49"/>
      <c r="AX21" s="82"/>
      <c r="AY21" s="42"/>
      <c r="AZ21" s="49"/>
      <c r="BA21" s="49"/>
      <c r="BB21" s="82"/>
      <c r="BC21" s="42"/>
      <c r="BD21" s="42"/>
      <c r="BE21" s="42"/>
      <c r="BF21" s="42"/>
      <c r="BG21" s="83">
        <f>SUM(AE21:AU21)</f>
        <v>0</v>
      </c>
      <c r="BI21" s="84">
        <f t="array" ref="BI21">SUMPRODUCT(IF($B$6:$Z$6="HEURE",$B21:$Z21,0)*($E21:$AC21="CP"))+SUMPRODUCT(IF($AE$6:$BC$6="HEURE",$AE21:$BC21,0)*($AH21:$BF21="CP"))</f>
        <v>0</v>
      </c>
      <c r="BJ21" s="84">
        <f t="array" ref="BJ21">SUMPRODUCT(IF($B$6:$Z$6="HEURE",$B21:$Z21,0)*($E21:$AC21="Malade"))+SUMPRODUCT(IF($AE$6:$BC$6="HEURE",$AE21:$BC21,0)*($AH21:$BF21="Malade"))</f>
        <v>0</v>
      </c>
      <c r="BK21" s="84">
        <f t="shared" si="6"/>
        <v>0</v>
      </c>
      <c r="BL21" s="84">
        <f t="array" ref="BL21">SUMPRODUCT(IF($B$6:$Z$6="HEURE",$B21:$Z21,0)*($E21:$AC21="FERIE"))+SUMPRODUCT(IF($AE$6:$BC$6="HEURE",$AE21:$BC21,0)*($AH21:$BF21="FERIE"))</f>
        <v>0</v>
      </c>
      <c r="BM21" s="84">
        <f t="array" ref="BM21">SUMPRODUCT(IF($B$6:$Z$6="HEURE",$B21:$Z21,0)*($E21:$AC21="RJF"))+SUMPRODUCT(IF($AE$6:$BC$6="HEURE",$AE21:$BC21,0)*($AH21:$BF21="RJF"))</f>
        <v>0</v>
      </c>
      <c r="BN21" s="84">
        <f t="array" ref="BN21">SUMPRODUCT(IF($B$6:$Z$6="HEURE",$B21:$Z21,0)*($E21:$AC21="Form"))+SUMPRODUCT(IF($AE$6:$BC$6="HEURE",$AE21:$BC21,0)*($AH21:$BF21="Form"))</f>
        <v>0</v>
      </c>
      <c r="BO21" s="84">
        <f t="array" ref="BO21">SUMPRODUCT(IF($B$6:$Z$6="HEURE",$B21:$Z21,0)*($E21:$AC21="PC"))+SUMPRODUCT(IF($AE$6:$BC$6="HEURE",$AE21:$BC21,0)*($AH21:$BF21="PC"))</f>
        <v>0</v>
      </c>
      <c r="BP21" s="84">
        <f t="array" ref="BP21">SUMPRODUCT(IF($B$6:$Z$6="HEURE",$B21:$Z21,0)*($E21:$AC21="PAM"))+SUMPRODUCT(IF($AE$6:$BC$6="HEURE",$AE21:$BC21,0)*($AH21:$BF21="PAM"))</f>
        <v>0</v>
      </c>
      <c r="BQ21" s="84">
        <f t="array" ref="BQ21">SUMPRODUCT(IF($B$6:$Z$6="HEURE",$B21:$Z21,0)*($E21:$AC21="AJ"))+SUMPRODUCT(IF($AE$6:$BC$6="HEURE",$AE21:$BC21,0)*($AH21:$BF21="AJ"))</f>
        <v>0</v>
      </c>
      <c r="BR21" s="84">
        <f t="array" ref="BR21">SUMPRODUCT(IF($B$6:$Z$6="HEURE",$B21:$Z21,0)*($E21:$AC21="ANJ"))+SUMPRODUCT(IF($AE$6:$BC$6="HEURE",$AE21:$BC21,0)*($AH21:$BF21="ANJ"))</f>
        <v>0</v>
      </c>
    </row>
    <row r="22" spans="1:70" x14ac:dyDescent="0.25">
      <c r="A22" s="94" t="str">
        <f>IF([1]BASE!A19="","",[1]BASE!A19)</f>
        <v>Filip</v>
      </c>
      <c r="B22" s="81"/>
      <c r="C22" s="42"/>
      <c r="D22" s="49"/>
      <c r="E22" s="82"/>
      <c r="F22" s="42"/>
      <c r="G22" s="42"/>
      <c r="H22" s="49"/>
      <c r="I22" s="82"/>
      <c r="J22" s="42"/>
      <c r="K22" s="42"/>
      <c r="L22" s="49"/>
      <c r="M22" s="82"/>
      <c r="N22" s="42"/>
      <c r="O22" s="43"/>
      <c r="P22" s="49"/>
      <c r="Q22" s="82"/>
      <c r="R22" s="42"/>
      <c r="S22" s="42"/>
      <c r="T22" s="49"/>
      <c r="U22" s="82"/>
      <c r="V22" s="42"/>
      <c r="W22" s="42"/>
      <c r="X22" s="49"/>
      <c r="Y22" s="82"/>
      <c r="Z22" s="42"/>
      <c r="AA22" s="42"/>
      <c r="AB22" s="42"/>
      <c r="AC22" s="42"/>
      <c r="AD22" s="83">
        <f>SUM(B22:R22)</f>
        <v>0</v>
      </c>
      <c r="AE22" s="81"/>
      <c r="AF22" s="49"/>
      <c r="AG22" s="49"/>
      <c r="AH22" s="82"/>
      <c r="AI22" s="42"/>
      <c r="AJ22" s="49"/>
      <c r="AK22" s="49"/>
      <c r="AL22" s="82"/>
      <c r="AM22" s="42"/>
      <c r="AN22" s="49"/>
      <c r="AO22" s="49"/>
      <c r="AP22" s="82"/>
      <c r="AQ22" s="42"/>
      <c r="AR22" s="49"/>
      <c r="AS22" s="49"/>
      <c r="AT22" s="82"/>
      <c r="AU22" s="42"/>
      <c r="AV22" s="49"/>
      <c r="AW22" s="49"/>
      <c r="AX22" s="82"/>
      <c r="AY22" s="42"/>
      <c r="AZ22" s="49"/>
      <c r="BA22" s="49"/>
      <c r="BB22" s="82"/>
      <c r="BC22" s="42"/>
      <c r="BD22" s="42"/>
      <c r="BE22" s="42"/>
      <c r="BF22" s="42"/>
      <c r="BG22" s="83">
        <f>SUM(AE22:AU22)</f>
        <v>0</v>
      </c>
      <c r="BI22" s="84">
        <f t="array" ref="BI22">SUMPRODUCT(IF($B$6:$Z$6="HEURE",$B22:$Z22,0)*($E22:$AC22="CP"))+SUMPRODUCT(IF($AE$6:$BC$6="HEURE",$AE22:$BC22,0)*($AH22:$BF22="CP"))</f>
        <v>0</v>
      </c>
      <c r="BJ22" s="84">
        <f t="array" ref="BJ22">SUMPRODUCT(IF($B$6:$Z$6="HEURE",$B22:$Z22,0)*($E22:$AC22="Malade"))+SUMPRODUCT(IF($AE$6:$BC$6="HEURE",$AE22:$BC22,0)*($AH22:$BF22="Malade"))</f>
        <v>0</v>
      </c>
      <c r="BK22" s="84">
        <f t="shared" si="6"/>
        <v>0</v>
      </c>
      <c r="BL22" s="84">
        <f t="array" ref="BL22">SUMPRODUCT(IF($B$6:$Z$6="HEURE",$B22:$Z22,0)*($E22:$AC22="FERIE"))+SUMPRODUCT(IF($AE$6:$BC$6="HEURE",$AE22:$BC22,0)*($AH22:$BF22="FERIE"))</f>
        <v>0</v>
      </c>
      <c r="BM22" s="84">
        <f t="array" ref="BM22">SUMPRODUCT(IF($B$6:$Z$6="HEURE",$B22:$Z22,0)*($E22:$AC22="RJF"))+SUMPRODUCT(IF($AE$6:$BC$6="HEURE",$AE22:$BC22,0)*($AH22:$BF22="RJF"))</f>
        <v>0</v>
      </c>
      <c r="BN22" s="84">
        <f t="array" ref="BN22">SUMPRODUCT(IF($B$6:$Z$6="HEURE",$B22:$Z22,0)*($E22:$AC22="Form"))+SUMPRODUCT(IF($AE$6:$BC$6="HEURE",$AE22:$BC22,0)*($AH22:$BF22="Form"))</f>
        <v>0</v>
      </c>
      <c r="BO22" s="84">
        <f t="array" ref="BO22">SUMPRODUCT(IF($B$6:$Z$6="HEURE",$B22:$Z22,0)*($E22:$AC22="PC"))+SUMPRODUCT(IF($AE$6:$BC$6="HEURE",$AE22:$BC22,0)*($AH22:$BF22="PC"))</f>
        <v>0</v>
      </c>
      <c r="BP22" s="84">
        <f t="array" ref="BP22">SUMPRODUCT(IF($B$6:$Z$6="HEURE",$B22:$Z22,0)*($E22:$AC22="PAM"))+SUMPRODUCT(IF($AE$6:$BC$6="HEURE",$AE22:$BC22,0)*($AH22:$BF22="PAM"))</f>
        <v>0</v>
      </c>
      <c r="BQ22" s="84">
        <f t="array" ref="BQ22">SUMPRODUCT(IF($B$6:$Z$6="HEURE",$B22:$Z22,0)*($E22:$AC22="AJ"))+SUMPRODUCT(IF($AE$6:$BC$6="HEURE",$AE22:$BC22,0)*($AH22:$BF22="AJ"))</f>
        <v>0</v>
      </c>
      <c r="BR22" s="84">
        <f t="array" ref="BR22">SUMPRODUCT(IF($B$6:$Z$6="HEURE",$B22:$Z22,0)*($E22:$AC22="ANJ"))+SUMPRODUCT(IF($AE$6:$BC$6="HEURE",$AE22:$BC22,0)*($AH22:$BF22="ANJ"))</f>
        <v>0</v>
      </c>
    </row>
    <row r="23" spans="1:70" ht="15.75" thickBot="1" x14ac:dyDescent="0.3">
      <c r="A23" s="95" t="str">
        <f>IF([1]BASE!A20="","",[1]BASE!A20)</f>
        <v>Stephanie</v>
      </c>
      <c r="B23" s="89"/>
      <c r="C23" s="54"/>
      <c r="D23" s="60"/>
      <c r="E23" s="90"/>
      <c r="F23" s="54"/>
      <c r="G23" s="54"/>
      <c r="H23" s="60"/>
      <c r="I23" s="90"/>
      <c r="J23" s="54"/>
      <c r="K23" s="54"/>
      <c r="L23" s="60"/>
      <c r="M23" s="90"/>
      <c r="N23" s="54"/>
      <c r="O23" s="55"/>
      <c r="P23" s="60"/>
      <c r="Q23" s="90"/>
      <c r="R23" s="54"/>
      <c r="S23" s="54"/>
      <c r="T23" s="60"/>
      <c r="U23" s="90"/>
      <c r="V23" s="54"/>
      <c r="W23" s="54"/>
      <c r="X23" s="60"/>
      <c r="Y23" s="90"/>
      <c r="Z23" s="54"/>
      <c r="AA23" s="54"/>
      <c r="AB23" s="54"/>
      <c r="AC23" s="54"/>
      <c r="AD23" s="96">
        <f>SUM(B23:R23)</f>
        <v>0</v>
      </c>
      <c r="AE23" s="89"/>
      <c r="AF23" s="60"/>
      <c r="AG23" s="60"/>
      <c r="AH23" s="90"/>
      <c r="AI23" s="54"/>
      <c r="AJ23" s="60"/>
      <c r="AK23" s="60"/>
      <c r="AL23" s="90"/>
      <c r="AM23" s="54"/>
      <c r="AN23" s="60"/>
      <c r="AO23" s="60"/>
      <c r="AP23" s="90"/>
      <c r="AQ23" s="54"/>
      <c r="AR23" s="60"/>
      <c r="AS23" s="60"/>
      <c r="AT23" s="90"/>
      <c r="AU23" s="54"/>
      <c r="AV23" s="60"/>
      <c r="AW23" s="60"/>
      <c r="AX23" s="90"/>
      <c r="AY23" s="54"/>
      <c r="AZ23" s="60"/>
      <c r="BA23" s="60"/>
      <c r="BB23" s="90"/>
      <c r="BC23" s="54"/>
      <c r="BD23" s="54"/>
      <c r="BE23" s="54"/>
      <c r="BF23" s="54"/>
      <c r="BG23" s="96">
        <f>SUM(AE23:AU23)</f>
        <v>0</v>
      </c>
      <c r="BI23" s="97">
        <f t="array" ref="BI23">SUMPRODUCT(IF($B$6:$Z$6="HEURE",$B23:$Z23,0)*($E23:$AC23="CP"))+SUMPRODUCT(IF($AE$6:$BC$6="HEURE",$AE23:$BC23,0)*($AH23:$BF23="CP"))</f>
        <v>0</v>
      </c>
      <c r="BJ23" s="97">
        <f t="array" ref="BJ23">SUMPRODUCT(IF($B$6:$Z$6="HEURE",$B23:$Z23,0)*($E23:$AC23="Malade"))+SUMPRODUCT(IF($AE$6:$BC$6="HEURE",$AE23:$BC23,0)*($AH23:$BF23="Malade"))</f>
        <v>0</v>
      </c>
      <c r="BK23" s="97">
        <f t="shared" si="6"/>
        <v>0</v>
      </c>
      <c r="BL23" s="97">
        <f t="array" ref="BL23">SUMPRODUCT(IF($B$6:$Z$6="HEURE",$B23:$Z23,0)*($E23:$AC23="FERIE"))+SUMPRODUCT(IF($AE$6:$BC$6="HEURE",$AE23:$BC23,0)*($AH23:$BF23="FERIE"))</f>
        <v>0</v>
      </c>
      <c r="BM23" s="97">
        <f t="array" ref="BM23">SUMPRODUCT(IF($B$6:$Z$6="HEURE",$B23:$Z23,0)*($E23:$AC23="RJF"))+SUMPRODUCT(IF($AE$6:$BC$6="HEURE",$AE23:$BC23,0)*($AH23:$BF23="RJF"))</f>
        <v>0</v>
      </c>
      <c r="BN23" s="97">
        <f t="array" ref="BN23">SUMPRODUCT(IF($B$6:$Z$6="HEURE",$B23:$Z23,0)*($E23:$AC23="Form"))+SUMPRODUCT(IF($AE$6:$BC$6="HEURE",$AE23:$BC23,0)*($AH23:$BF23="Form"))</f>
        <v>0</v>
      </c>
      <c r="BO23" s="97">
        <f t="array" ref="BO23">SUMPRODUCT(IF($B$6:$Z$6="HEURE",$B23:$Z23,0)*($E23:$AC23="PC"))+SUMPRODUCT(IF($AE$6:$BC$6="HEURE",$AE23:$BC23,0)*($AH23:$BF23="PC"))</f>
        <v>0</v>
      </c>
      <c r="BP23" s="97">
        <f t="array" ref="BP23">SUMPRODUCT(IF($B$6:$Z$6="HEURE",$B23:$Z23,0)*($E23:$AC23="PAM"))+SUMPRODUCT(IF($AE$6:$BC$6="HEURE",$AE23:$BC23,0)*($AH23:$BF23="PAM"))</f>
        <v>0</v>
      </c>
      <c r="BQ23" s="97">
        <f t="array" ref="BQ23">SUMPRODUCT(IF($B$6:$Z$6="HEURE",$B23:$Z23,0)*($E23:$AC23="AJ"))+SUMPRODUCT(IF($AE$6:$BC$6="HEURE",$AE23:$BC23,0)*($AH23:$BF23="AJ"))</f>
        <v>0</v>
      </c>
      <c r="BR23" s="97">
        <f t="array" ref="BR23">SUMPRODUCT(IF($B$6:$Z$6="HEURE",$B23:$Z23,0)*($E23:$AC23="ANJ"))+SUMPRODUCT(IF($AE$6:$BC$6="HEURE",$AE23:$BC23,0)*($AH23:$BF23="ANJ"))</f>
        <v>0</v>
      </c>
    </row>
    <row r="24" spans="1:70" ht="15.75" thickTop="1" x14ac:dyDescent="0.25">
      <c r="A24" s="98" t="s">
        <v>20</v>
      </c>
      <c r="B24" s="99"/>
      <c r="C24" s="100"/>
      <c r="D24" s="100"/>
      <c r="E24" s="99">
        <f t="shared" ref="E24" si="7">COUNTIF(E7:E23,"CP")</f>
        <v>0</v>
      </c>
      <c r="F24" s="99"/>
      <c r="G24" s="100"/>
      <c r="H24" s="100"/>
      <c r="I24" s="99">
        <f t="shared" ref="I24" si="8">COUNTIF(I7:I23,"CP")</f>
        <v>0</v>
      </c>
      <c r="J24" s="99"/>
      <c r="K24" s="100"/>
      <c r="L24" s="100"/>
      <c r="M24" s="99">
        <f t="shared" ref="M24:AC24" si="9">COUNTIF(M7:M23,"CP")</f>
        <v>1</v>
      </c>
      <c r="N24" s="99"/>
      <c r="O24" s="100"/>
      <c r="P24" s="100"/>
      <c r="Q24" s="99">
        <f t="shared" si="9"/>
        <v>0</v>
      </c>
      <c r="R24" s="99"/>
      <c r="S24" s="100"/>
      <c r="T24" s="100"/>
      <c r="U24" s="99">
        <f t="shared" si="9"/>
        <v>1</v>
      </c>
      <c r="V24" s="99"/>
      <c r="W24" s="100"/>
      <c r="X24" s="100"/>
      <c r="Y24" s="99">
        <f t="shared" si="9"/>
        <v>0</v>
      </c>
      <c r="Z24" s="99"/>
      <c r="AA24" s="100"/>
      <c r="AB24" s="100"/>
      <c r="AC24" s="99">
        <f t="shared" si="9"/>
        <v>0</v>
      </c>
      <c r="AD24" s="101"/>
      <c r="AE24" s="99"/>
      <c r="AF24" s="100"/>
      <c r="AG24" s="100"/>
      <c r="AH24" s="99">
        <f t="shared" ref="AH24" si="10">COUNTIF(AH7:AH23,"CP")</f>
        <v>0</v>
      </c>
      <c r="AI24" s="99"/>
      <c r="AJ24" s="100"/>
      <c r="AK24" s="100"/>
      <c r="AL24" s="99">
        <f t="shared" ref="AL24" si="11">COUNTIF(AL7:AL23,"CP")</f>
        <v>0</v>
      </c>
      <c r="AM24" s="99"/>
      <c r="AN24" s="100"/>
      <c r="AO24" s="100"/>
      <c r="AP24" s="99">
        <f t="shared" ref="AP24" si="12">COUNTIF(AP7:AP23,"CP")</f>
        <v>0</v>
      </c>
      <c r="AQ24" s="99"/>
      <c r="AR24" s="100"/>
      <c r="AS24" s="100"/>
      <c r="AT24" s="99">
        <f t="shared" ref="AT24" si="13">COUNTIF(AT7:AT23,"CP")</f>
        <v>0</v>
      </c>
      <c r="AU24" s="99"/>
      <c r="AV24" s="100"/>
      <c r="AW24" s="100"/>
      <c r="AX24" s="99">
        <f t="shared" ref="AX24" si="14">COUNTIF(AX7:AX23,"CP")</f>
        <v>0</v>
      </c>
      <c r="AY24" s="99"/>
      <c r="AZ24" s="100"/>
      <c r="BA24" s="100"/>
      <c r="BB24" s="99">
        <f t="shared" ref="BB24" si="15">COUNTIF(BB7:BB23,"CP")</f>
        <v>0</v>
      </c>
      <c r="BC24" s="99"/>
      <c r="BD24" s="100"/>
      <c r="BE24" s="100"/>
      <c r="BF24" s="99">
        <f t="shared" ref="BF24" si="16">COUNTIF(BF7:BF23,"CP")</f>
        <v>0</v>
      </c>
      <c r="BG24" s="102"/>
    </row>
    <row r="25" spans="1:70" ht="15.75" thickBot="1" x14ac:dyDescent="0.3">
      <c r="A25" s="103"/>
      <c r="AD25" s="104"/>
      <c r="BG25" s="1"/>
    </row>
    <row r="26" spans="1:70" ht="16.5" thickTop="1" thickBot="1" x14ac:dyDescent="0.3">
      <c r="A26" s="105" t="s">
        <v>21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7">
        <f>SUM(AD7:AD23)</f>
        <v>2.625</v>
      </c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7">
        <f>SUM(BG7:BG23)</f>
        <v>0</v>
      </c>
    </row>
    <row r="27" spans="1:70" ht="15.75" thickTop="1" x14ac:dyDescent="0.25">
      <c r="A27" s="105" t="s">
        <v>22</v>
      </c>
      <c r="B27" s="108">
        <f>IF(E7="",B7,0)+IF(E8="",B8,0)+IF(E9="",B9,0)+IF(E10="",B10,0)+IF(E11="",B11,0)+IF(E13="",B13,0)+IF(E14="",B14,0)+IF(E15="",B15,0)+IF(E16="",B16,0)+IF(E17="",B17,0)+IF(E19="",B19,0)+IF(E20="",B20,0)+IF(E21="",B21,0)+IF(E22="",B22,0)+IF(E23="",B23,0)</f>
        <v>0.25</v>
      </c>
      <c r="C27" s="109"/>
      <c r="D27" s="109"/>
      <c r="E27" s="110"/>
      <c r="F27" s="73">
        <f>IF(I7="",F7,0)+IF(I8="",F8,0)+IF(I9="",F9,0)+IF(I10="",F10,0)+IF(I11="",F11,0)+IF(I13="",F13,0)+IF(I14="",F14,0)+IF(I15="",F15,0)+IF(I16="",F16,0)+IF(I17="",F17,0)+IF(I19="",F19,0)+IF(I20="",F20,0)+IF(I21="",F21,0)+IF(I22="",F22,0)+IF(I23="",F23,0)</f>
        <v>0.25</v>
      </c>
      <c r="G27" s="73"/>
      <c r="H27" s="73"/>
      <c r="I27" s="73"/>
      <c r="J27" s="73">
        <f>IF(M7="",J7,0)+IF(M8="",J8,0)+IF(M9="",J9,0)+IF(M10="",J10,0)+IF(M11="",J11,0)+IF(M13="",J13,0)+IF(M14="",J14,0)+IF(M15="",J15,0)+IF(M16="",J16,0)+IF(M17="",J17,0)+IF(M19="",J19,0)+IF(M20="",J20,0)+IF(M21="",J21,0)+IF(M22="",J22,0)+IF(M23="",J23,0)</f>
        <v>0.375</v>
      </c>
      <c r="K27" s="73"/>
      <c r="L27" s="73"/>
      <c r="M27" s="73"/>
      <c r="N27" s="73">
        <f>IF(Q7="",N7,0)+IF(Q8="",N8,0)+IF(Q9="",N9,0)+IF(Q10="",N10,0)+IF(Q11="",N11,0)+IF(Q13="",N13,0)+IF(Q14="",N14,0)+IF(Q15="",N15,0)+IF(Q16="",N16,0)+IF(Q17="",N17,0)+IF(Q19="",N19,0)+IF(Q20="",N20,0)+IF(Q21="",N21,0)+IF(Q22="",N22,0)+IF(Q23="",N23,0)</f>
        <v>0.75</v>
      </c>
      <c r="O27" s="73"/>
      <c r="P27" s="73"/>
      <c r="Q27" s="73"/>
      <c r="R27" s="73">
        <f>IF(U7="",R7,0)+IF(U8="",R8,0)+IF(U9="",R9,0)+IF(U10="",R10,0)+IF(U11="",R11,0)+IF(U13="",R13,0)+IF(U14="",R14,0)+IF(U15="",R15,0)+IF(U16="",R16,0)+IF(U17="",R17,0)+IF(U19="",R19,0)+IF(U20="",R20,0)+IF(U21="",R21,0)+IF(U22="",R22,0)+IF(U23="",R23,0)</f>
        <v>0.33333333333333331</v>
      </c>
      <c r="S27" s="73"/>
      <c r="T27" s="73"/>
      <c r="U27" s="73"/>
      <c r="V27" s="73">
        <f>IF(Y7="",V7,0)+IF(Y8="",V8,0)+IF(Y9="",V9,0)+IF(Y10="",V10,0)+IF(Y11="",V11,0)+IF(Y13="",V13,0)+IF(Y14="",V14,0)+IF(Y15="",V15,0)+IF(Y16="",V16,0)+IF(Y17="",V17,0)+IF(Y19="",V19,0)+IF(Y20="",V20,0)+IF(Y21="",V21,0)+IF(Y22="",V22,0)+IF(Y23="",V23,0)</f>
        <v>0.66666666666666663</v>
      </c>
      <c r="W27" s="73"/>
      <c r="X27" s="73"/>
      <c r="Y27" s="73"/>
      <c r="Z27" s="73">
        <f>IF(AC7="",Z7,0)+IF(AC8="",Z8,0)+IF(AC9="",Z9,0)+IF(AC10="",Z10,0)+IF(AC11="",Z11,0)+IF(AC13="",Z13,0)+IF(AC14="",Z14,0)+IF(AC15="",Z15,0)+IF(AC16="",Z16,0)+IF(AC17="",Z17,0)+IF(AC19="",Z19,0)+IF(AC20="",Z20,0)+IF(AC21="",Z21,0)+IF(AC22="",Z22,0)+IF(AC23="",Z23,0)</f>
        <v>0</v>
      </c>
      <c r="AA27" s="111"/>
      <c r="AB27" s="111"/>
      <c r="AC27" s="112"/>
      <c r="AD27" s="113">
        <f>SUM(B27:AC27)</f>
        <v>2.625</v>
      </c>
      <c r="AE27" s="73">
        <f>IF(AH7="",AE7,0)+IF(AH8="",AE8,0)+IF(AH9="",AE9,0)+IF(AH10="",AE10,0)+IF(AH11="",AE11,0)+IF(AH13="",AE13,0)+IF(AH14="",AE14,0)+IF(AH15="",AE15,0)+IF(AH16="",AE16,0)+IF(AH17="",AE17,0)+IF(AH19="",AE19,0)+IF(AH20="",AE20,0)+IF(AH21="",AE21,0)+IF(AH22="",AE22,0)+IF(AH23="",AE23,0)</f>
        <v>0</v>
      </c>
      <c r="AF27" s="73"/>
      <c r="AG27" s="73"/>
      <c r="AH27" s="73"/>
      <c r="AI27" s="73">
        <f>IF(AL7="",AI7,0)+IF(AL8="",AI8,0)+IF(AL9="",AI9,0)+IF(AL10="",AI10,0)+IF(AL11="",AI11,0)+IF(AL13="",AI13,0)+IF(AL14="",AI14,0)+IF(AL15="",AI15,0)+IF(AL16="",AI16,0)+IF(AL17="",AI17,0)+IF(AL19="",AI19,0)+IF(AL20="",AI20,0)+IF(AL21="",AI21,0)+IF(AL22="",AI22,0)+IF(AL23="",AI23,0)</f>
        <v>0</v>
      </c>
      <c r="AJ27" s="73"/>
      <c r="AK27" s="73"/>
      <c r="AL27" s="73"/>
      <c r="AM27" s="73">
        <f>IF(AP7="",AM7,0)+IF(AP8="",AM8,0)+IF(AP9="",AM9,0)+IF(AP10="",AM10,0)+IF(AP11="",AM11,0)+IF(AP13="",AM13,0)+IF(AP14="",AM14,0)+IF(AP15="",AM15,0)+IF(AP16="",AM16,0)+IF(AP17="",AM17,0)+IF(AP19="",AM19,0)+IF(AP20="",AM20,0)+IF(AP21="",AM21,0)+IF(AP22="",AM22,0)+IF(AP23="",AM23,0)</f>
        <v>0</v>
      </c>
      <c r="AN27" s="73"/>
      <c r="AO27" s="73"/>
      <c r="AP27" s="73"/>
      <c r="AQ27" s="73">
        <f>IF(AT7="",AQ7,0)+IF(AT8="",AQ8,0)+IF(AT9="",AQ9,0)+IF(AT10="",AQ10,0)+IF(AT11="",AQ11,0)+IF(AT13="",AQ13,0)+IF(AT14="",AQ14,0)+IF(AT15="",AQ15,0)+IF(AT16="",AQ16,0)+IF(AT17="",AQ17,0)+IF(AT19="",AQ19,0)+IF(AT20="",AQ20,0)+IF(AT21="",AQ21,0)+IF(AT22="",AQ22,0)+IF(AT23="",AQ23,0)</f>
        <v>0</v>
      </c>
      <c r="AR27" s="73"/>
      <c r="AS27" s="73"/>
      <c r="AT27" s="73"/>
      <c r="AU27" s="73">
        <f>IF(AX7="",AU7,0)+IF(AX8="",AU8,0)+IF(AX9="",AU9,0)+IF(AX10="",AU10,0)+IF(AX11="",AU11,0)+IF(AX13="",AU13,0)+IF(AX14="",AU14,0)+IF(AX15="",AU15,0)+IF(AX16="",AU16,0)+IF(AX17="",AU17,0)+IF(AX19="",AU19,0)+IF(AX20="",AU20,0)+IF(AX21="",AU21,0)+IF(AX22="",AU22,0)+IF(AX23="",AU23,0)</f>
        <v>0</v>
      </c>
      <c r="AV27" s="73"/>
      <c r="AW27" s="73"/>
      <c r="AX27" s="73"/>
      <c r="AY27" s="73">
        <f>IF(BB7="",AY7,0)+IF(BB8="",AY8,0)+IF(BB9="",AY9,0)+IF(BB10="",AY10,0)+IF(BB11="",AY11,0)+IF(BB13="",AY13,0)+IF(BB14="",AY14,0)+IF(BB15="",AY15,0)+IF(BB16="",AY16,0)+IF(BB17="",AY17,0)+IF(BB19="",AY19,0)+IF(BB20="",AY20,0)+IF(BB21="",AY21,0)+IF(BB22="",AY22,0)+IF(BB23="",AY23,0)</f>
        <v>0</v>
      </c>
      <c r="AZ27" s="73"/>
      <c r="BA27" s="73"/>
      <c r="BB27" s="73"/>
      <c r="BC27" s="73">
        <f>IF(BF7="",BC7,0)+IF(BF8="",BC8,0)+IF(BF9="",BC9,0)+IF(BF10="",BC10,0)+IF(BF11="",BC11,0)+IF(BF13="",BC13,0)+IF(BF14="",BC14,0)+IF(BF15="",BC15,0)+IF(BF16="",BC16,0)+IF(BF17="",BC17,0)+IF(BF19="",BC19,0)+IF(BF20="",BC20,0)+IF(BF21="",BC21,0)+IF(BF22="",BC22,0)+IF(BF23="",BC23,0)</f>
        <v>0</v>
      </c>
      <c r="BD27" s="73"/>
      <c r="BE27" s="73"/>
      <c r="BF27" s="73"/>
      <c r="BG27" s="114">
        <f>SUM(AE27:AQ27)</f>
        <v>0</v>
      </c>
    </row>
    <row r="28" spans="1:70" x14ac:dyDescent="0.25">
      <c r="A28" s="105" t="s">
        <v>23</v>
      </c>
      <c r="B28" s="115">
        <f>IF(B7="Ferié",0,[1]Feuil1!$D$18)</f>
        <v>1.1916679729179744</v>
      </c>
      <c r="C28" s="116"/>
      <c r="D28" s="116"/>
      <c r="E28" s="117"/>
      <c r="F28" s="118">
        <f>IF(F7="Ferié",0,[1]Feuil1!$G$18)</f>
        <v>2.5729276030631949</v>
      </c>
      <c r="G28" s="118"/>
      <c r="H28" s="118"/>
      <c r="I28" s="118"/>
      <c r="J28" s="118">
        <f>IF(J7="Ferié",0,[1]Feuil1!$J$18)</f>
        <v>2.8601129234472227</v>
      </c>
      <c r="K28" s="118"/>
      <c r="L28" s="118"/>
      <c r="M28" s="118"/>
      <c r="N28" s="118">
        <f>IF(N7="Ferié",0,[1]Feuil1!$M$18)</f>
        <v>2.7511390387731995</v>
      </c>
      <c r="O28" s="118"/>
      <c r="P28" s="118"/>
      <c r="Q28" s="118"/>
      <c r="R28" s="118">
        <f>IF(R7="Ferié",0,[1]Feuil1!$P$18)</f>
        <v>2.865832547228456</v>
      </c>
      <c r="S28" s="118"/>
      <c r="T28" s="118"/>
      <c r="U28" s="118"/>
      <c r="V28" s="118">
        <f>IF(V7="Ferié",0,[1]Feuil1!$S$18)</f>
        <v>3.5750039187539184</v>
      </c>
      <c r="W28" s="118"/>
      <c r="X28" s="118"/>
      <c r="Y28" s="118"/>
      <c r="Z28" s="118">
        <f>IF(Z7="Ferié",0,[1]Feuil1!$U$18)</f>
        <v>0.65000071250071245</v>
      </c>
      <c r="AA28" s="119"/>
      <c r="AB28" s="119"/>
      <c r="AC28" s="120"/>
      <c r="AD28" s="121">
        <f>SUM(B28:AC28)</f>
        <v>16.466684716684679</v>
      </c>
      <c r="AE28" s="118">
        <f>[1]Feuil1!$D$18</f>
        <v>1.1916679729179744</v>
      </c>
      <c r="AF28" s="118"/>
      <c r="AG28" s="118"/>
      <c r="AH28" s="118"/>
      <c r="AI28" s="118">
        <f>[1]Feuil1!$D$18</f>
        <v>1.1916679729179744</v>
      </c>
      <c r="AJ28" s="118"/>
      <c r="AK28" s="118"/>
      <c r="AL28" s="118"/>
      <c r="AM28" s="118">
        <f>[1]Feuil1!$D$18</f>
        <v>1.1916679729179744</v>
      </c>
      <c r="AN28" s="118"/>
      <c r="AO28" s="118"/>
      <c r="AP28" s="118"/>
      <c r="AQ28" s="118">
        <f>[1]Feuil1!$D$18</f>
        <v>1.1916679729179744</v>
      </c>
      <c r="AR28" s="118"/>
      <c r="AS28" s="118"/>
      <c r="AT28" s="118"/>
      <c r="AU28" s="118">
        <f>[1]Feuil1!$D$18</f>
        <v>1.1916679729179744</v>
      </c>
      <c r="AV28" s="118"/>
      <c r="AW28" s="118"/>
      <c r="AX28" s="118"/>
      <c r="AY28" s="118">
        <f>[1]Feuil1!$D$18</f>
        <v>1.1916679729179744</v>
      </c>
      <c r="AZ28" s="118"/>
      <c r="BA28" s="118"/>
      <c r="BB28" s="118"/>
      <c r="BC28" s="118">
        <f>[1]Feuil1!$D$18</f>
        <v>1.1916679729179744</v>
      </c>
      <c r="BD28" s="118"/>
      <c r="BE28" s="118"/>
      <c r="BF28" s="118"/>
      <c r="BG28" s="122">
        <f>SUM(AE28:AQ28)</f>
        <v>4.7666718916718978</v>
      </c>
    </row>
    <row r="29" spans="1:70" ht="15.75" thickBot="1" x14ac:dyDescent="0.3">
      <c r="A29" s="123" t="s">
        <v>24</v>
      </c>
      <c r="B29" s="124">
        <f t="shared" ref="B29" si="17">B27-B28</f>
        <v>-0.94166797291797444</v>
      </c>
      <c r="C29" s="125"/>
      <c r="D29" s="125"/>
      <c r="E29" s="126"/>
      <c r="F29" s="127">
        <f t="shared" ref="F29" si="18">F27-F28</f>
        <v>-2.3229276030631949</v>
      </c>
      <c r="G29" s="128"/>
      <c r="H29" s="128"/>
      <c r="I29" s="128"/>
      <c r="J29" s="129">
        <f t="shared" ref="J29" si="19">J27-J28</f>
        <v>-2.4851129234472227</v>
      </c>
      <c r="K29" s="128"/>
      <c r="L29" s="128"/>
      <c r="M29" s="128"/>
      <c r="N29" s="129">
        <f t="shared" ref="N29" si="20">N27-N28</f>
        <v>-2.0011390387731995</v>
      </c>
      <c r="O29" s="128"/>
      <c r="P29" s="128"/>
      <c r="Q29" s="128"/>
      <c r="R29" s="129">
        <f t="shared" ref="R29" si="21">R27-R28</f>
        <v>-2.5324992138951226</v>
      </c>
      <c r="S29" s="128"/>
      <c r="T29" s="128"/>
      <c r="U29" s="128"/>
      <c r="V29" s="129">
        <f t="shared" ref="V29" si="22">V27-V28</f>
        <v>-2.9083372520872519</v>
      </c>
      <c r="W29" s="128"/>
      <c r="X29" s="128"/>
      <c r="Y29" s="128"/>
      <c r="Z29" s="129">
        <f t="shared" ref="Z29" si="23">Z27-Z28</f>
        <v>-0.65000071250071245</v>
      </c>
      <c r="AA29" s="128"/>
      <c r="AB29" s="128"/>
      <c r="AC29" s="130"/>
      <c r="AD29" s="131">
        <f t="shared" ref="AD29:AE29" si="24">AD27-AD28</f>
        <v>-13.841684716684679</v>
      </c>
      <c r="AE29" s="132">
        <f t="shared" si="24"/>
        <v>-1.1916679729179744</v>
      </c>
      <c r="AF29" s="128"/>
      <c r="AG29" s="128"/>
      <c r="AH29" s="128"/>
      <c r="AI29" s="129">
        <f t="shared" ref="AI29" si="25">AI27-AI28</f>
        <v>-1.1916679729179744</v>
      </c>
      <c r="AJ29" s="128"/>
      <c r="AK29" s="128"/>
      <c r="AL29" s="128"/>
      <c r="AM29" s="129">
        <f t="shared" ref="AM29" si="26">AM27-AM28</f>
        <v>-1.1916679729179744</v>
      </c>
      <c r="AN29" s="128"/>
      <c r="AO29" s="128"/>
      <c r="AP29" s="128"/>
      <c r="AQ29" s="129">
        <f t="shared" ref="AQ29" si="27">AQ27-AQ28</f>
        <v>-1.1916679729179744</v>
      </c>
      <c r="AR29" s="128"/>
      <c r="AS29" s="128"/>
      <c r="AT29" s="128"/>
      <c r="AU29" s="129">
        <f t="shared" ref="AU29" si="28">AU27-AU28</f>
        <v>-1.1916679729179744</v>
      </c>
      <c r="AV29" s="128"/>
      <c r="AW29" s="128"/>
      <c r="AX29" s="128"/>
      <c r="AY29" s="129">
        <f t="shared" ref="AY29" si="29">AY27-AY28</f>
        <v>-1.1916679729179744</v>
      </c>
      <c r="AZ29" s="128"/>
      <c r="BA29" s="128"/>
      <c r="BB29" s="128"/>
      <c r="BC29" s="129">
        <f t="shared" ref="BC29" si="30">BC27-BC28</f>
        <v>-1.1916679729179744</v>
      </c>
      <c r="BD29" s="127"/>
      <c r="BE29" s="127"/>
      <c r="BF29" s="127"/>
      <c r="BG29" s="133">
        <f>BG27-BG28</f>
        <v>-4.7666718916718978</v>
      </c>
    </row>
    <row r="30" spans="1:70" ht="15.75" thickTop="1" x14ac:dyDescent="0.25">
      <c r="A30" s="134"/>
    </row>
  </sheetData>
  <mergeCells count="30">
    <mergeCell ref="AY4:BB4"/>
    <mergeCell ref="BC4:BF4"/>
    <mergeCell ref="B1:AC2"/>
    <mergeCell ref="AE1:BF2"/>
    <mergeCell ref="B4:E4"/>
    <mergeCell ref="F4:I4"/>
    <mergeCell ref="J4:M4"/>
    <mergeCell ref="N4:Q4"/>
    <mergeCell ref="R4:U4"/>
    <mergeCell ref="V4:Y4"/>
    <mergeCell ref="Z4:AC4"/>
    <mergeCell ref="AE4:AH4"/>
    <mergeCell ref="V5:Y5"/>
    <mergeCell ref="AI4:AL4"/>
    <mergeCell ref="AM4:AP4"/>
    <mergeCell ref="AQ4:AT4"/>
    <mergeCell ref="AU4:AX4"/>
    <mergeCell ref="B5:E5"/>
    <mergeCell ref="F5:I5"/>
    <mergeCell ref="J5:M5"/>
    <mergeCell ref="N5:Q5"/>
    <mergeCell ref="R5:U5"/>
    <mergeCell ref="AY5:BB5"/>
    <mergeCell ref="BC5:BF5"/>
    <mergeCell ref="Z5:AC5"/>
    <mergeCell ref="AE5:AH5"/>
    <mergeCell ref="AI5:AL5"/>
    <mergeCell ref="AM5:AP5"/>
    <mergeCell ref="AQ5:AT5"/>
    <mergeCell ref="AU5:AX5"/>
  </mergeCells>
  <conditionalFormatting sqref="A7:A11 A19:A23 A13 A16:A17 A26:A28">
    <cfRule type="cellIs" dxfId="655" priority="656" operator="equal">
      <formula>0</formula>
    </cfRule>
  </conditionalFormatting>
  <conditionalFormatting sqref="A16:A23 A7:A13 A26:A28">
    <cfRule type="containsText" dxfId="654" priority="655" operator="containsText" text="CP">
      <formula>NOT(ISERROR(SEARCH("CP",A7)))</formula>
    </cfRule>
  </conditionalFormatting>
  <conditionalFormatting sqref="A7:A14 A26:A28 A16:A23">
    <cfRule type="containsText" dxfId="653" priority="653" operator="containsText" text="MALADE">
      <formula>NOT(ISERROR(SEARCH("MALADE",A7)))</formula>
    </cfRule>
    <cfRule type="timePeriod" dxfId="652" priority="654" timePeriod="today">
      <formula>FLOOR(A7,1)=TODAY()</formula>
    </cfRule>
  </conditionalFormatting>
  <conditionalFormatting sqref="A7:A14 A26:A28 A16:A23">
    <cfRule type="containsText" dxfId="651" priority="652" operator="containsText" text="HS">
      <formula>NOT(ISERROR(SEARCH("HS",A7)))</formula>
    </cfRule>
  </conditionalFormatting>
  <conditionalFormatting sqref="A7:A14 A26:A28 A16:A23">
    <cfRule type="containsText" dxfId="650" priority="650" operator="containsText" text="Ferié">
      <formula>NOT(ISERROR(SEARCH("Ferié",A7)))</formula>
    </cfRule>
    <cfRule type="containsText" dxfId="649" priority="651" operator="containsText" text="CV">
      <formula>NOT(ISERROR(SEARCH("CV",A7)))</formula>
    </cfRule>
  </conditionalFormatting>
  <conditionalFormatting sqref="B25:E26 B4:D6 AD4:AD6 AD25:AD26">
    <cfRule type="containsText" dxfId="648" priority="649" operator="containsText" text="CP">
      <formula>NOT(ISERROR(SEARCH("CP",B4)))</formula>
    </cfRule>
  </conditionalFormatting>
  <conditionalFormatting sqref="AQ25:AT26 AQ4:AS5">
    <cfRule type="containsText" dxfId="647" priority="461" operator="containsText" text="CP">
      <formula>NOT(ISERROR(SEARCH("CP",AQ4)))</formula>
    </cfRule>
  </conditionalFormatting>
  <conditionalFormatting sqref="B25:E26 B4:D6 AD4:AD6 AD25:AD26">
    <cfRule type="containsText" dxfId="646" priority="647" operator="containsText" text="MALADE">
      <formula>NOT(ISERROR(SEARCH("MALADE",B4)))</formula>
    </cfRule>
    <cfRule type="timePeriod" dxfId="645" priority="648" timePeriod="today">
      <formula>FLOOR(B4,1)=TODAY()</formula>
    </cfRule>
  </conditionalFormatting>
  <conditionalFormatting sqref="B25:E27 B4:D6 AD4:AD6 AD25:AD27">
    <cfRule type="containsText" dxfId="644" priority="646" operator="containsText" text="HS">
      <formula>NOT(ISERROR(SEARCH("HS",B4)))</formula>
    </cfRule>
  </conditionalFormatting>
  <conditionalFormatting sqref="B25:E27 B4:D6 AD4:AD6 AD25:AD27">
    <cfRule type="containsText" dxfId="643" priority="644" operator="containsText" text="Ferié">
      <formula>NOT(ISERROR(SEARCH("Ferié",B4)))</formula>
    </cfRule>
    <cfRule type="containsText" dxfId="642" priority="645" operator="containsText" text="CV">
      <formula>NOT(ISERROR(SEARCH("CV",B4)))</formula>
    </cfRule>
  </conditionalFormatting>
  <conditionalFormatting sqref="BG28 BG25:BG26">
    <cfRule type="containsText" dxfId="641" priority="643" operator="containsText" text="CP">
      <formula>NOT(ISERROR(SEARCH("CP",BG25)))</formula>
    </cfRule>
  </conditionalFormatting>
  <conditionalFormatting sqref="BG28 BG25:BG26">
    <cfRule type="containsText" dxfId="640" priority="641" operator="containsText" text="MALADE">
      <formula>NOT(ISERROR(SEARCH("MALADE",BG25)))</formula>
    </cfRule>
    <cfRule type="timePeriod" dxfId="639" priority="642" timePeriod="today">
      <formula>FLOOR(BG25,1)=TODAY()</formula>
    </cfRule>
  </conditionalFormatting>
  <conditionalFormatting sqref="BG25:BG28">
    <cfRule type="containsText" dxfId="638" priority="640" operator="containsText" text="HS">
      <formula>NOT(ISERROR(SEARCH("HS",BG25)))</formula>
    </cfRule>
  </conditionalFormatting>
  <conditionalFormatting sqref="BG25:BG28">
    <cfRule type="containsText" dxfId="637" priority="638" operator="containsText" text="Ferié">
      <formula>NOT(ISERROR(SEARCH("Ferié",BG25)))</formula>
    </cfRule>
    <cfRule type="containsText" dxfId="636" priority="639" operator="containsText" text="CV">
      <formula>NOT(ISERROR(SEARCH("CV",BG25)))</formula>
    </cfRule>
  </conditionalFormatting>
  <conditionalFormatting sqref="B29:E29 AD29 BG29">
    <cfRule type="cellIs" dxfId="635" priority="636" operator="lessThan">
      <formula>0</formula>
    </cfRule>
    <cfRule type="cellIs" dxfId="634" priority="637" operator="greaterThan">
      <formula>0</formula>
    </cfRule>
  </conditionalFormatting>
  <conditionalFormatting sqref="BG4:BG6">
    <cfRule type="containsText" dxfId="633" priority="635" operator="containsText" text="CP">
      <formula>NOT(ISERROR(SEARCH("CP",BG4)))</formula>
    </cfRule>
  </conditionalFormatting>
  <conditionalFormatting sqref="BG4:BG6">
    <cfRule type="containsText" dxfId="632" priority="633" operator="containsText" text="MALADE">
      <formula>NOT(ISERROR(SEARCH("MALADE",BG4)))</formula>
    </cfRule>
    <cfRule type="timePeriod" dxfId="631" priority="634" timePeriod="today">
      <formula>FLOOR(BG4,1)=TODAY()</formula>
    </cfRule>
  </conditionalFormatting>
  <conditionalFormatting sqref="BG4:BG6">
    <cfRule type="containsText" dxfId="630" priority="632" operator="containsText" text="HS">
      <formula>NOT(ISERROR(SEARCH("HS",BG4)))</formula>
    </cfRule>
  </conditionalFormatting>
  <conditionalFormatting sqref="BG4:BG6">
    <cfRule type="containsText" dxfId="629" priority="630" operator="containsText" text="Ferié">
      <formula>NOT(ISERROR(SEARCH("Ferié",BG4)))</formula>
    </cfRule>
    <cfRule type="containsText" dxfId="628" priority="631" operator="containsText" text="CV">
      <formula>NOT(ISERROR(SEARCH("CV",BG4)))</formula>
    </cfRule>
  </conditionalFormatting>
  <conditionalFormatting sqref="B28:E28 AD28">
    <cfRule type="containsText" dxfId="627" priority="629" operator="containsText" text="CP">
      <formula>NOT(ISERROR(SEARCH("CP",B28)))</formula>
    </cfRule>
  </conditionalFormatting>
  <conditionalFormatting sqref="B28:E28 AD28">
    <cfRule type="containsText" dxfId="626" priority="627" operator="containsText" text="MALADE">
      <formula>NOT(ISERROR(SEARCH("MALADE",B28)))</formula>
    </cfRule>
    <cfRule type="timePeriod" dxfId="625" priority="628" timePeriod="today">
      <formula>FLOOR(B28,1)=TODAY()</formula>
    </cfRule>
  </conditionalFormatting>
  <conditionalFormatting sqref="B28:E28 AD28">
    <cfRule type="containsText" dxfId="624" priority="626" operator="containsText" text="HS">
      <formula>NOT(ISERROR(SEARCH("HS",B28)))</formula>
    </cfRule>
  </conditionalFormatting>
  <conditionalFormatting sqref="B28:E28 AD28">
    <cfRule type="containsText" dxfId="623" priority="624" operator="containsText" text="Ferié">
      <formula>NOT(ISERROR(SEARCH("Ferié",B28)))</formula>
    </cfRule>
    <cfRule type="containsText" dxfId="622" priority="625" operator="containsText" text="CV">
      <formula>NOT(ISERROR(SEARCH("CV",B28)))</formula>
    </cfRule>
  </conditionalFormatting>
  <conditionalFormatting sqref="N28:Q28">
    <cfRule type="containsText" dxfId="621" priority="587" operator="containsText" text="CP">
      <formula>NOT(ISERROR(SEARCH("CP",N28)))</formula>
    </cfRule>
  </conditionalFormatting>
  <conditionalFormatting sqref="N28:Q28">
    <cfRule type="containsText" dxfId="620" priority="585" operator="containsText" text="MALADE">
      <formula>NOT(ISERROR(SEARCH("MALADE",N28)))</formula>
    </cfRule>
    <cfRule type="timePeriod" dxfId="619" priority="586" timePeriod="today">
      <formula>FLOOR(N28,1)=TODAY()</formula>
    </cfRule>
  </conditionalFormatting>
  <conditionalFormatting sqref="N28:Q28">
    <cfRule type="containsText" dxfId="618" priority="584" operator="containsText" text="HS">
      <formula>NOT(ISERROR(SEARCH("HS",N28)))</formula>
    </cfRule>
  </conditionalFormatting>
  <conditionalFormatting sqref="N28:Q28">
    <cfRule type="containsText" dxfId="617" priority="582" operator="containsText" text="Ferié">
      <formula>NOT(ISERROR(SEARCH("Ferié",N28)))</formula>
    </cfRule>
    <cfRule type="containsText" dxfId="616" priority="583" operator="containsText" text="CV">
      <formula>NOT(ISERROR(SEARCH("CV",N28)))</formula>
    </cfRule>
  </conditionalFormatting>
  <conditionalFormatting sqref="Z28:AC28">
    <cfRule type="containsText" dxfId="615" priority="540" operator="containsText" text="Ferié">
      <formula>NOT(ISERROR(SEARCH("Ferié",Z28)))</formula>
    </cfRule>
    <cfRule type="containsText" dxfId="614" priority="541" operator="containsText" text="CV">
      <formula>NOT(ISERROR(SEARCH("CV",Z28)))</formula>
    </cfRule>
  </conditionalFormatting>
  <conditionalFormatting sqref="Z6">
    <cfRule type="containsText" dxfId="613" priority="504" operator="containsText" text="Ferié">
      <formula>NOT(ISERROR(SEARCH("Ferié",Z6)))</formula>
    </cfRule>
    <cfRule type="containsText" dxfId="612" priority="505" operator="containsText" text="CV">
      <formula>NOT(ISERROR(SEARCH("CV",Z6)))</formula>
    </cfRule>
  </conditionalFormatting>
  <conditionalFormatting sqref="F25:I26 F4:H5">
    <cfRule type="containsText" dxfId="611" priority="623" operator="containsText" text="CP">
      <formula>NOT(ISERROR(SEARCH("CP",F4)))</formula>
    </cfRule>
  </conditionalFormatting>
  <conditionalFormatting sqref="F25:I26 F4:H5">
    <cfRule type="containsText" dxfId="610" priority="621" operator="containsText" text="MALADE">
      <formula>NOT(ISERROR(SEARCH("MALADE",F4)))</formula>
    </cfRule>
    <cfRule type="timePeriod" dxfId="609" priority="622" timePeriod="today">
      <formula>FLOOR(F4,1)=TODAY()</formula>
    </cfRule>
  </conditionalFormatting>
  <conditionalFormatting sqref="F25:I27 F4:H5">
    <cfRule type="containsText" dxfId="608" priority="620" operator="containsText" text="HS">
      <formula>NOT(ISERROR(SEARCH("HS",F4)))</formula>
    </cfRule>
  </conditionalFormatting>
  <conditionalFormatting sqref="F25:I27 F4:H5">
    <cfRule type="containsText" dxfId="607" priority="618" operator="containsText" text="Ferié">
      <formula>NOT(ISERROR(SEARCH("Ferié",F4)))</formula>
    </cfRule>
    <cfRule type="containsText" dxfId="606" priority="619" operator="containsText" text="CV">
      <formula>NOT(ISERROR(SEARCH("CV",F4)))</formula>
    </cfRule>
  </conditionalFormatting>
  <conditionalFormatting sqref="F29:I29">
    <cfRule type="cellIs" dxfId="605" priority="616" operator="lessThan">
      <formula>0</formula>
    </cfRule>
    <cfRule type="cellIs" dxfId="604" priority="617" operator="greaterThan">
      <formula>0</formula>
    </cfRule>
  </conditionalFormatting>
  <conditionalFormatting sqref="F28:I28">
    <cfRule type="containsText" dxfId="603" priority="615" operator="containsText" text="CP">
      <formula>NOT(ISERROR(SEARCH("CP",F28)))</formula>
    </cfRule>
  </conditionalFormatting>
  <conditionalFormatting sqref="F28:I28">
    <cfRule type="containsText" dxfId="602" priority="613" operator="containsText" text="MALADE">
      <formula>NOT(ISERROR(SEARCH("MALADE",F28)))</formula>
    </cfRule>
    <cfRule type="timePeriod" dxfId="601" priority="614" timePeriod="today">
      <formula>FLOOR(F28,1)=TODAY()</formula>
    </cfRule>
  </conditionalFormatting>
  <conditionalFormatting sqref="F28:I28">
    <cfRule type="containsText" dxfId="600" priority="612" operator="containsText" text="HS">
      <formula>NOT(ISERROR(SEARCH("HS",F28)))</formula>
    </cfRule>
  </conditionalFormatting>
  <conditionalFormatting sqref="F28:I28">
    <cfRule type="containsText" dxfId="599" priority="610" operator="containsText" text="Ferié">
      <formula>NOT(ISERROR(SEARCH("Ferié",F28)))</formula>
    </cfRule>
    <cfRule type="containsText" dxfId="598" priority="611" operator="containsText" text="CV">
      <formula>NOT(ISERROR(SEARCH("CV",F28)))</formula>
    </cfRule>
  </conditionalFormatting>
  <conditionalFormatting sqref="J25:M26 J4:L5">
    <cfRule type="containsText" dxfId="597" priority="609" operator="containsText" text="CP">
      <formula>NOT(ISERROR(SEARCH("CP",J4)))</formula>
    </cfRule>
  </conditionalFormatting>
  <conditionalFormatting sqref="J25:M26 J4:L5">
    <cfRule type="containsText" dxfId="596" priority="607" operator="containsText" text="MALADE">
      <formula>NOT(ISERROR(SEARCH("MALADE",J4)))</formula>
    </cfRule>
    <cfRule type="timePeriod" dxfId="595" priority="608" timePeriod="today">
      <formula>FLOOR(J4,1)=TODAY()</formula>
    </cfRule>
  </conditionalFormatting>
  <conditionalFormatting sqref="J25:M27 J4:L5">
    <cfRule type="containsText" dxfId="594" priority="606" operator="containsText" text="HS">
      <formula>NOT(ISERROR(SEARCH("HS",J4)))</formula>
    </cfRule>
  </conditionalFormatting>
  <conditionalFormatting sqref="J25:M27 J4:L5">
    <cfRule type="containsText" dxfId="593" priority="604" operator="containsText" text="Ferié">
      <formula>NOT(ISERROR(SEARCH("Ferié",J4)))</formula>
    </cfRule>
    <cfRule type="containsText" dxfId="592" priority="605" operator="containsText" text="CV">
      <formula>NOT(ISERROR(SEARCH("CV",J4)))</formula>
    </cfRule>
  </conditionalFormatting>
  <conditionalFormatting sqref="J29:M29">
    <cfRule type="cellIs" dxfId="591" priority="602" operator="lessThan">
      <formula>0</formula>
    </cfRule>
    <cfRule type="cellIs" dxfId="590" priority="603" operator="greaterThan">
      <formula>0</formula>
    </cfRule>
  </conditionalFormatting>
  <conditionalFormatting sqref="J28:M28">
    <cfRule type="containsText" dxfId="589" priority="601" operator="containsText" text="CP">
      <formula>NOT(ISERROR(SEARCH("CP",J28)))</formula>
    </cfRule>
  </conditionalFormatting>
  <conditionalFormatting sqref="J28:M28">
    <cfRule type="containsText" dxfId="588" priority="599" operator="containsText" text="MALADE">
      <formula>NOT(ISERROR(SEARCH("MALADE",J28)))</formula>
    </cfRule>
    <cfRule type="timePeriod" dxfId="587" priority="600" timePeriod="today">
      <formula>FLOOR(J28,1)=TODAY()</formula>
    </cfRule>
  </conditionalFormatting>
  <conditionalFormatting sqref="J28:M28">
    <cfRule type="containsText" dxfId="586" priority="598" operator="containsText" text="HS">
      <formula>NOT(ISERROR(SEARCH("HS",J28)))</formula>
    </cfRule>
  </conditionalFormatting>
  <conditionalFormatting sqref="J28:M28">
    <cfRule type="containsText" dxfId="585" priority="596" operator="containsText" text="Ferié">
      <formula>NOT(ISERROR(SEARCH("Ferié",J28)))</formula>
    </cfRule>
    <cfRule type="containsText" dxfId="584" priority="597" operator="containsText" text="CV">
      <formula>NOT(ISERROR(SEARCH("CV",J28)))</formula>
    </cfRule>
  </conditionalFormatting>
  <conditionalFormatting sqref="N25:Q26 N4:P5">
    <cfRule type="containsText" dxfId="583" priority="595" operator="containsText" text="CP">
      <formula>NOT(ISERROR(SEARCH("CP",N4)))</formula>
    </cfRule>
  </conditionalFormatting>
  <conditionalFormatting sqref="N25:Q26 N4:P5">
    <cfRule type="containsText" dxfId="582" priority="593" operator="containsText" text="MALADE">
      <formula>NOT(ISERROR(SEARCH("MALADE",N4)))</formula>
    </cfRule>
    <cfRule type="timePeriod" dxfId="581" priority="594" timePeriod="today">
      <formula>FLOOR(N4,1)=TODAY()</formula>
    </cfRule>
  </conditionalFormatting>
  <conditionalFormatting sqref="N25:Q27 N4:P5">
    <cfRule type="containsText" dxfId="580" priority="592" operator="containsText" text="HS">
      <formula>NOT(ISERROR(SEARCH("HS",N4)))</formula>
    </cfRule>
  </conditionalFormatting>
  <conditionalFormatting sqref="N25:Q27 N4:P5">
    <cfRule type="containsText" dxfId="579" priority="590" operator="containsText" text="Ferié">
      <formula>NOT(ISERROR(SEARCH("Ferié",N4)))</formula>
    </cfRule>
    <cfRule type="containsText" dxfId="578" priority="591" operator="containsText" text="CV">
      <formula>NOT(ISERROR(SEARCH("CV",N4)))</formula>
    </cfRule>
  </conditionalFormatting>
  <conditionalFormatting sqref="N29:Q29">
    <cfRule type="cellIs" dxfId="577" priority="588" operator="lessThan">
      <formula>0</formula>
    </cfRule>
    <cfRule type="cellIs" dxfId="576" priority="589" operator="greaterThan">
      <formula>0</formula>
    </cfRule>
  </conditionalFormatting>
  <conditionalFormatting sqref="Z28:AC28">
    <cfRule type="containsText" dxfId="575" priority="545" operator="containsText" text="CP">
      <formula>NOT(ISERROR(SEARCH("CP",Z28)))</formula>
    </cfRule>
  </conditionalFormatting>
  <conditionalFormatting sqref="Z28:AC28">
    <cfRule type="containsText" dxfId="574" priority="543" operator="containsText" text="MALADE">
      <formula>NOT(ISERROR(SEARCH("MALADE",Z28)))</formula>
    </cfRule>
    <cfRule type="timePeriod" dxfId="573" priority="544" timePeriod="today">
      <formula>FLOOR(Z28,1)=TODAY()</formula>
    </cfRule>
  </conditionalFormatting>
  <conditionalFormatting sqref="Z28:AC28">
    <cfRule type="containsText" dxfId="572" priority="542" operator="containsText" text="HS">
      <formula>NOT(ISERROR(SEARCH("HS",Z28)))</formula>
    </cfRule>
  </conditionalFormatting>
  <conditionalFormatting sqref="R28:U28">
    <cfRule type="containsText" dxfId="571" priority="573" operator="containsText" text="CP">
      <formula>NOT(ISERROR(SEARCH("CP",R28)))</formula>
    </cfRule>
  </conditionalFormatting>
  <conditionalFormatting sqref="R28:U28">
    <cfRule type="containsText" dxfId="570" priority="571" operator="containsText" text="MALADE">
      <formula>NOT(ISERROR(SEARCH("MALADE",R28)))</formula>
    </cfRule>
    <cfRule type="timePeriod" dxfId="569" priority="572" timePeriod="today">
      <formula>FLOOR(R28,1)=TODAY()</formula>
    </cfRule>
  </conditionalFormatting>
  <conditionalFormatting sqref="R28:U28">
    <cfRule type="containsText" dxfId="568" priority="570" operator="containsText" text="HS">
      <formula>NOT(ISERROR(SEARCH("HS",R28)))</formula>
    </cfRule>
  </conditionalFormatting>
  <conditionalFormatting sqref="R28:U28">
    <cfRule type="containsText" dxfId="567" priority="568" operator="containsText" text="Ferié">
      <formula>NOT(ISERROR(SEARCH("Ferié",R28)))</formula>
    </cfRule>
    <cfRule type="containsText" dxfId="566" priority="569" operator="containsText" text="CV">
      <formula>NOT(ISERROR(SEARCH("CV",R28)))</formula>
    </cfRule>
  </conditionalFormatting>
  <conditionalFormatting sqref="R25:U26 R4:T5">
    <cfRule type="containsText" dxfId="565" priority="581" operator="containsText" text="CP">
      <formula>NOT(ISERROR(SEARCH("CP",R4)))</formula>
    </cfRule>
  </conditionalFormatting>
  <conditionalFormatting sqref="R25:U26 R4:T5">
    <cfRule type="containsText" dxfId="564" priority="579" operator="containsText" text="MALADE">
      <formula>NOT(ISERROR(SEARCH("MALADE",R4)))</formula>
    </cfRule>
    <cfRule type="timePeriod" dxfId="563" priority="580" timePeriod="today">
      <formula>FLOOR(R4,1)=TODAY()</formula>
    </cfRule>
  </conditionalFormatting>
  <conditionalFormatting sqref="R25:U27 R4:T5">
    <cfRule type="containsText" dxfId="562" priority="578" operator="containsText" text="HS">
      <formula>NOT(ISERROR(SEARCH("HS",R4)))</formula>
    </cfRule>
  </conditionalFormatting>
  <conditionalFormatting sqref="R25:U27 R4:T5">
    <cfRule type="containsText" dxfId="561" priority="576" operator="containsText" text="Ferié">
      <formula>NOT(ISERROR(SEARCH("Ferié",R4)))</formula>
    </cfRule>
    <cfRule type="containsText" dxfId="560" priority="577" operator="containsText" text="CV">
      <formula>NOT(ISERROR(SEARCH("CV",R4)))</formula>
    </cfRule>
  </conditionalFormatting>
  <conditionalFormatting sqref="R29:U29">
    <cfRule type="cellIs" dxfId="559" priority="574" operator="lessThan">
      <formula>0</formula>
    </cfRule>
    <cfRule type="cellIs" dxfId="558" priority="575" operator="greaterThan">
      <formula>0</formula>
    </cfRule>
  </conditionalFormatting>
  <conditionalFormatting sqref="V28:Y28">
    <cfRule type="containsText" dxfId="557" priority="559" operator="containsText" text="CP">
      <formula>NOT(ISERROR(SEARCH("CP",V28)))</formula>
    </cfRule>
  </conditionalFormatting>
  <conditionalFormatting sqref="V28:Y28">
    <cfRule type="containsText" dxfId="556" priority="557" operator="containsText" text="MALADE">
      <formula>NOT(ISERROR(SEARCH("MALADE",V28)))</formula>
    </cfRule>
    <cfRule type="timePeriod" dxfId="555" priority="558" timePeriod="today">
      <formula>FLOOR(V28,1)=TODAY()</formula>
    </cfRule>
  </conditionalFormatting>
  <conditionalFormatting sqref="V28:Y28">
    <cfRule type="containsText" dxfId="554" priority="556" operator="containsText" text="HS">
      <formula>NOT(ISERROR(SEARCH("HS",V28)))</formula>
    </cfRule>
  </conditionalFormatting>
  <conditionalFormatting sqref="V28:Y28">
    <cfRule type="containsText" dxfId="553" priority="554" operator="containsText" text="Ferié">
      <formula>NOT(ISERROR(SEARCH("Ferié",V28)))</formula>
    </cfRule>
    <cfRule type="containsText" dxfId="552" priority="555" operator="containsText" text="CV">
      <formula>NOT(ISERROR(SEARCH("CV",V28)))</formula>
    </cfRule>
  </conditionalFormatting>
  <conditionalFormatting sqref="V25:Y26 V4:X5">
    <cfRule type="containsText" dxfId="551" priority="567" operator="containsText" text="CP">
      <formula>NOT(ISERROR(SEARCH("CP",V4)))</formula>
    </cfRule>
  </conditionalFormatting>
  <conditionalFormatting sqref="V25:Y26 V4:X5">
    <cfRule type="containsText" dxfId="550" priority="565" operator="containsText" text="MALADE">
      <formula>NOT(ISERROR(SEARCH("MALADE",V4)))</formula>
    </cfRule>
    <cfRule type="timePeriod" dxfId="549" priority="566" timePeriod="today">
      <formula>FLOOR(V4,1)=TODAY()</formula>
    </cfRule>
  </conditionalFormatting>
  <conditionalFormatting sqref="V25:Y27 V4:X5">
    <cfRule type="containsText" dxfId="548" priority="564" operator="containsText" text="HS">
      <formula>NOT(ISERROR(SEARCH("HS",V4)))</formula>
    </cfRule>
  </conditionalFormatting>
  <conditionalFormatting sqref="V25:Y27 V4:X5">
    <cfRule type="containsText" dxfId="547" priority="562" operator="containsText" text="Ferié">
      <formula>NOT(ISERROR(SEARCH("Ferié",V4)))</formula>
    </cfRule>
    <cfRule type="containsText" dxfId="546" priority="563" operator="containsText" text="CV">
      <formula>NOT(ISERROR(SEARCH("CV",V4)))</formula>
    </cfRule>
  </conditionalFormatting>
  <conditionalFormatting sqref="V29:Y29">
    <cfRule type="cellIs" dxfId="545" priority="560" operator="lessThan">
      <formula>0</formula>
    </cfRule>
    <cfRule type="cellIs" dxfId="544" priority="561" operator="greaterThan">
      <formula>0</formula>
    </cfRule>
  </conditionalFormatting>
  <conditionalFormatting sqref="Z6">
    <cfRule type="containsText" dxfId="543" priority="509" operator="containsText" text="CP">
      <formula>NOT(ISERROR(SEARCH("CP",Z6)))</formula>
    </cfRule>
  </conditionalFormatting>
  <conditionalFormatting sqref="Z6">
    <cfRule type="containsText" dxfId="542" priority="507" operator="containsText" text="MALADE">
      <formula>NOT(ISERROR(SEARCH("MALADE",Z6)))</formula>
    </cfRule>
    <cfRule type="timePeriod" dxfId="541" priority="508" timePeriod="today">
      <formula>FLOOR(Z6,1)=TODAY()</formula>
    </cfRule>
  </conditionalFormatting>
  <conditionalFormatting sqref="Z6">
    <cfRule type="containsText" dxfId="540" priority="506" operator="containsText" text="HS">
      <formula>NOT(ISERROR(SEARCH("HS",Z6)))</formula>
    </cfRule>
  </conditionalFormatting>
  <conditionalFormatting sqref="Z25:AC26 Z4:AB5">
    <cfRule type="containsText" dxfId="539" priority="553" operator="containsText" text="CP">
      <formula>NOT(ISERROR(SEARCH("CP",Z4)))</formula>
    </cfRule>
  </conditionalFormatting>
  <conditionalFormatting sqref="Z25:AC26 Z4:AB5">
    <cfRule type="containsText" dxfId="538" priority="551" operator="containsText" text="MALADE">
      <formula>NOT(ISERROR(SEARCH("MALADE",Z4)))</formula>
    </cfRule>
    <cfRule type="timePeriod" dxfId="537" priority="552" timePeriod="today">
      <formula>FLOOR(Z4,1)=TODAY()</formula>
    </cfRule>
  </conditionalFormatting>
  <conditionalFormatting sqref="Z25:AC27 Z4:AB5">
    <cfRule type="containsText" dxfId="536" priority="550" operator="containsText" text="HS">
      <formula>NOT(ISERROR(SEARCH("HS",Z4)))</formula>
    </cfRule>
  </conditionalFormatting>
  <conditionalFormatting sqref="Z25:AC27 Z4:AB5">
    <cfRule type="containsText" dxfId="535" priority="548" operator="containsText" text="Ferié">
      <formula>NOT(ISERROR(SEARCH("Ferié",Z4)))</formula>
    </cfRule>
    <cfRule type="containsText" dxfId="534" priority="549" operator="containsText" text="CV">
      <formula>NOT(ISERROR(SEARCH("CV",Z4)))</formula>
    </cfRule>
  </conditionalFormatting>
  <conditionalFormatting sqref="Z29:AC29">
    <cfRule type="cellIs" dxfId="533" priority="546" operator="lessThan">
      <formula>0</formula>
    </cfRule>
    <cfRule type="cellIs" dxfId="532" priority="547" operator="greaterThan">
      <formula>0</formula>
    </cfRule>
  </conditionalFormatting>
  <conditionalFormatting sqref="F6">
    <cfRule type="containsText" dxfId="531" priority="539" operator="containsText" text="CP">
      <formula>NOT(ISERROR(SEARCH("CP",F6)))</formula>
    </cfRule>
  </conditionalFormatting>
  <conditionalFormatting sqref="F6">
    <cfRule type="containsText" dxfId="530" priority="537" operator="containsText" text="MALADE">
      <formula>NOT(ISERROR(SEARCH("MALADE",F6)))</formula>
    </cfRule>
    <cfRule type="timePeriod" dxfId="529" priority="538" timePeriod="today">
      <formula>FLOOR(F6,1)=TODAY()</formula>
    </cfRule>
  </conditionalFormatting>
  <conditionalFormatting sqref="F6">
    <cfRule type="containsText" dxfId="528" priority="536" operator="containsText" text="HS">
      <formula>NOT(ISERROR(SEARCH("HS",F6)))</formula>
    </cfRule>
  </conditionalFormatting>
  <conditionalFormatting sqref="F6">
    <cfRule type="containsText" dxfId="527" priority="534" operator="containsText" text="Ferié">
      <formula>NOT(ISERROR(SEARCH("Ferié",F6)))</formula>
    </cfRule>
    <cfRule type="containsText" dxfId="526" priority="535" operator="containsText" text="CV">
      <formula>NOT(ISERROR(SEARCH("CV",F6)))</formula>
    </cfRule>
  </conditionalFormatting>
  <conditionalFormatting sqref="J6">
    <cfRule type="containsText" dxfId="525" priority="533" operator="containsText" text="CP">
      <formula>NOT(ISERROR(SEARCH("CP",J6)))</formula>
    </cfRule>
  </conditionalFormatting>
  <conditionalFormatting sqref="J6">
    <cfRule type="containsText" dxfId="524" priority="531" operator="containsText" text="MALADE">
      <formula>NOT(ISERROR(SEARCH("MALADE",J6)))</formula>
    </cfRule>
    <cfRule type="timePeriod" dxfId="523" priority="532" timePeriod="today">
      <formula>FLOOR(J6,1)=TODAY()</formula>
    </cfRule>
  </conditionalFormatting>
  <conditionalFormatting sqref="J6">
    <cfRule type="containsText" dxfId="522" priority="530" operator="containsText" text="HS">
      <formula>NOT(ISERROR(SEARCH("HS",J6)))</formula>
    </cfRule>
  </conditionalFormatting>
  <conditionalFormatting sqref="J6">
    <cfRule type="containsText" dxfId="521" priority="528" operator="containsText" text="Ferié">
      <formula>NOT(ISERROR(SEARCH("Ferié",J6)))</formula>
    </cfRule>
    <cfRule type="containsText" dxfId="520" priority="529" operator="containsText" text="CV">
      <formula>NOT(ISERROR(SEARCH("CV",J6)))</formula>
    </cfRule>
  </conditionalFormatting>
  <conditionalFormatting sqref="N6">
    <cfRule type="containsText" dxfId="519" priority="527" operator="containsText" text="CP">
      <formula>NOT(ISERROR(SEARCH("CP",N6)))</formula>
    </cfRule>
  </conditionalFormatting>
  <conditionalFormatting sqref="N6">
    <cfRule type="containsText" dxfId="518" priority="525" operator="containsText" text="MALADE">
      <formula>NOT(ISERROR(SEARCH("MALADE",N6)))</formula>
    </cfRule>
    <cfRule type="timePeriod" dxfId="517" priority="526" timePeriod="today">
      <formula>FLOOR(N6,1)=TODAY()</formula>
    </cfRule>
  </conditionalFormatting>
  <conditionalFormatting sqref="N6">
    <cfRule type="containsText" dxfId="516" priority="524" operator="containsText" text="HS">
      <formula>NOT(ISERROR(SEARCH("HS",N6)))</formula>
    </cfRule>
  </conditionalFormatting>
  <conditionalFormatting sqref="N6">
    <cfRule type="containsText" dxfId="515" priority="522" operator="containsText" text="Ferié">
      <formula>NOT(ISERROR(SEARCH("Ferié",N6)))</formula>
    </cfRule>
    <cfRule type="containsText" dxfId="514" priority="523" operator="containsText" text="CV">
      <formula>NOT(ISERROR(SEARCH("CV",N6)))</formula>
    </cfRule>
  </conditionalFormatting>
  <conditionalFormatting sqref="R6">
    <cfRule type="containsText" dxfId="513" priority="521" operator="containsText" text="CP">
      <formula>NOT(ISERROR(SEARCH("CP",R6)))</formula>
    </cfRule>
  </conditionalFormatting>
  <conditionalFormatting sqref="R6">
    <cfRule type="containsText" dxfId="512" priority="519" operator="containsText" text="MALADE">
      <formula>NOT(ISERROR(SEARCH("MALADE",R6)))</formula>
    </cfRule>
    <cfRule type="timePeriod" dxfId="511" priority="520" timePeriod="today">
      <formula>FLOOR(R6,1)=TODAY()</formula>
    </cfRule>
  </conditionalFormatting>
  <conditionalFormatting sqref="R6">
    <cfRule type="containsText" dxfId="510" priority="518" operator="containsText" text="HS">
      <formula>NOT(ISERROR(SEARCH("HS",R6)))</formula>
    </cfRule>
  </conditionalFormatting>
  <conditionalFormatting sqref="R6">
    <cfRule type="containsText" dxfId="509" priority="516" operator="containsText" text="Ferié">
      <formula>NOT(ISERROR(SEARCH("Ferié",R6)))</formula>
    </cfRule>
    <cfRule type="containsText" dxfId="508" priority="517" operator="containsText" text="CV">
      <formula>NOT(ISERROR(SEARCH("CV",R6)))</formula>
    </cfRule>
  </conditionalFormatting>
  <conditionalFormatting sqref="V6">
    <cfRule type="containsText" dxfId="507" priority="515" operator="containsText" text="CP">
      <formula>NOT(ISERROR(SEARCH("CP",V6)))</formula>
    </cfRule>
  </conditionalFormatting>
  <conditionalFormatting sqref="V6">
    <cfRule type="containsText" dxfId="506" priority="513" operator="containsText" text="MALADE">
      <formula>NOT(ISERROR(SEARCH("MALADE",V6)))</formula>
    </cfRule>
    <cfRule type="timePeriod" dxfId="505" priority="514" timePeriod="today">
      <formula>FLOOR(V6,1)=TODAY()</formula>
    </cfRule>
  </conditionalFormatting>
  <conditionalFormatting sqref="V6">
    <cfRule type="containsText" dxfId="504" priority="512" operator="containsText" text="HS">
      <formula>NOT(ISERROR(SEARCH("HS",V6)))</formula>
    </cfRule>
  </conditionalFormatting>
  <conditionalFormatting sqref="V6">
    <cfRule type="containsText" dxfId="503" priority="510" operator="containsText" text="Ferié">
      <formula>NOT(ISERROR(SEARCH("Ferié",V6)))</formula>
    </cfRule>
    <cfRule type="containsText" dxfId="502" priority="511" operator="containsText" text="CV">
      <formula>NOT(ISERROR(SEARCH("CV",V6)))</formula>
    </cfRule>
  </conditionalFormatting>
  <conditionalFormatting sqref="AE25:AH26 AE4:AG6">
    <cfRule type="containsText" dxfId="501" priority="503" operator="containsText" text="CP">
      <formula>NOT(ISERROR(SEARCH("CP",AE4)))</formula>
    </cfRule>
  </conditionalFormatting>
  <conditionalFormatting sqref="AE25:AH26 AE4:AG6">
    <cfRule type="containsText" dxfId="500" priority="501" operator="containsText" text="MALADE">
      <formula>NOT(ISERROR(SEARCH("MALADE",AE4)))</formula>
    </cfRule>
    <cfRule type="timePeriod" dxfId="499" priority="502" timePeriod="today">
      <formula>FLOOR(AE4,1)=TODAY()</formula>
    </cfRule>
  </conditionalFormatting>
  <conditionalFormatting sqref="AE25:AH27 AE4:AG6">
    <cfRule type="containsText" dxfId="498" priority="500" operator="containsText" text="HS">
      <formula>NOT(ISERROR(SEARCH("HS",AE4)))</formula>
    </cfRule>
  </conditionalFormatting>
  <conditionalFormatting sqref="AE25:AH27 AE4:AG6">
    <cfRule type="containsText" dxfId="497" priority="498" operator="containsText" text="Ferié">
      <formula>NOT(ISERROR(SEARCH("Ferié",AE4)))</formula>
    </cfRule>
    <cfRule type="containsText" dxfId="496" priority="499" operator="containsText" text="CV">
      <formula>NOT(ISERROR(SEARCH("CV",AE4)))</formula>
    </cfRule>
  </conditionalFormatting>
  <conditionalFormatting sqref="AE29:AH29">
    <cfRule type="cellIs" dxfId="495" priority="496" operator="lessThan">
      <formula>0</formula>
    </cfRule>
    <cfRule type="cellIs" dxfId="494" priority="497" operator="greaterThan">
      <formula>0</formula>
    </cfRule>
  </conditionalFormatting>
  <conditionalFormatting sqref="AE28:AH28">
    <cfRule type="containsText" dxfId="493" priority="495" operator="containsText" text="CP">
      <formula>NOT(ISERROR(SEARCH("CP",AE28)))</formula>
    </cfRule>
  </conditionalFormatting>
  <conditionalFormatting sqref="AE28:AH28">
    <cfRule type="containsText" dxfId="492" priority="493" operator="containsText" text="MALADE">
      <formula>NOT(ISERROR(SEARCH("MALADE",AE28)))</formula>
    </cfRule>
    <cfRule type="timePeriod" dxfId="491" priority="494" timePeriod="today">
      <formula>FLOOR(AE28,1)=TODAY()</formula>
    </cfRule>
  </conditionalFormatting>
  <conditionalFormatting sqref="AE28:AH28">
    <cfRule type="containsText" dxfId="490" priority="492" operator="containsText" text="HS">
      <formula>NOT(ISERROR(SEARCH("HS",AE28)))</formula>
    </cfRule>
  </conditionalFormatting>
  <conditionalFormatting sqref="AE28:AH28">
    <cfRule type="containsText" dxfId="489" priority="490" operator="containsText" text="Ferié">
      <formula>NOT(ISERROR(SEARCH("Ferié",AE28)))</formula>
    </cfRule>
    <cfRule type="containsText" dxfId="488" priority="491" operator="containsText" text="CV">
      <formula>NOT(ISERROR(SEARCH("CV",AE28)))</formula>
    </cfRule>
  </conditionalFormatting>
  <conditionalFormatting sqref="AQ28:AT28">
    <cfRule type="containsText" dxfId="487" priority="453" operator="containsText" text="CP">
      <formula>NOT(ISERROR(SEARCH("CP",AQ28)))</formula>
    </cfRule>
  </conditionalFormatting>
  <conditionalFormatting sqref="AQ28:AT28">
    <cfRule type="containsText" dxfId="486" priority="451" operator="containsText" text="MALADE">
      <formula>NOT(ISERROR(SEARCH("MALADE",AQ28)))</formula>
    </cfRule>
    <cfRule type="timePeriod" dxfId="485" priority="452" timePeriod="today">
      <formula>FLOOR(AQ28,1)=TODAY()</formula>
    </cfRule>
  </conditionalFormatting>
  <conditionalFormatting sqref="AQ28:AT28">
    <cfRule type="containsText" dxfId="484" priority="450" operator="containsText" text="HS">
      <formula>NOT(ISERROR(SEARCH("HS",AQ28)))</formula>
    </cfRule>
  </conditionalFormatting>
  <conditionalFormatting sqref="AQ28:AT28">
    <cfRule type="containsText" dxfId="483" priority="448" operator="containsText" text="Ferié">
      <formula>NOT(ISERROR(SEARCH("Ferié",AQ28)))</formula>
    </cfRule>
    <cfRule type="containsText" dxfId="482" priority="449" operator="containsText" text="CV">
      <formula>NOT(ISERROR(SEARCH("CV",AQ28)))</formula>
    </cfRule>
  </conditionalFormatting>
  <conditionalFormatting sqref="BC28:BF28">
    <cfRule type="containsText" dxfId="481" priority="406" operator="containsText" text="Ferié">
      <formula>NOT(ISERROR(SEARCH("Ferié",BC28)))</formula>
    </cfRule>
    <cfRule type="containsText" dxfId="480" priority="407" operator="containsText" text="CV">
      <formula>NOT(ISERROR(SEARCH("CV",BC28)))</formula>
    </cfRule>
  </conditionalFormatting>
  <conditionalFormatting sqref="BC6:BE6">
    <cfRule type="containsText" dxfId="479" priority="370" operator="containsText" text="Ferié">
      <formula>NOT(ISERROR(SEARCH("Ferié",BC6)))</formula>
    </cfRule>
    <cfRule type="containsText" dxfId="478" priority="371" operator="containsText" text="CV">
      <formula>NOT(ISERROR(SEARCH("CV",BC6)))</formula>
    </cfRule>
  </conditionalFormatting>
  <conditionalFormatting sqref="AI25:AL26 AI4:AK5">
    <cfRule type="containsText" dxfId="477" priority="489" operator="containsText" text="CP">
      <formula>NOT(ISERROR(SEARCH("CP",AI4)))</formula>
    </cfRule>
  </conditionalFormatting>
  <conditionalFormatting sqref="AI25:AL26 AI4:AK5">
    <cfRule type="containsText" dxfId="476" priority="487" operator="containsText" text="MALADE">
      <formula>NOT(ISERROR(SEARCH("MALADE",AI4)))</formula>
    </cfRule>
    <cfRule type="timePeriod" dxfId="475" priority="488" timePeriod="today">
      <formula>FLOOR(AI4,1)=TODAY()</formula>
    </cfRule>
  </conditionalFormatting>
  <conditionalFormatting sqref="AI25:AL27 AI4:AK5">
    <cfRule type="containsText" dxfId="474" priority="486" operator="containsText" text="HS">
      <formula>NOT(ISERROR(SEARCH("HS",AI4)))</formula>
    </cfRule>
  </conditionalFormatting>
  <conditionalFormatting sqref="AI25:AL27 AI4:AK5">
    <cfRule type="containsText" dxfId="473" priority="484" operator="containsText" text="Ferié">
      <formula>NOT(ISERROR(SEARCH("Ferié",AI4)))</formula>
    </cfRule>
    <cfRule type="containsText" dxfId="472" priority="485" operator="containsText" text="CV">
      <formula>NOT(ISERROR(SEARCH("CV",AI4)))</formula>
    </cfRule>
  </conditionalFormatting>
  <conditionalFormatting sqref="AI29:AL29">
    <cfRule type="cellIs" dxfId="471" priority="482" operator="lessThan">
      <formula>0</formula>
    </cfRule>
    <cfRule type="cellIs" dxfId="470" priority="483" operator="greaterThan">
      <formula>0</formula>
    </cfRule>
  </conditionalFormatting>
  <conditionalFormatting sqref="AI28:AL28">
    <cfRule type="containsText" dxfId="469" priority="481" operator="containsText" text="CP">
      <formula>NOT(ISERROR(SEARCH("CP",AI28)))</formula>
    </cfRule>
  </conditionalFormatting>
  <conditionalFormatting sqref="AI28:AL28">
    <cfRule type="containsText" dxfId="468" priority="479" operator="containsText" text="MALADE">
      <formula>NOT(ISERROR(SEARCH("MALADE",AI28)))</formula>
    </cfRule>
    <cfRule type="timePeriod" dxfId="467" priority="480" timePeriod="today">
      <formula>FLOOR(AI28,1)=TODAY()</formula>
    </cfRule>
  </conditionalFormatting>
  <conditionalFormatting sqref="AI28:AL28">
    <cfRule type="containsText" dxfId="466" priority="478" operator="containsText" text="HS">
      <formula>NOT(ISERROR(SEARCH("HS",AI28)))</formula>
    </cfRule>
  </conditionalFormatting>
  <conditionalFormatting sqref="AI28:AL28">
    <cfRule type="containsText" dxfId="465" priority="476" operator="containsText" text="Ferié">
      <formula>NOT(ISERROR(SEARCH("Ferié",AI28)))</formula>
    </cfRule>
    <cfRule type="containsText" dxfId="464" priority="477" operator="containsText" text="CV">
      <formula>NOT(ISERROR(SEARCH("CV",AI28)))</formula>
    </cfRule>
  </conditionalFormatting>
  <conditionalFormatting sqref="AM25:AP26 AM4:AO5">
    <cfRule type="containsText" dxfId="463" priority="475" operator="containsText" text="CP">
      <formula>NOT(ISERROR(SEARCH("CP",AM4)))</formula>
    </cfRule>
  </conditionalFormatting>
  <conditionalFormatting sqref="AM25:AP26 AM4:AO5">
    <cfRule type="containsText" dxfId="462" priority="473" operator="containsText" text="MALADE">
      <formula>NOT(ISERROR(SEARCH("MALADE",AM4)))</formula>
    </cfRule>
    <cfRule type="timePeriod" dxfId="461" priority="474" timePeriod="today">
      <formula>FLOOR(AM4,1)=TODAY()</formula>
    </cfRule>
  </conditionalFormatting>
  <conditionalFormatting sqref="AM25:AP27 AM4:AO5">
    <cfRule type="containsText" dxfId="460" priority="472" operator="containsText" text="HS">
      <formula>NOT(ISERROR(SEARCH("HS",AM4)))</formula>
    </cfRule>
  </conditionalFormatting>
  <conditionalFormatting sqref="AM25:AP27 AM4:AO5">
    <cfRule type="containsText" dxfId="459" priority="470" operator="containsText" text="Ferié">
      <formula>NOT(ISERROR(SEARCH("Ferié",AM4)))</formula>
    </cfRule>
    <cfRule type="containsText" dxfId="458" priority="471" operator="containsText" text="CV">
      <formula>NOT(ISERROR(SEARCH("CV",AM4)))</formula>
    </cfRule>
  </conditionalFormatting>
  <conditionalFormatting sqref="AM29:AP29">
    <cfRule type="cellIs" dxfId="457" priority="468" operator="lessThan">
      <formula>0</formula>
    </cfRule>
    <cfRule type="cellIs" dxfId="456" priority="469" operator="greaterThan">
      <formula>0</formula>
    </cfRule>
  </conditionalFormatting>
  <conditionalFormatting sqref="AM28:AP28">
    <cfRule type="containsText" dxfId="455" priority="467" operator="containsText" text="CP">
      <formula>NOT(ISERROR(SEARCH("CP",AM28)))</formula>
    </cfRule>
  </conditionalFormatting>
  <conditionalFormatting sqref="AM28:AP28">
    <cfRule type="containsText" dxfId="454" priority="465" operator="containsText" text="MALADE">
      <formula>NOT(ISERROR(SEARCH("MALADE",AM28)))</formula>
    </cfRule>
    <cfRule type="timePeriod" dxfId="453" priority="466" timePeriod="today">
      <formula>FLOOR(AM28,1)=TODAY()</formula>
    </cfRule>
  </conditionalFormatting>
  <conditionalFormatting sqref="AM28:AP28">
    <cfRule type="containsText" dxfId="452" priority="464" operator="containsText" text="HS">
      <formula>NOT(ISERROR(SEARCH("HS",AM28)))</formula>
    </cfRule>
  </conditionalFormatting>
  <conditionalFormatting sqref="AM28:AP28">
    <cfRule type="containsText" dxfId="451" priority="462" operator="containsText" text="Ferié">
      <formula>NOT(ISERROR(SEARCH("Ferié",AM28)))</formula>
    </cfRule>
    <cfRule type="containsText" dxfId="450" priority="463" operator="containsText" text="CV">
      <formula>NOT(ISERROR(SEARCH("CV",AM28)))</formula>
    </cfRule>
  </conditionalFormatting>
  <conditionalFormatting sqref="AQ25:AT26 AQ4:AS5">
    <cfRule type="containsText" dxfId="449" priority="459" operator="containsText" text="MALADE">
      <formula>NOT(ISERROR(SEARCH("MALADE",AQ4)))</formula>
    </cfRule>
    <cfRule type="timePeriod" dxfId="448" priority="460" timePeriod="today">
      <formula>FLOOR(AQ4,1)=TODAY()</formula>
    </cfRule>
  </conditionalFormatting>
  <conditionalFormatting sqref="AQ25:AT27 AQ4:AS5">
    <cfRule type="containsText" dxfId="447" priority="458" operator="containsText" text="HS">
      <formula>NOT(ISERROR(SEARCH("HS",AQ4)))</formula>
    </cfRule>
  </conditionalFormatting>
  <conditionalFormatting sqref="AQ25:AT27 AQ4:AS5">
    <cfRule type="containsText" dxfId="446" priority="456" operator="containsText" text="Ferié">
      <formula>NOT(ISERROR(SEARCH("Ferié",AQ4)))</formula>
    </cfRule>
    <cfRule type="containsText" dxfId="445" priority="457" operator="containsText" text="CV">
      <formula>NOT(ISERROR(SEARCH("CV",AQ4)))</formula>
    </cfRule>
  </conditionalFormatting>
  <conditionalFormatting sqref="AQ29:AT29">
    <cfRule type="cellIs" dxfId="444" priority="454" operator="lessThan">
      <formula>0</formula>
    </cfRule>
    <cfRule type="cellIs" dxfId="443" priority="455" operator="greaterThan">
      <formula>0</formula>
    </cfRule>
  </conditionalFormatting>
  <conditionalFormatting sqref="BC28:BF28">
    <cfRule type="containsText" dxfId="442" priority="411" operator="containsText" text="CP">
      <formula>NOT(ISERROR(SEARCH("CP",BC28)))</formula>
    </cfRule>
  </conditionalFormatting>
  <conditionalFormatting sqref="BC28:BF28">
    <cfRule type="containsText" dxfId="441" priority="409" operator="containsText" text="MALADE">
      <formula>NOT(ISERROR(SEARCH("MALADE",BC28)))</formula>
    </cfRule>
    <cfRule type="timePeriod" dxfId="440" priority="410" timePeriod="today">
      <formula>FLOOR(BC28,1)=TODAY()</formula>
    </cfRule>
  </conditionalFormatting>
  <conditionalFormatting sqref="BC28:BF28">
    <cfRule type="containsText" dxfId="439" priority="408" operator="containsText" text="HS">
      <formula>NOT(ISERROR(SEARCH("HS",BC28)))</formula>
    </cfRule>
  </conditionalFormatting>
  <conditionalFormatting sqref="AU28:AX28">
    <cfRule type="containsText" dxfId="438" priority="439" operator="containsText" text="CP">
      <formula>NOT(ISERROR(SEARCH("CP",AU28)))</formula>
    </cfRule>
  </conditionalFormatting>
  <conditionalFormatting sqref="AU28:AX28">
    <cfRule type="containsText" dxfId="437" priority="437" operator="containsText" text="MALADE">
      <formula>NOT(ISERROR(SEARCH("MALADE",AU28)))</formula>
    </cfRule>
    <cfRule type="timePeriod" dxfId="436" priority="438" timePeriod="today">
      <formula>FLOOR(AU28,1)=TODAY()</formula>
    </cfRule>
  </conditionalFormatting>
  <conditionalFormatting sqref="AU28:AX28">
    <cfRule type="containsText" dxfId="435" priority="436" operator="containsText" text="HS">
      <formula>NOT(ISERROR(SEARCH("HS",AU28)))</formula>
    </cfRule>
  </conditionalFormatting>
  <conditionalFormatting sqref="AU28:AX28">
    <cfRule type="containsText" dxfId="434" priority="434" operator="containsText" text="Ferié">
      <formula>NOT(ISERROR(SEARCH("Ferié",AU28)))</formula>
    </cfRule>
    <cfRule type="containsText" dxfId="433" priority="435" operator="containsText" text="CV">
      <formula>NOT(ISERROR(SEARCH("CV",AU28)))</formula>
    </cfRule>
  </conditionalFormatting>
  <conditionalFormatting sqref="AU25:AX26 AU4:AW5">
    <cfRule type="containsText" dxfId="432" priority="447" operator="containsText" text="CP">
      <formula>NOT(ISERROR(SEARCH("CP",AU4)))</formula>
    </cfRule>
  </conditionalFormatting>
  <conditionalFormatting sqref="AU25:AX26 AU4:AW5">
    <cfRule type="containsText" dxfId="431" priority="445" operator="containsText" text="MALADE">
      <formula>NOT(ISERROR(SEARCH("MALADE",AU4)))</formula>
    </cfRule>
    <cfRule type="timePeriod" dxfId="430" priority="446" timePeriod="today">
      <formula>FLOOR(AU4,1)=TODAY()</formula>
    </cfRule>
  </conditionalFormatting>
  <conditionalFormatting sqref="AU25:AX27 AU4:AW5">
    <cfRule type="containsText" dxfId="429" priority="444" operator="containsText" text="HS">
      <formula>NOT(ISERROR(SEARCH("HS",AU4)))</formula>
    </cfRule>
  </conditionalFormatting>
  <conditionalFormatting sqref="AU25:AX27 AU4:AW5">
    <cfRule type="containsText" dxfId="428" priority="442" operator="containsText" text="Ferié">
      <formula>NOT(ISERROR(SEARCH("Ferié",AU4)))</formula>
    </cfRule>
    <cfRule type="containsText" dxfId="427" priority="443" operator="containsText" text="CV">
      <formula>NOT(ISERROR(SEARCH("CV",AU4)))</formula>
    </cfRule>
  </conditionalFormatting>
  <conditionalFormatting sqref="AU29:AX29">
    <cfRule type="cellIs" dxfId="426" priority="440" operator="lessThan">
      <formula>0</formula>
    </cfRule>
    <cfRule type="cellIs" dxfId="425" priority="441" operator="greaterThan">
      <formula>0</formula>
    </cfRule>
  </conditionalFormatting>
  <conditionalFormatting sqref="AY28:BB28">
    <cfRule type="containsText" dxfId="424" priority="425" operator="containsText" text="CP">
      <formula>NOT(ISERROR(SEARCH("CP",AY28)))</formula>
    </cfRule>
  </conditionalFormatting>
  <conditionalFormatting sqref="AY28:BB28">
    <cfRule type="containsText" dxfId="423" priority="423" operator="containsText" text="MALADE">
      <formula>NOT(ISERROR(SEARCH("MALADE",AY28)))</formula>
    </cfRule>
    <cfRule type="timePeriod" dxfId="422" priority="424" timePeriod="today">
      <formula>FLOOR(AY28,1)=TODAY()</formula>
    </cfRule>
  </conditionalFormatting>
  <conditionalFormatting sqref="AY28:BB28">
    <cfRule type="containsText" dxfId="421" priority="422" operator="containsText" text="HS">
      <formula>NOT(ISERROR(SEARCH("HS",AY28)))</formula>
    </cfRule>
  </conditionalFormatting>
  <conditionalFormatting sqref="AY28:BB28">
    <cfRule type="containsText" dxfId="420" priority="420" operator="containsText" text="Ferié">
      <formula>NOT(ISERROR(SEARCH("Ferié",AY28)))</formula>
    </cfRule>
    <cfRule type="containsText" dxfId="419" priority="421" operator="containsText" text="CV">
      <formula>NOT(ISERROR(SEARCH("CV",AY28)))</formula>
    </cfRule>
  </conditionalFormatting>
  <conditionalFormatting sqref="AY25:BB26 AY4:BA5">
    <cfRule type="containsText" dxfId="418" priority="433" operator="containsText" text="CP">
      <formula>NOT(ISERROR(SEARCH("CP",AY4)))</formula>
    </cfRule>
  </conditionalFormatting>
  <conditionalFormatting sqref="AY25:BB26 AY4:BA5">
    <cfRule type="containsText" dxfId="417" priority="431" operator="containsText" text="MALADE">
      <formula>NOT(ISERROR(SEARCH("MALADE",AY4)))</formula>
    </cfRule>
    <cfRule type="timePeriod" dxfId="416" priority="432" timePeriod="today">
      <formula>FLOOR(AY4,1)=TODAY()</formula>
    </cfRule>
  </conditionalFormatting>
  <conditionalFormatting sqref="AY25:BB27 AY4:BA5">
    <cfRule type="containsText" dxfId="415" priority="430" operator="containsText" text="HS">
      <formula>NOT(ISERROR(SEARCH("HS",AY4)))</formula>
    </cfRule>
  </conditionalFormatting>
  <conditionalFormatting sqref="AY25:BB27 AY4:BA5">
    <cfRule type="containsText" dxfId="414" priority="428" operator="containsText" text="Ferié">
      <formula>NOT(ISERROR(SEARCH("Ferié",AY4)))</formula>
    </cfRule>
    <cfRule type="containsText" dxfId="413" priority="429" operator="containsText" text="CV">
      <formula>NOT(ISERROR(SEARCH("CV",AY4)))</formula>
    </cfRule>
  </conditionalFormatting>
  <conditionalFormatting sqref="AY29:BB29">
    <cfRule type="cellIs" dxfId="412" priority="426" operator="lessThan">
      <formula>0</formula>
    </cfRule>
    <cfRule type="cellIs" dxfId="411" priority="427" operator="greaterThan">
      <formula>0</formula>
    </cfRule>
  </conditionalFormatting>
  <conditionalFormatting sqref="BC6:BE6">
    <cfRule type="containsText" dxfId="410" priority="375" operator="containsText" text="CP">
      <formula>NOT(ISERROR(SEARCH("CP",BC6)))</formula>
    </cfRule>
  </conditionalFormatting>
  <conditionalFormatting sqref="BC6:BE6">
    <cfRule type="containsText" dxfId="409" priority="373" operator="containsText" text="MALADE">
      <formula>NOT(ISERROR(SEARCH("MALADE",BC6)))</formula>
    </cfRule>
    <cfRule type="timePeriod" dxfId="408" priority="374" timePeriod="today">
      <formula>FLOOR(BC6,1)=TODAY()</formula>
    </cfRule>
  </conditionalFormatting>
  <conditionalFormatting sqref="BC6:BE6">
    <cfRule type="containsText" dxfId="407" priority="372" operator="containsText" text="HS">
      <formula>NOT(ISERROR(SEARCH("HS",BC6)))</formula>
    </cfRule>
  </conditionalFormatting>
  <conditionalFormatting sqref="BC25:BF26 BC4:BE5">
    <cfRule type="containsText" dxfId="406" priority="419" operator="containsText" text="CP">
      <formula>NOT(ISERROR(SEARCH("CP",BC4)))</formula>
    </cfRule>
  </conditionalFormatting>
  <conditionalFormatting sqref="BC25:BF26 BC4:BE5">
    <cfRule type="containsText" dxfId="405" priority="417" operator="containsText" text="MALADE">
      <formula>NOT(ISERROR(SEARCH("MALADE",BC4)))</formula>
    </cfRule>
    <cfRule type="timePeriod" dxfId="404" priority="418" timePeriod="today">
      <formula>FLOOR(BC4,1)=TODAY()</formula>
    </cfRule>
  </conditionalFormatting>
  <conditionalFormatting sqref="BC25:BF27 BC4:BE5">
    <cfRule type="containsText" dxfId="403" priority="416" operator="containsText" text="HS">
      <formula>NOT(ISERROR(SEARCH("HS",BC4)))</formula>
    </cfRule>
  </conditionalFormatting>
  <conditionalFormatting sqref="BC25:BF27 BC4:BE5">
    <cfRule type="containsText" dxfId="402" priority="414" operator="containsText" text="Ferié">
      <formula>NOT(ISERROR(SEARCH("Ferié",BC4)))</formula>
    </cfRule>
    <cfRule type="containsText" dxfId="401" priority="415" operator="containsText" text="CV">
      <formula>NOT(ISERROR(SEARCH("CV",BC4)))</formula>
    </cfRule>
  </conditionalFormatting>
  <conditionalFormatting sqref="BC29:BF29">
    <cfRule type="cellIs" dxfId="400" priority="412" operator="lessThan">
      <formula>0</formula>
    </cfRule>
    <cfRule type="cellIs" dxfId="399" priority="413" operator="greaterThan">
      <formula>0</formula>
    </cfRule>
  </conditionalFormatting>
  <conditionalFormatting sqref="AI6:AK6">
    <cfRule type="containsText" dxfId="398" priority="405" operator="containsText" text="CP">
      <formula>NOT(ISERROR(SEARCH("CP",AI6)))</formula>
    </cfRule>
  </conditionalFormatting>
  <conditionalFormatting sqref="AI6:AK6">
    <cfRule type="containsText" dxfId="397" priority="403" operator="containsText" text="MALADE">
      <formula>NOT(ISERROR(SEARCH("MALADE",AI6)))</formula>
    </cfRule>
    <cfRule type="timePeriod" dxfId="396" priority="404" timePeriod="today">
      <formula>FLOOR(AI6,1)=TODAY()</formula>
    </cfRule>
  </conditionalFormatting>
  <conditionalFormatting sqref="AI6:AK6">
    <cfRule type="containsText" dxfId="395" priority="402" operator="containsText" text="HS">
      <formula>NOT(ISERROR(SEARCH("HS",AI6)))</formula>
    </cfRule>
  </conditionalFormatting>
  <conditionalFormatting sqref="AI6:AK6">
    <cfRule type="containsText" dxfId="394" priority="400" operator="containsText" text="Ferié">
      <formula>NOT(ISERROR(SEARCH("Ferié",AI6)))</formula>
    </cfRule>
    <cfRule type="containsText" dxfId="393" priority="401" operator="containsText" text="CV">
      <formula>NOT(ISERROR(SEARCH("CV",AI6)))</formula>
    </cfRule>
  </conditionalFormatting>
  <conditionalFormatting sqref="AM6:AO6">
    <cfRule type="containsText" dxfId="392" priority="399" operator="containsText" text="CP">
      <formula>NOT(ISERROR(SEARCH("CP",AM6)))</formula>
    </cfRule>
  </conditionalFormatting>
  <conditionalFormatting sqref="AM6:AO6">
    <cfRule type="containsText" dxfId="391" priority="397" operator="containsText" text="MALADE">
      <formula>NOT(ISERROR(SEARCH("MALADE",AM6)))</formula>
    </cfRule>
    <cfRule type="timePeriod" dxfId="390" priority="398" timePeriod="today">
      <formula>FLOOR(AM6,1)=TODAY()</formula>
    </cfRule>
  </conditionalFormatting>
  <conditionalFormatting sqref="AM6:AO6">
    <cfRule type="containsText" dxfId="389" priority="396" operator="containsText" text="HS">
      <formula>NOT(ISERROR(SEARCH("HS",AM6)))</formula>
    </cfRule>
  </conditionalFormatting>
  <conditionalFormatting sqref="AM6:AO6">
    <cfRule type="containsText" dxfId="388" priority="394" operator="containsText" text="Ferié">
      <formula>NOT(ISERROR(SEARCH("Ferié",AM6)))</formula>
    </cfRule>
    <cfRule type="containsText" dxfId="387" priority="395" operator="containsText" text="CV">
      <formula>NOT(ISERROR(SEARCH("CV",AM6)))</formula>
    </cfRule>
  </conditionalFormatting>
  <conditionalFormatting sqref="AQ6:AS6">
    <cfRule type="containsText" dxfId="386" priority="393" operator="containsText" text="CP">
      <formula>NOT(ISERROR(SEARCH("CP",AQ6)))</formula>
    </cfRule>
  </conditionalFormatting>
  <conditionalFormatting sqref="AQ6:AS6">
    <cfRule type="containsText" dxfId="385" priority="391" operator="containsText" text="MALADE">
      <formula>NOT(ISERROR(SEARCH("MALADE",AQ6)))</formula>
    </cfRule>
    <cfRule type="timePeriod" dxfId="384" priority="392" timePeriod="today">
      <formula>FLOOR(AQ6,1)=TODAY()</formula>
    </cfRule>
  </conditionalFormatting>
  <conditionalFormatting sqref="AQ6:AS6">
    <cfRule type="containsText" dxfId="383" priority="390" operator="containsText" text="HS">
      <formula>NOT(ISERROR(SEARCH("HS",AQ6)))</formula>
    </cfRule>
  </conditionalFormatting>
  <conditionalFormatting sqref="AQ6:AS6">
    <cfRule type="containsText" dxfId="382" priority="388" operator="containsText" text="Ferié">
      <formula>NOT(ISERROR(SEARCH("Ferié",AQ6)))</formula>
    </cfRule>
    <cfRule type="containsText" dxfId="381" priority="389" operator="containsText" text="CV">
      <formula>NOT(ISERROR(SEARCH("CV",AQ6)))</formula>
    </cfRule>
  </conditionalFormatting>
  <conditionalFormatting sqref="AU6:AW6">
    <cfRule type="containsText" dxfId="380" priority="387" operator="containsText" text="CP">
      <formula>NOT(ISERROR(SEARCH("CP",AU6)))</formula>
    </cfRule>
  </conditionalFormatting>
  <conditionalFormatting sqref="AU6:AW6">
    <cfRule type="containsText" dxfId="379" priority="385" operator="containsText" text="MALADE">
      <formula>NOT(ISERROR(SEARCH("MALADE",AU6)))</formula>
    </cfRule>
    <cfRule type="timePeriod" dxfId="378" priority="386" timePeriod="today">
      <formula>FLOOR(AU6,1)=TODAY()</formula>
    </cfRule>
  </conditionalFormatting>
  <conditionalFormatting sqref="AU6:AW6">
    <cfRule type="containsText" dxfId="377" priority="384" operator="containsText" text="HS">
      <formula>NOT(ISERROR(SEARCH("HS",AU6)))</formula>
    </cfRule>
  </conditionalFormatting>
  <conditionalFormatting sqref="AU6:AW6">
    <cfRule type="containsText" dxfId="376" priority="382" operator="containsText" text="Ferié">
      <formula>NOT(ISERROR(SEARCH("Ferié",AU6)))</formula>
    </cfRule>
    <cfRule type="containsText" dxfId="375" priority="383" operator="containsText" text="CV">
      <formula>NOT(ISERROR(SEARCH("CV",AU6)))</formula>
    </cfRule>
  </conditionalFormatting>
  <conditionalFormatting sqref="AY6:BA6">
    <cfRule type="containsText" dxfId="374" priority="381" operator="containsText" text="CP">
      <formula>NOT(ISERROR(SEARCH("CP",AY6)))</formula>
    </cfRule>
  </conditionalFormatting>
  <conditionalFormatting sqref="AY6:BA6">
    <cfRule type="containsText" dxfId="373" priority="379" operator="containsText" text="MALADE">
      <formula>NOT(ISERROR(SEARCH("MALADE",AY6)))</formula>
    </cfRule>
    <cfRule type="timePeriod" dxfId="372" priority="380" timePeriod="today">
      <formula>FLOOR(AY6,1)=TODAY()</formula>
    </cfRule>
  </conditionalFormatting>
  <conditionalFormatting sqref="AY6:BA6">
    <cfRule type="containsText" dxfId="371" priority="378" operator="containsText" text="HS">
      <formula>NOT(ISERROR(SEARCH("HS",AY6)))</formula>
    </cfRule>
  </conditionalFormatting>
  <conditionalFormatting sqref="AY6:BA6">
    <cfRule type="containsText" dxfId="370" priority="376" operator="containsText" text="Ferié">
      <formula>NOT(ISERROR(SEARCH("Ferié",AY6)))</formula>
    </cfRule>
    <cfRule type="containsText" dxfId="369" priority="377" operator="containsText" text="CV">
      <formula>NOT(ISERROR(SEARCH("CV",AY6)))</formula>
    </cfRule>
  </conditionalFormatting>
  <conditionalFormatting sqref="BI4:BI6">
    <cfRule type="containsText" dxfId="368" priority="369" operator="containsText" text="CP">
      <formula>NOT(ISERROR(SEARCH("CP",BI4)))</formula>
    </cfRule>
  </conditionalFormatting>
  <conditionalFormatting sqref="BI4:BI6">
    <cfRule type="containsText" dxfId="367" priority="367" operator="containsText" text="MALADE">
      <formula>NOT(ISERROR(SEARCH("MALADE",BI4)))</formula>
    </cfRule>
    <cfRule type="timePeriod" dxfId="366" priority="368" timePeriod="today">
      <formula>FLOOR(BI4,1)=TODAY()</formula>
    </cfRule>
  </conditionalFormatting>
  <conditionalFormatting sqref="BI4:BI6">
    <cfRule type="containsText" dxfId="365" priority="366" operator="containsText" text="HS">
      <formula>NOT(ISERROR(SEARCH("HS",BI4)))</formula>
    </cfRule>
  </conditionalFormatting>
  <conditionalFormatting sqref="BI4:BI6">
    <cfRule type="containsText" dxfId="364" priority="364" operator="containsText" text="Ferié">
      <formula>NOT(ISERROR(SEARCH("Ferié",BI4)))</formula>
    </cfRule>
    <cfRule type="containsText" dxfId="363" priority="365" operator="containsText" text="CV">
      <formula>NOT(ISERROR(SEARCH("CV",BI4)))</formula>
    </cfRule>
  </conditionalFormatting>
  <conditionalFormatting sqref="BJ4:BJ6">
    <cfRule type="containsText" dxfId="362" priority="363" operator="containsText" text="CP">
      <formula>NOT(ISERROR(SEARCH("CP",BJ4)))</formula>
    </cfRule>
  </conditionalFormatting>
  <conditionalFormatting sqref="BJ4:BJ6">
    <cfRule type="containsText" dxfId="361" priority="361" operator="containsText" text="MALADE">
      <formula>NOT(ISERROR(SEARCH("MALADE",BJ4)))</formula>
    </cfRule>
    <cfRule type="timePeriod" dxfId="360" priority="362" timePeriod="today">
      <formula>FLOOR(BJ4,1)=TODAY()</formula>
    </cfRule>
  </conditionalFormatting>
  <conditionalFormatting sqref="BJ4:BJ6">
    <cfRule type="containsText" dxfId="359" priority="360" operator="containsText" text="HS">
      <formula>NOT(ISERROR(SEARCH("HS",BJ4)))</formula>
    </cfRule>
  </conditionalFormatting>
  <conditionalFormatting sqref="BJ4:BJ6">
    <cfRule type="containsText" dxfId="358" priority="358" operator="containsText" text="Ferié">
      <formula>NOT(ISERROR(SEARCH("Ferié",BJ4)))</formula>
    </cfRule>
    <cfRule type="containsText" dxfId="357" priority="359" operator="containsText" text="CV">
      <formula>NOT(ISERROR(SEARCH("CV",BJ4)))</formula>
    </cfRule>
  </conditionalFormatting>
  <conditionalFormatting sqref="BK4:BK6">
    <cfRule type="containsText" dxfId="356" priority="352" operator="containsText" text="Ferié">
      <formula>NOT(ISERROR(SEARCH("Ferié",BK4)))</formula>
    </cfRule>
    <cfRule type="containsText" dxfId="355" priority="353" operator="containsText" text="CV">
      <formula>NOT(ISERROR(SEARCH("CV",BK4)))</formula>
    </cfRule>
  </conditionalFormatting>
  <conditionalFormatting sqref="BK4:BK6">
    <cfRule type="containsText" dxfId="354" priority="357" operator="containsText" text="CP">
      <formula>NOT(ISERROR(SEARCH("CP",BK4)))</formula>
    </cfRule>
  </conditionalFormatting>
  <conditionalFormatting sqref="BK4:BK6">
    <cfRule type="containsText" dxfId="353" priority="355" operator="containsText" text="MALADE">
      <formula>NOT(ISERROR(SEARCH("MALADE",BK4)))</formula>
    </cfRule>
    <cfRule type="timePeriod" dxfId="352" priority="356" timePeriod="today">
      <formula>FLOOR(BK4,1)=TODAY()</formula>
    </cfRule>
  </conditionalFormatting>
  <conditionalFormatting sqref="BK4:BK6">
    <cfRule type="containsText" dxfId="351" priority="354" operator="containsText" text="HS">
      <formula>NOT(ISERROR(SEARCH("HS",BK4)))</formula>
    </cfRule>
  </conditionalFormatting>
  <conditionalFormatting sqref="BL4:BL5">
    <cfRule type="containsText" dxfId="350" priority="346" operator="containsText" text="Ferié">
      <formula>NOT(ISERROR(SEARCH("Ferié",BL4)))</formula>
    </cfRule>
    <cfRule type="containsText" dxfId="349" priority="347" operator="containsText" text="CV">
      <formula>NOT(ISERROR(SEARCH("CV",BL4)))</formula>
    </cfRule>
  </conditionalFormatting>
  <conditionalFormatting sqref="BL4:BL5">
    <cfRule type="containsText" dxfId="348" priority="351" operator="containsText" text="CP">
      <formula>NOT(ISERROR(SEARCH("CP",BL4)))</formula>
    </cfRule>
  </conditionalFormatting>
  <conditionalFormatting sqref="BL4:BL5">
    <cfRule type="containsText" dxfId="347" priority="349" operator="containsText" text="MALADE">
      <formula>NOT(ISERROR(SEARCH("MALADE",BL4)))</formula>
    </cfRule>
    <cfRule type="timePeriod" dxfId="346" priority="350" timePeriod="today">
      <formula>FLOOR(BL4,1)=TODAY()</formula>
    </cfRule>
  </conditionalFormatting>
  <conditionalFormatting sqref="BL4:BL5">
    <cfRule type="containsText" dxfId="345" priority="348" operator="containsText" text="HS">
      <formula>NOT(ISERROR(SEARCH("HS",BL4)))</formula>
    </cfRule>
  </conditionalFormatting>
  <conditionalFormatting sqref="BL6">
    <cfRule type="cellIs" dxfId="344" priority="336" operator="equal">
      <formula>"ANJ"</formula>
    </cfRule>
    <cfRule type="containsText" dxfId="343" priority="337" operator="containsText" text="AJ">
      <formula>NOT(ISERROR(SEARCH("AJ",BL6)))</formula>
    </cfRule>
    <cfRule type="containsText" dxfId="342" priority="338" operator="containsText" text="AT">
      <formula>NOT(ISERROR(SEARCH("AT",BL6)))</formula>
    </cfRule>
    <cfRule type="containsText" dxfId="341" priority="339" operator="containsText" text="CF">
      <formula>NOT(ISERROR(SEARCH("CF",BL6)))</formula>
    </cfRule>
    <cfRule type="containsText" dxfId="340" priority="340" operator="containsText" text="PC">
      <formula>NOT(ISERROR(SEARCH("PC",BL6)))</formula>
    </cfRule>
    <cfRule type="containsText" dxfId="339" priority="341" operator="containsText" text="RJF">
      <formula>NOT(ISERROR(SEARCH("RJF",BL6)))</formula>
    </cfRule>
    <cfRule type="containsText" dxfId="338" priority="342" operator="containsText" text="JF">
      <formula>NOT(ISERROR(SEARCH("JF",BL6)))</formula>
    </cfRule>
    <cfRule type="containsText" dxfId="337" priority="343" operator="containsText" text="F">
      <formula>NOT(ISERROR(SEARCH("F",BL6)))</formula>
    </cfRule>
    <cfRule type="containsText" dxfId="336" priority="344" operator="containsText" text="PAM">
      <formula>NOT(ISERROR(SEARCH("PAM",BL6)))</formula>
    </cfRule>
    <cfRule type="containsText" dxfId="335" priority="345" operator="containsText" text="M">
      <formula>NOT(ISERROR(SEARCH("M",BL6)))</formula>
    </cfRule>
  </conditionalFormatting>
  <conditionalFormatting sqref="BL6">
    <cfRule type="containsText" dxfId="334" priority="335" operator="containsText" text="SOL">
      <formula>NOT(ISERROR(SEARCH("SOL",BL6)))</formula>
    </cfRule>
  </conditionalFormatting>
  <conditionalFormatting sqref="BL6">
    <cfRule type="containsText" dxfId="333" priority="334" operator="containsText" text="SOL">
      <formula>NOT(ISERROR(SEARCH("SOL",BL6)))</formula>
    </cfRule>
  </conditionalFormatting>
  <conditionalFormatting sqref="BR6">
    <cfRule type="containsText" dxfId="332" priority="244" operator="containsText" text="SOL">
      <formula>NOT(ISERROR(SEARCH("SOL",BR6)))</formula>
    </cfRule>
  </conditionalFormatting>
  <conditionalFormatting sqref="BN4:BN5">
    <cfRule type="containsText" dxfId="331" priority="328" operator="containsText" text="Ferié">
      <formula>NOT(ISERROR(SEARCH("Ferié",BN4)))</formula>
    </cfRule>
    <cfRule type="containsText" dxfId="330" priority="329" operator="containsText" text="CV">
      <formula>NOT(ISERROR(SEARCH("CV",BN4)))</formula>
    </cfRule>
  </conditionalFormatting>
  <conditionalFormatting sqref="BN4:BN5">
    <cfRule type="containsText" dxfId="329" priority="333" operator="containsText" text="CP">
      <formula>NOT(ISERROR(SEARCH("CP",BN4)))</formula>
    </cfRule>
  </conditionalFormatting>
  <conditionalFormatting sqref="BN4:BN5">
    <cfRule type="containsText" dxfId="328" priority="331" operator="containsText" text="MALADE">
      <formula>NOT(ISERROR(SEARCH("MALADE",BN4)))</formula>
    </cfRule>
    <cfRule type="timePeriod" dxfId="327" priority="332" timePeriod="today">
      <formula>FLOOR(BN4,1)=TODAY()</formula>
    </cfRule>
  </conditionalFormatting>
  <conditionalFormatting sqref="BN4:BN5">
    <cfRule type="containsText" dxfId="326" priority="330" operator="containsText" text="HS">
      <formula>NOT(ISERROR(SEARCH("HS",BN4)))</formula>
    </cfRule>
  </conditionalFormatting>
  <conditionalFormatting sqref="BN6">
    <cfRule type="cellIs" dxfId="325" priority="318" operator="equal">
      <formula>"ANJ"</formula>
    </cfRule>
    <cfRule type="containsText" dxfId="324" priority="319" operator="containsText" text="AJ">
      <formula>NOT(ISERROR(SEARCH("AJ",BN6)))</formula>
    </cfRule>
    <cfRule type="containsText" dxfId="323" priority="320" operator="containsText" text="AT">
      <formula>NOT(ISERROR(SEARCH("AT",BN6)))</formula>
    </cfRule>
    <cfRule type="containsText" dxfId="322" priority="321" operator="containsText" text="CF">
      <formula>NOT(ISERROR(SEARCH("CF",BN6)))</formula>
    </cfRule>
    <cfRule type="containsText" dxfId="321" priority="322" operator="containsText" text="PC">
      <formula>NOT(ISERROR(SEARCH("PC",BN6)))</formula>
    </cfRule>
    <cfRule type="containsText" dxfId="320" priority="323" operator="containsText" text="RJF">
      <formula>NOT(ISERROR(SEARCH("RJF",BN6)))</formula>
    </cfRule>
    <cfRule type="containsText" dxfId="319" priority="324" operator="containsText" text="JF">
      <formula>NOT(ISERROR(SEARCH("JF",BN6)))</formula>
    </cfRule>
    <cfRule type="containsText" dxfId="318" priority="325" operator="containsText" text="F">
      <formula>NOT(ISERROR(SEARCH("F",BN6)))</formula>
    </cfRule>
    <cfRule type="containsText" dxfId="317" priority="326" operator="containsText" text="PAM">
      <formula>NOT(ISERROR(SEARCH("PAM",BN6)))</formula>
    </cfRule>
    <cfRule type="containsText" dxfId="316" priority="327" operator="containsText" text="M">
      <formula>NOT(ISERROR(SEARCH("M",BN6)))</formula>
    </cfRule>
  </conditionalFormatting>
  <conditionalFormatting sqref="BN6">
    <cfRule type="containsText" dxfId="315" priority="317" operator="containsText" text="SOL">
      <formula>NOT(ISERROR(SEARCH("SOL",BN6)))</formula>
    </cfRule>
  </conditionalFormatting>
  <conditionalFormatting sqref="BN6">
    <cfRule type="containsText" dxfId="314" priority="316" operator="containsText" text="SOL">
      <formula>NOT(ISERROR(SEARCH("SOL",BN6)))</formula>
    </cfRule>
  </conditionalFormatting>
  <conditionalFormatting sqref="BO4:BO5">
    <cfRule type="containsText" dxfId="313" priority="310" operator="containsText" text="Ferié">
      <formula>NOT(ISERROR(SEARCH("Ferié",BO4)))</formula>
    </cfRule>
    <cfRule type="containsText" dxfId="312" priority="311" operator="containsText" text="CV">
      <formula>NOT(ISERROR(SEARCH("CV",BO4)))</formula>
    </cfRule>
  </conditionalFormatting>
  <conditionalFormatting sqref="BO4:BO5">
    <cfRule type="containsText" dxfId="311" priority="315" operator="containsText" text="CP">
      <formula>NOT(ISERROR(SEARCH("CP",BO4)))</formula>
    </cfRule>
  </conditionalFormatting>
  <conditionalFormatting sqref="BO4:BO5">
    <cfRule type="containsText" dxfId="310" priority="313" operator="containsText" text="MALADE">
      <formula>NOT(ISERROR(SEARCH("MALADE",BO4)))</formula>
    </cfRule>
    <cfRule type="timePeriod" dxfId="309" priority="314" timePeriod="today">
      <formula>FLOOR(BO4,1)=TODAY()</formula>
    </cfRule>
  </conditionalFormatting>
  <conditionalFormatting sqref="BO4:BO5">
    <cfRule type="containsText" dxfId="308" priority="312" operator="containsText" text="HS">
      <formula>NOT(ISERROR(SEARCH("HS",BO4)))</formula>
    </cfRule>
  </conditionalFormatting>
  <conditionalFormatting sqref="BO6">
    <cfRule type="cellIs" dxfId="307" priority="300" operator="equal">
      <formula>"ANJ"</formula>
    </cfRule>
    <cfRule type="containsText" dxfId="306" priority="301" operator="containsText" text="AJ">
      <formula>NOT(ISERROR(SEARCH("AJ",BO6)))</formula>
    </cfRule>
    <cfRule type="containsText" dxfId="305" priority="302" operator="containsText" text="AT">
      <formula>NOT(ISERROR(SEARCH("AT",BO6)))</formula>
    </cfRule>
    <cfRule type="containsText" dxfId="304" priority="303" operator="containsText" text="CF">
      <formula>NOT(ISERROR(SEARCH("CF",BO6)))</formula>
    </cfRule>
    <cfRule type="containsText" dxfId="303" priority="304" operator="containsText" text="PC">
      <formula>NOT(ISERROR(SEARCH("PC",BO6)))</formula>
    </cfRule>
    <cfRule type="containsText" dxfId="302" priority="305" operator="containsText" text="RJF">
      <formula>NOT(ISERROR(SEARCH("RJF",BO6)))</formula>
    </cfRule>
    <cfRule type="containsText" dxfId="301" priority="306" operator="containsText" text="JF">
      <formula>NOT(ISERROR(SEARCH("JF",BO6)))</formula>
    </cfRule>
    <cfRule type="containsText" dxfId="300" priority="307" operator="containsText" text="F">
      <formula>NOT(ISERROR(SEARCH("F",BO6)))</formula>
    </cfRule>
    <cfRule type="containsText" dxfId="299" priority="308" operator="containsText" text="PAM">
      <formula>NOT(ISERROR(SEARCH("PAM",BO6)))</formula>
    </cfRule>
    <cfRule type="containsText" dxfId="298" priority="309" operator="containsText" text="M">
      <formula>NOT(ISERROR(SEARCH("M",BO6)))</formula>
    </cfRule>
  </conditionalFormatting>
  <conditionalFormatting sqref="BO6">
    <cfRule type="containsText" dxfId="297" priority="299" operator="containsText" text="SOL">
      <formula>NOT(ISERROR(SEARCH("SOL",BO6)))</formula>
    </cfRule>
  </conditionalFormatting>
  <conditionalFormatting sqref="BO6">
    <cfRule type="containsText" dxfId="296" priority="298" operator="containsText" text="SOL">
      <formula>NOT(ISERROR(SEARCH("SOL",BO6)))</formula>
    </cfRule>
  </conditionalFormatting>
  <conditionalFormatting sqref="BP4:BP5">
    <cfRule type="containsText" dxfId="295" priority="292" operator="containsText" text="Ferié">
      <formula>NOT(ISERROR(SEARCH("Ferié",BP4)))</formula>
    </cfRule>
    <cfRule type="containsText" dxfId="294" priority="293" operator="containsText" text="CV">
      <formula>NOT(ISERROR(SEARCH("CV",BP4)))</formula>
    </cfRule>
  </conditionalFormatting>
  <conditionalFormatting sqref="BP4:BP5">
    <cfRule type="containsText" dxfId="293" priority="297" operator="containsText" text="CP">
      <formula>NOT(ISERROR(SEARCH("CP",BP4)))</formula>
    </cfRule>
  </conditionalFormatting>
  <conditionalFormatting sqref="BP4:BP5">
    <cfRule type="containsText" dxfId="292" priority="295" operator="containsText" text="MALADE">
      <formula>NOT(ISERROR(SEARCH("MALADE",BP4)))</formula>
    </cfRule>
    <cfRule type="timePeriod" dxfId="291" priority="296" timePeriod="today">
      <formula>FLOOR(BP4,1)=TODAY()</formula>
    </cfRule>
  </conditionalFormatting>
  <conditionalFormatting sqref="BP4:BP5">
    <cfRule type="containsText" dxfId="290" priority="294" operator="containsText" text="HS">
      <formula>NOT(ISERROR(SEARCH("HS",BP4)))</formula>
    </cfRule>
  </conditionalFormatting>
  <conditionalFormatting sqref="BP6">
    <cfRule type="cellIs" dxfId="289" priority="282" operator="equal">
      <formula>"ANJ"</formula>
    </cfRule>
    <cfRule type="containsText" dxfId="288" priority="283" operator="containsText" text="AJ">
      <formula>NOT(ISERROR(SEARCH("AJ",BP6)))</formula>
    </cfRule>
    <cfRule type="containsText" dxfId="287" priority="284" operator="containsText" text="AT">
      <formula>NOT(ISERROR(SEARCH("AT",BP6)))</formula>
    </cfRule>
    <cfRule type="containsText" dxfId="286" priority="285" operator="containsText" text="CF">
      <formula>NOT(ISERROR(SEARCH("CF",BP6)))</formula>
    </cfRule>
    <cfRule type="containsText" dxfId="285" priority="286" operator="containsText" text="PC">
      <formula>NOT(ISERROR(SEARCH("PC",BP6)))</formula>
    </cfRule>
    <cfRule type="containsText" dxfId="284" priority="287" operator="containsText" text="RJF">
      <formula>NOT(ISERROR(SEARCH("RJF",BP6)))</formula>
    </cfRule>
    <cfRule type="containsText" dxfId="283" priority="288" operator="containsText" text="JF">
      <formula>NOT(ISERROR(SEARCH("JF",BP6)))</formula>
    </cfRule>
    <cfRule type="containsText" dxfId="282" priority="289" operator="containsText" text="F">
      <formula>NOT(ISERROR(SEARCH("F",BP6)))</formula>
    </cfRule>
    <cfRule type="containsText" dxfId="281" priority="290" operator="containsText" text="PAM">
      <formula>NOT(ISERROR(SEARCH("PAM",BP6)))</formula>
    </cfRule>
    <cfRule type="containsText" dxfId="280" priority="291" operator="containsText" text="M">
      <formula>NOT(ISERROR(SEARCH("M",BP6)))</formula>
    </cfRule>
  </conditionalFormatting>
  <conditionalFormatting sqref="BP6">
    <cfRule type="containsText" dxfId="279" priority="281" operator="containsText" text="SOL">
      <formula>NOT(ISERROR(SEARCH("SOL",BP6)))</formula>
    </cfRule>
  </conditionalFormatting>
  <conditionalFormatting sqref="BP6">
    <cfRule type="containsText" dxfId="278" priority="280" operator="containsText" text="SOL">
      <formula>NOT(ISERROR(SEARCH("SOL",BP6)))</formula>
    </cfRule>
  </conditionalFormatting>
  <conditionalFormatting sqref="BQ4:BQ5">
    <cfRule type="containsText" dxfId="277" priority="274" operator="containsText" text="Ferié">
      <formula>NOT(ISERROR(SEARCH("Ferié",BQ4)))</formula>
    </cfRule>
    <cfRule type="containsText" dxfId="276" priority="275" operator="containsText" text="CV">
      <formula>NOT(ISERROR(SEARCH("CV",BQ4)))</formula>
    </cfRule>
  </conditionalFormatting>
  <conditionalFormatting sqref="BQ4:BQ5">
    <cfRule type="containsText" dxfId="275" priority="279" operator="containsText" text="CP">
      <formula>NOT(ISERROR(SEARCH("CP",BQ4)))</formula>
    </cfRule>
  </conditionalFormatting>
  <conditionalFormatting sqref="BQ4:BQ5">
    <cfRule type="containsText" dxfId="274" priority="277" operator="containsText" text="MALADE">
      <formula>NOT(ISERROR(SEARCH("MALADE",BQ4)))</formula>
    </cfRule>
    <cfRule type="timePeriod" dxfId="273" priority="278" timePeriod="today">
      <formula>FLOOR(BQ4,1)=TODAY()</formula>
    </cfRule>
  </conditionalFormatting>
  <conditionalFormatting sqref="BQ4:BQ5">
    <cfRule type="containsText" dxfId="272" priority="276" operator="containsText" text="HS">
      <formula>NOT(ISERROR(SEARCH("HS",BQ4)))</formula>
    </cfRule>
  </conditionalFormatting>
  <conditionalFormatting sqref="BQ6">
    <cfRule type="cellIs" dxfId="271" priority="264" operator="equal">
      <formula>"ANJ"</formula>
    </cfRule>
    <cfRule type="containsText" dxfId="270" priority="265" operator="containsText" text="AJ">
      <formula>NOT(ISERROR(SEARCH("AJ",BQ6)))</formula>
    </cfRule>
    <cfRule type="containsText" dxfId="269" priority="266" operator="containsText" text="AT">
      <formula>NOT(ISERROR(SEARCH("AT",BQ6)))</formula>
    </cfRule>
    <cfRule type="containsText" dxfId="268" priority="267" operator="containsText" text="CF">
      <formula>NOT(ISERROR(SEARCH("CF",BQ6)))</formula>
    </cfRule>
    <cfRule type="containsText" dxfId="267" priority="268" operator="containsText" text="PC">
      <formula>NOT(ISERROR(SEARCH("PC",BQ6)))</formula>
    </cfRule>
    <cfRule type="containsText" dxfId="266" priority="269" operator="containsText" text="RJF">
      <formula>NOT(ISERROR(SEARCH("RJF",BQ6)))</formula>
    </cfRule>
    <cfRule type="containsText" dxfId="265" priority="270" operator="containsText" text="JF">
      <formula>NOT(ISERROR(SEARCH("JF",BQ6)))</formula>
    </cfRule>
    <cfRule type="containsText" dxfId="264" priority="271" operator="containsText" text="F">
      <formula>NOT(ISERROR(SEARCH("F",BQ6)))</formula>
    </cfRule>
    <cfRule type="containsText" dxfId="263" priority="272" operator="containsText" text="PAM">
      <formula>NOT(ISERROR(SEARCH("PAM",BQ6)))</formula>
    </cfRule>
    <cfRule type="containsText" dxfId="262" priority="273" operator="containsText" text="M">
      <formula>NOT(ISERROR(SEARCH("M",BQ6)))</formula>
    </cfRule>
  </conditionalFormatting>
  <conditionalFormatting sqref="BQ6">
    <cfRule type="containsText" dxfId="261" priority="263" operator="containsText" text="SOL">
      <formula>NOT(ISERROR(SEARCH("SOL",BQ6)))</formula>
    </cfRule>
  </conditionalFormatting>
  <conditionalFormatting sqref="BQ6">
    <cfRule type="containsText" dxfId="260" priority="262" operator="containsText" text="SOL">
      <formula>NOT(ISERROR(SEARCH("SOL",BQ6)))</formula>
    </cfRule>
  </conditionalFormatting>
  <conditionalFormatting sqref="BR4:BR5">
    <cfRule type="containsText" dxfId="259" priority="256" operator="containsText" text="Ferié">
      <formula>NOT(ISERROR(SEARCH("Ferié",BR4)))</formula>
    </cfRule>
    <cfRule type="containsText" dxfId="258" priority="257" operator="containsText" text="CV">
      <formula>NOT(ISERROR(SEARCH("CV",BR4)))</formula>
    </cfRule>
  </conditionalFormatting>
  <conditionalFormatting sqref="BR4:BR5">
    <cfRule type="containsText" dxfId="257" priority="261" operator="containsText" text="CP">
      <formula>NOT(ISERROR(SEARCH("CP",BR4)))</formula>
    </cfRule>
  </conditionalFormatting>
  <conditionalFormatting sqref="BR4:BR5">
    <cfRule type="containsText" dxfId="256" priority="259" operator="containsText" text="MALADE">
      <formula>NOT(ISERROR(SEARCH("MALADE",BR4)))</formula>
    </cfRule>
    <cfRule type="timePeriod" dxfId="255" priority="260" timePeriod="today">
      <formula>FLOOR(BR4,1)=TODAY()</formula>
    </cfRule>
  </conditionalFormatting>
  <conditionalFormatting sqref="BR4:BR5">
    <cfRule type="containsText" dxfId="254" priority="258" operator="containsText" text="HS">
      <formula>NOT(ISERROR(SEARCH("HS",BR4)))</formula>
    </cfRule>
  </conditionalFormatting>
  <conditionalFormatting sqref="BR6">
    <cfRule type="cellIs" dxfId="253" priority="246" operator="equal">
      <formula>"ANJ"</formula>
    </cfRule>
    <cfRule type="containsText" dxfId="252" priority="247" operator="containsText" text="AJ">
      <formula>NOT(ISERROR(SEARCH("AJ",BR6)))</formula>
    </cfRule>
    <cfRule type="containsText" dxfId="251" priority="248" operator="containsText" text="AT">
      <formula>NOT(ISERROR(SEARCH("AT",BR6)))</formula>
    </cfRule>
    <cfRule type="containsText" dxfId="250" priority="249" operator="containsText" text="CF">
      <formula>NOT(ISERROR(SEARCH("CF",BR6)))</formula>
    </cfRule>
    <cfRule type="containsText" dxfId="249" priority="250" operator="containsText" text="PC">
      <formula>NOT(ISERROR(SEARCH("PC",BR6)))</formula>
    </cfRule>
    <cfRule type="containsText" dxfId="248" priority="251" operator="containsText" text="RJF">
      <formula>NOT(ISERROR(SEARCH("RJF",BR6)))</formula>
    </cfRule>
    <cfRule type="containsText" dxfId="247" priority="252" operator="containsText" text="JF">
      <formula>NOT(ISERROR(SEARCH("JF",BR6)))</formula>
    </cfRule>
    <cfRule type="containsText" dxfId="246" priority="253" operator="containsText" text="F">
      <formula>NOT(ISERROR(SEARCH("F",BR6)))</formula>
    </cfRule>
    <cfRule type="containsText" dxfId="245" priority="254" operator="containsText" text="PAM">
      <formula>NOT(ISERROR(SEARCH("PAM",BR6)))</formula>
    </cfRule>
    <cfRule type="containsText" dxfId="244" priority="255" operator="containsText" text="M">
      <formula>NOT(ISERROR(SEARCH("M",BR6)))</formula>
    </cfRule>
  </conditionalFormatting>
  <conditionalFormatting sqref="BR6">
    <cfRule type="containsText" dxfId="243" priority="245" operator="containsText" text="SOL">
      <formula>NOT(ISERROR(SEARCH("SOL",BR6)))</formula>
    </cfRule>
  </conditionalFormatting>
  <conditionalFormatting sqref="BM4:BM5">
    <cfRule type="containsText" dxfId="242" priority="238" operator="containsText" text="Ferié">
      <formula>NOT(ISERROR(SEARCH("Ferié",BM4)))</formula>
    </cfRule>
    <cfRule type="containsText" dxfId="241" priority="239" operator="containsText" text="CV">
      <formula>NOT(ISERROR(SEARCH("CV",BM4)))</formula>
    </cfRule>
  </conditionalFormatting>
  <conditionalFormatting sqref="BM4:BM5">
    <cfRule type="containsText" dxfId="240" priority="243" operator="containsText" text="CP">
      <formula>NOT(ISERROR(SEARCH("CP",BM4)))</formula>
    </cfRule>
  </conditionalFormatting>
  <conditionalFormatting sqref="BM4:BM5">
    <cfRule type="containsText" dxfId="239" priority="241" operator="containsText" text="MALADE">
      <formula>NOT(ISERROR(SEARCH("MALADE",BM4)))</formula>
    </cfRule>
    <cfRule type="timePeriod" dxfId="238" priority="242" timePeriod="today">
      <formula>FLOOR(BM4,1)=TODAY()</formula>
    </cfRule>
  </conditionalFormatting>
  <conditionalFormatting sqref="BM4:BM5">
    <cfRule type="containsText" dxfId="237" priority="240" operator="containsText" text="HS">
      <formula>NOT(ISERROR(SEARCH("HS",BM4)))</formula>
    </cfRule>
  </conditionalFormatting>
  <conditionalFormatting sqref="BM6">
    <cfRule type="cellIs" dxfId="236" priority="228" operator="equal">
      <formula>"ANJ"</formula>
    </cfRule>
    <cfRule type="containsText" dxfId="235" priority="229" operator="containsText" text="AJ">
      <formula>NOT(ISERROR(SEARCH("AJ",BM6)))</formula>
    </cfRule>
    <cfRule type="containsText" dxfId="234" priority="230" operator="containsText" text="AT">
      <formula>NOT(ISERROR(SEARCH("AT",BM6)))</formula>
    </cfRule>
    <cfRule type="containsText" dxfId="233" priority="231" operator="containsText" text="CF">
      <formula>NOT(ISERROR(SEARCH("CF",BM6)))</formula>
    </cfRule>
    <cfRule type="containsText" dxfId="232" priority="232" operator="containsText" text="PC">
      <formula>NOT(ISERROR(SEARCH("PC",BM6)))</formula>
    </cfRule>
    <cfRule type="containsText" dxfId="231" priority="233" operator="containsText" text="RJF">
      <formula>NOT(ISERROR(SEARCH("RJF",BM6)))</formula>
    </cfRule>
    <cfRule type="containsText" dxfId="230" priority="234" operator="containsText" text="JF">
      <formula>NOT(ISERROR(SEARCH("JF",BM6)))</formula>
    </cfRule>
    <cfRule type="containsText" dxfId="229" priority="235" operator="containsText" text="F">
      <formula>NOT(ISERROR(SEARCH("F",BM6)))</formula>
    </cfRule>
    <cfRule type="containsText" dxfId="228" priority="236" operator="containsText" text="PAM">
      <formula>NOT(ISERROR(SEARCH("PAM",BM6)))</formula>
    </cfRule>
    <cfRule type="containsText" dxfId="227" priority="237" operator="containsText" text="M">
      <formula>NOT(ISERROR(SEARCH("M",BM6)))</formula>
    </cfRule>
  </conditionalFormatting>
  <conditionalFormatting sqref="BM6">
    <cfRule type="containsText" dxfId="226" priority="227" operator="containsText" text="SOL">
      <formula>NOT(ISERROR(SEARCH("SOL",BM6)))</formula>
    </cfRule>
  </conditionalFormatting>
  <conditionalFormatting sqref="BM6">
    <cfRule type="containsText" dxfId="225" priority="226" operator="containsText" text="SOL">
      <formula>NOT(ISERROR(SEARCH("SOL",BM6)))</formula>
    </cfRule>
  </conditionalFormatting>
  <conditionalFormatting sqref="BC7:BF7">
    <cfRule type="containsText" dxfId="224" priority="37" operator="containsText" text="Ferié">
      <formula>NOT(ISERROR(SEARCH("Ferié",BC7)))</formula>
    </cfRule>
    <cfRule type="containsText" dxfId="223" priority="38" operator="containsText" text="CV">
      <formula>NOT(ISERROR(SEARCH("CV",BC7)))</formula>
    </cfRule>
  </conditionalFormatting>
  <conditionalFormatting sqref="B13:E17 B19:E23 B7:E11">
    <cfRule type="cellIs" dxfId="222" priority="225" operator="equal">
      <formula>0</formula>
    </cfRule>
  </conditionalFormatting>
  <conditionalFormatting sqref="B7:E23">
    <cfRule type="containsText" dxfId="221" priority="224" operator="containsText" text="CP">
      <formula>NOT(ISERROR(SEARCH("CP",B7)))</formula>
    </cfRule>
  </conditionalFormatting>
  <conditionalFormatting sqref="AQ13:AT17 AQ19:AT23 AQ8:AT11">
    <cfRule type="cellIs" dxfId="220" priority="155" operator="equal">
      <formula>0</formula>
    </cfRule>
  </conditionalFormatting>
  <conditionalFormatting sqref="AQ8:AT23">
    <cfRule type="containsText" dxfId="219" priority="154" operator="containsText" text="CP">
      <formula>NOT(ISERROR(SEARCH("CP",AQ8)))</formula>
    </cfRule>
  </conditionalFormatting>
  <conditionalFormatting sqref="B7:E23">
    <cfRule type="containsText" dxfId="218" priority="222" operator="containsText" text="MALADE">
      <formula>NOT(ISERROR(SEARCH("MALADE",B7)))</formula>
    </cfRule>
    <cfRule type="timePeriod" dxfId="217" priority="223" timePeriod="today">
      <formula>FLOOR(B7,1)=TODAY()</formula>
    </cfRule>
  </conditionalFormatting>
  <conditionalFormatting sqref="B7:E23">
    <cfRule type="containsText" dxfId="216" priority="221" operator="containsText" text="HS">
      <formula>NOT(ISERROR(SEARCH("HS",B7)))</formula>
    </cfRule>
  </conditionalFormatting>
  <conditionalFormatting sqref="B7:E23">
    <cfRule type="containsText" dxfId="215" priority="219" operator="containsText" text="Ferié">
      <formula>NOT(ISERROR(SEARCH("Ferié",B7)))</formula>
    </cfRule>
    <cfRule type="containsText" dxfId="214" priority="220" operator="containsText" text="CV">
      <formula>NOT(ISERROR(SEARCH("CV",B7)))</formula>
    </cfRule>
  </conditionalFormatting>
  <conditionalFormatting sqref="AU13:AX17 AU19:AX23 AU8:AX11">
    <cfRule type="cellIs" dxfId="213" priority="148" operator="equal">
      <formula>0</formula>
    </cfRule>
  </conditionalFormatting>
  <conditionalFormatting sqref="AY13:BB17 AY19:BB23 AY8:BB11">
    <cfRule type="cellIs" dxfId="212" priority="141" operator="equal">
      <formula>0</formula>
    </cfRule>
  </conditionalFormatting>
  <conditionalFormatting sqref="F13:I17 F19:I23 F8:I11">
    <cfRule type="cellIs" dxfId="211" priority="218" operator="equal">
      <formula>0</formula>
    </cfRule>
  </conditionalFormatting>
  <conditionalFormatting sqref="F8:I23">
    <cfRule type="containsText" dxfId="210" priority="217" operator="containsText" text="CP">
      <formula>NOT(ISERROR(SEARCH("CP",F8)))</formula>
    </cfRule>
  </conditionalFormatting>
  <conditionalFormatting sqref="F8:I23">
    <cfRule type="containsText" dxfId="209" priority="215" operator="containsText" text="MALADE">
      <formula>NOT(ISERROR(SEARCH("MALADE",F8)))</formula>
    </cfRule>
    <cfRule type="timePeriod" dxfId="208" priority="216" timePeriod="today">
      <formula>FLOOR(F8,1)=TODAY()</formula>
    </cfRule>
  </conditionalFormatting>
  <conditionalFormatting sqref="F8:I23">
    <cfRule type="containsText" dxfId="207" priority="214" operator="containsText" text="HS">
      <formula>NOT(ISERROR(SEARCH("HS",F8)))</formula>
    </cfRule>
  </conditionalFormatting>
  <conditionalFormatting sqref="F8:I23">
    <cfRule type="containsText" dxfId="206" priority="212" operator="containsText" text="Ferié">
      <formula>NOT(ISERROR(SEARCH("Ferié",F8)))</formula>
    </cfRule>
    <cfRule type="containsText" dxfId="205" priority="213" operator="containsText" text="CV">
      <formula>NOT(ISERROR(SEARCH("CV",F8)))</formula>
    </cfRule>
  </conditionalFormatting>
  <conditionalFormatting sqref="J13:M17 J19:M23 J8:M11">
    <cfRule type="cellIs" dxfId="204" priority="211" operator="equal">
      <formula>0</formula>
    </cfRule>
  </conditionalFormatting>
  <conditionalFormatting sqref="J8:M23">
    <cfRule type="containsText" dxfId="203" priority="210" operator="containsText" text="CP">
      <formula>NOT(ISERROR(SEARCH("CP",J8)))</formula>
    </cfRule>
  </conditionalFormatting>
  <conditionalFormatting sqref="J8:M23">
    <cfRule type="containsText" dxfId="202" priority="208" operator="containsText" text="MALADE">
      <formula>NOT(ISERROR(SEARCH("MALADE",J8)))</formula>
    </cfRule>
    <cfRule type="timePeriod" dxfId="201" priority="209" timePeriod="today">
      <formula>FLOOR(J8,1)=TODAY()</formula>
    </cfRule>
  </conditionalFormatting>
  <conditionalFormatting sqref="J8:M23">
    <cfRule type="containsText" dxfId="200" priority="207" operator="containsText" text="HS">
      <formula>NOT(ISERROR(SEARCH("HS",J8)))</formula>
    </cfRule>
  </conditionalFormatting>
  <conditionalFormatting sqref="J8:M23">
    <cfRule type="containsText" dxfId="199" priority="205" operator="containsText" text="Ferié">
      <formula>NOT(ISERROR(SEARCH("Ferié",J8)))</formula>
    </cfRule>
    <cfRule type="containsText" dxfId="198" priority="206" operator="containsText" text="CV">
      <formula>NOT(ISERROR(SEARCH("CV",J8)))</formula>
    </cfRule>
  </conditionalFormatting>
  <conditionalFormatting sqref="N13:Q17 N19:Q23 N8:Q11">
    <cfRule type="cellIs" dxfId="197" priority="204" operator="equal">
      <formula>0</formula>
    </cfRule>
  </conditionalFormatting>
  <conditionalFormatting sqref="N8:Q23">
    <cfRule type="containsText" dxfId="196" priority="203" operator="containsText" text="CP">
      <formula>NOT(ISERROR(SEARCH("CP",N8)))</formula>
    </cfRule>
  </conditionalFormatting>
  <conditionalFormatting sqref="N8:Q23">
    <cfRule type="containsText" dxfId="195" priority="201" operator="containsText" text="MALADE">
      <formula>NOT(ISERROR(SEARCH("MALADE",N8)))</formula>
    </cfRule>
    <cfRule type="timePeriod" dxfId="194" priority="202" timePeriod="today">
      <formula>FLOOR(N8,1)=TODAY()</formula>
    </cfRule>
  </conditionalFormatting>
  <conditionalFormatting sqref="N8:Q23">
    <cfRule type="containsText" dxfId="193" priority="200" operator="containsText" text="HS">
      <formula>NOT(ISERROR(SEARCH("HS",N8)))</formula>
    </cfRule>
  </conditionalFormatting>
  <conditionalFormatting sqref="N8:Q23">
    <cfRule type="containsText" dxfId="192" priority="198" operator="containsText" text="Ferié">
      <formula>NOT(ISERROR(SEARCH("Ferié",N8)))</formula>
    </cfRule>
    <cfRule type="containsText" dxfId="191" priority="199" operator="containsText" text="CV">
      <formula>NOT(ISERROR(SEARCH("CV",N8)))</formula>
    </cfRule>
  </conditionalFormatting>
  <conditionalFormatting sqref="R13:U17 R19:U23 R8:U11">
    <cfRule type="cellIs" dxfId="190" priority="197" operator="equal">
      <formula>0</formula>
    </cfRule>
  </conditionalFormatting>
  <conditionalFormatting sqref="R8:U23">
    <cfRule type="containsText" dxfId="189" priority="196" operator="containsText" text="CP">
      <formula>NOT(ISERROR(SEARCH("CP",R8)))</formula>
    </cfRule>
  </conditionalFormatting>
  <conditionalFormatting sqref="R8:U23">
    <cfRule type="containsText" dxfId="188" priority="194" operator="containsText" text="MALADE">
      <formula>NOT(ISERROR(SEARCH("MALADE",R8)))</formula>
    </cfRule>
    <cfRule type="timePeriod" dxfId="187" priority="195" timePeriod="today">
      <formula>FLOOR(R8,1)=TODAY()</formula>
    </cfRule>
  </conditionalFormatting>
  <conditionalFormatting sqref="R8:U23">
    <cfRule type="containsText" dxfId="186" priority="193" operator="containsText" text="HS">
      <formula>NOT(ISERROR(SEARCH("HS",R8)))</formula>
    </cfRule>
  </conditionalFormatting>
  <conditionalFormatting sqref="R8:U23">
    <cfRule type="containsText" dxfId="185" priority="191" operator="containsText" text="Ferié">
      <formula>NOT(ISERROR(SEARCH("Ferié",R8)))</formula>
    </cfRule>
    <cfRule type="containsText" dxfId="184" priority="192" operator="containsText" text="CV">
      <formula>NOT(ISERROR(SEARCH("CV",R8)))</formula>
    </cfRule>
  </conditionalFormatting>
  <conditionalFormatting sqref="V13:Y17 V19:Y23 V8:Y11">
    <cfRule type="cellIs" dxfId="183" priority="190" operator="equal">
      <formula>0</formula>
    </cfRule>
  </conditionalFormatting>
  <conditionalFormatting sqref="V8:Y23">
    <cfRule type="containsText" dxfId="182" priority="189" operator="containsText" text="CP">
      <formula>NOT(ISERROR(SEARCH("CP",V8)))</formula>
    </cfRule>
  </conditionalFormatting>
  <conditionalFormatting sqref="V8:Y23">
    <cfRule type="containsText" dxfId="181" priority="187" operator="containsText" text="MALADE">
      <formula>NOT(ISERROR(SEARCH("MALADE",V8)))</formula>
    </cfRule>
    <cfRule type="timePeriod" dxfId="180" priority="188" timePeriod="today">
      <formula>FLOOR(V8,1)=TODAY()</formula>
    </cfRule>
  </conditionalFormatting>
  <conditionalFormatting sqref="V8:Y23">
    <cfRule type="containsText" dxfId="179" priority="186" operator="containsText" text="HS">
      <formula>NOT(ISERROR(SEARCH("HS",V8)))</formula>
    </cfRule>
  </conditionalFormatting>
  <conditionalFormatting sqref="V8:Y23">
    <cfRule type="containsText" dxfId="178" priority="184" operator="containsText" text="Ferié">
      <formula>NOT(ISERROR(SEARCH("Ferié",V8)))</formula>
    </cfRule>
    <cfRule type="containsText" dxfId="177" priority="185" operator="containsText" text="CV">
      <formula>NOT(ISERROR(SEARCH("CV",V8)))</formula>
    </cfRule>
  </conditionalFormatting>
  <conditionalFormatting sqref="Z13:AC17 Z19:AC23 Z8:AC11">
    <cfRule type="cellIs" dxfId="176" priority="183" operator="equal">
      <formula>0</formula>
    </cfRule>
  </conditionalFormatting>
  <conditionalFormatting sqref="Z8:AC23 AE12 AE18">
    <cfRule type="containsText" dxfId="175" priority="182" operator="containsText" text="CP">
      <formula>NOT(ISERROR(SEARCH("CP",Z8)))</formula>
    </cfRule>
  </conditionalFormatting>
  <conditionalFormatting sqref="Z8:AC23 AE12 AE18">
    <cfRule type="containsText" dxfId="174" priority="180" operator="containsText" text="MALADE">
      <formula>NOT(ISERROR(SEARCH("MALADE",Z8)))</formula>
    </cfRule>
    <cfRule type="timePeriod" dxfId="173" priority="181" timePeriod="today">
      <formula>FLOOR(Z8,1)=TODAY()</formula>
    </cfRule>
  </conditionalFormatting>
  <conditionalFormatting sqref="Z8:AC23 AE12 AE18">
    <cfRule type="containsText" dxfId="172" priority="179" operator="containsText" text="HS">
      <formula>NOT(ISERROR(SEARCH("HS",Z8)))</formula>
    </cfRule>
  </conditionalFormatting>
  <conditionalFormatting sqref="Z8:AC23 AE12 AE18">
    <cfRule type="containsText" dxfId="171" priority="177" operator="containsText" text="Ferié">
      <formula>NOT(ISERROR(SEARCH("Ferié",Z8)))</formula>
    </cfRule>
    <cfRule type="containsText" dxfId="170" priority="178" operator="containsText" text="CV">
      <formula>NOT(ISERROR(SEARCH("CV",Z8)))</formula>
    </cfRule>
  </conditionalFormatting>
  <conditionalFormatting sqref="AE13:AH17 AE19:AH23 AE8:AH11">
    <cfRule type="cellIs" dxfId="169" priority="176" operator="equal">
      <formula>0</formula>
    </cfRule>
  </conditionalFormatting>
  <conditionalFormatting sqref="AE8:AH11 AE13:AH17 AF12:AH12 AE19:AH23 AF18:AH18">
    <cfRule type="containsText" dxfId="168" priority="175" operator="containsText" text="CP">
      <formula>NOT(ISERROR(SEARCH("CP",AE8)))</formula>
    </cfRule>
  </conditionalFormatting>
  <conditionalFormatting sqref="AE8:AH11 AE13:AH17 AF12:AH12 AE19:AH23 AF18:AH18">
    <cfRule type="containsText" dxfId="167" priority="173" operator="containsText" text="MALADE">
      <formula>NOT(ISERROR(SEARCH("MALADE",AE8)))</formula>
    </cfRule>
    <cfRule type="timePeriod" dxfId="166" priority="174" timePeriod="today">
      <formula>FLOOR(AE8,1)=TODAY()</formula>
    </cfRule>
  </conditionalFormatting>
  <conditionalFormatting sqref="AE8:AH11 AE13:AH17 AF12:AH12 AE19:AH23 AF18:AH18">
    <cfRule type="containsText" dxfId="165" priority="172" operator="containsText" text="HS">
      <formula>NOT(ISERROR(SEARCH("HS",AE8)))</formula>
    </cfRule>
  </conditionalFormatting>
  <conditionalFormatting sqref="AE8:AH11 AE13:AH17 AF12:AH12 AE19:AH23 AF18:AH18">
    <cfRule type="containsText" dxfId="164" priority="170" operator="containsText" text="Ferié">
      <formula>NOT(ISERROR(SEARCH("Ferié",AE8)))</formula>
    </cfRule>
    <cfRule type="containsText" dxfId="163" priority="171" operator="containsText" text="CV">
      <formula>NOT(ISERROR(SEARCH("CV",AE8)))</formula>
    </cfRule>
  </conditionalFormatting>
  <conditionalFormatting sqref="AI13:AL17 AI19:AL23 AI8:AL11">
    <cfRule type="cellIs" dxfId="162" priority="169" operator="equal">
      <formula>0</formula>
    </cfRule>
  </conditionalFormatting>
  <conditionalFormatting sqref="AI8:AL23">
    <cfRule type="containsText" dxfId="161" priority="168" operator="containsText" text="CP">
      <formula>NOT(ISERROR(SEARCH("CP",AI8)))</formula>
    </cfRule>
  </conditionalFormatting>
  <conditionalFormatting sqref="AI8:AL23">
    <cfRule type="containsText" dxfId="160" priority="166" operator="containsText" text="MALADE">
      <formula>NOT(ISERROR(SEARCH("MALADE",AI8)))</formula>
    </cfRule>
    <cfRule type="timePeriod" dxfId="159" priority="167" timePeriod="today">
      <formula>FLOOR(AI8,1)=TODAY()</formula>
    </cfRule>
  </conditionalFormatting>
  <conditionalFormatting sqref="AI8:AL23">
    <cfRule type="containsText" dxfId="158" priority="165" operator="containsText" text="HS">
      <formula>NOT(ISERROR(SEARCH("HS",AI8)))</formula>
    </cfRule>
  </conditionalFormatting>
  <conditionalFormatting sqref="AI8:AL23">
    <cfRule type="containsText" dxfId="157" priority="163" operator="containsText" text="Ferié">
      <formula>NOT(ISERROR(SEARCH("Ferié",AI8)))</formula>
    </cfRule>
    <cfRule type="containsText" dxfId="156" priority="164" operator="containsText" text="CV">
      <formula>NOT(ISERROR(SEARCH("CV",AI8)))</formula>
    </cfRule>
  </conditionalFormatting>
  <conditionalFormatting sqref="AM13:AP17 AM19:AP23 AM8:AP11">
    <cfRule type="cellIs" dxfId="155" priority="162" operator="equal">
      <formula>0</formula>
    </cfRule>
  </conditionalFormatting>
  <conditionalFormatting sqref="AM8:AP23">
    <cfRule type="containsText" dxfId="154" priority="161" operator="containsText" text="CP">
      <formula>NOT(ISERROR(SEARCH("CP",AM8)))</formula>
    </cfRule>
  </conditionalFormatting>
  <conditionalFormatting sqref="AM8:AP23">
    <cfRule type="containsText" dxfId="153" priority="159" operator="containsText" text="MALADE">
      <formula>NOT(ISERROR(SEARCH("MALADE",AM8)))</formula>
    </cfRule>
    <cfRule type="timePeriod" dxfId="152" priority="160" timePeriod="today">
      <formula>FLOOR(AM8,1)=TODAY()</formula>
    </cfRule>
  </conditionalFormatting>
  <conditionalFormatting sqref="AM8:AP23">
    <cfRule type="containsText" dxfId="151" priority="158" operator="containsText" text="HS">
      <formula>NOT(ISERROR(SEARCH("HS",AM8)))</formula>
    </cfRule>
  </conditionalFormatting>
  <conditionalFormatting sqref="AM8:AP23">
    <cfRule type="containsText" dxfId="150" priority="156" operator="containsText" text="Ferié">
      <formula>NOT(ISERROR(SEARCH("Ferié",AM8)))</formula>
    </cfRule>
    <cfRule type="containsText" dxfId="149" priority="157" operator="containsText" text="CV">
      <formula>NOT(ISERROR(SEARCH("CV",AM8)))</formula>
    </cfRule>
  </conditionalFormatting>
  <conditionalFormatting sqref="AQ8:AT23">
    <cfRule type="containsText" dxfId="148" priority="152" operator="containsText" text="MALADE">
      <formula>NOT(ISERROR(SEARCH("MALADE",AQ8)))</formula>
    </cfRule>
    <cfRule type="timePeriod" dxfId="147" priority="153" timePeriod="today">
      <formula>FLOOR(AQ8,1)=TODAY()</formula>
    </cfRule>
  </conditionalFormatting>
  <conditionalFormatting sqref="AQ8:AT23">
    <cfRule type="containsText" dxfId="146" priority="151" operator="containsText" text="HS">
      <formula>NOT(ISERROR(SEARCH("HS",AQ8)))</formula>
    </cfRule>
  </conditionalFormatting>
  <conditionalFormatting sqref="AQ8:AT23">
    <cfRule type="containsText" dxfId="145" priority="149" operator="containsText" text="Ferié">
      <formula>NOT(ISERROR(SEARCH("Ferié",AQ8)))</formula>
    </cfRule>
    <cfRule type="containsText" dxfId="144" priority="150" operator="containsText" text="CV">
      <formula>NOT(ISERROR(SEARCH("CV",AQ8)))</formula>
    </cfRule>
  </conditionalFormatting>
  <conditionalFormatting sqref="AU8:AX23">
    <cfRule type="containsText" dxfId="143" priority="147" operator="containsText" text="CP">
      <formula>NOT(ISERROR(SEARCH("CP",AU8)))</formula>
    </cfRule>
  </conditionalFormatting>
  <conditionalFormatting sqref="AU8:AX23">
    <cfRule type="containsText" dxfId="142" priority="145" operator="containsText" text="MALADE">
      <formula>NOT(ISERROR(SEARCH("MALADE",AU8)))</formula>
    </cfRule>
    <cfRule type="timePeriod" dxfId="141" priority="146" timePeriod="today">
      <formula>FLOOR(AU8,1)=TODAY()</formula>
    </cfRule>
  </conditionalFormatting>
  <conditionalFormatting sqref="AU8:AX23">
    <cfRule type="containsText" dxfId="140" priority="144" operator="containsText" text="HS">
      <formula>NOT(ISERROR(SEARCH("HS",AU8)))</formula>
    </cfRule>
  </conditionalFormatting>
  <conditionalFormatting sqref="AU8:AX23">
    <cfRule type="containsText" dxfId="139" priority="142" operator="containsText" text="Ferié">
      <formula>NOT(ISERROR(SEARCH("Ferié",AU8)))</formula>
    </cfRule>
    <cfRule type="containsText" dxfId="138" priority="143" operator="containsText" text="CV">
      <formula>NOT(ISERROR(SEARCH("CV",AU8)))</formula>
    </cfRule>
  </conditionalFormatting>
  <conditionalFormatting sqref="AY8:BB23">
    <cfRule type="containsText" dxfId="137" priority="140" operator="containsText" text="CP">
      <formula>NOT(ISERROR(SEARCH("CP",AY8)))</formula>
    </cfRule>
  </conditionalFormatting>
  <conditionalFormatting sqref="AY8:BB23">
    <cfRule type="containsText" dxfId="136" priority="138" operator="containsText" text="MALADE">
      <formula>NOT(ISERROR(SEARCH("MALADE",AY8)))</formula>
    </cfRule>
    <cfRule type="timePeriod" dxfId="135" priority="139" timePeriod="today">
      <formula>FLOOR(AY8,1)=TODAY()</formula>
    </cfRule>
  </conditionalFormatting>
  <conditionalFormatting sqref="AY8:BB23">
    <cfRule type="containsText" dxfId="134" priority="137" operator="containsText" text="HS">
      <formula>NOT(ISERROR(SEARCH("HS",AY8)))</formula>
    </cfRule>
  </conditionalFormatting>
  <conditionalFormatting sqref="AY8:BB23">
    <cfRule type="containsText" dxfId="133" priority="135" operator="containsText" text="Ferié">
      <formula>NOT(ISERROR(SEARCH("Ferié",AY8)))</formula>
    </cfRule>
    <cfRule type="containsText" dxfId="132" priority="136" operator="containsText" text="CV">
      <formula>NOT(ISERROR(SEARCH("CV",AY8)))</formula>
    </cfRule>
  </conditionalFormatting>
  <conditionalFormatting sqref="BC13:BF17 BC19:BF23 BC8:BF11">
    <cfRule type="cellIs" dxfId="131" priority="134" operator="equal">
      <formula>0</formula>
    </cfRule>
  </conditionalFormatting>
  <conditionalFormatting sqref="BC8:BF23">
    <cfRule type="containsText" dxfId="130" priority="133" operator="containsText" text="CP">
      <formula>NOT(ISERROR(SEARCH("CP",BC8)))</formula>
    </cfRule>
  </conditionalFormatting>
  <conditionalFormatting sqref="BC8:BF23">
    <cfRule type="containsText" dxfId="129" priority="131" operator="containsText" text="MALADE">
      <formula>NOT(ISERROR(SEARCH("MALADE",BC8)))</formula>
    </cfRule>
    <cfRule type="timePeriod" dxfId="128" priority="132" timePeriod="today">
      <formula>FLOOR(BC8,1)=TODAY()</formula>
    </cfRule>
  </conditionalFormatting>
  <conditionalFormatting sqref="BC8:BF23">
    <cfRule type="containsText" dxfId="127" priority="130" operator="containsText" text="HS">
      <formula>NOT(ISERROR(SEARCH("HS",BC8)))</formula>
    </cfRule>
  </conditionalFormatting>
  <conditionalFormatting sqref="BC8:BF23">
    <cfRule type="containsText" dxfId="126" priority="128" operator="containsText" text="Ferié">
      <formula>NOT(ISERROR(SEARCH("Ferié",BC8)))</formula>
    </cfRule>
    <cfRule type="containsText" dxfId="125" priority="129" operator="containsText" text="CV">
      <formula>NOT(ISERROR(SEARCH("CV",BC8)))</formula>
    </cfRule>
  </conditionalFormatting>
  <conditionalFormatting sqref="F7:I7">
    <cfRule type="cellIs" dxfId="124" priority="127" operator="equal">
      <formula>0</formula>
    </cfRule>
  </conditionalFormatting>
  <conditionalFormatting sqref="F7:I7">
    <cfRule type="containsText" dxfId="123" priority="126" operator="containsText" text="CP">
      <formula>NOT(ISERROR(SEARCH("CP",F7)))</formula>
    </cfRule>
  </conditionalFormatting>
  <conditionalFormatting sqref="F7:I7">
    <cfRule type="containsText" dxfId="122" priority="124" operator="containsText" text="MALADE">
      <formula>NOT(ISERROR(SEARCH("MALADE",F7)))</formula>
    </cfRule>
    <cfRule type="timePeriod" dxfId="121" priority="125" timePeriod="today">
      <formula>FLOOR(F7,1)=TODAY()</formula>
    </cfRule>
  </conditionalFormatting>
  <conditionalFormatting sqref="F7:I7">
    <cfRule type="containsText" dxfId="120" priority="123" operator="containsText" text="HS">
      <formula>NOT(ISERROR(SEARCH("HS",F7)))</formula>
    </cfRule>
  </conditionalFormatting>
  <conditionalFormatting sqref="F7:I7">
    <cfRule type="containsText" dxfId="119" priority="121" operator="containsText" text="Ferié">
      <formula>NOT(ISERROR(SEARCH("Ferié",F7)))</formula>
    </cfRule>
    <cfRule type="containsText" dxfId="118" priority="122" operator="containsText" text="CV">
      <formula>NOT(ISERROR(SEARCH("CV",F7)))</formula>
    </cfRule>
  </conditionalFormatting>
  <conditionalFormatting sqref="J7:M7">
    <cfRule type="cellIs" dxfId="117" priority="120" operator="equal">
      <formula>0</formula>
    </cfRule>
  </conditionalFormatting>
  <conditionalFormatting sqref="J7:M7">
    <cfRule type="containsText" dxfId="116" priority="119" operator="containsText" text="CP">
      <formula>NOT(ISERROR(SEARCH("CP",J7)))</formula>
    </cfRule>
  </conditionalFormatting>
  <conditionalFormatting sqref="J7:M7">
    <cfRule type="containsText" dxfId="115" priority="117" operator="containsText" text="MALADE">
      <formula>NOT(ISERROR(SEARCH("MALADE",J7)))</formula>
    </cfRule>
    <cfRule type="timePeriod" dxfId="114" priority="118" timePeriod="today">
      <formula>FLOOR(J7,1)=TODAY()</formula>
    </cfRule>
  </conditionalFormatting>
  <conditionalFormatting sqref="J7:M7">
    <cfRule type="containsText" dxfId="113" priority="116" operator="containsText" text="HS">
      <formula>NOT(ISERROR(SEARCH("HS",J7)))</formula>
    </cfRule>
  </conditionalFormatting>
  <conditionalFormatting sqref="J7:M7">
    <cfRule type="containsText" dxfId="112" priority="114" operator="containsText" text="Ferié">
      <formula>NOT(ISERROR(SEARCH("Ferié",J7)))</formula>
    </cfRule>
    <cfRule type="containsText" dxfId="111" priority="115" operator="containsText" text="CV">
      <formula>NOT(ISERROR(SEARCH("CV",J7)))</formula>
    </cfRule>
  </conditionalFormatting>
  <conditionalFormatting sqref="N7:Q7">
    <cfRule type="cellIs" dxfId="110" priority="113" operator="equal">
      <formula>0</formula>
    </cfRule>
  </conditionalFormatting>
  <conditionalFormatting sqref="N7:Q7">
    <cfRule type="containsText" dxfId="109" priority="112" operator="containsText" text="CP">
      <formula>NOT(ISERROR(SEARCH("CP",N7)))</formula>
    </cfRule>
  </conditionalFormatting>
  <conditionalFormatting sqref="N7:Q7">
    <cfRule type="containsText" dxfId="108" priority="110" operator="containsText" text="MALADE">
      <formula>NOT(ISERROR(SEARCH("MALADE",N7)))</formula>
    </cfRule>
    <cfRule type="timePeriod" dxfId="107" priority="111" timePeriod="today">
      <formula>FLOOR(N7,1)=TODAY()</formula>
    </cfRule>
  </conditionalFormatting>
  <conditionalFormatting sqref="N7:Q7">
    <cfRule type="containsText" dxfId="106" priority="109" operator="containsText" text="HS">
      <formula>NOT(ISERROR(SEARCH("HS",N7)))</formula>
    </cfRule>
  </conditionalFormatting>
  <conditionalFormatting sqref="N7:Q7">
    <cfRule type="containsText" dxfId="105" priority="107" operator="containsText" text="Ferié">
      <formula>NOT(ISERROR(SEARCH("Ferié",N7)))</formula>
    </cfRule>
    <cfRule type="containsText" dxfId="104" priority="108" operator="containsText" text="CV">
      <formula>NOT(ISERROR(SEARCH("CV",N7)))</formula>
    </cfRule>
  </conditionalFormatting>
  <conditionalFormatting sqref="R7:U7">
    <cfRule type="cellIs" dxfId="103" priority="106" operator="equal">
      <formula>0</formula>
    </cfRule>
  </conditionalFormatting>
  <conditionalFormatting sqref="R7:U7">
    <cfRule type="containsText" dxfId="102" priority="105" operator="containsText" text="CP">
      <formula>NOT(ISERROR(SEARCH("CP",R7)))</formula>
    </cfRule>
  </conditionalFormatting>
  <conditionalFormatting sqref="R7:U7">
    <cfRule type="containsText" dxfId="101" priority="103" operator="containsText" text="MALADE">
      <formula>NOT(ISERROR(SEARCH("MALADE",R7)))</formula>
    </cfRule>
    <cfRule type="timePeriod" dxfId="100" priority="104" timePeriod="today">
      <formula>FLOOR(R7,1)=TODAY()</formula>
    </cfRule>
  </conditionalFormatting>
  <conditionalFormatting sqref="R7:U7">
    <cfRule type="containsText" dxfId="99" priority="102" operator="containsText" text="HS">
      <formula>NOT(ISERROR(SEARCH("HS",R7)))</formula>
    </cfRule>
  </conditionalFormatting>
  <conditionalFormatting sqref="R7:U7">
    <cfRule type="containsText" dxfId="98" priority="100" operator="containsText" text="Ferié">
      <formula>NOT(ISERROR(SEARCH("Ferié",R7)))</formula>
    </cfRule>
    <cfRule type="containsText" dxfId="97" priority="101" operator="containsText" text="CV">
      <formula>NOT(ISERROR(SEARCH("CV",R7)))</formula>
    </cfRule>
  </conditionalFormatting>
  <conditionalFormatting sqref="V7:Y7">
    <cfRule type="cellIs" dxfId="96" priority="99" operator="equal">
      <formula>0</formula>
    </cfRule>
  </conditionalFormatting>
  <conditionalFormatting sqref="V7:Y7">
    <cfRule type="containsText" dxfId="95" priority="98" operator="containsText" text="CP">
      <formula>NOT(ISERROR(SEARCH("CP",V7)))</formula>
    </cfRule>
  </conditionalFormatting>
  <conditionalFormatting sqref="V7:Y7">
    <cfRule type="containsText" dxfId="94" priority="96" operator="containsText" text="MALADE">
      <formula>NOT(ISERROR(SEARCH("MALADE",V7)))</formula>
    </cfRule>
    <cfRule type="timePeriod" dxfId="93" priority="97" timePeriod="today">
      <formula>FLOOR(V7,1)=TODAY()</formula>
    </cfRule>
  </conditionalFormatting>
  <conditionalFormatting sqref="V7:Y7">
    <cfRule type="containsText" dxfId="92" priority="95" operator="containsText" text="HS">
      <formula>NOT(ISERROR(SEARCH("HS",V7)))</formula>
    </cfRule>
  </conditionalFormatting>
  <conditionalFormatting sqref="V7:Y7">
    <cfRule type="containsText" dxfId="91" priority="93" operator="containsText" text="Ferié">
      <formula>NOT(ISERROR(SEARCH("Ferié",V7)))</formula>
    </cfRule>
    <cfRule type="containsText" dxfId="90" priority="94" operator="containsText" text="CV">
      <formula>NOT(ISERROR(SEARCH("CV",V7)))</formula>
    </cfRule>
  </conditionalFormatting>
  <conditionalFormatting sqref="Z7:AC7">
    <cfRule type="cellIs" dxfId="89" priority="92" operator="equal">
      <formula>0</formula>
    </cfRule>
  </conditionalFormatting>
  <conditionalFormatting sqref="Z7:AC7">
    <cfRule type="containsText" dxfId="88" priority="91" operator="containsText" text="CP">
      <formula>NOT(ISERROR(SEARCH("CP",Z7)))</formula>
    </cfRule>
  </conditionalFormatting>
  <conditionalFormatting sqref="Z7:AC7">
    <cfRule type="containsText" dxfId="87" priority="89" operator="containsText" text="MALADE">
      <formula>NOT(ISERROR(SEARCH("MALADE",Z7)))</formula>
    </cfRule>
    <cfRule type="timePeriod" dxfId="86" priority="90" timePeriod="today">
      <formula>FLOOR(Z7,1)=TODAY()</formula>
    </cfRule>
  </conditionalFormatting>
  <conditionalFormatting sqref="Z7:AC7">
    <cfRule type="containsText" dxfId="85" priority="88" operator="containsText" text="HS">
      <formula>NOT(ISERROR(SEARCH("HS",Z7)))</formula>
    </cfRule>
  </conditionalFormatting>
  <conditionalFormatting sqref="Z7:AC7">
    <cfRule type="containsText" dxfId="84" priority="86" operator="containsText" text="Ferié">
      <formula>NOT(ISERROR(SEARCH("Ferié",Z7)))</formula>
    </cfRule>
    <cfRule type="containsText" dxfId="83" priority="87" operator="containsText" text="CV">
      <formula>NOT(ISERROR(SEARCH("CV",Z7)))</formula>
    </cfRule>
  </conditionalFormatting>
  <conditionalFormatting sqref="AE7:AH7">
    <cfRule type="cellIs" dxfId="82" priority="85" operator="equal">
      <formula>0</formula>
    </cfRule>
  </conditionalFormatting>
  <conditionalFormatting sqref="AE7:AH7">
    <cfRule type="containsText" dxfId="81" priority="84" operator="containsText" text="CP">
      <formula>NOT(ISERROR(SEARCH("CP",AE7)))</formula>
    </cfRule>
  </conditionalFormatting>
  <conditionalFormatting sqref="AE7:AH7">
    <cfRule type="containsText" dxfId="80" priority="82" operator="containsText" text="MALADE">
      <formula>NOT(ISERROR(SEARCH("MALADE",AE7)))</formula>
    </cfRule>
    <cfRule type="timePeriod" dxfId="79" priority="83" timePeriod="today">
      <formula>FLOOR(AE7,1)=TODAY()</formula>
    </cfRule>
  </conditionalFormatting>
  <conditionalFormatting sqref="AE7:AH7">
    <cfRule type="containsText" dxfId="78" priority="81" operator="containsText" text="HS">
      <formula>NOT(ISERROR(SEARCH("HS",AE7)))</formula>
    </cfRule>
  </conditionalFormatting>
  <conditionalFormatting sqref="AE7:AH7">
    <cfRule type="containsText" dxfId="77" priority="79" operator="containsText" text="Ferié">
      <formula>NOT(ISERROR(SEARCH("Ferié",AE7)))</formula>
    </cfRule>
    <cfRule type="containsText" dxfId="76" priority="80" operator="containsText" text="CV">
      <formula>NOT(ISERROR(SEARCH("CV",AE7)))</formula>
    </cfRule>
  </conditionalFormatting>
  <conditionalFormatting sqref="AI7:AL7">
    <cfRule type="cellIs" dxfId="75" priority="78" operator="equal">
      <formula>0</formula>
    </cfRule>
  </conditionalFormatting>
  <conditionalFormatting sqref="AI7:AL7">
    <cfRule type="containsText" dxfId="74" priority="77" operator="containsText" text="CP">
      <formula>NOT(ISERROR(SEARCH("CP",AI7)))</formula>
    </cfRule>
  </conditionalFormatting>
  <conditionalFormatting sqref="AI7:AL7">
    <cfRule type="containsText" dxfId="73" priority="75" operator="containsText" text="MALADE">
      <formula>NOT(ISERROR(SEARCH("MALADE",AI7)))</formula>
    </cfRule>
    <cfRule type="timePeriod" dxfId="72" priority="76" timePeriod="today">
      <formula>FLOOR(AI7,1)=TODAY()</formula>
    </cfRule>
  </conditionalFormatting>
  <conditionalFormatting sqref="AI7:AL7">
    <cfRule type="containsText" dxfId="71" priority="74" operator="containsText" text="HS">
      <formula>NOT(ISERROR(SEARCH("HS",AI7)))</formula>
    </cfRule>
  </conditionalFormatting>
  <conditionalFormatting sqref="AI7:AL7">
    <cfRule type="containsText" dxfId="70" priority="72" operator="containsText" text="Ferié">
      <formula>NOT(ISERROR(SEARCH("Ferié",AI7)))</formula>
    </cfRule>
    <cfRule type="containsText" dxfId="69" priority="73" operator="containsText" text="CV">
      <formula>NOT(ISERROR(SEARCH("CV",AI7)))</formula>
    </cfRule>
  </conditionalFormatting>
  <conditionalFormatting sqref="AM7:AP7">
    <cfRule type="cellIs" dxfId="68" priority="71" operator="equal">
      <formula>0</formula>
    </cfRule>
  </conditionalFormatting>
  <conditionalFormatting sqref="AM7:AP7">
    <cfRule type="containsText" dxfId="67" priority="70" operator="containsText" text="CP">
      <formula>NOT(ISERROR(SEARCH("CP",AM7)))</formula>
    </cfRule>
  </conditionalFormatting>
  <conditionalFormatting sqref="AM7:AP7">
    <cfRule type="containsText" dxfId="66" priority="68" operator="containsText" text="MALADE">
      <formula>NOT(ISERROR(SEARCH("MALADE",AM7)))</formula>
    </cfRule>
    <cfRule type="timePeriod" dxfId="65" priority="69" timePeriod="today">
      <formula>FLOOR(AM7,1)=TODAY()</formula>
    </cfRule>
  </conditionalFormatting>
  <conditionalFormatting sqref="AM7:AP7">
    <cfRule type="containsText" dxfId="64" priority="67" operator="containsText" text="HS">
      <formula>NOT(ISERROR(SEARCH("HS",AM7)))</formula>
    </cfRule>
  </conditionalFormatting>
  <conditionalFormatting sqref="AM7:AP7">
    <cfRule type="containsText" dxfId="63" priority="65" operator="containsText" text="Ferié">
      <formula>NOT(ISERROR(SEARCH("Ferié",AM7)))</formula>
    </cfRule>
    <cfRule type="containsText" dxfId="62" priority="66" operator="containsText" text="CV">
      <formula>NOT(ISERROR(SEARCH("CV",AM7)))</formula>
    </cfRule>
  </conditionalFormatting>
  <conditionalFormatting sqref="AQ7:AT7">
    <cfRule type="cellIs" dxfId="61" priority="64" operator="equal">
      <formula>0</formula>
    </cfRule>
  </conditionalFormatting>
  <conditionalFormatting sqref="AQ7:AT7">
    <cfRule type="containsText" dxfId="60" priority="63" operator="containsText" text="CP">
      <formula>NOT(ISERROR(SEARCH("CP",AQ7)))</formula>
    </cfRule>
  </conditionalFormatting>
  <conditionalFormatting sqref="AQ7:AT7">
    <cfRule type="containsText" dxfId="59" priority="61" operator="containsText" text="MALADE">
      <formula>NOT(ISERROR(SEARCH("MALADE",AQ7)))</formula>
    </cfRule>
    <cfRule type="timePeriod" dxfId="58" priority="62" timePeriod="today">
      <formula>FLOOR(AQ7,1)=TODAY()</formula>
    </cfRule>
  </conditionalFormatting>
  <conditionalFormatting sqref="AQ7:AT7">
    <cfRule type="containsText" dxfId="57" priority="60" operator="containsText" text="HS">
      <formula>NOT(ISERROR(SEARCH("HS",AQ7)))</formula>
    </cfRule>
  </conditionalFormatting>
  <conditionalFormatting sqref="AQ7:AT7">
    <cfRule type="containsText" dxfId="56" priority="58" operator="containsText" text="Ferié">
      <formula>NOT(ISERROR(SEARCH("Ferié",AQ7)))</formula>
    </cfRule>
    <cfRule type="containsText" dxfId="55" priority="59" operator="containsText" text="CV">
      <formula>NOT(ISERROR(SEARCH("CV",AQ7)))</formula>
    </cfRule>
  </conditionalFormatting>
  <conditionalFormatting sqref="AU7:AX7">
    <cfRule type="cellIs" dxfId="54" priority="57" operator="equal">
      <formula>0</formula>
    </cfRule>
  </conditionalFormatting>
  <conditionalFormatting sqref="AU7:AX7">
    <cfRule type="containsText" dxfId="53" priority="56" operator="containsText" text="CP">
      <formula>NOT(ISERROR(SEARCH("CP",AU7)))</formula>
    </cfRule>
  </conditionalFormatting>
  <conditionalFormatting sqref="AU7:AX7">
    <cfRule type="containsText" dxfId="52" priority="54" operator="containsText" text="MALADE">
      <formula>NOT(ISERROR(SEARCH("MALADE",AU7)))</formula>
    </cfRule>
    <cfRule type="timePeriod" dxfId="51" priority="55" timePeriod="today">
      <formula>FLOOR(AU7,1)=TODAY()</formula>
    </cfRule>
  </conditionalFormatting>
  <conditionalFormatting sqref="AU7:AX7">
    <cfRule type="containsText" dxfId="50" priority="53" operator="containsText" text="HS">
      <formula>NOT(ISERROR(SEARCH("HS",AU7)))</formula>
    </cfRule>
  </conditionalFormatting>
  <conditionalFormatting sqref="AU7:AX7">
    <cfRule type="containsText" dxfId="49" priority="51" operator="containsText" text="Ferié">
      <formula>NOT(ISERROR(SEARCH("Ferié",AU7)))</formula>
    </cfRule>
    <cfRule type="containsText" dxfId="48" priority="52" operator="containsText" text="CV">
      <formula>NOT(ISERROR(SEARCH("CV",AU7)))</formula>
    </cfRule>
  </conditionalFormatting>
  <conditionalFormatting sqref="AY7:BB7">
    <cfRule type="cellIs" dxfId="47" priority="50" operator="equal">
      <formula>0</formula>
    </cfRule>
  </conditionalFormatting>
  <conditionalFormatting sqref="AY7:BB7">
    <cfRule type="containsText" dxfId="46" priority="49" operator="containsText" text="CP">
      <formula>NOT(ISERROR(SEARCH("CP",AY7)))</formula>
    </cfRule>
  </conditionalFormatting>
  <conditionalFormatting sqref="AY7:BB7">
    <cfRule type="containsText" dxfId="45" priority="47" operator="containsText" text="MALADE">
      <formula>NOT(ISERROR(SEARCH("MALADE",AY7)))</formula>
    </cfRule>
    <cfRule type="timePeriod" dxfId="44" priority="48" timePeriod="today">
      <formula>FLOOR(AY7,1)=TODAY()</formula>
    </cfRule>
  </conditionalFormatting>
  <conditionalFormatting sqref="AY7:BB7">
    <cfRule type="containsText" dxfId="43" priority="46" operator="containsText" text="HS">
      <formula>NOT(ISERROR(SEARCH("HS",AY7)))</formula>
    </cfRule>
  </conditionalFormatting>
  <conditionalFormatting sqref="AY7:BB7">
    <cfRule type="containsText" dxfId="42" priority="44" operator="containsText" text="Ferié">
      <formula>NOT(ISERROR(SEARCH("Ferié",AY7)))</formula>
    </cfRule>
    <cfRule type="containsText" dxfId="41" priority="45" operator="containsText" text="CV">
      <formula>NOT(ISERROR(SEARCH("CV",AY7)))</formula>
    </cfRule>
  </conditionalFormatting>
  <conditionalFormatting sqref="BC7:BF7">
    <cfRule type="cellIs" dxfId="40" priority="43" operator="equal">
      <formula>0</formula>
    </cfRule>
  </conditionalFormatting>
  <conditionalFormatting sqref="BC7:BF7">
    <cfRule type="containsText" dxfId="39" priority="42" operator="containsText" text="CP">
      <formula>NOT(ISERROR(SEARCH("CP",BC7)))</formula>
    </cfRule>
  </conditionalFormatting>
  <conditionalFormatting sqref="BC7:BF7">
    <cfRule type="containsText" dxfId="38" priority="40" operator="containsText" text="MALADE">
      <formula>NOT(ISERROR(SEARCH("MALADE",BC7)))</formula>
    </cfRule>
    <cfRule type="timePeriod" dxfId="37" priority="41" timePeriod="today">
      <formula>FLOOR(BC7,1)=TODAY()</formula>
    </cfRule>
  </conditionalFormatting>
  <conditionalFormatting sqref="BC7:BF7">
    <cfRule type="containsText" dxfId="36" priority="39" operator="containsText" text="HS">
      <formula>NOT(ISERROR(SEARCH("HS",BC7)))</formula>
    </cfRule>
  </conditionalFormatting>
  <conditionalFormatting sqref="G6:H6">
    <cfRule type="containsText" dxfId="35" priority="36" operator="containsText" text="CP">
      <formula>NOT(ISERROR(SEARCH("CP",G6)))</formula>
    </cfRule>
  </conditionalFormatting>
  <conditionalFormatting sqref="G6:H6">
    <cfRule type="containsText" dxfId="34" priority="34" operator="containsText" text="MALADE">
      <formula>NOT(ISERROR(SEARCH("MALADE",G6)))</formula>
    </cfRule>
    <cfRule type="timePeriod" dxfId="33" priority="35" timePeriod="today">
      <formula>FLOOR(G6,1)=TODAY()</formula>
    </cfRule>
  </conditionalFormatting>
  <conditionalFormatting sqref="G6:H6">
    <cfRule type="containsText" dxfId="32" priority="33" operator="containsText" text="HS">
      <formula>NOT(ISERROR(SEARCH("HS",G6)))</formula>
    </cfRule>
  </conditionalFormatting>
  <conditionalFormatting sqref="G6:H6">
    <cfRule type="containsText" dxfId="31" priority="31" operator="containsText" text="Ferié">
      <formula>NOT(ISERROR(SEARCH("Ferié",G6)))</formula>
    </cfRule>
    <cfRule type="containsText" dxfId="30" priority="32" operator="containsText" text="CV">
      <formula>NOT(ISERROR(SEARCH("CV",G6)))</formula>
    </cfRule>
  </conditionalFormatting>
  <conditionalFormatting sqref="K6:L6">
    <cfRule type="containsText" dxfId="29" priority="30" operator="containsText" text="CP">
      <formula>NOT(ISERROR(SEARCH("CP",K6)))</formula>
    </cfRule>
  </conditionalFormatting>
  <conditionalFormatting sqref="K6:L6">
    <cfRule type="containsText" dxfId="28" priority="28" operator="containsText" text="MALADE">
      <formula>NOT(ISERROR(SEARCH("MALADE",K6)))</formula>
    </cfRule>
    <cfRule type="timePeriod" dxfId="27" priority="29" timePeriod="today">
      <formula>FLOOR(K6,1)=TODAY()</formula>
    </cfRule>
  </conditionalFormatting>
  <conditionalFormatting sqref="K6:L6">
    <cfRule type="containsText" dxfId="26" priority="27" operator="containsText" text="HS">
      <formula>NOT(ISERROR(SEARCH("HS",K6)))</formula>
    </cfRule>
  </conditionalFormatting>
  <conditionalFormatting sqref="K6:L6">
    <cfRule type="containsText" dxfId="25" priority="25" operator="containsText" text="Ferié">
      <formula>NOT(ISERROR(SEARCH("Ferié",K6)))</formula>
    </cfRule>
    <cfRule type="containsText" dxfId="24" priority="26" operator="containsText" text="CV">
      <formula>NOT(ISERROR(SEARCH("CV",K6)))</formula>
    </cfRule>
  </conditionalFormatting>
  <conditionalFormatting sqref="AA6:AB6">
    <cfRule type="containsText" dxfId="23" priority="1" operator="containsText" text="Ferié">
      <formula>NOT(ISERROR(SEARCH("Ferié",AA6)))</formula>
    </cfRule>
    <cfRule type="containsText" dxfId="22" priority="2" operator="containsText" text="CV">
      <formula>NOT(ISERROR(SEARCH("CV",AA6)))</formula>
    </cfRule>
  </conditionalFormatting>
  <conditionalFormatting sqref="O6:P6">
    <cfRule type="containsText" dxfId="21" priority="24" operator="containsText" text="CP">
      <formula>NOT(ISERROR(SEARCH("CP",O6)))</formula>
    </cfRule>
  </conditionalFormatting>
  <conditionalFormatting sqref="O6:P6">
    <cfRule type="containsText" dxfId="20" priority="22" operator="containsText" text="MALADE">
      <formula>NOT(ISERROR(SEARCH("MALADE",O6)))</formula>
    </cfRule>
    <cfRule type="timePeriod" dxfId="19" priority="23" timePeriod="today">
      <formula>FLOOR(O6,1)=TODAY()</formula>
    </cfRule>
  </conditionalFormatting>
  <conditionalFormatting sqref="O6:P6">
    <cfRule type="containsText" dxfId="18" priority="21" operator="containsText" text="HS">
      <formula>NOT(ISERROR(SEARCH("HS",O6)))</formula>
    </cfRule>
  </conditionalFormatting>
  <conditionalFormatting sqref="O6:P6">
    <cfRule type="containsText" dxfId="17" priority="19" operator="containsText" text="Ferié">
      <formula>NOT(ISERROR(SEARCH("Ferié",O6)))</formula>
    </cfRule>
    <cfRule type="containsText" dxfId="16" priority="20" operator="containsText" text="CV">
      <formula>NOT(ISERROR(SEARCH("CV",O6)))</formula>
    </cfRule>
  </conditionalFormatting>
  <conditionalFormatting sqref="S6:T6">
    <cfRule type="containsText" dxfId="15" priority="18" operator="containsText" text="CP">
      <formula>NOT(ISERROR(SEARCH("CP",S6)))</formula>
    </cfRule>
  </conditionalFormatting>
  <conditionalFormatting sqref="S6:T6">
    <cfRule type="containsText" dxfId="14" priority="16" operator="containsText" text="MALADE">
      <formula>NOT(ISERROR(SEARCH("MALADE",S6)))</formula>
    </cfRule>
    <cfRule type="timePeriod" dxfId="13" priority="17" timePeriod="today">
      <formula>FLOOR(S6,1)=TODAY()</formula>
    </cfRule>
  </conditionalFormatting>
  <conditionalFormatting sqref="S6:T6">
    <cfRule type="containsText" dxfId="12" priority="15" operator="containsText" text="HS">
      <formula>NOT(ISERROR(SEARCH("HS",S6)))</formula>
    </cfRule>
  </conditionalFormatting>
  <conditionalFormatting sqref="S6:T6">
    <cfRule type="containsText" dxfId="11" priority="13" operator="containsText" text="Ferié">
      <formula>NOT(ISERROR(SEARCH("Ferié",S6)))</formula>
    </cfRule>
    <cfRule type="containsText" dxfId="10" priority="14" operator="containsText" text="CV">
      <formula>NOT(ISERROR(SEARCH("CV",S6)))</formula>
    </cfRule>
  </conditionalFormatting>
  <conditionalFormatting sqref="W6:X6">
    <cfRule type="containsText" dxfId="9" priority="12" operator="containsText" text="CP">
      <formula>NOT(ISERROR(SEARCH("CP",W6)))</formula>
    </cfRule>
  </conditionalFormatting>
  <conditionalFormatting sqref="W6:X6">
    <cfRule type="containsText" dxfId="8" priority="10" operator="containsText" text="MALADE">
      <formula>NOT(ISERROR(SEARCH("MALADE",W6)))</formula>
    </cfRule>
    <cfRule type="timePeriod" dxfId="7" priority="11" timePeriod="today">
      <formula>FLOOR(W6,1)=TODAY()</formula>
    </cfRule>
  </conditionalFormatting>
  <conditionalFormatting sqref="W6:X6">
    <cfRule type="containsText" dxfId="6" priority="9" operator="containsText" text="HS">
      <formula>NOT(ISERROR(SEARCH("HS",W6)))</formula>
    </cfRule>
  </conditionalFormatting>
  <conditionalFormatting sqref="W6:X6">
    <cfRule type="containsText" dxfId="5" priority="7" operator="containsText" text="Ferié">
      <formula>NOT(ISERROR(SEARCH("Ferié",W6)))</formula>
    </cfRule>
    <cfRule type="containsText" dxfId="4" priority="8" operator="containsText" text="CV">
      <formula>NOT(ISERROR(SEARCH("CV",W6)))</formula>
    </cfRule>
  </conditionalFormatting>
  <conditionalFormatting sqref="AA6:AB6">
    <cfRule type="containsText" dxfId="3" priority="6" operator="containsText" text="CP">
      <formula>NOT(ISERROR(SEARCH("CP",AA6)))</formula>
    </cfRule>
  </conditionalFormatting>
  <conditionalFormatting sqref="AA6:AB6">
    <cfRule type="containsText" dxfId="2" priority="4" operator="containsText" text="MALADE">
      <formula>NOT(ISERROR(SEARCH("MALADE",AA6)))</formula>
    </cfRule>
    <cfRule type="timePeriod" dxfId="1" priority="5" timePeriod="today">
      <formula>FLOOR(AA6,1)=TODAY()</formula>
    </cfRule>
  </conditionalFormatting>
  <conditionalFormatting sqref="AA6:AB6">
    <cfRule type="containsText" dxfId="0" priority="3" operator="containsText" text="HS">
      <formula>NOT(ISERROR(SEARCH("HS",AA6)))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2021-11-28T12:29:28Z</dcterms:created>
  <dcterms:modified xsi:type="dcterms:W3CDTF">2021-11-28T19:14:04Z</dcterms:modified>
</cp:coreProperties>
</file>