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li\Desktop\"/>
    </mc:Choice>
  </mc:AlternateContent>
  <xr:revisionPtr revIDLastSave="0" documentId="13_ncr:1_{6F5470C8-66AD-470C-A3B5-7013501E223B}" xr6:coauthVersionLast="45" xr6:coauthVersionMax="45" xr10:uidLastSave="{00000000-0000-0000-0000-000000000000}"/>
  <bookViews>
    <workbookView xWindow="-110" yWindow="-110" windowWidth="19420" windowHeight="10420" xr2:uid="{F05260C8-7C57-4E63-BD61-D68540F85B27}"/>
  </bookViews>
  <sheets>
    <sheet name="formulaire" sheetId="3" r:id="rId1"/>
    <sheet name="BASE" sheetId="4" r:id="rId2"/>
  </sheets>
  <definedNames>
    <definedName name="_xlnm._FilterDatabase" localSheetId="1" hidden="1">BASE!$A$1:$F$1</definedName>
    <definedName name="adresse">#REF!,#REF!</definedName>
    <definedName name="code_bcf">#REF!</definedName>
    <definedName name="col_1">BASE!#REF!</definedName>
    <definedName name="col_2">BASE!$A:$A</definedName>
    <definedName name="col_3">BASE!$B:$B</definedName>
    <definedName name="col_4">BASE!#REF!</definedName>
    <definedName name="col_5">BASE!#REF!</definedName>
    <definedName name="col_6">BASE!$C:$C</definedName>
    <definedName name="col_7">BASE!$D:$D</definedName>
    <definedName name="col_8">BASE!$E:$E</definedName>
    <definedName name="col_9">BASE!$F:$F</definedName>
    <definedName name="nom_assurance">#REF!</definedName>
    <definedName name="Process">#REF!,#REF!</definedName>
    <definedName name="spécificités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3" l="1"/>
  <c r="A8" i="3"/>
  <c r="C8" i="3"/>
  <c r="E8" i="3"/>
  <c r="C17" i="3"/>
  <c r="C14" i="3"/>
  <c r="A15" i="3"/>
  <c r="B12" i="3"/>
</calcChain>
</file>

<file path=xl/sharedStrings.xml><?xml version="1.0" encoding="utf-8"?>
<sst xmlns="http://schemas.openxmlformats.org/spreadsheetml/2006/main" count="407" uniqueCount="203">
  <si>
    <t>Adresse</t>
  </si>
  <si>
    <t>Téléphone</t>
  </si>
  <si>
    <t>Indication Franchise</t>
  </si>
  <si>
    <t>Process Paiement</t>
  </si>
  <si>
    <t>Élément Non Compris BDG</t>
  </si>
  <si>
    <t>Spécificités</t>
  </si>
  <si>
    <t>-</t>
  </si>
  <si>
    <t>Envoi en AR</t>
  </si>
  <si>
    <t>Les rétros
Les miroirs de rétros</t>
  </si>
  <si>
    <t>/!\ Chèque de caution ou empreinte CB OBLIGATOIREMENT</t>
  </si>
  <si>
    <t>Envoi par mail</t>
  </si>
  <si>
    <t>Immat + N°contrat obligatoire 
CC à envoyer par mail si dossier complet</t>
  </si>
  <si>
    <t>ALLIANZ EUROCOURTAGE</t>
  </si>
  <si>
    <t>Voir CV</t>
  </si>
  <si>
    <t>Tout est marqué sur la CV
Franchise
Bris de glaces
Optiques de Phares</t>
  </si>
  <si>
    <t>/!\ Chèque ou Empreinte CB OBLIGATOIREMENT</t>
  </si>
  <si>
    <t>ALLIANZ IART</t>
  </si>
  <si>
    <t>1 cours Michelet CS 30 051 - 92076 Paris la Défense Cedex</t>
  </si>
  <si>
    <t>/!\ Chèque ou Empreinte CB OBLIGATOIREMENT
ATTENTION LES CC SONT REMBOURSEES AU CLIENT</t>
  </si>
  <si>
    <t>Phares en polycarbonate</t>
  </si>
  <si>
    <t>H – 15% de franchise
HSF – Sans franchise
/ !\ Pas de franchise sur la réparation</t>
  </si>
  <si>
    <t>Rue Miguel Cervantes - 33700 Mérignac</t>
  </si>
  <si>
    <t>BG – Sans franchise
BG(55) – Franchise 55€ (Montant variable en fonction du nombre)
BGS – 25% de franchise
/ !\ Pas de franchise sur réparation</t>
  </si>
  <si>
    <t>/!\ Hormis AREAS QUILLIEC, Prendre Chèque de caution ou empreinte CB OBLIGATOIREMENT</t>
  </si>
  <si>
    <t>CSE IARD
TSA 81 110
69836 SAINT PRIEST CEDEX 9</t>
  </si>
  <si>
    <t>20% Franchise. Min : 20€ - Max : 120€</t>
  </si>
  <si>
    <t>Envoi Lettre Simple</t>
  </si>
  <si>
    <t>Miroir des rétros
Les feux arrière
Les clignotants arrière</t>
  </si>
  <si>
    <t>/!\Chèque de caution ou empreinte CB OBLIGATOIREMENT</t>
  </si>
  <si>
    <t>87 Rue Richelieu 
75009 PARIS</t>
  </si>
  <si>
    <t>Mail si dossier complet</t>
  </si>
  <si>
    <t>31 rue de Sotteville
CS41200
76177 Rouen Cedex</t>
  </si>
  <si>
    <t>RETARD DANS TRAITEMENT DES CC A EVITER 
/!\Chèque de caution ou empreinte CB OBLIGATOIREMENT</t>
  </si>
  <si>
    <t xml:space="preserve"> Envoi par mail, joindre RIB</t>
  </si>
  <si>
    <t>Envoi par mail, joindre RIB</t>
  </si>
  <si>
    <t>25% de franchise</t>
  </si>
  <si>
    <t xml:space="preserve">Service indemnisation - 79018 Niort Cedex 9 </t>
  </si>
  <si>
    <t>I – Pas de prise en charge
S – 50€ de franchise
D – 50€ de franchise
P – 50€ de franchise
FP – Sans franchise
L – Sans Franchise
/ !\ Pas de franchise sur réparation</t>
  </si>
  <si>
    <t>Les rétros
Les miroirs de rétros
Les toits en verre non ouvrants
Les lanterneaux de caravane
Les lunettes arrière intégrées aux capotes
Les phares en polycarbonate suite au vieillissement</t>
  </si>
  <si>
    <t>Envoi par Mail si dossier complet</t>
  </si>
  <si>
    <t xml:space="preserve">Service Indemnisation
TSA 64444
35090 Rennes cedex 9 </t>
  </si>
  <si>
    <t xml:space="preserve">Tout est inscrit sur la CV en bas à gauche
Si pas de mention, non assuré BDG
/!\ Prendre chèque ou CB caution pour un traitement plus rapide ! </t>
  </si>
  <si>
    <t>2 avenue de limoges
79000 Niort</t>
  </si>
  <si>
    <t>Rétros
Feux arrière
Clignotants arrière
Des phares antibrouillards
Glace de toit ouvrant non d’origine
Déflecteurs de portes</t>
  </si>
  <si>
    <t xml:space="preserve">47 rue de Monceau - 75008 Paris </t>
  </si>
  <si>
    <t xml:space="preserve">251 rue du Faubourg Saint Martin - 75010 Paris </t>
  </si>
  <si>
    <t xml:space="preserve">Mention sur la carte verte </t>
  </si>
  <si>
    <t>Envoi par Mail, joindre le RIB</t>
  </si>
  <si>
    <t>BG – Sans franchise
BGA – Franchise 38€
BGB – Franchise 50€
BGC – Franchise 75€ en remplacement, 20€ en rép</t>
  </si>
  <si>
    <t>Toit panoramique
Antibrouillard
Glace de rétroviseur</t>
  </si>
  <si>
    <t>Mention Bris de glace souscrit - Franchise : Oui/Non ou Bris de glace non souscrit</t>
  </si>
  <si>
    <t>2-4 rue de Pied de Fond - 79037 Niort Cedex</t>
  </si>
  <si>
    <t>0€
60€
80€</t>
  </si>
  <si>
    <t>L’opacification, le jaunissement et l’usure des phares en polycarbonate
Les pavillons panoramiques ouvrants ou fixes
Les clignotants non intégrés à l’optique de phare
Les feux arrière
Les rétros extérieurs
Les pare brises bullées
Les pattes de phares cassées sans bris d’optique de phare</t>
  </si>
  <si>
    <t>G – Sans franchise
N – Non assuré BDG
F – 10% de franchise remplacement, Sans franchise réparation
F2 - 20% de franchise remplacement, Sans franchise réparation</t>
  </si>
  <si>
    <t xml:space="preserve">Les retros </t>
  </si>
  <si>
    <t>TSA 67 501 - 76934 ROUEN cedex 9</t>
  </si>
  <si>
    <t>28 rue Cambaceres - 75008 Paris Cedex</t>
  </si>
  <si>
    <t>SF – Sans franchise
AF45 – Franchise 45€
AF50 – Franchise 50€
AF120 – Franchise 120€</t>
  </si>
  <si>
    <t>E – Optiques
O – Aucun refus</t>
  </si>
  <si>
    <t>8 rue du Port - 92728 Nanterre</t>
  </si>
  <si>
    <t>Pas de franchise</t>
  </si>
  <si>
    <t>8 rue Louis Armand - 75015 Paris</t>
  </si>
  <si>
    <t>BG – Pas de franchise
BGF : 20% de franchise avec Min 15€ et Max 75€</t>
  </si>
  <si>
    <t>Envoi par Mail</t>
  </si>
  <si>
    <t>R-BGO -  Sans franchise
Pas de mention ou R-BGN – Pas de prise en charge</t>
  </si>
  <si>
    <t xml:space="preserve">Les rétros
Les miroirs de rétros
</t>
  </si>
  <si>
    <t>Le Croc - 45430 Chécy</t>
  </si>
  <si>
    <t>/!\ Indiquer impérativement dans l'objet du mail : SINISTRE + numéro de contrat après le /qui commence par SEC</t>
  </si>
  <si>
    <t>RECHERCHE ASSURANCES</t>
  </si>
  <si>
    <t>Franchise</t>
  </si>
  <si>
    <t>Spéficités</t>
  </si>
  <si>
    <t>PROCESS</t>
  </si>
  <si>
    <t>non trouvé</t>
  </si>
  <si>
    <t>F922-ACTE IARD</t>
  </si>
  <si>
    <t>F2-ACTIVE ASSURANCE</t>
  </si>
  <si>
    <t>F279-AGPM</t>
  </si>
  <si>
    <t>F862-AIOI NISSAY TOYOTA</t>
  </si>
  <si>
    <t>F3-ALLSECUR</t>
  </si>
  <si>
    <t>F804-AMAGUIZ</t>
  </si>
  <si>
    <t>F801-AMF</t>
  </si>
  <si>
    <t>F4-AMV</t>
  </si>
  <si>
    <t>F5-AON</t>
  </si>
  <si>
    <t>F169-AREAS</t>
  </si>
  <si>
    <t>F181-AVIVA</t>
  </si>
  <si>
    <t>F995-AXA CORPORATE SOLUTIONS</t>
  </si>
  <si>
    <t>F943-AXA France IARD</t>
  </si>
  <si>
    <t>F104-BANQUE POPULAIRE (BPCE IARD)</t>
  </si>
  <si>
    <t>F807-BANQUE POSTALE</t>
  </si>
  <si>
    <t>F6-C.A.M BTP</t>
  </si>
  <si>
    <t>F549-CAISSE D'EPARGNE (BPCEA)</t>
  </si>
  <si>
    <t>F908-CAISSE MEUSIENNE D'ASSURANCES MUTUELLES (CMAM)</t>
  </si>
  <si>
    <t>F173-CALYPSO FILIALE ALLSECUR</t>
  </si>
  <si>
    <t>F809-CARDIF IARD</t>
  </si>
  <si>
    <t>CF945-ARMA</t>
  </si>
  <si>
    <t>F941-COVEA FLEET</t>
  </si>
  <si>
    <t>F959-COVEA RISK</t>
  </si>
  <si>
    <t>F666-CREDIT MUTUEL  et CIC (ACM)</t>
  </si>
  <si>
    <t>F109-CREDIT MUTUEL DU NORD (ACM)</t>
  </si>
  <si>
    <t>F601-DIRECT ASSURANCE - AVANSSUR</t>
  </si>
  <si>
    <t>F937-EUROFIL</t>
  </si>
  <si>
    <t>F907-FILIA - MAIF</t>
  </si>
  <si>
    <t>F376-GAN</t>
  </si>
  <si>
    <t>F128-GENERALI</t>
  </si>
  <si>
    <t>F113-GROUPAMA CENTRE ATLANTIQUE</t>
  </si>
  <si>
    <t>F9005-IPAC 64</t>
  </si>
  <si>
    <t>F535-L'EQUITE</t>
  </si>
  <si>
    <t>F1038-L'OLIVIER ASSURANCE</t>
  </si>
  <si>
    <t>F628-LYBERNET</t>
  </si>
  <si>
    <t>F368-M.A.C.S.F / LIBEA</t>
  </si>
  <si>
    <t>F967-MAAF</t>
  </si>
  <si>
    <t>F244-MACIF</t>
  </si>
  <si>
    <t>F537-MAIF</t>
  </si>
  <si>
    <t>F189-MAPA</t>
  </si>
  <si>
    <t>F7-MARSH</t>
  </si>
  <si>
    <t>F565-MATMUT</t>
  </si>
  <si>
    <t>F375-MMA IARD</t>
  </si>
  <si>
    <t>F904-MONCEAU GENERALE ASSURANCE (MGA)</t>
  </si>
  <si>
    <t>F291-MUTUELLE D'ASSURANCE DE L'ARTISANAT ET DES TRANSPORTS (MAT)</t>
  </si>
  <si>
    <t>F197-MUTUELLE DE POITIERS</t>
  </si>
  <si>
    <t>F344-MUTUELLE FRATERNELLE ASSURANCES (MFA)</t>
  </si>
  <si>
    <t>F803-MUTUELLE GENERALE ASSURANCE RISQUES DIVERS (MGARD)</t>
  </si>
  <si>
    <t>F448-MUTUELLE SAINT CHRISTOPHE</t>
  </si>
  <si>
    <t>F631-NATIO ASSURANCES (BNP PARISBAS)</t>
  </si>
  <si>
    <t>F262-NOVEA</t>
  </si>
  <si>
    <t>F936-PACIFICA</t>
  </si>
  <si>
    <t>F991-PRIMA</t>
  </si>
  <si>
    <t>F558-PROTEC BTP</t>
  </si>
  <si>
    <t>F604-S.M.A.B.T.P</t>
  </si>
  <si>
    <t>F276-S.M.A.C.L</t>
  </si>
  <si>
    <t>F929-SERENIS (ACM)</t>
  </si>
  <si>
    <t>F102-SOGESSUR</t>
  </si>
  <si>
    <t>F208-SURAVENIR</t>
  </si>
  <si>
    <t>F924-SWISS LIFE</t>
  </si>
  <si>
    <t>F629-THELEM ASSURANCES</t>
  </si>
  <si>
    <t>F1-ZEPHIR</t>
  </si>
  <si>
    <t>Nom d'assurance / BCF</t>
  </si>
  <si>
    <t>Envoi en AR si CC</t>
  </si>
  <si>
    <r>
      <t xml:space="preserve"> =</t>
    </r>
    <r>
      <rPr>
        <sz val="22"/>
        <color rgb="FFFF0000"/>
        <rFont val="Arial"/>
        <family val="2"/>
      </rPr>
      <t>►</t>
    </r>
  </si>
  <si>
    <t>Espace Européen de l'entreprise - 14 avenue de l'Europe
67300 Schiltigheim</t>
  </si>
  <si>
    <t>71 rue de Billancourt
92100 Boulogne Billancourt</t>
  </si>
  <si>
    <t>Rue Nicolas Appert Quartier Sainte Musse
83086 Toulon Cedex 9</t>
  </si>
  <si>
    <t>Tél :</t>
  </si>
  <si>
    <t>Mail :</t>
  </si>
  <si>
    <t>Envoi par AR si CC</t>
  </si>
  <si>
    <t>Envoi par AR si CC, joindre RIB</t>
  </si>
  <si>
    <t>Envoi en AR si CC, joindre RIB</t>
  </si>
  <si>
    <t>Envoi en AR si CC
Envoi par mail + RIB</t>
  </si>
  <si>
    <t>Avenue du Président Wilson
44110 Châteaubriant</t>
  </si>
  <si>
    <t>7 rue Belgrand
92300 Levallois Peret</t>
  </si>
  <si>
    <t>2 rue Vasco de Gama
44800 Saint-Herblain</t>
  </si>
  <si>
    <t>17 bis place des reflets
92400 Paris</t>
  </si>
  <si>
    <t>4 rue Frédéric Guillaume Raiffesein
67906 Strasbourg</t>
  </si>
  <si>
    <t>141 avenue Salvador Allende
79000 Niort</t>
  </si>
  <si>
    <t>8 rue Louis Armand
75015 Paris</t>
  </si>
  <si>
    <t>37 boulevard Brune
75014 Paris 14</t>
  </si>
  <si>
    <t>Chauray
79036 Niort Cedex 9</t>
  </si>
  <si>
    <t>TS 40442
92883 Nanterre Cedex 9</t>
  </si>
  <si>
    <t>277 rue Saint-Jacques
75256 Paris Cedex</t>
  </si>
  <si>
    <t>103 - 105 rue des Trois Fontanot
92022 Nanterre Cedex</t>
  </si>
  <si>
    <t>6 rue Fournier
92110 Clichy</t>
  </si>
  <si>
    <t>BP 80000
86066 Poitiers Cedex 9</t>
  </si>
  <si>
    <t>1 avenue des Cités Unies d'Europe
41100 Vendôme</t>
  </si>
  <si>
    <t>14 boulevard Marie et Alexandre Oyon
72100 Le Mans</t>
  </si>
  <si>
    <t>1 rue Anatole Contré
17400 Saint-Jean d'Angély</t>
  </si>
  <si>
    <t>10 cours du triangle de l'arche TSA 40100
92919 LA DEFENSE Cedex</t>
  </si>
  <si>
    <t>BP 24246
72004 Le Mans CEDEX 1</t>
  </si>
  <si>
    <t xml:space="preserve">2 Rue Pillet Will 
75009 Paris </t>
  </si>
  <si>
    <t>2 Rue Pillet Will
75456 Paris Cedex 09</t>
  </si>
  <si>
    <t>148 rue Anatole France
92300 Levallois Perret</t>
  </si>
  <si>
    <t>Service indemnisation
76823 MONT SAINT AIGNAN Cedex</t>
  </si>
  <si>
    <t>48 rue Carnot
92150 Suresnes</t>
  </si>
  <si>
    <t>BP 24 246
72004 Le Mans Cedex 1</t>
  </si>
  <si>
    <t>160 rue Henri Champion
72035 Le Mans Cedex 1</t>
  </si>
  <si>
    <t>auto solution BP 24 246 
72004 le mans cedex 1</t>
  </si>
  <si>
    <t>22 rue du Dr Neve
55000 Bar-le-Duc</t>
  </si>
  <si>
    <t>88 avenue de France
75013 Paris</t>
  </si>
  <si>
    <t>TSA 11 602
35516 Cesson Sevigne Cedex</t>
  </si>
  <si>
    <t>Route Chaban
79180 Chauray</t>
  </si>
  <si>
    <t>70 avenue de l'Europe
92270 Bois Colombes</t>
  </si>
  <si>
    <t>49 rue de Miromesnil
75008 Paris</t>
  </si>
  <si>
    <t>31-35 rue de la Fédération
75717 Paris Cedex 15</t>
  </si>
  <si>
    <t>66 rue de Sotteville
76000 Rouen</t>
  </si>
  <si>
    <t>130 Avenue Claud Antoine Peccot
44700 Orvault</t>
  </si>
  <si>
    <t>1 cours Michelet CS 30 051
92076 Paris la Défense Cedex</t>
  </si>
  <si>
    <t xml:space="preserve">/!\ Devis Obligatoire AVANT Travaux </t>
  </si>
  <si>
    <t>/!\ Attention ne pas facturer l'interrogation construction et les produits connexes</t>
  </si>
  <si>
    <t>/!\ Le client déclare OBLIGATOIREMENT son sinistre et donne son dernier CT.</t>
  </si>
  <si>
    <t>/!\ Expert Obligatoire AVANT Travaux</t>
  </si>
  <si>
    <t>/!\ N° de SINISTRE OBLIGATOIRE pour la facturation + Kilométrage + Date de sinistre / Les CC peuvent être envoyées par mail</t>
  </si>
  <si>
    <t>/!\ N° de SINISTRE OBLIGATOIRE + BON de COMMANDE (Mettre du blanco sur le tarif des pièces) + CT pour la facturation
L'olivier se base sur un logiciel CERTIGLASS. Le remboursement sera moindre que notre facture</t>
  </si>
  <si>
    <t>/!\ Le client déclare OBLIGATOIREMENT son sinistre pour la facturation</t>
  </si>
  <si>
    <t>/!\ Calibrage pris en charge à hauteur de 100€ HT pour 0,40 de main d'œuvre</t>
  </si>
  <si>
    <t>NE PAS FAIRE DE CC pour le moment / GROS RETARD DE TRAITEMENT
/!\ Attention ne pas facturer l'interrogation construction et les produits connexes</t>
  </si>
  <si>
    <t>/!\ N° de SINISTRE OBLIGATOIRE pour la facturation</t>
  </si>
  <si>
    <t>/!\ Dans le cas d’un vandalisme, une franchise s’applique automatiquement</t>
  </si>
  <si>
    <t>/!\ Il existe plusieurs Groupama (Centre Atlantique, Centre Manche…).
Bien regarder la CV pour être sûr de l'adresse de Facturation
Attention à la Facturation, plus de 800 HT expertise sur facture !</t>
  </si>
  <si>
    <t xml:space="preserve">/!\ Chèque de caution ou Empreinte CB OBLIGATOIREMENT
Prendre 2 photos, 1 du pare brise et 1 de l'avant du véhicule pour voir l'immat
Ne pas facturer les frais de nettoyage et Interrogation Immat
Facturer le Kit de colle constructeur, pas le notre </t>
  </si>
  <si>
    <t>F345-GMF</t>
  </si>
  <si>
    <t>Elements non compris BDG</t>
  </si>
  <si>
    <t>/!\ PAS de CC.
Chèque de caution ou empreinte CB OBLIGATOIRE
Prendre 2 photos, 1 du pare brise et 1 de l'avant du véhicule pour voir l'immat + OR obligatoire + NOTER KM + bon de commande en ayant masqué les prix / dans certains cas, ils demandent passage expert</t>
  </si>
  <si>
    <t>METTRE LE CODE OU LE NOM RECHERCHE EN MAJUSCULE + ENTRER</t>
  </si>
  <si>
    <t>groupama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</si>
</sst>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5" borderId="3" xfId="0" applyFill="1" applyBorder="1"/>
    <xf numFmtId="0" fontId="0" fillId="5" borderId="0" xfId="0" applyFill="1" applyBorder="1"/>
    <xf numFmtId="0" fontId="0" fillId="5" borderId="4" xfId="0" applyFill="1" applyBorder="1"/>
    <xf numFmtId="0" fontId="2" fillId="5" borderId="3" xfId="0" applyFont="1" applyFill="1" applyBorder="1"/>
    <xf numFmtId="0" fontId="0" fillId="5" borderId="5" xfId="0" applyFill="1" applyBorder="1"/>
    <xf numFmtId="0" fontId="0" fillId="5" borderId="6" xfId="0" applyFill="1" applyBorder="1"/>
    <xf numFmtId="0" fontId="3" fillId="5" borderId="0" xfId="0" applyFont="1" applyFill="1" applyBorder="1"/>
    <xf numFmtId="0" fontId="3" fillId="0" borderId="0" xfId="0" applyFont="1"/>
    <xf numFmtId="0" fontId="0" fillId="5" borderId="0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/>
    <xf numFmtId="0" fontId="3" fillId="5" borderId="0" xfId="0" applyFont="1" applyFill="1" applyBorder="1" applyAlignment="1">
      <alignment horizontal="center" vertical="center"/>
    </xf>
    <xf numFmtId="0" fontId="3" fillId="5" borderId="4" xfId="0" applyFont="1" applyFill="1" applyBorder="1"/>
    <xf numFmtId="0" fontId="5" fillId="5" borderId="0" xfId="0" applyFont="1" applyFill="1" applyBorder="1" applyAlignment="1">
      <alignment horizontal="center" vertical="center"/>
    </xf>
    <xf numFmtId="0" fontId="0" fillId="5" borderId="0" xfId="0" applyFill="1"/>
    <xf numFmtId="0" fontId="6" fillId="7" borderId="13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right" vertical="center"/>
    </xf>
    <xf numFmtId="0" fontId="0" fillId="5" borderId="0" xfId="0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5" borderId="0" xfId="0" applyFont="1" applyFill="1" applyBorder="1"/>
    <xf numFmtId="0" fontId="7" fillId="0" borderId="0" xfId="0" applyFont="1"/>
    <xf numFmtId="0" fontId="13" fillId="0" borderId="2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10" fillId="6" borderId="0" xfId="0" applyNumberFormat="1" applyFont="1" applyFill="1" applyBorder="1" applyAlignment="1">
      <alignment horizontal="center" vertical="center"/>
    </xf>
    <xf numFmtId="164" fontId="10" fillId="6" borderId="4" xfId="0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2D0E8-D489-4E8D-9C37-7E5B57C43E55}">
  <sheetPr codeName="Feuil3"/>
  <dimension ref="A1:E19"/>
  <sheetViews>
    <sheetView showGridLines="0" tabSelected="1" zoomScale="90" zoomScaleNormal="90" workbookViewId="0">
      <selection activeCell="C4" sqref="C4"/>
    </sheetView>
  </sheetViews>
  <sheetFormatPr baseColWidth="10" defaultRowHeight="14.5" x14ac:dyDescent="0.35"/>
  <cols>
    <col min="1" max="1" width="27.453125" customWidth="1"/>
    <col min="3" max="3" width="27.7265625" customWidth="1"/>
    <col min="5" max="5" width="30.1796875" customWidth="1"/>
  </cols>
  <sheetData>
    <row r="1" spans="1:5" ht="23.5" x14ac:dyDescent="0.55000000000000004">
      <c r="A1" s="35" t="s">
        <v>69</v>
      </c>
      <c r="B1" s="36"/>
      <c r="C1" s="36"/>
      <c r="D1" s="36"/>
      <c r="E1" s="37"/>
    </row>
    <row r="2" spans="1:5" ht="16" thickBot="1" x14ac:dyDescent="0.4">
      <c r="A2" s="5"/>
      <c r="B2" s="3"/>
      <c r="C2" s="18" t="s">
        <v>201</v>
      </c>
      <c r="D2" s="3"/>
      <c r="E2" s="15"/>
    </row>
    <row r="3" spans="1:5" s="9" customFormat="1" ht="20" customHeight="1" thickTop="1" thickBot="1" x14ac:dyDescent="0.6">
      <c r="A3" s="16"/>
      <c r="B3" s="21" t="s">
        <v>138</v>
      </c>
      <c r="C3" s="20" t="s">
        <v>202</v>
      </c>
      <c r="D3" s="8"/>
      <c r="E3" s="17"/>
    </row>
    <row r="4" spans="1:5" ht="15" thickTop="1" x14ac:dyDescent="0.35">
      <c r="A4" s="5"/>
      <c r="B4" s="3"/>
      <c r="C4" s="3"/>
      <c r="D4" s="3"/>
      <c r="E4" s="4"/>
    </row>
    <row r="5" spans="1:5" s="11" customFormat="1" ht="20" customHeight="1" x14ac:dyDescent="0.35">
      <c r="A5" s="38" t="str">
        <f>_xlfn.XLOOKUP("*"&amp;$C$3&amp;"*",col_2,col_2,BASE!I64,2)</f>
        <v>F113-GROUPAMA CENTRE ATLANTIQUE</v>
      </c>
      <c r="B5" s="39"/>
      <c r="C5" s="39"/>
      <c r="D5" s="39"/>
      <c r="E5" s="40"/>
    </row>
    <row r="6" spans="1:5" x14ac:dyDescent="0.35">
      <c r="A6" s="2"/>
      <c r="B6" s="3"/>
      <c r="C6" s="3"/>
      <c r="D6" s="3"/>
      <c r="E6" s="4"/>
    </row>
    <row r="7" spans="1:5" s="1" customFormat="1" x14ac:dyDescent="0.35">
      <c r="A7" s="12" t="s">
        <v>70</v>
      </c>
      <c r="B7" s="10"/>
      <c r="C7" s="13" t="s">
        <v>199</v>
      </c>
      <c r="D7" s="10"/>
      <c r="E7" s="14" t="s">
        <v>71</v>
      </c>
    </row>
    <row r="8" spans="1:5" s="33" customFormat="1" ht="60" customHeight="1" x14ac:dyDescent="0.3">
      <c r="A8" s="46" t="str">
        <f>_xlfn.XLOOKUP("*"&amp;$C$3&amp;"*",BASE!A2:A66,BASE!C2:C66,BASE!I64,2)</f>
        <v>-</v>
      </c>
      <c r="B8" s="32"/>
      <c r="C8" s="43" t="str">
        <f>_xlfn.XLOOKUP("*"&amp;$C$3&amp;"*",col_2,col_8,BASE!I64,2)</f>
        <v>Rétros
Feux arrière
Clignotants arrière
Des phares antibrouillards
Glace de toit ouvrant non d’origine
Déflecteurs de portes</v>
      </c>
      <c r="D8" s="32"/>
      <c r="E8" s="44" t="str">
        <f>_xlfn.XLOOKUP("*"&amp;$C$3&amp;"*",col_2,col_9,BASE!I64,2)</f>
        <v>/!\ Il existe plusieurs Groupama (Centre Atlantique, Centre Manche…).
Bien regarder la CV pour être sûr de l'adresse de Facturation
Attention à la Facturation, plus de 800 HT expertise sur facture !</v>
      </c>
    </row>
    <row r="9" spans="1:5" s="33" customFormat="1" ht="71.5" customHeight="1" x14ac:dyDescent="0.3">
      <c r="A9" s="47"/>
      <c r="B9" s="32"/>
      <c r="C9" s="42"/>
      <c r="D9" s="32"/>
      <c r="E9" s="45"/>
    </row>
    <row r="10" spans="1:5" x14ac:dyDescent="0.35">
      <c r="A10" s="2"/>
      <c r="B10" s="3"/>
      <c r="C10" s="3"/>
      <c r="D10" s="3"/>
      <c r="E10" s="4"/>
    </row>
    <row r="11" spans="1:5" x14ac:dyDescent="0.35">
      <c r="A11" s="19"/>
      <c r="B11" s="3"/>
      <c r="C11" s="13" t="s">
        <v>72</v>
      </c>
      <c r="D11" s="3"/>
      <c r="E11" s="4"/>
    </row>
    <row r="12" spans="1:5" ht="20" customHeight="1" x14ac:dyDescent="0.35">
      <c r="A12" s="3"/>
      <c r="B12" s="41" t="str">
        <f>_xlfn.XLOOKUP("*"&amp;$C$3&amp;"*",col_2,col_7,BASE!I64,2)</f>
        <v>Envoi en AR si CC</v>
      </c>
      <c r="C12" s="41"/>
      <c r="D12" s="41"/>
      <c r="E12" s="4"/>
    </row>
    <row r="13" spans="1:5" x14ac:dyDescent="0.35">
      <c r="A13" s="19"/>
      <c r="B13" s="3"/>
      <c r="C13" s="3"/>
      <c r="D13" s="3"/>
      <c r="E13" s="4"/>
    </row>
    <row r="14" spans="1:5" x14ac:dyDescent="0.35">
      <c r="A14" s="12" t="s">
        <v>0</v>
      </c>
      <c r="B14" s="52" t="s">
        <v>143</v>
      </c>
      <c r="C14" s="50" t="e">
        <f>_xlfn.XLOOKUP("*"&amp;$C$3&amp;"*",col_2,col_5,BASE!I64,2)</f>
        <v>#REF!</v>
      </c>
      <c r="D14" s="50"/>
      <c r="E14" s="51"/>
    </row>
    <row r="15" spans="1:5" ht="20" customHeight="1" x14ac:dyDescent="0.35">
      <c r="A15" s="42" t="str">
        <f>_xlfn.XLOOKUP("*"&amp;$C$3&amp;"*",col_2,col_3,BASE!I64,2)</f>
        <v>2 avenue de limoges
79000 Niort</v>
      </c>
      <c r="B15" s="52"/>
      <c r="C15" s="50"/>
      <c r="D15" s="50"/>
      <c r="E15" s="51"/>
    </row>
    <row r="16" spans="1:5" x14ac:dyDescent="0.35">
      <c r="A16" s="42"/>
      <c r="B16" s="3"/>
      <c r="C16" s="13" t="s">
        <v>1</v>
      </c>
      <c r="D16" s="3"/>
      <c r="E16" s="4"/>
    </row>
    <row r="17" spans="1:5" ht="32" customHeight="1" x14ac:dyDescent="0.35">
      <c r="A17" s="42"/>
      <c r="B17" s="22" t="s">
        <v>142</v>
      </c>
      <c r="C17" s="48" t="e">
        <f>_xlfn.XLOOKUP("*"&amp;$C$3&amp;"*",col_2,col_4,BASE!I64,2)</f>
        <v>#REF!</v>
      </c>
      <c r="D17" s="48"/>
      <c r="E17" s="49"/>
    </row>
    <row r="18" spans="1:5" x14ac:dyDescent="0.35">
      <c r="A18" s="3"/>
      <c r="B18" s="3"/>
      <c r="C18" s="3"/>
      <c r="D18" s="3"/>
      <c r="E18" s="4"/>
    </row>
    <row r="19" spans="1:5" ht="20" customHeight="1" x14ac:dyDescent="0.35">
      <c r="A19" s="3"/>
      <c r="B19" s="6"/>
      <c r="C19" s="6"/>
      <c r="D19" s="6"/>
      <c r="E19" s="7"/>
    </row>
  </sheetData>
  <mergeCells count="10">
    <mergeCell ref="A1:E1"/>
    <mergeCell ref="A5:E5"/>
    <mergeCell ref="B12:D12"/>
    <mergeCell ref="A15:A17"/>
    <mergeCell ref="C8:C9"/>
    <mergeCell ref="E8:E9"/>
    <mergeCell ref="A8:A9"/>
    <mergeCell ref="C17:E17"/>
    <mergeCell ref="C14:E15"/>
    <mergeCell ref="B14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6D893-4868-419C-B000-6C6376FDA786}">
  <sheetPr codeName="Feuil4"/>
  <dimension ref="A1:I66"/>
  <sheetViews>
    <sheetView workbookViewId="0">
      <selection activeCell="C1" sqref="C1:C1048576"/>
    </sheetView>
  </sheetViews>
  <sheetFormatPr baseColWidth="10" defaultRowHeight="14.5" x14ac:dyDescent="0.35"/>
  <cols>
    <col min="1" max="1" width="12.81640625" customWidth="1"/>
    <col min="2" max="2" width="16.90625" customWidth="1"/>
    <col min="3" max="3" width="15.36328125" customWidth="1"/>
    <col min="5" max="5" width="23.1796875" customWidth="1"/>
    <col min="6" max="6" width="21.7265625" customWidth="1"/>
  </cols>
  <sheetData>
    <row r="1" spans="1:6" s="31" customFormat="1" ht="39" x14ac:dyDescent="0.35">
      <c r="A1" s="29" t="s">
        <v>136</v>
      </c>
      <c r="B1" s="29" t="s">
        <v>0</v>
      </c>
      <c r="C1" s="29" t="s">
        <v>2</v>
      </c>
      <c r="D1" s="29" t="s">
        <v>3</v>
      </c>
      <c r="E1" s="29" t="s">
        <v>4</v>
      </c>
      <c r="F1" s="30" t="s">
        <v>5</v>
      </c>
    </row>
    <row r="2" spans="1:6" s="25" customFormat="1" ht="48" x14ac:dyDescent="0.35">
      <c r="A2" s="23" t="s">
        <v>74</v>
      </c>
      <c r="B2" s="23" t="s">
        <v>139</v>
      </c>
      <c r="C2" s="23" t="s">
        <v>6</v>
      </c>
      <c r="D2" s="23" t="s">
        <v>137</v>
      </c>
      <c r="E2" s="23" t="s">
        <v>8</v>
      </c>
      <c r="F2" s="24" t="s">
        <v>6</v>
      </c>
    </row>
    <row r="3" spans="1:6" s="25" customFormat="1" ht="36" x14ac:dyDescent="0.35">
      <c r="A3" s="26" t="s">
        <v>75</v>
      </c>
      <c r="B3" s="26" t="s">
        <v>140</v>
      </c>
      <c r="C3" s="26" t="s">
        <v>6</v>
      </c>
      <c r="D3" s="26" t="s">
        <v>137</v>
      </c>
      <c r="E3" s="26" t="s">
        <v>6</v>
      </c>
      <c r="F3" s="27" t="s">
        <v>9</v>
      </c>
    </row>
    <row r="4" spans="1:6" s="25" customFormat="1" ht="36" x14ac:dyDescent="0.35">
      <c r="A4" s="23" t="s">
        <v>76</v>
      </c>
      <c r="B4" s="23" t="s">
        <v>141</v>
      </c>
      <c r="C4" s="23" t="s">
        <v>6</v>
      </c>
      <c r="D4" s="23" t="s">
        <v>137</v>
      </c>
      <c r="E4" s="23" t="s">
        <v>6</v>
      </c>
      <c r="F4" s="24" t="s">
        <v>6</v>
      </c>
    </row>
    <row r="5" spans="1:6" s="25" customFormat="1" ht="36" x14ac:dyDescent="0.35">
      <c r="A5" s="26" t="s">
        <v>77</v>
      </c>
      <c r="B5" s="26" t="s">
        <v>6</v>
      </c>
      <c r="C5" s="26" t="s">
        <v>6</v>
      </c>
      <c r="D5" s="26" t="s">
        <v>10</v>
      </c>
      <c r="E5" s="26" t="s">
        <v>6</v>
      </c>
      <c r="F5" s="27" t="s">
        <v>11</v>
      </c>
    </row>
    <row r="6" spans="1:6" s="25" customFormat="1" ht="48" x14ac:dyDescent="0.35">
      <c r="A6" s="23" t="s">
        <v>12</v>
      </c>
      <c r="B6" s="23" t="s">
        <v>13</v>
      </c>
      <c r="C6" s="23" t="s">
        <v>6</v>
      </c>
      <c r="D6" s="23" t="s">
        <v>10</v>
      </c>
      <c r="E6" s="23" t="s">
        <v>14</v>
      </c>
      <c r="F6" s="24" t="s">
        <v>15</v>
      </c>
    </row>
    <row r="7" spans="1:6" s="25" customFormat="1" ht="48" x14ac:dyDescent="0.35">
      <c r="A7" s="26" t="s">
        <v>16</v>
      </c>
      <c r="B7" s="26" t="s">
        <v>184</v>
      </c>
      <c r="C7" s="26" t="s">
        <v>6</v>
      </c>
      <c r="D7" s="26" t="s">
        <v>137</v>
      </c>
      <c r="E7" s="26" t="s">
        <v>14</v>
      </c>
      <c r="F7" s="27" t="s">
        <v>18</v>
      </c>
    </row>
    <row r="8" spans="1:6" s="25" customFormat="1" ht="36" x14ac:dyDescent="0.35">
      <c r="A8" s="23" t="s">
        <v>78</v>
      </c>
      <c r="B8" s="23" t="s">
        <v>17</v>
      </c>
      <c r="C8" s="23" t="s">
        <v>6</v>
      </c>
      <c r="D8" s="23" t="s">
        <v>7</v>
      </c>
      <c r="E8" s="23" t="s">
        <v>6</v>
      </c>
      <c r="F8" s="24" t="s">
        <v>9</v>
      </c>
    </row>
    <row r="9" spans="1:6" s="25" customFormat="1" ht="36" x14ac:dyDescent="0.35">
      <c r="A9" s="26" t="s">
        <v>79</v>
      </c>
      <c r="B9" s="26" t="s">
        <v>183</v>
      </c>
      <c r="C9" s="26" t="s">
        <v>6</v>
      </c>
      <c r="D9" s="26" t="s">
        <v>10</v>
      </c>
      <c r="E9" s="26" t="s">
        <v>19</v>
      </c>
      <c r="F9" s="34" t="s">
        <v>185</v>
      </c>
    </row>
    <row r="10" spans="1:6" s="25" customFormat="1" ht="48" x14ac:dyDescent="0.35">
      <c r="A10" s="23" t="s">
        <v>80</v>
      </c>
      <c r="B10" s="23" t="s">
        <v>182</v>
      </c>
      <c r="C10" s="23" t="s">
        <v>20</v>
      </c>
      <c r="D10" s="23" t="s">
        <v>137</v>
      </c>
      <c r="E10" s="23" t="s">
        <v>6</v>
      </c>
      <c r="F10" s="24" t="s">
        <v>186</v>
      </c>
    </row>
    <row r="11" spans="1:6" s="25" customFormat="1" ht="36" x14ac:dyDescent="0.35">
      <c r="A11" s="26" t="s">
        <v>81</v>
      </c>
      <c r="B11" s="26" t="s">
        <v>21</v>
      </c>
      <c r="C11" s="26" t="s">
        <v>6</v>
      </c>
      <c r="D11" s="26" t="s">
        <v>137</v>
      </c>
      <c r="E11" s="26" t="s">
        <v>6</v>
      </c>
      <c r="F11" s="27" t="s">
        <v>9</v>
      </c>
    </row>
    <row r="12" spans="1:6" s="25" customFormat="1" ht="36" x14ac:dyDescent="0.35">
      <c r="A12" s="23" t="s">
        <v>82</v>
      </c>
      <c r="B12" s="23" t="s">
        <v>181</v>
      </c>
      <c r="C12" s="23" t="s">
        <v>6</v>
      </c>
      <c r="D12" s="23" t="s">
        <v>137</v>
      </c>
      <c r="E12" s="23" t="s">
        <v>6</v>
      </c>
      <c r="F12" s="24" t="s">
        <v>6</v>
      </c>
    </row>
    <row r="13" spans="1:6" s="25" customFormat="1" ht="108" x14ac:dyDescent="0.35">
      <c r="A13" s="26" t="s">
        <v>83</v>
      </c>
      <c r="B13" s="26" t="s">
        <v>180</v>
      </c>
      <c r="C13" s="26" t="s">
        <v>22</v>
      </c>
      <c r="D13" s="26" t="s">
        <v>137</v>
      </c>
      <c r="E13" s="26" t="s">
        <v>6</v>
      </c>
      <c r="F13" s="27" t="s">
        <v>23</v>
      </c>
    </row>
    <row r="14" spans="1:6" s="25" customFormat="1" ht="24" x14ac:dyDescent="0.35">
      <c r="A14" s="23" t="s">
        <v>84</v>
      </c>
      <c r="B14" s="23" t="s">
        <v>179</v>
      </c>
      <c r="C14" s="23" t="s">
        <v>6</v>
      </c>
      <c r="D14" s="23" t="s">
        <v>137</v>
      </c>
      <c r="E14" s="23" t="s">
        <v>6</v>
      </c>
      <c r="F14" s="24" t="s">
        <v>6</v>
      </c>
    </row>
    <row r="15" spans="1:6" s="25" customFormat="1" ht="48" x14ac:dyDescent="0.35">
      <c r="A15" s="26" t="s">
        <v>85</v>
      </c>
      <c r="B15" s="26" t="s">
        <v>24</v>
      </c>
      <c r="C15" s="26" t="s">
        <v>25</v>
      </c>
      <c r="D15" s="26" t="s">
        <v>26</v>
      </c>
      <c r="E15" s="26" t="s">
        <v>6</v>
      </c>
      <c r="F15" s="27" t="s">
        <v>9</v>
      </c>
    </row>
    <row r="16" spans="1:6" s="25" customFormat="1" ht="48" x14ac:dyDescent="0.35">
      <c r="A16" s="23" t="s">
        <v>86</v>
      </c>
      <c r="B16" s="23" t="s">
        <v>24</v>
      </c>
      <c r="C16" s="23" t="s">
        <v>25</v>
      </c>
      <c r="D16" s="23" t="s">
        <v>26</v>
      </c>
      <c r="E16" s="23" t="s">
        <v>6</v>
      </c>
      <c r="F16" s="24" t="s">
        <v>9</v>
      </c>
    </row>
    <row r="17" spans="1:6" s="25" customFormat="1" ht="48" x14ac:dyDescent="0.35">
      <c r="A17" s="26" t="s">
        <v>87</v>
      </c>
      <c r="B17" s="26" t="s">
        <v>178</v>
      </c>
      <c r="C17" s="26" t="s">
        <v>6</v>
      </c>
      <c r="D17" s="26" t="s">
        <v>137</v>
      </c>
      <c r="E17" s="26" t="s">
        <v>6</v>
      </c>
      <c r="F17" s="27" t="s">
        <v>187</v>
      </c>
    </row>
    <row r="18" spans="1:6" s="25" customFormat="1" ht="36" x14ac:dyDescent="0.35">
      <c r="A18" s="23" t="s">
        <v>88</v>
      </c>
      <c r="B18" s="23" t="s">
        <v>177</v>
      </c>
      <c r="C18" s="23" t="s">
        <v>6</v>
      </c>
      <c r="D18" s="23" t="s">
        <v>137</v>
      </c>
      <c r="E18" s="23" t="s">
        <v>27</v>
      </c>
      <c r="F18" s="24" t="s">
        <v>28</v>
      </c>
    </row>
    <row r="19" spans="1:6" s="25" customFormat="1" ht="48" x14ac:dyDescent="0.35">
      <c r="A19" s="26" t="s">
        <v>89</v>
      </c>
      <c r="B19" s="26" t="s">
        <v>139</v>
      </c>
      <c r="C19" s="26" t="s">
        <v>6</v>
      </c>
      <c r="D19" s="26" t="s">
        <v>137</v>
      </c>
      <c r="E19" s="26" t="s">
        <v>6</v>
      </c>
      <c r="F19" s="27" t="s">
        <v>6</v>
      </c>
    </row>
    <row r="20" spans="1:6" s="25" customFormat="1" ht="36" x14ac:dyDescent="0.35">
      <c r="A20" s="23" t="s">
        <v>90</v>
      </c>
      <c r="B20" s="23" t="s">
        <v>176</v>
      </c>
      <c r="C20" s="23" t="s">
        <v>6</v>
      </c>
      <c r="D20" s="23" t="s">
        <v>137</v>
      </c>
      <c r="E20" s="23" t="s">
        <v>6</v>
      </c>
      <c r="F20" s="24" t="s">
        <v>28</v>
      </c>
    </row>
    <row r="21" spans="1:6" s="25" customFormat="1" ht="60" x14ac:dyDescent="0.35">
      <c r="A21" s="26" t="s">
        <v>91</v>
      </c>
      <c r="B21" s="26" t="s">
        <v>175</v>
      </c>
      <c r="C21" s="26" t="s">
        <v>6</v>
      </c>
      <c r="D21" s="26" t="s">
        <v>137</v>
      </c>
      <c r="E21" s="26" t="s">
        <v>6</v>
      </c>
      <c r="F21" s="27" t="s">
        <v>6</v>
      </c>
    </row>
    <row r="22" spans="1:6" s="25" customFormat="1" ht="24" x14ac:dyDescent="0.35">
      <c r="A22" s="23" t="s">
        <v>92</v>
      </c>
      <c r="B22" s="23" t="s">
        <v>29</v>
      </c>
      <c r="C22" s="23" t="s">
        <v>6</v>
      </c>
      <c r="D22" s="23" t="s">
        <v>30</v>
      </c>
      <c r="E22" s="23" t="s">
        <v>6</v>
      </c>
      <c r="F22" s="24" t="s">
        <v>6</v>
      </c>
    </row>
    <row r="23" spans="1:6" s="25" customFormat="1" ht="60" x14ac:dyDescent="0.35">
      <c r="A23" s="26" t="s">
        <v>93</v>
      </c>
      <c r="B23" s="26" t="s">
        <v>31</v>
      </c>
      <c r="C23" s="26" t="s">
        <v>6</v>
      </c>
      <c r="D23" s="26" t="s">
        <v>137</v>
      </c>
      <c r="E23" s="26" t="s">
        <v>6</v>
      </c>
      <c r="F23" s="27" t="s">
        <v>32</v>
      </c>
    </row>
    <row r="24" spans="1:6" s="25" customFormat="1" ht="24" x14ac:dyDescent="0.35">
      <c r="A24" s="23" t="s">
        <v>94</v>
      </c>
      <c r="B24" s="23" t="s">
        <v>174</v>
      </c>
      <c r="C24" s="23" t="s">
        <v>6</v>
      </c>
      <c r="D24" s="23" t="s">
        <v>137</v>
      </c>
      <c r="E24" s="23" t="s">
        <v>6</v>
      </c>
      <c r="F24" s="24" t="s">
        <v>6</v>
      </c>
    </row>
    <row r="25" spans="1:6" s="25" customFormat="1" ht="24" x14ac:dyDescent="0.35">
      <c r="A25" s="26" t="s">
        <v>95</v>
      </c>
      <c r="B25" s="26" t="s">
        <v>173</v>
      </c>
      <c r="C25" s="26" t="s">
        <v>6</v>
      </c>
      <c r="D25" s="26" t="s">
        <v>137</v>
      </c>
      <c r="E25" s="26" t="s">
        <v>6</v>
      </c>
      <c r="F25" s="27" t="s">
        <v>6</v>
      </c>
    </row>
    <row r="26" spans="1:6" s="25" customFormat="1" ht="24" x14ac:dyDescent="0.35">
      <c r="A26" s="23" t="s">
        <v>96</v>
      </c>
      <c r="B26" s="23" t="s">
        <v>172</v>
      </c>
      <c r="C26" s="23" t="s">
        <v>6</v>
      </c>
      <c r="D26" s="23" t="s">
        <v>137</v>
      </c>
      <c r="E26" s="23" t="s">
        <v>6</v>
      </c>
      <c r="F26" s="24" t="s">
        <v>6</v>
      </c>
    </row>
    <row r="27" spans="1:6" s="25" customFormat="1" ht="36" x14ac:dyDescent="0.35">
      <c r="A27" s="26" t="s">
        <v>97</v>
      </c>
      <c r="B27" s="26" t="s">
        <v>152</v>
      </c>
      <c r="C27" s="26" t="s">
        <v>6</v>
      </c>
      <c r="D27" s="26" t="s">
        <v>33</v>
      </c>
      <c r="E27" s="26" t="s">
        <v>6</v>
      </c>
      <c r="F27" s="27" t="s">
        <v>188</v>
      </c>
    </row>
    <row r="28" spans="1:6" s="25" customFormat="1" ht="36" x14ac:dyDescent="0.35">
      <c r="A28" s="23" t="s">
        <v>98</v>
      </c>
      <c r="B28" s="23" t="s">
        <v>152</v>
      </c>
      <c r="C28" s="23" t="s">
        <v>6</v>
      </c>
      <c r="D28" s="23" t="s">
        <v>34</v>
      </c>
      <c r="E28" s="23" t="s">
        <v>6</v>
      </c>
      <c r="F28" s="24" t="s">
        <v>188</v>
      </c>
    </row>
    <row r="29" spans="1:6" s="25" customFormat="1" ht="132" x14ac:dyDescent="0.35">
      <c r="A29" s="26" t="s">
        <v>99</v>
      </c>
      <c r="B29" s="26" t="s">
        <v>171</v>
      </c>
      <c r="C29" s="26" t="s">
        <v>35</v>
      </c>
      <c r="D29" s="26" t="s">
        <v>137</v>
      </c>
      <c r="E29" s="26" t="s">
        <v>6</v>
      </c>
      <c r="F29" s="27" t="s">
        <v>197</v>
      </c>
    </row>
    <row r="30" spans="1:6" s="25" customFormat="1" ht="36" x14ac:dyDescent="0.35">
      <c r="A30" s="23" t="s">
        <v>100</v>
      </c>
      <c r="B30" s="23" t="s">
        <v>170</v>
      </c>
      <c r="C30" s="23" t="s">
        <v>6</v>
      </c>
      <c r="D30" s="23" t="s">
        <v>137</v>
      </c>
      <c r="E30" s="23" t="s">
        <v>6</v>
      </c>
      <c r="F30" s="24" t="s">
        <v>28</v>
      </c>
    </row>
    <row r="31" spans="1:6" s="25" customFormat="1" ht="108" x14ac:dyDescent="0.35">
      <c r="A31" s="26" t="s">
        <v>101</v>
      </c>
      <c r="B31" s="26" t="s">
        <v>36</v>
      </c>
      <c r="C31" s="26" t="s">
        <v>37</v>
      </c>
      <c r="D31" s="26" t="s">
        <v>137</v>
      </c>
      <c r="E31" s="26" t="s">
        <v>38</v>
      </c>
      <c r="F31" s="27" t="s">
        <v>6</v>
      </c>
    </row>
    <row r="32" spans="1:6" s="25" customFormat="1" ht="72" x14ac:dyDescent="0.35">
      <c r="A32" s="23" t="s">
        <v>198</v>
      </c>
      <c r="B32" s="23" t="s">
        <v>169</v>
      </c>
      <c r="C32" s="23" t="s">
        <v>6</v>
      </c>
      <c r="D32" s="23" t="s">
        <v>39</v>
      </c>
      <c r="E32" s="23" t="s">
        <v>6</v>
      </c>
      <c r="F32" s="24" t="s">
        <v>189</v>
      </c>
    </row>
    <row r="33" spans="1:6" s="25" customFormat="1" ht="36" x14ac:dyDescent="0.35">
      <c r="A33" s="26" t="s">
        <v>102</v>
      </c>
      <c r="B33" s="26" t="s">
        <v>40</v>
      </c>
      <c r="C33" s="26" t="s">
        <v>6</v>
      </c>
      <c r="D33" s="26" t="s">
        <v>137</v>
      </c>
      <c r="E33" s="26" t="s">
        <v>6</v>
      </c>
      <c r="F33" s="27" t="s">
        <v>6</v>
      </c>
    </row>
    <row r="34" spans="1:6" s="25" customFormat="1" ht="84" x14ac:dyDescent="0.35">
      <c r="A34" s="23" t="s">
        <v>103</v>
      </c>
      <c r="B34" s="23" t="s">
        <v>168</v>
      </c>
      <c r="C34" s="23" t="s">
        <v>6</v>
      </c>
      <c r="D34" s="23" t="s">
        <v>144</v>
      </c>
      <c r="E34" s="23" t="s">
        <v>6</v>
      </c>
      <c r="F34" s="24" t="s">
        <v>41</v>
      </c>
    </row>
    <row r="35" spans="1:6" s="25" customFormat="1" ht="96" x14ac:dyDescent="0.35">
      <c r="A35" s="26" t="s">
        <v>104</v>
      </c>
      <c r="B35" s="26" t="s">
        <v>42</v>
      </c>
      <c r="C35" s="26" t="s">
        <v>6</v>
      </c>
      <c r="D35" s="26" t="s">
        <v>137</v>
      </c>
      <c r="E35" s="26" t="s">
        <v>43</v>
      </c>
      <c r="F35" s="27" t="s">
        <v>196</v>
      </c>
    </row>
    <row r="36" spans="1:6" s="25" customFormat="1" ht="24" x14ac:dyDescent="0.35">
      <c r="A36" s="23" t="s">
        <v>105</v>
      </c>
      <c r="B36" s="23" t="s">
        <v>44</v>
      </c>
      <c r="C36" s="23" t="s">
        <v>6</v>
      </c>
      <c r="D36" s="23" t="s">
        <v>137</v>
      </c>
      <c r="E36" s="23" t="s">
        <v>6</v>
      </c>
      <c r="F36" s="24" t="s">
        <v>6</v>
      </c>
    </row>
    <row r="37" spans="1:6" s="25" customFormat="1" ht="36" x14ac:dyDescent="0.35">
      <c r="A37" s="26" t="s">
        <v>106</v>
      </c>
      <c r="B37" s="26" t="s">
        <v>167</v>
      </c>
      <c r="C37" s="26" t="s">
        <v>6</v>
      </c>
      <c r="D37" s="26" t="s">
        <v>137</v>
      </c>
      <c r="E37" s="26" t="s">
        <v>6</v>
      </c>
      <c r="F37" s="27" t="s">
        <v>28</v>
      </c>
    </row>
    <row r="38" spans="1:6" s="25" customFormat="1" ht="108" x14ac:dyDescent="0.35">
      <c r="A38" s="23" t="s">
        <v>107</v>
      </c>
      <c r="B38" s="23" t="s">
        <v>45</v>
      </c>
      <c r="C38" s="23" t="s">
        <v>46</v>
      </c>
      <c r="D38" s="23" t="s">
        <v>47</v>
      </c>
      <c r="E38" s="23" t="s">
        <v>6</v>
      </c>
      <c r="F38" s="24" t="s">
        <v>190</v>
      </c>
    </row>
    <row r="39" spans="1:6" s="25" customFormat="1" ht="36" x14ac:dyDescent="0.35">
      <c r="A39" s="26" t="s">
        <v>108</v>
      </c>
      <c r="B39" s="26" t="s">
        <v>166</v>
      </c>
      <c r="C39" s="26" t="s">
        <v>6</v>
      </c>
      <c r="D39" s="26" t="s">
        <v>7</v>
      </c>
      <c r="E39" s="26" t="s">
        <v>6</v>
      </c>
      <c r="F39" s="27" t="s">
        <v>191</v>
      </c>
    </row>
    <row r="40" spans="1:6" s="25" customFormat="1" ht="72" x14ac:dyDescent="0.35">
      <c r="A40" s="23" t="s">
        <v>109</v>
      </c>
      <c r="B40" s="23" t="s">
        <v>165</v>
      </c>
      <c r="C40" s="23" t="s">
        <v>48</v>
      </c>
      <c r="D40" s="23" t="s">
        <v>137</v>
      </c>
      <c r="E40" s="23" t="s">
        <v>49</v>
      </c>
      <c r="F40" s="24" t="s">
        <v>6</v>
      </c>
    </row>
    <row r="41" spans="1:6" s="25" customFormat="1" ht="48" x14ac:dyDescent="0.35">
      <c r="A41" s="26" t="s">
        <v>110</v>
      </c>
      <c r="B41" s="26" t="s">
        <v>156</v>
      </c>
      <c r="C41" s="26" t="s">
        <v>50</v>
      </c>
      <c r="D41" s="26" t="s">
        <v>137</v>
      </c>
      <c r="E41" s="26" t="s">
        <v>8</v>
      </c>
      <c r="F41" s="27" t="s">
        <v>192</v>
      </c>
    </row>
    <row r="42" spans="1:6" s="25" customFormat="1" ht="144" x14ac:dyDescent="0.35">
      <c r="A42" s="23" t="s">
        <v>111</v>
      </c>
      <c r="B42" s="23" t="s">
        <v>51</v>
      </c>
      <c r="C42" s="23" t="s">
        <v>52</v>
      </c>
      <c r="D42" s="23" t="s">
        <v>137</v>
      </c>
      <c r="E42" s="23" t="s">
        <v>53</v>
      </c>
      <c r="F42" s="24" t="s">
        <v>6</v>
      </c>
    </row>
    <row r="43" spans="1:6" s="25" customFormat="1" ht="108" x14ac:dyDescent="0.35">
      <c r="A43" s="26" t="s">
        <v>112</v>
      </c>
      <c r="B43" s="26" t="s">
        <v>36</v>
      </c>
      <c r="C43" s="26" t="s">
        <v>37</v>
      </c>
      <c r="D43" s="26" t="s">
        <v>137</v>
      </c>
      <c r="E43" s="26" t="s">
        <v>38</v>
      </c>
      <c r="F43" s="27" t="s">
        <v>6</v>
      </c>
    </row>
    <row r="44" spans="1:6" s="25" customFormat="1" ht="96" x14ac:dyDescent="0.35">
      <c r="A44" s="23" t="s">
        <v>113</v>
      </c>
      <c r="B44" s="23" t="s">
        <v>164</v>
      </c>
      <c r="C44" s="23" t="s">
        <v>54</v>
      </c>
      <c r="D44" s="23" t="s">
        <v>137</v>
      </c>
      <c r="E44" s="23" t="s">
        <v>55</v>
      </c>
      <c r="F44" s="24" t="s">
        <v>6</v>
      </c>
    </row>
    <row r="45" spans="1:6" s="25" customFormat="1" ht="24" x14ac:dyDescent="0.35">
      <c r="A45" s="26" t="s">
        <v>114</v>
      </c>
      <c r="B45" s="26" t="s">
        <v>6</v>
      </c>
      <c r="C45" s="26" t="s">
        <v>6</v>
      </c>
      <c r="D45" s="26" t="s">
        <v>10</v>
      </c>
      <c r="E45" s="26" t="s">
        <v>6</v>
      </c>
      <c r="F45" s="27" t="s">
        <v>185</v>
      </c>
    </row>
    <row r="46" spans="1:6" s="25" customFormat="1" ht="72" x14ac:dyDescent="0.35">
      <c r="A46" s="23" t="s">
        <v>115</v>
      </c>
      <c r="B46" s="23" t="s">
        <v>56</v>
      </c>
      <c r="C46" s="23" t="s">
        <v>20</v>
      </c>
      <c r="D46" s="23" t="s">
        <v>7</v>
      </c>
      <c r="E46" s="23" t="s">
        <v>6</v>
      </c>
      <c r="F46" s="24" t="s">
        <v>193</v>
      </c>
    </row>
    <row r="47" spans="1:6" s="25" customFormat="1" ht="36" x14ac:dyDescent="0.35">
      <c r="A47" s="26" t="s">
        <v>116</v>
      </c>
      <c r="B47" s="26" t="s">
        <v>163</v>
      </c>
      <c r="C47" s="26" t="s">
        <v>6</v>
      </c>
      <c r="D47" s="26" t="s">
        <v>145</v>
      </c>
      <c r="E47" s="26" t="s">
        <v>6</v>
      </c>
      <c r="F47" s="27" t="s">
        <v>6</v>
      </c>
    </row>
    <row r="48" spans="1:6" s="25" customFormat="1" ht="48" x14ac:dyDescent="0.35">
      <c r="A48" s="23" t="s">
        <v>117</v>
      </c>
      <c r="B48" s="23" t="s">
        <v>162</v>
      </c>
      <c r="C48" s="23" t="s">
        <v>6</v>
      </c>
      <c r="D48" s="23" t="s">
        <v>137</v>
      </c>
      <c r="E48" s="23" t="s">
        <v>6</v>
      </c>
      <c r="F48" s="24" t="s">
        <v>6</v>
      </c>
    </row>
    <row r="49" spans="1:9" s="25" customFormat="1" ht="60" x14ac:dyDescent="0.35">
      <c r="A49" s="26" t="s">
        <v>118</v>
      </c>
      <c r="B49" s="26" t="s">
        <v>57</v>
      </c>
      <c r="C49" s="26" t="s">
        <v>6</v>
      </c>
      <c r="D49" s="26" t="s">
        <v>137</v>
      </c>
      <c r="E49" s="26" t="s">
        <v>6</v>
      </c>
      <c r="F49" s="27" t="s">
        <v>6</v>
      </c>
    </row>
    <row r="50" spans="1:9" s="25" customFormat="1" ht="60" x14ac:dyDescent="0.35">
      <c r="A50" s="23" t="s">
        <v>119</v>
      </c>
      <c r="B50" s="23" t="s">
        <v>161</v>
      </c>
      <c r="C50" s="23" t="s">
        <v>58</v>
      </c>
      <c r="D50" s="23" t="s">
        <v>146</v>
      </c>
      <c r="E50" s="23" t="s">
        <v>59</v>
      </c>
      <c r="F50" s="24" t="s">
        <v>6</v>
      </c>
    </row>
    <row r="51" spans="1:9" s="25" customFormat="1" ht="48" x14ac:dyDescent="0.35">
      <c r="A51" s="26" t="s">
        <v>120</v>
      </c>
      <c r="B51" s="26" t="s">
        <v>160</v>
      </c>
      <c r="C51" s="26" t="s">
        <v>6</v>
      </c>
      <c r="D51" s="26" t="s">
        <v>137</v>
      </c>
      <c r="E51" s="26" t="s">
        <v>6</v>
      </c>
      <c r="F51" s="27" t="s">
        <v>6</v>
      </c>
    </row>
    <row r="52" spans="1:9" s="25" customFormat="1" ht="60" x14ac:dyDescent="0.35">
      <c r="A52" s="23" t="s">
        <v>121</v>
      </c>
      <c r="B52" s="23" t="s">
        <v>159</v>
      </c>
      <c r="C52" s="23" t="s">
        <v>6</v>
      </c>
      <c r="D52" s="23" t="s">
        <v>137</v>
      </c>
      <c r="E52" s="23" t="s">
        <v>6</v>
      </c>
      <c r="F52" s="24" t="s">
        <v>6</v>
      </c>
    </row>
    <row r="53" spans="1:9" s="25" customFormat="1" ht="36" x14ac:dyDescent="0.35">
      <c r="A53" s="26" t="s">
        <v>122</v>
      </c>
      <c r="B53" s="26" t="s">
        <v>158</v>
      </c>
      <c r="C53" s="26" t="s">
        <v>6</v>
      </c>
      <c r="D53" s="26" t="s">
        <v>137</v>
      </c>
      <c r="E53" s="26" t="s">
        <v>6</v>
      </c>
      <c r="F53" s="27" t="s">
        <v>6</v>
      </c>
    </row>
    <row r="54" spans="1:9" s="25" customFormat="1" ht="36" x14ac:dyDescent="0.35">
      <c r="A54" s="23" t="s">
        <v>123</v>
      </c>
      <c r="B54" s="23" t="s">
        <v>60</v>
      </c>
      <c r="C54" s="23" t="s">
        <v>6</v>
      </c>
      <c r="D54" s="23" t="s">
        <v>137</v>
      </c>
      <c r="E54" s="23" t="s">
        <v>6</v>
      </c>
      <c r="F54" s="24" t="s">
        <v>28</v>
      </c>
    </row>
    <row r="55" spans="1:9" s="25" customFormat="1" ht="48" x14ac:dyDescent="0.35">
      <c r="A55" s="26" t="s">
        <v>124</v>
      </c>
      <c r="B55" s="26" t="s">
        <v>156</v>
      </c>
      <c r="C55" s="26" t="s">
        <v>50</v>
      </c>
      <c r="D55" s="26" t="s">
        <v>137</v>
      </c>
      <c r="E55" s="26" t="s">
        <v>8</v>
      </c>
      <c r="F55" s="27" t="s">
        <v>6</v>
      </c>
    </row>
    <row r="56" spans="1:9" s="25" customFormat="1" ht="132" x14ac:dyDescent="0.35">
      <c r="A56" s="23" t="s">
        <v>125</v>
      </c>
      <c r="B56" s="23" t="s">
        <v>157</v>
      </c>
      <c r="C56" s="23" t="s">
        <v>61</v>
      </c>
      <c r="D56" s="23" t="s">
        <v>10</v>
      </c>
      <c r="E56" s="23"/>
      <c r="F56" s="24" t="s">
        <v>200</v>
      </c>
    </row>
    <row r="57" spans="1:9" s="25" customFormat="1" ht="48" x14ac:dyDescent="0.35">
      <c r="A57" s="26" t="s">
        <v>126</v>
      </c>
      <c r="B57" s="26" t="s">
        <v>155</v>
      </c>
      <c r="C57" s="26" t="s">
        <v>50</v>
      </c>
      <c r="D57" s="26" t="s">
        <v>137</v>
      </c>
      <c r="E57" s="26"/>
      <c r="F57" s="27" t="s">
        <v>6</v>
      </c>
    </row>
    <row r="58" spans="1:9" s="25" customFormat="1" ht="48" x14ac:dyDescent="0.35">
      <c r="A58" s="23" t="s">
        <v>127</v>
      </c>
      <c r="B58" s="23" t="s">
        <v>154</v>
      </c>
      <c r="C58" s="23" t="s">
        <v>63</v>
      </c>
      <c r="D58" s="23" t="s">
        <v>137</v>
      </c>
      <c r="E58" s="23" t="s">
        <v>6</v>
      </c>
      <c r="F58" s="24" t="s">
        <v>6</v>
      </c>
    </row>
    <row r="59" spans="1:9" s="25" customFormat="1" ht="48" x14ac:dyDescent="0.35">
      <c r="A59" s="26" t="s">
        <v>128</v>
      </c>
      <c r="B59" s="26" t="s">
        <v>62</v>
      </c>
      <c r="C59" s="26" t="s">
        <v>63</v>
      </c>
      <c r="D59" s="26" t="s">
        <v>64</v>
      </c>
      <c r="E59" s="26" t="s">
        <v>6</v>
      </c>
      <c r="F59" s="27" t="s">
        <v>6</v>
      </c>
    </row>
    <row r="60" spans="1:9" s="25" customFormat="1" ht="48" x14ac:dyDescent="0.35">
      <c r="A60" s="23" t="s">
        <v>129</v>
      </c>
      <c r="B60" s="23" t="s">
        <v>153</v>
      </c>
      <c r="C60" s="23" t="s">
        <v>6</v>
      </c>
      <c r="D60" s="23" t="s">
        <v>147</v>
      </c>
      <c r="E60" s="23" t="s">
        <v>6</v>
      </c>
      <c r="F60" s="24" t="s">
        <v>194</v>
      </c>
    </row>
    <row r="61" spans="1:9" s="25" customFormat="1" ht="36" x14ac:dyDescent="0.35">
      <c r="A61" s="26" t="s">
        <v>130</v>
      </c>
      <c r="B61" s="26" t="s">
        <v>152</v>
      </c>
      <c r="C61" s="26" t="s">
        <v>6</v>
      </c>
      <c r="D61" s="26" t="s">
        <v>34</v>
      </c>
      <c r="E61" s="26" t="s">
        <v>6</v>
      </c>
      <c r="F61" s="27" t="s">
        <v>188</v>
      </c>
    </row>
    <row r="62" spans="1:9" s="25" customFormat="1" ht="36" x14ac:dyDescent="0.35">
      <c r="A62" s="23" t="s">
        <v>131</v>
      </c>
      <c r="B62" s="23" t="s">
        <v>151</v>
      </c>
      <c r="C62" s="23" t="s">
        <v>6</v>
      </c>
      <c r="D62" s="23" t="s">
        <v>137</v>
      </c>
      <c r="E62" s="23" t="s">
        <v>6</v>
      </c>
      <c r="F62" s="24" t="s">
        <v>28</v>
      </c>
    </row>
    <row r="63" spans="1:9" s="25" customFormat="1" ht="24" x14ac:dyDescent="0.35">
      <c r="A63" s="26" t="s">
        <v>132</v>
      </c>
      <c r="B63" s="26" t="s">
        <v>150</v>
      </c>
      <c r="C63" s="26" t="s">
        <v>6</v>
      </c>
      <c r="D63" s="26" t="s">
        <v>137</v>
      </c>
      <c r="E63" s="26" t="s">
        <v>6</v>
      </c>
      <c r="F63" s="27" t="s">
        <v>6</v>
      </c>
    </row>
    <row r="64" spans="1:9" s="25" customFormat="1" ht="60" x14ac:dyDescent="0.35">
      <c r="A64" s="23" t="s">
        <v>133</v>
      </c>
      <c r="B64" s="23" t="s">
        <v>149</v>
      </c>
      <c r="C64" s="23" t="s">
        <v>65</v>
      </c>
      <c r="D64" s="23" t="s">
        <v>137</v>
      </c>
      <c r="E64" s="23" t="s">
        <v>66</v>
      </c>
      <c r="F64" s="24" t="s">
        <v>195</v>
      </c>
      <c r="I64" s="28" t="s">
        <v>73</v>
      </c>
    </row>
    <row r="65" spans="1:6" s="25" customFormat="1" ht="24" x14ac:dyDescent="0.35">
      <c r="A65" s="26" t="s">
        <v>134</v>
      </c>
      <c r="B65" s="26" t="s">
        <v>67</v>
      </c>
      <c r="C65" s="26" t="s">
        <v>6</v>
      </c>
      <c r="D65" s="26" t="s">
        <v>137</v>
      </c>
      <c r="E65" s="26" t="s">
        <v>6</v>
      </c>
      <c r="F65" s="27" t="s">
        <v>6</v>
      </c>
    </row>
    <row r="66" spans="1:6" s="25" customFormat="1" ht="48" x14ac:dyDescent="0.35">
      <c r="A66" s="23" t="s">
        <v>135</v>
      </c>
      <c r="B66" s="23" t="s">
        <v>148</v>
      </c>
      <c r="C66" s="23" t="s">
        <v>6</v>
      </c>
      <c r="D66" s="23" t="s">
        <v>47</v>
      </c>
      <c r="E66" s="23" t="s">
        <v>6</v>
      </c>
      <c r="F66" s="24" t="s">
        <v>68</v>
      </c>
    </row>
  </sheetData>
  <autoFilter ref="A1:F1" xr:uid="{48DDF595-B24A-4756-A77D-02D0A79520E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formulaire</vt:lpstr>
      <vt:lpstr>BASE</vt:lpstr>
      <vt:lpstr>col_2</vt:lpstr>
      <vt:lpstr>col_3</vt:lpstr>
      <vt:lpstr>col_6</vt:lpstr>
      <vt:lpstr>col_7</vt:lpstr>
      <vt:lpstr>col_8</vt:lpstr>
      <vt:lpstr>col_9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ratinaud</dc:creator>
  <cp:lastModifiedBy>famille ratinaud</cp:lastModifiedBy>
  <dcterms:created xsi:type="dcterms:W3CDTF">2020-10-27T15:57:18Z</dcterms:created>
  <dcterms:modified xsi:type="dcterms:W3CDTF">2020-10-31T10:11:57Z</dcterms:modified>
</cp:coreProperties>
</file>