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Install\"/>
    </mc:Choice>
  </mc:AlternateContent>
  <xr:revisionPtr revIDLastSave="0" documentId="13_ncr:1_{0246695D-2B39-4255-816F-5A8D75BAF542}" xr6:coauthVersionLast="45" xr6:coauthVersionMax="45" xr10:uidLastSave="{00000000-0000-0000-0000-000000000000}"/>
  <bookViews>
    <workbookView xWindow="5388" yWindow="216" windowWidth="13524" windowHeight="11340" activeTab="1" xr2:uid="{00000000-000D-0000-FFFF-FFFF00000000}"/>
  </bookViews>
  <sheets>
    <sheet name="donnees" sheetId="2" r:id="rId1"/>
    <sheet name="BV" sheetId="3" r:id="rId2"/>
  </sheets>
  <functionGroups builtInGroupCount="19"/>
  <definedNames>
    <definedName name="iciQRCode">donnees!$H$7</definedName>
    <definedName name="iciQRCode1">BV!$L$19</definedName>
    <definedName name="txt4QRCode">donnees!$C$2:$C$35</definedName>
    <definedName name="txt4QRCode1">BV!$D$2:$D$35</definedName>
    <definedName name="_xlnm.Print_Area" localSheetId="1">BV!$G$15:$P$42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1" i="3" l="1"/>
  <c r="H23" i="3"/>
  <c r="H22" i="3"/>
  <c r="O20" i="3"/>
  <c r="M35" i="3"/>
  <c r="I35" i="3"/>
  <c r="H26" i="3"/>
  <c r="O24" i="3"/>
  <c r="H20" i="3"/>
  <c r="O18" i="3"/>
  <c r="H25" i="3"/>
  <c r="O23" i="3"/>
  <c r="O26" i="3" l="1"/>
  <c r="O35" i="3"/>
  <c r="O34" i="3"/>
  <c r="O33" i="3"/>
  <c r="O32" i="3"/>
  <c r="O27" i="3"/>
  <c r="H32" i="3"/>
  <c r="H31" i="3"/>
  <c r="H30" i="3"/>
  <c r="H29" i="3"/>
  <c r="O45" i="3" l="1"/>
  <c r="D47" i="3"/>
  <c r="O19" i="3" l="1"/>
  <c r="L35" i="3"/>
  <c r="H35" i="3"/>
  <c r="H21" i="3"/>
</calcChain>
</file>

<file path=xl/sharedStrings.xml><?xml version="1.0" encoding="utf-8"?>
<sst xmlns="http://schemas.openxmlformats.org/spreadsheetml/2006/main" count="166" uniqueCount="96">
  <si>
    <t>Données :</t>
  </si>
  <si>
    <t>QRType</t>
  </si>
  <si>
    <t>Version</t>
  </si>
  <si>
    <t>0200</t>
  </si>
  <si>
    <t>Coding Type</t>
  </si>
  <si>
    <t>S</t>
  </si>
  <si>
    <t>CH</t>
  </si>
  <si>
    <t>Montant</t>
  </si>
  <si>
    <t>Monnaie</t>
  </si>
  <si>
    <t>CHF</t>
  </si>
  <si>
    <t>Type de référence</t>
  </si>
  <si>
    <t>QRR</t>
  </si>
  <si>
    <t>Référence</t>
  </si>
  <si>
    <t>Trailer</t>
  </si>
  <si>
    <t>EPD</t>
  </si>
  <si>
    <t>SPC</t>
  </si>
  <si>
    <t>C:\Users\Michel\AppData\Local\Programs\Python\Python39</t>
  </si>
  <si>
    <t>https://www.excel-pratique.com/fr/telechargements/finance/swiss-qr-code-excel-no503</t>
  </si>
  <si>
    <t>Compte banque EXPO3</t>
  </si>
  <si>
    <t>CRE – Adress-Typ</t>
  </si>
  <si>
    <t>CRE – Nom</t>
  </si>
  <si>
    <t>CRE – Rue ou ligne d'adresse 1</t>
  </si>
  <si>
    <t>CRE – Numéro de maison ou ligne d'adresse 2</t>
  </si>
  <si>
    <t>CRE – Code postal</t>
  </si>
  <si>
    <t>CRE – Lieu</t>
  </si>
  <si>
    <t>CRE – Pays</t>
  </si>
  <si>
    <t>CREF – Adress-Typ</t>
  </si>
  <si>
    <t>CREF – Nom</t>
  </si>
  <si>
    <t>CREF - Rue ou ligne d'adresse 1</t>
  </si>
  <si>
    <t>CREF – Numéro de maison ou ligne d'adresse 2</t>
  </si>
  <si>
    <t>CREF – Code postal</t>
  </si>
  <si>
    <t>CREF – Lieu</t>
  </si>
  <si>
    <t>CREF – Pays</t>
  </si>
  <si>
    <t>DEBF – Adress-Typ</t>
  </si>
  <si>
    <t>DEBF – Prénom Nom</t>
  </si>
  <si>
    <t>DEBF – Rue ou ligne d'adresse 1</t>
  </si>
  <si>
    <t>DEBF – Numéro de maison ou ligne d'adresse 2</t>
  </si>
  <si>
    <t>DEBF – Code postal</t>
  </si>
  <si>
    <t>DEBF – Lieu</t>
  </si>
  <si>
    <t>DEBF – Pays</t>
  </si>
  <si>
    <t>Communication non structurée</t>
  </si>
  <si>
    <t>Informations de facture</t>
  </si>
  <si>
    <t>PA1 - Paramètres</t>
  </si>
  <si>
    <t>PA2 - Paramètres</t>
  </si>
  <si>
    <t xml:space="preserve">Type : </t>
  </si>
  <si>
    <t>Légende abréviations :</t>
  </si>
  <si>
    <t>Fixe</t>
  </si>
  <si>
    <t>CRE=Créancier</t>
  </si>
  <si>
    <t>CREF=Créancier final</t>
  </si>
  <si>
    <t>DEBF=Débiteur final</t>
  </si>
  <si>
    <t>Pan=Procédure(s) alternative(s)</t>
  </si>
  <si>
    <t>Caract. max.</t>
  </si>
  <si>
    <t>Récépissé</t>
  </si>
  <si>
    <t>QR Code</t>
  </si>
  <si>
    <t>Récepissé</t>
  </si>
  <si>
    <t>Section paiement</t>
  </si>
  <si>
    <t>Compte / Payable à</t>
  </si>
  <si>
    <t>CH 44 3199 9123 0008 8901 2</t>
  </si>
  <si>
    <t>Robert Schneider AG</t>
  </si>
  <si>
    <t>Rue du Lac 1268</t>
  </si>
  <si>
    <t>21 00000 00003 13947 14300 09017</t>
  </si>
  <si>
    <t>Payable par</t>
  </si>
  <si>
    <t>Ordre du 15 juin 2020</t>
  </si>
  <si>
    <t>//S1/01/20170309/11/10201409/20/14000000/22/36</t>
  </si>
  <si>
    <t>958/30/CH106017086/40/1020/41/301</t>
  </si>
  <si>
    <t>Pia-Maria Rutschmann-Schnyder</t>
  </si>
  <si>
    <t>Grosse Marktgasse 28</t>
  </si>
  <si>
    <t>Section Paiement</t>
  </si>
  <si>
    <t>Bienne</t>
  </si>
  <si>
    <t>M. Schneider</t>
  </si>
  <si>
    <t>Rorschach</t>
  </si>
  <si>
    <t>Code source =&gt;</t>
  </si>
  <si>
    <t>Dossier python</t>
  </si>
  <si>
    <t>Dossier PyQRCode</t>
  </si>
  <si>
    <t>D:\PyQRCode-1.2.1</t>
  </si>
  <si>
    <t>Point de dépôt</t>
  </si>
  <si>
    <t>Ordre du 15 juin 2020 - //S1/01/20170309/11/10201409/20/14000000/22/36 - 958/30/CH106017086/40/1020/41/301</t>
  </si>
  <si>
    <t>.</t>
  </si>
  <si>
    <r>
      <rPr>
        <b/>
        <sz val="6"/>
        <color theme="1"/>
        <rFont val="Arial"/>
        <family val="2"/>
      </rPr>
      <t>Payable par</t>
    </r>
    <r>
      <rPr>
        <sz val="11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Mademoiselle
Pai-Maria Rutschmann-Shnyder
Grosse Marktgasse 28
CH - 9400 Rorschach</t>
    </r>
  </si>
  <si>
    <t>CH0908401000052903567</t>
  </si>
  <si>
    <t>Leuba Michel</t>
  </si>
  <si>
    <t>Plantaud 28 A</t>
  </si>
  <si>
    <t>Monthey</t>
  </si>
  <si>
    <t>Leuba Larisa</t>
  </si>
  <si>
    <t>https://www.swiss-qr-invoice.org/validator/</t>
  </si>
  <si>
    <t>https://www.paymentstandards.ch/dam/downloads/ig-qr-bill-fr.pdf</t>
  </si>
  <si>
    <t>QRR / NON</t>
  </si>
  <si>
    <t>NON</t>
  </si>
  <si>
    <t>908000000000020210750800000</t>
  </si>
  <si>
    <t>Plantaud</t>
  </si>
  <si>
    <t>28 A</t>
  </si>
  <si>
    <r>
      <t xml:space="preserve">Type de référence </t>
    </r>
    <r>
      <rPr>
        <b/>
        <sz val="9"/>
        <color rgb="FFFF0000"/>
        <rFont val="Calibri"/>
        <family val="2"/>
        <scheme val="minor"/>
      </rPr>
      <t>(QRR=avec N° de référence)</t>
    </r>
  </si>
  <si>
    <t>Informations supplémentaires</t>
  </si>
  <si>
    <t>réserve</t>
  </si>
  <si>
    <t>CHF - EUR</t>
  </si>
  <si>
    <t>Monnaie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</si>
</sst>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#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6"/>
      <color theme="1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u/>
      <sz val="10"/>
      <color theme="1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2" fillId="2" borderId="0" xfId="1" applyFont="1" applyFill="1" applyAlignment="1">
      <alignment horizontal="left" vertical="center"/>
    </xf>
    <xf numFmtId="0" fontId="2" fillId="2" borderId="0" xfId="0" applyFont="1" applyFill="1"/>
    <xf numFmtId="0" fontId="3" fillId="2" borderId="0" xfId="2" applyFill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0" borderId="0" xfId="0" applyFont="1"/>
    <xf numFmtId="0" fontId="5" fillId="2" borderId="3" xfId="0" applyFont="1" applyFill="1" applyBorder="1"/>
    <xf numFmtId="0" fontId="6" fillId="0" borderId="0" xfId="0" applyFont="1" applyAlignment="1">
      <alignment horizontal="center"/>
    </xf>
    <xf numFmtId="0" fontId="4" fillId="2" borderId="0" xfId="0" applyFont="1" applyFill="1" applyAlignment="1">
      <alignment horizontal="right"/>
    </xf>
    <xf numFmtId="0" fontId="11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1" fillId="4" borderId="0" xfId="1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0" fontId="11" fillId="4" borderId="0" xfId="1" quotePrefix="1" applyFont="1" applyFill="1" applyAlignment="1">
      <alignment horizontal="left" vertical="center"/>
    </xf>
    <xf numFmtId="0" fontId="14" fillId="0" borderId="0" xfId="0" applyFont="1"/>
    <xf numFmtId="0" fontId="13" fillId="0" borderId="0" xfId="0" applyFont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5" fillId="2" borderId="0" xfId="0" applyFont="1" applyFill="1" applyBorder="1"/>
    <xf numFmtId="0" fontId="6" fillId="2" borderId="0" xfId="0" applyFont="1" applyFill="1" applyBorder="1"/>
    <xf numFmtId="0" fontId="9" fillId="2" borderId="0" xfId="0" applyFont="1" applyFill="1" applyBorder="1" applyAlignment="1">
      <alignment vertical="top"/>
    </xf>
    <xf numFmtId="0" fontId="5" fillId="2" borderId="4" xfId="0" applyFont="1" applyFill="1" applyBorder="1"/>
    <xf numFmtId="0" fontId="7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8" fillId="2" borderId="0" xfId="0" applyFont="1" applyFill="1" applyBorder="1"/>
    <xf numFmtId="0" fontId="7" fillId="2" borderId="0" xfId="0" quotePrefix="1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quotePrefix="1" applyFont="1" applyFill="1" applyBorder="1" applyAlignment="1">
      <alignment vertical="center"/>
    </xf>
    <xf numFmtId="0" fontId="8" fillId="2" borderId="0" xfId="0" quotePrefix="1" applyFont="1" applyFill="1" applyBorder="1"/>
    <xf numFmtId="49" fontId="8" fillId="2" borderId="0" xfId="0" applyNumberFormat="1" applyFont="1" applyFill="1" applyBorder="1"/>
    <xf numFmtId="0" fontId="9" fillId="2" borderId="0" xfId="0" applyFont="1" applyFill="1" applyBorder="1"/>
    <xf numFmtId="0" fontId="7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2" borderId="5" xfId="0" applyFont="1" applyFill="1" applyBorder="1"/>
    <xf numFmtId="0" fontId="5" fillId="2" borderId="2" xfId="0" applyFont="1" applyFill="1" applyBorder="1"/>
    <xf numFmtId="0" fontId="5" fillId="2" borderId="6" xfId="0" applyFont="1" applyFill="1" applyBorder="1"/>
    <xf numFmtId="0" fontId="6" fillId="2" borderId="0" xfId="0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4" borderId="0" xfId="1" applyFont="1" applyFill="1" applyAlignment="1">
      <alignment horizontal="left" vertic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10" fillId="2" borderId="0" xfId="0" applyFont="1" applyFill="1"/>
    <xf numFmtId="0" fontId="5" fillId="0" borderId="0" xfId="0" applyFont="1" applyAlignment="1">
      <alignment wrapText="1"/>
    </xf>
    <xf numFmtId="0" fontId="5" fillId="3" borderId="0" xfId="0" applyFont="1" applyFill="1"/>
    <xf numFmtId="0" fontId="15" fillId="2" borderId="0" xfId="0" applyFont="1" applyFill="1" applyAlignment="1">
      <alignment vertical="top" wrapText="1"/>
    </xf>
    <xf numFmtId="0" fontId="11" fillId="2" borderId="0" xfId="0" applyFont="1" applyFill="1"/>
    <xf numFmtId="0" fontId="7" fillId="0" borderId="0" xfId="0" applyFont="1" applyAlignment="1">
      <alignment horizontal="center" vertical="center"/>
    </xf>
    <xf numFmtId="0" fontId="16" fillId="2" borderId="0" xfId="2" applyFont="1" applyFill="1" applyAlignment="1">
      <alignment horizontal="left" vertical="center"/>
    </xf>
    <xf numFmtId="0" fontId="15" fillId="2" borderId="0" xfId="0" applyFont="1" applyFill="1" applyAlignment="1">
      <alignment horizontal="center"/>
    </xf>
    <xf numFmtId="0" fontId="3" fillId="0" borderId="0" xfId="2"/>
    <xf numFmtId="1" fontId="7" fillId="2" borderId="0" xfId="0" applyNumberFormat="1" applyFont="1" applyFill="1" applyBorder="1" applyAlignment="1">
      <alignment horizontal="left" vertical="center"/>
    </xf>
    <xf numFmtId="49" fontId="17" fillId="3" borderId="0" xfId="1" applyNumberFormat="1" applyFont="1" applyFill="1" applyAlignment="1">
      <alignment horizontal="left" vertical="center"/>
    </xf>
    <xf numFmtId="0" fontId="18" fillId="2" borderId="0" xfId="1" applyFont="1" applyFill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165" fontId="11" fillId="4" borderId="0" xfId="1" applyNumberFormat="1" applyFont="1" applyFill="1" applyAlignment="1">
      <alignment horizontal="left" vertical="center"/>
    </xf>
    <xf numFmtId="0" fontId="19" fillId="2" borderId="0" xfId="0" applyFont="1" applyFill="1" applyBorder="1" applyAlignment="1">
      <alignment vertical="center"/>
    </xf>
    <xf numFmtId="0" fontId="19" fillId="2" borderId="0" xfId="0" applyFont="1" applyFill="1" applyBorder="1"/>
    <xf numFmtId="0" fontId="15" fillId="2" borderId="0" xfId="0" applyFont="1" applyFill="1" applyBorder="1" applyAlignment="1">
      <alignment vertical="center"/>
    </xf>
    <xf numFmtId="1" fontId="15" fillId="2" borderId="0" xfId="0" applyNumberFormat="1" applyFont="1" applyFill="1" applyBorder="1" applyAlignment="1">
      <alignment vertical="center"/>
    </xf>
    <xf numFmtId="0" fontId="15" fillId="2" borderId="0" xfId="0" quotePrefix="1" applyFont="1" applyFill="1" applyBorder="1" applyAlignment="1">
      <alignment vertical="center"/>
    </xf>
    <xf numFmtId="0" fontId="15" fillId="2" borderId="0" xfId="0" applyFont="1" applyFill="1" applyBorder="1"/>
    <xf numFmtId="0" fontId="15" fillId="2" borderId="0" xfId="0" applyFont="1" applyFill="1" applyBorder="1" applyAlignment="1">
      <alignment horizontal="left" vertical="center"/>
    </xf>
    <xf numFmtId="164" fontId="15" fillId="2" borderId="0" xfId="0" applyNumberFormat="1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</cellXfs>
  <cellStyles count="3">
    <cellStyle name="Lien hypertexte" xfId="2" builtinId="8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myQRCode.svg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gif"/><Relationship Id="rId1" Type="http://schemas.openxmlformats.org/officeDocument/2006/relationships/image" Target="../media/image3.gif"/><Relationship Id="rId5" Type="http://schemas.openxmlformats.org/officeDocument/2006/relationships/image" Target="../media/image2.png"/><Relationship Id="rId4" Type="http://schemas.openxmlformats.org/officeDocument/2006/relationships/image" Target="myQRCode.sv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447675</xdr:colOff>
      <xdr:row>9</xdr:row>
      <xdr:rowOff>135890</xdr:rowOff>
    </xdr:from>
    <xdr:ext cx="1153415" cy="292704"/>
    <xdr:sp macro="[0]!proces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65595" y="1781810"/>
          <a:ext cx="1153415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générer QRCode</a:t>
          </a:r>
        </a:p>
      </xdr:txBody>
    </xdr:sp>
    <xdr:clientData/>
  </xdr:oneCellAnchor>
  <xdr:oneCellAnchor>
    <xdr:from>
      <xdr:col>3</xdr:col>
      <xdr:colOff>251460</xdr:colOff>
      <xdr:row>19</xdr:row>
      <xdr:rowOff>99060</xdr:rowOff>
    </xdr:from>
    <xdr:ext cx="6604000" cy="164237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2077D45-2F0B-423C-A9FF-1F8DBDD4E84E}"/>
            </a:ext>
          </a:extLst>
        </xdr:cNvPr>
        <xdr:cNvSpPr txBox="1"/>
      </xdr:nvSpPr>
      <xdr:spPr>
        <a:xfrm>
          <a:off x="5676900" y="3573780"/>
          <a:ext cx="6604000" cy="16423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 u="sng"/>
            <a:t>Conditions requises :</a:t>
          </a:r>
        </a:p>
        <a:p>
          <a:r>
            <a:rPr lang="fr-FR" sz="1100"/>
            <a:t>-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installer python 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https://www.python.org/downloads/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noter le dossier dans lequel se trouve pythonw.exe</a:t>
          </a:r>
          <a:endParaRPr lang="fr-FR" sz="1100"/>
        </a:p>
        <a:p>
          <a:r>
            <a:rPr lang="fr-FR" sz="1100"/>
            <a:t>-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télécharger pyqrcode à cette adresse 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https://pypi.org/project/PyQRCode/#files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(Downloads files)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noter le dossier dans lequel se trouve PyQRCode 1.2.1</a:t>
          </a:r>
          <a:endParaRPr lang="fr-FR" sz="1100"/>
        </a:p>
        <a:p>
          <a:r>
            <a:rPr lang="fr-FR" sz="1100"/>
            <a:t>- une zone "txt4QRCode" </a:t>
          </a:r>
        </a:p>
        <a:p>
          <a:r>
            <a:rPr lang="fr-FR" sz="1100"/>
            <a:t>- une zone "iciQRCode"   G7</a:t>
          </a:r>
        </a:p>
        <a:p>
          <a:r>
            <a:rPr lang="fr-FR" sz="1100"/>
            <a:t>- le "logo" officiel CH</a:t>
          </a:r>
        </a:p>
        <a:p>
          <a:r>
            <a:rPr lang="fr-FR" sz="1100"/>
            <a:t>- indiquer dans la macro les dossiers notés ci-dessus</a:t>
          </a:r>
        </a:p>
      </xdr:txBody>
    </xdr:sp>
    <xdr:clientData/>
  </xdr:oneCellAnchor>
  <xdr:twoCellAnchor editAs="oneCell">
    <xdr:from>
      <xdr:col>7</xdr:col>
      <xdr:colOff>0</xdr:colOff>
      <xdr:row>6</xdr:row>
      <xdr:rowOff>0</xdr:rowOff>
    </xdr:from>
    <xdr:to>
      <xdr:col>10</xdr:col>
      <xdr:colOff>97155</xdr:colOff>
      <xdr:row>18</xdr:row>
      <xdr:rowOff>120015</xdr:rowOff>
    </xdr:to>
    <xdr:pic>
      <xdr:nvPicPr>
        <xdr:cNvPr id="18" name="myQRCode">
          <a:extLst>
            <a:ext uri="{FF2B5EF4-FFF2-40B4-BE49-F238E27FC236}">
              <a16:creationId xmlns:a16="http://schemas.microsoft.com/office/drawing/2014/main" id="{2C2B8B1E-62B9-4B4E-98E0-63486C9B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link="rId2"/>
            </a:ext>
          </a:extLst>
        </a:blip>
        <a:stretch>
          <a:fillRect/>
        </a:stretch>
      </xdr:blipFill>
      <xdr:spPr>
        <a:xfrm>
          <a:off x="8580120" y="1097280"/>
          <a:ext cx="2314575" cy="2314575"/>
        </a:xfrm>
        <a:prstGeom prst="rect">
          <a:avLst/>
        </a:prstGeom>
      </xdr:spPr>
    </xdr:pic>
    <xdr:clientData/>
  </xdr:twoCellAnchor>
  <xdr:twoCellAnchor editAs="oneCell">
    <xdr:from>
      <xdr:col>8</xdr:col>
      <xdr:colOff>291655</xdr:colOff>
      <xdr:row>11</xdr:row>
      <xdr:rowOff>116501</xdr:rowOff>
    </xdr:from>
    <xdr:to>
      <xdr:col>8</xdr:col>
      <xdr:colOff>544640</xdr:colOff>
      <xdr:row>13</xdr:row>
      <xdr:rowOff>3514</xdr:rowOff>
    </xdr:to>
    <xdr:pic>
      <xdr:nvPicPr>
        <xdr:cNvPr id="4" name="log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915" y="2128181"/>
          <a:ext cx="252985" cy="252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8</xdr:row>
      <xdr:rowOff>0</xdr:rowOff>
    </xdr:from>
    <xdr:ext cx="1153415" cy="292704"/>
    <xdr:sp macro="[0]!process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id="{D6411E20-5A16-4CF1-A72B-964E7B1F3299}"/>
            </a:ext>
          </a:extLst>
        </xdr:cNvPr>
        <xdr:cNvSpPr/>
      </xdr:nvSpPr>
      <xdr:spPr>
        <a:xfrm>
          <a:off x="6841067" y="1422400"/>
          <a:ext cx="1153415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générer QRCode</a:t>
          </a:r>
        </a:p>
      </xdr:txBody>
    </xdr:sp>
    <xdr:clientData/>
  </xdr:oneCellAnchor>
  <xdr:twoCellAnchor editAs="oneCell">
    <xdr:from>
      <xdr:col>9</xdr:col>
      <xdr:colOff>127001</xdr:colOff>
      <xdr:row>15</xdr:row>
      <xdr:rowOff>4557</xdr:rowOff>
    </xdr:from>
    <xdr:to>
      <xdr:col>10</xdr:col>
      <xdr:colOff>41645</xdr:colOff>
      <xdr:row>42</xdr:row>
      <xdr:rowOff>5862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B6C0E231-B883-4ABE-A957-CC9020C1C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4832" y="2642249"/>
          <a:ext cx="90491" cy="3787859"/>
        </a:xfrm>
        <a:prstGeom prst="rect">
          <a:avLst/>
        </a:prstGeom>
      </xdr:spPr>
    </xdr:pic>
    <xdr:clientData/>
  </xdr:twoCellAnchor>
  <xdr:twoCellAnchor editAs="oneCell">
    <xdr:from>
      <xdr:col>5</xdr:col>
      <xdr:colOff>292391</xdr:colOff>
      <xdr:row>14</xdr:row>
      <xdr:rowOff>71429</xdr:rowOff>
    </xdr:from>
    <xdr:to>
      <xdr:col>16</xdr:col>
      <xdr:colOff>13316</xdr:colOff>
      <xdr:row>15</xdr:row>
      <xdr:rowOff>90567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47B736E3-C436-48C5-A44C-741CA9F9D5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166" y="2600317"/>
          <a:ext cx="7560000" cy="19535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12</xdr:col>
      <xdr:colOff>1095375</xdr:colOff>
      <xdr:row>30</xdr:row>
      <xdr:rowOff>3175</xdr:rowOff>
    </xdr:to>
    <xdr:pic>
      <xdr:nvPicPr>
        <xdr:cNvPr id="65" name="myQRCode">
          <a:extLst>
            <a:ext uri="{FF2B5EF4-FFF2-40B4-BE49-F238E27FC236}">
              <a16:creationId xmlns:a16="http://schemas.microsoft.com/office/drawing/2014/main" id="{4D0953EB-6E42-4861-A696-81ADBEA08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link="rId4"/>
            </a:ext>
          </a:extLst>
        </a:blip>
        <a:stretch>
          <a:fillRect/>
        </a:stretch>
      </xdr:blipFill>
      <xdr:spPr>
        <a:xfrm>
          <a:off x="9281160" y="3139440"/>
          <a:ext cx="1628775" cy="1649095"/>
        </a:xfrm>
        <a:prstGeom prst="rect">
          <a:avLst/>
        </a:prstGeom>
      </xdr:spPr>
    </xdr:pic>
    <xdr:clientData/>
  </xdr:twoCellAnchor>
  <xdr:twoCellAnchor editAs="oneCell">
    <xdr:from>
      <xdr:col>12</xdr:col>
      <xdr:colOff>154495</xdr:colOff>
      <xdr:row>23</xdr:row>
      <xdr:rowOff>10669</xdr:rowOff>
    </xdr:from>
    <xdr:to>
      <xdr:col>12</xdr:col>
      <xdr:colOff>407480</xdr:colOff>
      <xdr:row>24</xdr:row>
      <xdr:rowOff>129667</xdr:rowOff>
    </xdr:to>
    <xdr:pic>
      <xdr:nvPicPr>
        <xdr:cNvPr id="5" name="logo">
          <a:extLst>
            <a:ext uri="{FF2B5EF4-FFF2-40B4-BE49-F238E27FC236}">
              <a16:creationId xmlns:a16="http://schemas.microsoft.com/office/drawing/2014/main" id="{3F95CFBE-7B8E-4FBD-9D8A-C8025DC32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9055" y="3835909"/>
          <a:ext cx="252985" cy="2561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pratique.com/fr/telechargements/finance/swiss-qr-code-excel-no503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paymentstandards.ch/dam/downloads/ig-qr-bill-fr.pdf" TargetMode="External"/><Relationship Id="rId1" Type="http://schemas.openxmlformats.org/officeDocument/2006/relationships/hyperlink" Target="https://www.swiss-qr-invoice.org/validator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47"/>
  <sheetViews>
    <sheetView topLeftCell="A10" workbookViewId="0">
      <selection activeCell="C30" sqref="C30"/>
    </sheetView>
  </sheetViews>
  <sheetFormatPr baseColWidth="10" defaultColWidth="10.77734375" defaultRowHeight="14.4" x14ac:dyDescent="0.3"/>
  <cols>
    <col min="1" max="1" width="39.44140625" style="2" bestFit="1" customWidth="1"/>
    <col min="2" max="2" width="11.44140625" style="2" customWidth="1"/>
    <col min="3" max="3" width="28.21875" style="2" bestFit="1" customWidth="1"/>
    <col min="4" max="4" width="6.5546875" style="2" bestFit="1" customWidth="1"/>
    <col min="5" max="5" width="17.88671875" style="2" customWidth="1"/>
    <col min="6" max="9" width="10.77734375" style="2"/>
    <col min="10" max="10" width="10.77734375" style="2" customWidth="1"/>
    <col min="11" max="16384" width="10.77734375" style="2"/>
  </cols>
  <sheetData>
    <row r="1" spans="1:5" x14ac:dyDescent="0.3">
      <c r="A1" s="13"/>
      <c r="B1" s="14" t="s">
        <v>51</v>
      </c>
      <c r="C1" s="14" t="s">
        <v>0</v>
      </c>
      <c r="D1" s="21" t="s">
        <v>44</v>
      </c>
      <c r="E1" s="21" t="s">
        <v>45</v>
      </c>
    </row>
    <row r="2" spans="1:5" x14ac:dyDescent="0.3">
      <c r="A2" s="15" t="s">
        <v>1</v>
      </c>
      <c r="B2" s="15"/>
      <c r="C2" s="13" t="s">
        <v>15</v>
      </c>
      <c r="D2" s="22" t="s">
        <v>46</v>
      </c>
      <c r="E2" s="22" t="s">
        <v>47</v>
      </c>
    </row>
    <row r="3" spans="1:5" x14ac:dyDescent="0.3">
      <c r="A3" s="15" t="s">
        <v>2</v>
      </c>
      <c r="B3" s="15"/>
      <c r="C3" s="13" t="s">
        <v>3</v>
      </c>
      <c r="D3" s="22" t="s">
        <v>46</v>
      </c>
      <c r="E3" s="22" t="s">
        <v>48</v>
      </c>
    </row>
    <row r="4" spans="1:5" x14ac:dyDescent="0.3">
      <c r="A4" s="15" t="s">
        <v>4</v>
      </c>
      <c r="B4" s="15"/>
      <c r="C4" s="13">
        <v>1</v>
      </c>
      <c r="D4" s="22" t="s">
        <v>46</v>
      </c>
      <c r="E4" s="22" t="s">
        <v>49</v>
      </c>
    </row>
    <row r="5" spans="1:5" x14ac:dyDescent="0.3">
      <c r="A5" s="15" t="s">
        <v>18</v>
      </c>
      <c r="B5" s="15"/>
      <c r="C5" s="16" t="s">
        <v>57</v>
      </c>
      <c r="D5" s="22" t="s">
        <v>46</v>
      </c>
      <c r="E5" s="22" t="s">
        <v>50</v>
      </c>
    </row>
    <row r="6" spans="1:5" x14ac:dyDescent="0.3">
      <c r="A6" s="17" t="s">
        <v>19</v>
      </c>
      <c r="B6" s="17"/>
      <c r="C6" s="13" t="s">
        <v>5</v>
      </c>
    </row>
    <row r="7" spans="1:5" x14ac:dyDescent="0.3">
      <c r="A7" s="17" t="s">
        <v>20</v>
      </c>
      <c r="B7" s="17"/>
      <c r="C7" s="16" t="s">
        <v>58</v>
      </c>
    </row>
    <row r="8" spans="1:5" x14ac:dyDescent="0.3">
      <c r="A8" s="17" t="s">
        <v>21</v>
      </c>
      <c r="B8" s="17"/>
      <c r="C8" s="16" t="s">
        <v>69</v>
      </c>
    </row>
    <row r="9" spans="1:5" x14ac:dyDescent="0.3">
      <c r="A9" s="17" t="s">
        <v>22</v>
      </c>
      <c r="B9" s="17"/>
      <c r="C9" s="16" t="s">
        <v>59</v>
      </c>
    </row>
    <row r="10" spans="1:5" x14ac:dyDescent="0.3">
      <c r="A10" s="17" t="s">
        <v>23</v>
      </c>
      <c r="B10" s="17"/>
      <c r="C10" s="16">
        <v>2501</v>
      </c>
    </row>
    <row r="11" spans="1:5" x14ac:dyDescent="0.3">
      <c r="A11" s="17" t="s">
        <v>24</v>
      </c>
      <c r="B11" s="17"/>
      <c r="C11" s="16" t="s">
        <v>68</v>
      </c>
    </row>
    <row r="12" spans="1:5" x14ac:dyDescent="0.3">
      <c r="A12" s="17" t="s">
        <v>25</v>
      </c>
      <c r="B12" s="17"/>
      <c r="C12" s="16" t="s">
        <v>6</v>
      </c>
    </row>
    <row r="13" spans="1:5" x14ac:dyDescent="0.3">
      <c r="A13" s="17" t="s">
        <v>26</v>
      </c>
      <c r="B13" s="17"/>
      <c r="C13" s="13"/>
    </row>
    <row r="14" spans="1:5" x14ac:dyDescent="0.3">
      <c r="A14" s="17" t="s">
        <v>27</v>
      </c>
      <c r="B14" s="17"/>
      <c r="C14" s="13"/>
    </row>
    <row r="15" spans="1:5" x14ac:dyDescent="0.3">
      <c r="A15" s="17" t="s">
        <v>28</v>
      </c>
      <c r="B15" s="17"/>
      <c r="C15" s="13"/>
    </row>
    <row r="16" spans="1:5" x14ac:dyDescent="0.3">
      <c r="A16" s="17" t="s">
        <v>29</v>
      </c>
      <c r="B16" s="17"/>
      <c r="C16" s="13"/>
    </row>
    <row r="17" spans="1:6" x14ac:dyDescent="0.3">
      <c r="A17" s="17" t="s">
        <v>30</v>
      </c>
      <c r="B17" s="17"/>
      <c r="C17" s="13"/>
    </row>
    <row r="18" spans="1:6" x14ac:dyDescent="0.3">
      <c r="A18" s="17" t="s">
        <v>31</v>
      </c>
      <c r="B18" s="17"/>
      <c r="C18" s="13"/>
    </row>
    <row r="19" spans="1:6" x14ac:dyDescent="0.3">
      <c r="A19" s="17" t="s">
        <v>32</v>
      </c>
      <c r="B19" s="17"/>
      <c r="C19" s="13"/>
    </row>
    <row r="20" spans="1:6" x14ac:dyDescent="0.3">
      <c r="A20" s="17" t="s">
        <v>7</v>
      </c>
      <c r="B20" s="17"/>
      <c r="C20" s="16">
        <v>1012.25</v>
      </c>
    </row>
    <row r="21" spans="1:6" x14ac:dyDescent="0.3">
      <c r="A21" s="17" t="s">
        <v>8</v>
      </c>
      <c r="B21" s="17"/>
      <c r="C21" s="16" t="s">
        <v>9</v>
      </c>
    </row>
    <row r="22" spans="1:6" x14ac:dyDescent="0.3">
      <c r="A22" s="17" t="s">
        <v>33</v>
      </c>
      <c r="B22" s="17"/>
      <c r="C22" s="18" t="s">
        <v>5</v>
      </c>
    </row>
    <row r="23" spans="1:6" x14ac:dyDescent="0.3">
      <c r="A23" s="17" t="s">
        <v>34</v>
      </c>
      <c r="B23" s="17"/>
      <c r="C23" s="16"/>
    </row>
    <row r="24" spans="1:6" x14ac:dyDescent="0.3">
      <c r="A24" s="17" t="s">
        <v>35</v>
      </c>
      <c r="B24" s="17"/>
      <c r="C24" s="16" t="s">
        <v>65</v>
      </c>
    </row>
    <row r="25" spans="1:6" x14ac:dyDescent="0.3">
      <c r="A25" s="17" t="s">
        <v>36</v>
      </c>
      <c r="B25" s="17"/>
      <c r="C25" s="16" t="s">
        <v>66</v>
      </c>
    </row>
    <row r="26" spans="1:6" x14ac:dyDescent="0.3">
      <c r="A26" s="17" t="s">
        <v>37</v>
      </c>
      <c r="B26" s="17"/>
      <c r="C26" s="16">
        <v>9400</v>
      </c>
    </row>
    <row r="27" spans="1:6" x14ac:dyDescent="0.3">
      <c r="A27" s="17" t="s">
        <v>38</v>
      </c>
      <c r="B27" s="17"/>
      <c r="C27" s="16" t="s">
        <v>70</v>
      </c>
    </row>
    <row r="28" spans="1:6" x14ac:dyDescent="0.3">
      <c r="A28" s="17" t="s">
        <v>39</v>
      </c>
      <c r="B28" s="17"/>
      <c r="C28" s="16" t="s">
        <v>6</v>
      </c>
    </row>
    <row r="29" spans="1:6" x14ac:dyDescent="0.3">
      <c r="A29" s="17" t="s">
        <v>10</v>
      </c>
      <c r="B29" s="17"/>
      <c r="C29" s="13" t="s">
        <v>11</v>
      </c>
    </row>
    <row r="30" spans="1:6" x14ac:dyDescent="0.3">
      <c r="A30" s="17" t="s">
        <v>12</v>
      </c>
      <c r="B30" s="17"/>
      <c r="C30" s="19" t="s">
        <v>60</v>
      </c>
    </row>
    <row r="31" spans="1:6" x14ac:dyDescent="0.3">
      <c r="A31" s="17" t="s">
        <v>40</v>
      </c>
      <c r="B31" s="17"/>
      <c r="C31" s="13"/>
      <c r="E31" s="12" t="s">
        <v>72</v>
      </c>
      <c r="F31" s="2" t="s">
        <v>16</v>
      </c>
    </row>
    <row r="32" spans="1:6" x14ac:dyDescent="0.3">
      <c r="A32" s="17" t="s">
        <v>13</v>
      </c>
      <c r="B32" s="17"/>
      <c r="C32" s="13" t="s">
        <v>14</v>
      </c>
      <c r="E32" s="12" t="s">
        <v>73</v>
      </c>
      <c r="F32" s="2" t="s">
        <v>74</v>
      </c>
    </row>
    <row r="33" spans="1:6" x14ac:dyDescent="0.3">
      <c r="A33" s="17" t="s">
        <v>41</v>
      </c>
      <c r="B33" s="17"/>
      <c r="C33" s="16" t="s">
        <v>62</v>
      </c>
      <c r="E33" s="12" t="s">
        <v>71</v>
      </c>
      <c r="F33" s="3" t="s">
        <v>17</v>
      </c>
    </row>
    <row r="34" spans="1:6" x14ac:dyDescent="0.3">
      <c r="A34" s="17" t="s">
        <v>42</v>
      </c>
      <c r="B34" s="17"/>
      <c r="C34" s="20" t="s">
        <v>63</v>
      </c>
    </row>
    <row r="35" spans="1:6" x14ac:dyDescent="0.3">
      <c r="A35" s="17" t="s">
        <v>43</v>
      </c>
      <c r="B35" s="17"/>
      <c r="C35" s="20" t="s">
        <v>64</v>
      </c>
    </row>
    <row r="36" spans="1:6" x14ac:dyDescent="0.3">
      <c r="A36" s="1"/>
      <c r="B36" s="1"/>
      <c r="C36" s="1"/>
      <c r="D36" s="1"/>
    </row>
    <row r="37" spans="1:6" x14ac:dyDescent="0.3">
      <c r="A37" s="1"/>
      <c r="B37" s="1"/>
      <c r="C37" s="1"/>
      <c r="D37" s="1"/>
    </row>
    <row r="38" spans="1:6" x14ac:dyDescent="0.3">
      <c r="A38" s="1"/>
      <c r="B38" s="1"/>
      <c r="C38" s="1"/>
    </row>
    <row r="47" spans="1:6" ht="18" customHeight="1" x14ac:dyDescent="0.3">
      <c r="C47" s="55"/>
    </row>
  </sheetData>
  <hyperlinks>
    <hyperlink ref="F33" r:id="rId1" xr:uid="{DA3034DB-8C1F-4233-8B9A-7F4B799D9A3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4AC4C-2CBD-4A23-90C2-B44B4A7AE827}">
  <sheetPr codeName="Feuil1"/>
  <dimension ref="A1:Q51"/>
  <sheetViews>
    <sheetView tabSelected="1" zoomScale="90" zoomScaleNormal="90" workbookViewId="0">
      <selection activeCell="D47" sqref="D47"/>
    </sheetView>
  </sheetViews>
  <sheetFormatPr baseColWidth="10" defaultRowHeight="13.8" x14ac:dyDescent="0.25"/>
  <cols>
    <col min="1" max="1" width="3" style="5" bestFit="1" customWidth="1"/>
    <col min="2" max="2" width="33.5546875" style="5" bestFit="1" customWidth="1"/>
    <col min="3" max="3" width="9.77734375" style="6" bestFit="1" customWidth="1"/>
    <col min="4" max="4" width="38.5546875" style="5" bestFit="1" customWidth="1"/>
    <col min="5" max="5" width="11.109375" style="5" customWidth="1"/>
    <col min="6" max="6" width="4.33203125" style="4" customWidth="1"/>
    <col min="7" max="7" width="2.44140625" style="5" customWidth="1"/>
    <col min="8" max="8" width="6.5546875" style="5" customWidth="1"/>
    <col min="9" max="9" width="20.88671875" style="5" customWidth="1"/>
    <col min="10" max="11" width="2.5546875" style="5" customWidth="1"/>
    <col min="12" max="12" width="7.77734375" style="5" customWidth="1"/>
    <col min="13" max="13" width="16.33203125" style="5" customWidth="1"/>
    <col min="14" max="14" width="2.44140625" style="5" customWidth="1"/>
    <col min="15" max="15" width="45.88671875" style="5" customWidth="1"/>
    <col min="16" max="16" width="2.5546875" style="5" customWidth="1"/>
    <col min="17" max="17" width="4.21875" style="6" customWidth="1"/>
    <col min="18" max="16384" width="11.5546875" style="5"/>
  </cols>
  <sheetData>
    <row r="1" spans="1:17" ht="18.600000000000001" customHeight="1" x14ac:dyDescent="0.25">
      <c r="B1" s="57" t="s">
        <v>84</v>
      </c>
      <c r="C1" s="45" t="s">
        <v>51</v>
      </c>
      <c r="D1" s="14" t="s">
        <v>0</v>
      </c>
      <c r="E1" s="21" t="s">
        <v>44</v>
      </c>
      <c r="F1" s="21" t="s">
        <v>45</v>
      </c>
    </row>
    <row r="2" spans="1:17" x14ac:dyDescent="0.25">
      <c r="A2" s="56">
        <v>1</v>
      </c>
      <c r="B2" s="15" t="s">
        <v>1</v>
      </c>
      <c r="C2" s="46"/>
      <c r="D2" s="13" t="s">
        <v>15</v>
      </c>
      <c r="E2" s="22" t="s">
        <v>46</v>
      </c>
      <c r="F2" s="22" t="s">
        <v>47</v>
      </c>
    </row>
    <row r="3" spans="1:17" x14ac:dyDescent="0.25">
      <c r="A3" s="56">
        <v>2</v>
      </c>
      <c r="B3" s="15" t="s">
        <v>2</v>
      </c>
      <c r="C3" s="46"/>
      <c r="D3" s="13" t="s">
        <v>3</v>
      </c>
      <c r="E3" s="22" t="s">
        <v>46</v>
      </c>
      <c r="F3" s="22" t="s">
        <v>48</v>
      </c>
    </row>
    <row r="4" spans="1:17" x14ac:dyDescent="0.25">
      <c r="A4" s="56">
        <v>3</v>
      </c>
      <c r="B4" s="15" t="s">
        <v>4</v>
      </c>
      <c r="C4" s="46"/>
      <c r="D4" s="13">
        <v>1</v>
      </c>
      <c r="E4" s="22" t="s">
        <v>46</v>
      </c>
      <c r="F4" s="22" t="s">
        <v>49</v>
      </c>
    </row>
    <row r="5" spans="1:17" x14ac:dyDescent="0.25">
      <c r="A5" s="56">
        <v>4</v>
      </c>
      <c r="B5" s="15" t="s">
        <v>18</v>
      </c>
      <c r="C5" s="46"/>
      <c r="D5" s="16" t="s">
        <v>79</v>
      </c>
      <c r="E5" s="22" t="s">
        <v>46</v>
      </c>
      <c r="F5" s="22" t="s">
        <v>50</v>
      </c>
    </row>
    <row r="6" spans="1:17" x14ac:dyDescent="0.25">
      <c r="A6" s="56">
        <v>5</v>
      </c>
      <c r="B6" s="17" t="s">
        <v>19</v>
      </c>
      <c r="C6" s="47"/>
      <c r="D6" s="13" t="s">
        <v>5</v>
      </c>
    </row>
    <row r="7" spans="1:17" x14ac:dyDescent="0.25">
      <c r="A7" s="56">
        <v>6</v>
      </c>
      <c r="B7" s="17" t="s">
        <v>20</v>
      </c>
      <c r="C7" s="47"/>
      <c r="D7" s="16" t="s">
        <v>80</v>
      </c>
    </row>
    <row r="8" spans="1:17" x14ac:dyDescent="0.25">
      <c r="A8" s="56">
        <v>7</v>
      </c>
      <c r="B8" s="17" t="s">
        <v>21</v>
      </c>
      <c r="C8" s="47"/>
      <c r="D8" s="16" t="s">
        <v>89</v>
      </c>
    </row>
    <row r="9" spans="1:17" x14ac:dyDescent="0.25">
      <c r="A9" s="56">
        <v>8</v>
      </c>
      <c r="B9" s="17" t="s">
        <v>22</v>
      </c>
      <c r="C9" s="47"/>
      <c r="D9" s="16" t="s">
        <v>90</v>
      </c>
    </row>
    <row r="10" spans="1:17" x14ac:dyDescent="0.25">
      <c r="A10" s="56">
        <v>9</v>
      </c>
      <c r="B10" s="17" t="s">
        <v>23</v>
      </c>
      <c r="C10" s="47"/>
      <c r="D10" s="16">
        <v>1870</v>
      </c>
    </row>
    <row r="11" spans="1:17" x14ac:dyDescent="0.25">
      <c r="A11" s="56">
        <v>10</v>
      </c>
      <c r="B11" s="17" t="s">
        <v>24</v>
      </c>
      <c r="C11" s="47"/>
      <c r="D11" s="16" t="s">
        <v>82</v>
      </c>
    </row>
    <row r="12" spans="1:17" x14ac:dyDescent="0.25">
      <c r="A12" s="56">
        <v>11</v>
      </c>
      <c r="B12" s="17" t="s">
        <v>25</v>
      </c>
      <c r="C12" s="47"/>
      <c r="D12" s="16" t="s">
        <v>6</v>
      </c>
    </row>
    <row r="13" spans="1:17" x14ac:dyDescent="0.25">
      <c r="A13" s="56">
        <v>12</v>
      </c>
      <c r="B13" s="17" t="s">
        <v>26</v>
      </c>
      <c r="C13" s="47" t="s">
        <v>93</v>
      </c>
      <c r="D13" s="13"/>
      <c r="H13" s="11" t="s">
        <v>52</v>
      </c>
      <c r="I13" s="11"/>
      <c r="J13" s="11"/>
      <c r="K13" s="11"/>
      <c r="L13" s="11" t="s">
        <v>53</v>
      </c>
      <c r="M13" s="11"/>
      <c r="N13" s="9"/>
      <c r="O13" s="11" t="s">
        <v>67</v>
      </c>
    </row>
    <row r="14" spans="1:17" x14ac:dyDescent="0.25">
      <c r="A14" s="56">
        <v>13</v>
      </c>
      <c r="B14" s="17" t="s">
        <v>27</v>
      </c>
      <c r="C14" s="47" t="s">
        <v>93</v>
      </c>
      <c r="D14" s="13"/>
      <c r="F14" s="7"/>
      <c r="G14" s="24">
        <v>5</v>
      </c>
      <c r="H14" s="24">
        <v>52</v>
      </c>
      <c r="I14" s="24"/>
      <c r="J14" s="24">
        <v>5</v>
      </c>
      <c r="K14" s="24">
        <v>5</v>
      </c>
      <c r="L14" s="24">
        <v>46</v>
      </c>
      <c r="M14" s="24"/>
      <c r="N14" s="24">
        <v>5</v>
      </c>
      <c r="O14" s="24">
        <v>87</v>
      </c>
      <c r="P14" s="24">
        <v>5</v>
      </c>
      <c r="Q14" s="8"/>
    </row>
    <row r="15" spans="1:17" s="6" customFormat="1" x14ac:dyDescent="0.25">
      <c r="A15" s="56">
        <v>14</v>
      </c>
      <c r="B15" s="17" t="s">
        <v>28</v>
      </c>
      <c r="C15" s="47" t="s">
        <v>93</v>
      </c>
      <c r="D15" s="13"/>
      <c r="F15" s="7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8"/>
    </row>
    <row r="16" spans="1:17" x14ac:dyDescent="0.25">
      <c r="A16" s="56">
        <v>15</v>
      </c>
      <c r="B16" s="17" t="s">
        <v>29</v>
      </c>
      <c r="C16" s="47" t="s">
        <v>93</v>
      </c>
      <c r="D16" s="13"/>
      <c r="F16" s="23">
        <v>5</v>
      </c>
      <c r="G16" s="10"/>
      <c r="H16" s="25"/>
      <c r="I16" s="25"/>
      <c r="J16" s="25"/>
      <c r="K16" s="25"/>
      <c r="L16" s="25"/>
      <c r="M16" s="25"/>
      <c r="N16" s="25"/>
      <c r="O16" s="25"/>
      <c r="P16" s="28"/>
      <c r="Q16" s="24">
        <v>5</v>
      </c>
    </row>
    <row r="17" spans="1:17" ht="10.95" customHeight="1" x14ac:dyDescent="0.25">
      <c r="A17" s="56">
        <v>16</v>
      </c>
      <c r="B17" s="17" t="s">
        <v>30</v>
      </c>
      <c r="C17" s="47" t="s">
        <v>93</v>
      </c>
      <c r="D17" s="13"/>
      <c r="F17" s="23">
        <v>7</v>
      </c>
      <c r="G17" s="10"/>
      <c r="H17" s="43" t="s">
        <v>54</v>
      </c>
      <c r="I17" s="26"/>
      <c r="J17" s="25"/>
      <c r="K17" s="25"/>
      <c r="L17" s="43" t="s">
        <v>55</v>
      </c>
      <c r="M17" s="26"/>
      <c r="N17" s="25"/>
      <c r="O17" s="27" t="s">
        <v>56</v>
      </c>
      <c r="P17" s="28"/>
      <c r="Q17" s="24">
        <v>7</v>
      </c>
    </row>
    <row r="18" spans="1:17" ht="10.95" customHeight="1" x14ac:dyDescent="0.25">
      <c r="A18" s="56">
        <v>17</v>
      </c>
      <c r="B18" s="17" t="s">
        <v>31</v>
      </c>
      <c r="C18" s="47" t="s">
        <v>93</v>
      </c>
      <c r="D18" s="13"/>
      <c r="F18" s="23">
        <v>56</v>
      </c>
      <c r="G18" s="10"/>
      <c r="H18" s="25"/>
      <c r="I18" s="25"/>
      <c r="J18" s="25"/>
      <c r="K18" s="25"/>
      <c r="L18" s="25"/>
      <c r="M18" s="25"/>
      <c r="N18" s="25"/>
      <c r="O18" s="29" t="str">
        <f>LEFT(D5,4) &amp; " "&amp;MID(D5,5,4) &amp;" "&amp;MID(D5,9,4) &amp;" "&amp;MID(D5,13,4) &amp; " "&amp;MID(D5,17,4) &amp; " "&amp;RIGHT(D5,1)</f>
        <v>CH09 0840 1000 0529 0356 7</v>
      </c>
      <c r="P18" s="28"/>
      <c r="Q18" s="24">
        <v>5</v>
      </c>
    </row>
    <row r="19" spans="1:17" ht="10.95" customHeight="1" x14ac:dyDescent="0.25">
      <c r="A19" s="56">
        <v>18</v>
      </c>
      <c r="B19" s="17" t="s">
        <v>32</v>
      </c>
      <c r="C19" s="47" t="s">
        <v>93</v>
      </c>
      <c r="D19" s="13"/>
      <c r="F19" s="23">
        <v>14</v>
      </c>
      <c r="G19" s="10"/>
      <c r="H19" s="67" t="s">
        <v>56</v>
      </c>
      <c r="I19" s="30"/>
      <c r="J19" s="25"/>
      <c r="K19" s="25"/>
      <c r="L19" s="25"/>
      <c r="M19" s="25"/>
      <c r="N19" s="25"/>
      <c r="O19" s="29" t="str">
        <f>D7</f>
        <v>Leuba Michel</v>
      </c>
      <c r="P19" s="28"/>
      <c r="Q19" s="24">
        <v>46</v>
      </c>
    </row>
    <row r="20" spans="1:17" ht="10.95" customHeight="1" x14ac:dyDescent="0.25">
      <c r="A20" s="56">
        <v>19</v>
      </c>
      <c r="B20" s="17" t="s">
        <v>7</v>
      </c>
      <c r="C20" s="47"/>
      <c r="D20" s="65">
        <v>1950.5</v>
      </c>
      <c r="F20" s="23">
        <v>18</v>
      </c>
      <c r="G20" s="10"/>
      <c r="H20" s="68" t="str">
        <f>LEFT(D5,4) &amp; " "&amp;MID(D5,5,4) &amp;" "&amp;MID(D5,9,4) &amp;" "&amp;MID(D5,13,4) &amp; " "&amp;MID(D5,17,4) &amp; " "&amp;RIGHT(D5,1)</f>
        <v>CH09 0840 1000 0529 0356 7</v>
      </c>
      <c r="I20" s="31"/>
      <c r="J20" s="25"/>
      <c r="K20" s="25"/>
      <c r="M20" s="25"/>
      <c r="N20" s="25"/>
      <c r="O20" s="29" t="str">
        <f>CONCATENATE(D8," ",D9)</f>
        <v>Plantaud 28 A</v>
      </c>
      <c r="P20" s="28"/>
      <c r="Q20" s="24">
        <v>5</v>
      </c>
    </row>
    <row r="21" spans="1:17" ht="10.95" customHeight="1" x14ac:dyDescent="0.25">
      <c r="A21" s="56">
        <v>20</v>
      </c>
      <c r="B21" s="17" t="s">
        <v>8</v>
      </c>
      <c r="C21" s="63" t="s">
        <v>94</v>
      </c>
      <c r="D21" s="16" t="s">
        <v>9</v>
      </c>
      <c r="F21" s="23">
        <v>5</v>
      </c>
      <c r="G21" s="10"/>
      <c r="H21" s="68" t="str">
        <f>D7</f>
        <v>Leuba Michel</v>
      </c>
      <c r="I21" s="31"/>
      <c r="J21" s="25"/>
      <c r="K21" s="25"/>
      <c r="L21" s="25"/>
      <c r="M21" s="25"/>
      <c r="N21" s="25"/>
      <c r="O21" s="29" t="str">
        <f>CONCATENATE(D12," - ",D10," ",D11)</f>
        <v>CH - 1870 Monthey</v>
      </c>
      <c r="P21" s="28"/>
      <c r="Q21" s="24">
        <v>22</v>
      </c>
    </row>
    <row r="22" spans="1:17" ht="10.95" customHeight="1" x14ac:dyDescent="0.25">
      <c r="A22" s="56">
        <v>21</v>
      </c>
      <c r="B22" s="17" t="s">
        <v>33</v>
      </c>
      <c r="C22" s="47"/>
      <c r="D22" s="18" t="s">
        <v>5</v>
      </c>
      <c r="F22" s="23"/>
      <c r="G22" s="10"/>
      <c r="H22" s="68" t="str">
        <f>CONCATENATE(D8," ",D9)</f>
        <v>Plantaud 28 A</v>
      </c>
      <c r="I22" s="31"/>
      <c r="J22" s="25"/>
      <c r="K22" s="25"/>
      <c r="L22" s="25"/>
      <c r="M22" s="25"/>
      <c r="N22" s="25"/>
      <c r="O22" s="32"/>
      <c r="P22" s="28"/>
      <c r="Q22" s="24">
        <v>10</v>
      </c>
    </row>
    <row r="23" spans="1:17" ht="10.8" customHeight="1" x14ac:dyDescent="0.25">
      <c r="A23" s="56">
        <v>22</v>
      </c>
      <c r="B23" s="17" t="s">
        <v>34</v>
      </c>
      <c r="C23" s="47"/>
      <c r="D23" s="48" t="s">
        <v>83</v>
      </c>
      <c r="F23" s="23"/>
      <c r="G23" s="10"/>
      <c r="H23" s="68" t="str">
        <f>CONCATENATE(D12," - ",D10," ",D11)</f>
        <v>CH - 1870 Monthey</v>
      </c>
      <c r="I23" s="31"/>
      <c r="J23" s="25"/>
      <c r="K23" s="25"/>
      <c r="L23" s="25"/>
      <c r="M23" s="25"/>
      <c r="N23" s="25"/>
      <c r="O23" s="33" t="str">
        <f>IF(D29="NON","",IF(D29="QRR","Référence",""))</f>
        <v/>
      </c>
      <c r="P23" s="28"/>
      <c r="Q23" s="24">
        <v>5</v>
      </c>
    </row>
    <row r="24" spans="1:17" ht="10.95" customHeight="1" x14ac:dyDescent="0.25">
      <c r="A24" s="56">
        <v>23</v>
      </c>
      <c r="B24" s="17" t="s">
        <v>35</v>
      </c>
      <c r="C24" s="47"/>
      <c r="D24" s="16" t="s">
        <v>81</v>
      </c>
      <c r="F24" s="23"/>
      <c r="G24" s="10"/>
      <c r="H24" s="34"/>
      <c r="I24" s="35"/>
      <c r="J24" s="25"/>
      <c r="K24" s="25"/>
      <c r="L24" s="25"/>
      <c r="M24" s="25"/>
      <c r="N24" s="25"/>
      <c r="O24" s="60" t="str">
        <f>IF(O23="","",LEFT(D30,2) &amp; " "&amp;MID(D30,3,5) &amp;" "&amp;MID(D30,8,5) &amp;" "&amp;MID(D30,13,5) &amp;" "&amp;MID(D30,18,5) &amp;" "&amp;RIGHT(D30,5))</f>
        <v/>
      </c>
      <c r="P24" s="28"/>
      <c r="Q24" s="24"/>
    </row>
    <row r="25" spans="1:17" ht="10.95" customHeight="1" x14ac:dyDescent="0.25">
      <c r="A25" s="56">
        <v>24</v>
      </c>
      <c r="B25" s="17" t="s">
        <v>36</v>
      </c>
      <c r="C25" s="47"/>
      <c r="D25" s="16"/>
      <c r="F25" s="23"/>
      <c r="G25" s="10"/>
      <c r="H25" s="66" t="str">
        <f>IF(D29="NON","",IF(D29="QRR","Référence",""))</f>
        <v/>
      </c>
      <c r="I25" s="30"/>
      <c r="J25" s="25"/>
      <c r="K25" s="25"/>
      <c r="L25" s="25"/>
      <c r="M25" s="25"/>
      <c r="N25" s="25"/>
      <c r="O25" s="32"/>
      <c r="P25" s="28"/>
      <c r="Q25" s="24"/>
    </row>
    <row r="26" spans="1:17" ht="10.95" customHeight="1" x14ac:dyDescent="0.25">
      <c r="A26" s="56">
        <v>25</v>
      </c>
      <c r="B26" s="17" t="s">
        <v>37</v>
      </c>
      <c r="C26" s="47"/>
      <c r="D26" s="16">
        <v>1870</v>
      </c>
      <c r="F26" s="23"/>
      <c r="G26" s="10"/>
      <c r="H26" s="69" t="str">
        <f>IF(O23="","",LEFT(D30,2) &amp; " "&amp;MID(D30,3,5) &amp;" "&amp;MID(D30,8,5) &amp;" "&amp;MID(D30,13,5) &amp;" "&amp;MID(D30,18,5) &amp;" "&amp;RIGHT(D30,5))</f>
        <v/>
      </c>
      <c r="I26" s="36"/>
      <c r="J26" s="25"/>
      <c r="K26" s="25"/>
      <c r="L26" s="25"/>
      <c r="M26" s="25"/>
      <c r="N26" s="25"/>
      <c r="O26" s="33" t="str">
        <f>IF(D31="","","Informations supplémentaires")</f>
        <v/>
      </c>
      <c r="P26" s="28"/>
      <c r="Q26" s="24"/>
    </row>
    <row r="27" spans="1:17" ht="10.95" customHeight="1" x14ac:dyDescent="0.25">
      <c r="A27" s="56">
        <v>26</v>
      </c>
      <c r="B27" s="17" t="s">
        <v>38</v>
      </c>
      <c r="C27" s="47"/>
      <c r="D27" s="16" t="s">
        <v>82</v>
      </c>
      <c r="F27" s="23"/>
      <c r="G27" s="10"/>
      <c r="H27" s="34"/>
      <c r="I27" s="35"/>
      <c r="J27" s="25"/>
      <c r="K27" s="25"/>
      <c r="L27" s="25"/>
      <c r="M27" s="25"/>
      <c r="N27" s="25"/>
      <c r="O27" s="75" t="str">
        <f>IF(D31="","",D31)</f>
        <v/>
      </c>
      <c r="P27" s="28"/>
      <c r="Q27" s="24"/>
    </row>
    <row r="28" spans="1:17" ht="10.95" customHeight="1" x14ac:dyDescent="0.25">
      <c r="A28" s="56">
        <v>27</v>
      </c>
      <c r="B28" s="17" t="s">
        <v>39</v>
      </c>
      <c r="C28" s="47"/>
      <c r="D28" s="16" t="s">
        <v>6</v>
      </c>
      <c r="F28" s="23"/>
      <c r="G28" s="10"/>
      <c r="H28" s="66" t="s">
        <v>61</v>
      </c>
      <c r="I28" s="30"/>
      <c r="J28" s="25"/>
      <c r="K28" s="25"/>
      <c r="L28" s="25"/>
      <c r="M28" s="25"/>
      <c r="N28" s="25"/>
      <c r="O28" s="76"/>
      <c r="P28" s="28"/>
      <c r="Q28" s="24"/>
    </row>
    <row r="29" spans="1:17" ht="10.95" customHeight="1" x14ac:dyDescent="0.25">
      <c r="A29" s="56">
        <v>28</v>
      </c>
      <c r="B29" s="17" t="s">
        <v>91</v>
      </c>
      <c r="C29" s="63" t="s">
        <v>86</v>
      </c>
      <c r="D29" s="62" t="s">
        <v>87</v>
      </c>
      <c r="F29" s="23"/>
      <c r="G29" s="10"/>
      <c r="H29" s="68" t="str">
        <f>IF(D23="","",D23)</f>
        <v>Leuba Larisa</v>
      </c>
      <c r="I29" s="31"/>
      <c r="J29" s="25"/>
      <c r="K29" s="25"/>
      <c r="L29" s="25"/>
      <c r="M29" s="25"/>
      <c r="N29" s="25"/>
      <c r="O29" s="76"/>
      <c r="P29" s="28"/>
      <c r="Q29" s="24"/>
    </row>
    <row r="30" spans="1:17" ht="10.95" customHeight="1" x14ac:dyDescent="0.25">
      <c r="A30" s="56">
        <v>29</v>
      </c>
      <c r="B30" s="17" t="s">
        <v>12</v>
      </c>
      <c r="C30" s="47"/>
      <c r="D30" s="61"/>
      <c r="F30" s="23"/>
      <c r="G30" s="10"/>
      <c r="H30" s="68" t="str">
        <f>IF(D24="","",D24)</f>
        <v>Plantaud 28 A</v>
      </c>
      <c r="I30" s="31"/>
      <c r="J30" s="25"/>
      <c r="K30" s="25"/>
      <c r="L30" s="25"/>
      <c r="M30" s="25"/>
      <c r="N30" s="25"/>
      <c r="O30" s="77"/>
      <c r="P30" s="28"/>
      <c r="Q30" s="24"/>
    </row>
    <row r="31" spans="1:17" ht="10.95" customHeight="1" x14ac:dyDescent="0.25">
      <c r="A31" s="56">
        <v>30</v>
      </c>
      <c r="B31" s="17" t="s">
        <v>92</v>
      </c>
      <c r="C31" s="47">
        <v>140</v>
      </c>
      <c r="D31" s="13"/>
      <c r="E31" s="49" t="s">
        <v>77</v>
      </c>
      <c r="F31" s="23"/>
      <c r="G31" s="10"/>
      <c r="H31" s="68" t="str">
        <f>IF(D25="","",D25)</f>
        <v/>
      </c>
      <c r="I31" s="31"/>
      <c r="J31" s="25"/>
      <c r="K31" s="25"/>
      <c r="L31" s="25"/>
      <c r="M31" s="25"/>
      <c r="N31" s="25"/>
      <c r="O31" s="33" t="s">
        <v>61</v>
      </c>
      <c r="P31" s="28"/>
      <c r="Q31" s="24"/>
    </row>
    <row r="32" spans="1:17" ht="10.95" customHeight="1" x14ac:dyDescent="0.25">
      <c r="A32" s="56">
        <v>31</v>
      </c>
      <c r="B32" s="17" t="s">
        <v>13</v>
      </c>
      <c r="C32" s="47"/>
      <c r="D32" s="13" t="s">
        <v>14</v>
      </c>
      <c r="F32" s="23"/>
      <c r="G32" s="10"/>
      <c r="H32" s="70" t="str">
        <f>IF(D28="","",CONCATENATE(D28," - ",D26," ",D27))</f>
        <v>CH - 1870 Monthey</v>
      </c>
      <c r="I32" s="35"/>
      <c r="J32" s="25"/>
      <c r="K32" s="25"/>
      <c r="L32" s="25"/>
      <c r="M32" s="25"/>
      <c r="N32" s="25"/>
      <c r="O32" s="29" t="str">
        <f>IF(D23="","",D23)</f>
        <v>Leuba Larisa</v>
      </c>
      <c r="P32" s="28"/>
      <c r="Q32" s="24"/>
    </row>
    <row r="33" spans="1:17" ht="10.95" customHeight="1" x14ac:dyDescent="0.25">
      <c r="A33" s="56">
        <v>32</v>
      </c>
      <c r="B33" s="17" t="s">
        <v>41</v>
      </c>
      <c r="C33" s="47"/>
      <c r="D33" s="16"/>
      <c r="F33" s="23"/>
      <c r="G33" s="10"/>
      <c r="H33" s="71"/>
      <c r="I33" s="25"/>
      <c r="J33" s="25"/>
      <c r="K33" s="25"/>
      <c r="L33" s="25"/>
      <c r="M33" s="25"/>
      <c r="N33" s="25"/>
      <c r="O33" s="29" t="str">
        <f>IF(D24="","",D24)</f>
        <v>Plantaud 28 A</v>
      </c>
      <c r="P33" s="28"/>
      <c r="Q33" s="24"/>
    </row>
    <row r="34" spans="1:17" ht="10.95" customHeight="1" x14ac:dyDescent="0.25">
      <c r="A34" s="56">
        <v>33</v>
      </c>
      <c r="B34" s="17" t="s">
        <v>42</v>
      </c>
      <c r="C34" s="47">
        <v>90</v>
      </c>
      <c r="D34" s="20"/>
      <c r="F34" s="23"/>
      <c r="G34" s="10"/>
      <c r="H34" s="67" t="s">
        <v>95</v>
      </c>
      <c r="I34" s="67"/>
      <c r="J34" s="25"/>
      <c r="K34" s="25"/>
      <c r="L34" s="37" t="s">
        <v>8</v>
      </c>
      <c r="M34" s="37" t="s">
        <v>7</v>
      </c>
      <c r="N34" s="25"/>
      <c r="O34" s="29" t="str">
        <f>IF(D25="","",D25)</f>
        <v/>
      </c>
      <c r="P34" s="28"/>
      <c r="Q34" s="24"/>
    </row>
    <row r="35" spans="1:17" ht="13.05" customHeight="1" x14ac:dyDescent="0.25">
      <c r="A35" s="56">
        <v>34</v>
      </c>
      <c r="B35" s="17" t="s">
        <v>43</v>
      </c>
      <c r="C35" s="47">
        <v>90</v>
      </c>
      <c r="D35" s="20"/>
      <c r="F35" s="23"/>
      <c r="G35" s="10"/>
      <c r="H35" s="72" t="str">
        <f>D21</f>
        <v>CHF</v>
      </c>
      <c r="I35" s="73">
        <f>IF(D20="","",D20)</f>
        <v>1950.5</v>
      </c>
      <c r="J35" s="25"/>
      <c r="K35" s="25"/>
      <c r="L35" s="38" t="str">
        <f>D21</f>
        <v>CHF</v>
      </c>
      <c r="M35" s="44">
        <f>IF(D20="","",D20)</f>
        <v>1950.5</v>
      </c>
      <c r="N35" s="25"/>
      <c r="O35" s="29" t="str">
        <f>IF(D28="","",CONCATENATE(D28," - ",D26," ",D27))</f>
        <v>CH - 1870 Monthey</v>
      </c>
      <c r="P35" s="28"/>
      <c r="Q35" s="24"/>
    </row>
    <row r="36" spans="1:17" ht="10.95" customHeight="1" x14ac:dyDescent="0.25">
      <c r="F36" s="23"/>
      <c r="G36" s="10"/>
      <c r="H36" s="25"/>
      <c r="I36" s="25"/>
      <c r="J36" s="25"/>
      <c r="K36" s="25"/>
      <c r="L36" s="25"/>
      <c r="M36" s="25"/>
      <c r="N36" s="25"/>
      <c r="O36" s="39"/>
      <c r="P36" s="28"/>
      <c r="Q36" s="24"/>
    </row>
    <row r="37" spans="1:17" ht="10.95" customHeight="1" x14ac:dyDescent="0.25">
      <c r="F37" s="23"/>
      <c r="G37" s="10"/>
      <c r="H37" s="25"/>
      <c r="I37" s="74" t="s">
        <v>75</v>
      </c>
      <c r="J37" s="25"/>
      <c r="K37" s="25"/>
      <c r="L37" s="25"/>
      <c r="M37" s="25"/>
      <c r="N37" s="25"/>
      <c r="O37" s="39"/>
      <c r="P37" s="28"/>
      <c r="Q37" s="24"/>
    </row>
    <row r="38" spans="1:17" ht="10.95" customHeight="1" x14ac:dyDescent="0.25">
      <c r="D38" s="5" t="s">
        <v>76</v>
      </c>
      <c r="E38" s="5" t="s">
        <v>77</v>
      </c>
      <c r="F38" s="23"/>
      <c r="G38" s="10"/>
      <c r="H38" s="25"/>
      <c r="I38" s="25"/>
      <c r="J38" s="25"/>
      <c r="K38" s="25"/>
      <c r="L38" s="25"/>
      <c r="M38" s="25"/>
      <c r="N38" s="25"/>
      <c r="O38" s="39"/>
      <c r="P38" s="28"/>
      <c r="Q38" s="24"/>
    </row>
    <row r="39" spans="1:17" ht="10.95" customHeight="1" x14ac:dyDescent="0.25">
      <c r="F39" s="23"/>
      <c r="G39" s="10"/>
      <c r="H39" s="25"/>
      <c r="I39" s="25"/>
      <c r="J39" s="25"/>
      <c r="K39" s="25"/>
      <c r="L39" s="25"/>
      <c r="M39" s="25"/>
      <c r="N39" s="25"/>
      <c r="O39" s="39"/>
      <c r="P39" s="28"/>
      <c r="Q39" s="24"/>
    </row>
    <row r="40" spans="1:17" ht="10.95" customHeight="1" x14ac:dyDescent="0.25">
      <c r="F40" s="23"/>
      <c r="G40" s="10"/>
      <c r="H40" s="25"/>
      <c r="I40" s="25"/>
      <c r="J40" s="25"/>
      <c r="K40" s="25"/>
      <c r="L40" s="25"/>
      <c r="M40" s="25"/>
      <c r="N40" s="25"/>
      <c r="O40" s="25"/>
      <c r="P40" s="28"/>
      <c r="Q40" s="24"/>
    </row>
    <row r="41" spans="1:17" x14ac:dyDescent="0.25">
      <c r="D41" s="61" t="s">
        <v>88</v>
      </c>
      <c r="F41" s="23"/>
      <c r="G41" s="10"/>
      <c r="H41" s="25"/>
      <c r="I41" s="25"/>
      <c r="J41" s="25"/>
      <c r="K41" s="25"/>
      <c r="L41" s="25"/>
      <c r="M41" s="25"/>
      <c r="N41" s="25"/>
      <c r="O41" s="25"/>
      <c r="P41" s="28"/>
      <c r="Q41" s="24"/>
    </row>
    <row r="42" spans="1:17" x14ac:dyDescent="0.25">
      <c r="F42" s="7"/>
      <c r="G42" s="40"/>
      <c r="H42" s="41"/>
      <c r="I42" s="41"/>
      <c r="J42" s="41"/>
      <c r="K42" s="41"/>
      <c r="L42" s="41"/>
      <c r="M42" s="41"/>
      <c r="N42" s="41"/>
      <c r="O42" s="41"/>
      <c r="P42" s="42"/>
      <c r="Q42" s="8"/>
    </row>
    <row r="43" spans="1:17" ht="14.4" x14ac:dyDescent="0.3">
      <c r="B43" s="59" t="s">
        <v>85</v>
      </c>
      <c r="F43" s="7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8"/>
    </row>
    <row r="45" spans="1:17" x14ac:dyDescent="0.25">
      <c r="O45" s="5" t="str">
        <f>TEXT(D30,"## ##### ##### ##### ##### #####")</f>
        <v xml:space="preserve">     </v>
      </c>
    </row>
    <row r="46" spans="1:17" x14ac:dyDescent="0.25">
      <c r="C46" s="50"/>
      <c r="D46" s="51" t="s">
        <v>61</v>
      </c>
      <c r="E46" s="49"/>
    </row>
    <row r="47" spans="1:17" ht="18" customHeight="1" x14ac:dyDescent="0.25">
      <c r="C47" s="58"/>
      <c r="D47" s="54" t="str">
        <f>D42 &amp; CHAR(10) &amp; D23 &amp; CHAR(10) &amp; D24 &amp; CHAR(10) &amp; D25 &amp; CHAR(10) &amp; D28 &amp; " - " &amp; D26 &amp; " " &amp; D27</f>
        <v xml:space="preserve">
Leuba Larisa
Plantaud 28 A
CH - 1870 Monthey</v>
      </c>
      <c r="E47" s="49"/>
    </row>
    <row r="48" spans="1:17" x14ac:dyDescent="0.25">
      <c r="C48" s="50"/>
      <c r="D48" s="49"/>
      <c r="E48" s="49"/>
    </row>
    <row r="51" spans="4:4" ht="55.2" x14ac:dyDescent="0.25">
      <c r="D51" s="52" t="s">
        <v>78</v>
      </c>
    </row>
  </sheetData>
  <mergeCells count="1">
    <mergeCell ref="O27:O30"/>
  </mergeCells>
  <hyperlinks>
    <hyperlink ref="B1" r:id="rId1" xr:uid="{D2BA0BBE-F2A1-46E4-B0F2-1BC7340E2EA4}"/>
    <hyperlink ref="B43" r:id="rId2" xr:uid="{22D634C7-7553-4CA0-B6BD-287ADAE2109E}"/>
  </hyperlinks>
  <printOptions horizontalCentered="1"/>
  <pageMargins left="0" right="0" top="6.5748031496063" bottom="0" header="0.31496062992125984" footer="0"/>
  <pageSetup orientation="portrait" horizontalDpi="300" verticalDpi="300" r:id="rId3"/>
  <headerFooter scaleWithDoc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donnees</vt:lpstr>
      <vt:lpstr>BV</vt:lpstr>
      <vt:lpstr>iciQRCode</vt:lpstr>
      <vt:lpstr>iciQRCode1</vt:lpstr>
      <vt:lpstr>txt4QRCode</vt:lpstr>
      <vt:lpstr>txt4QRCode1</vt:lpstr>
      <vt:lpstr>BV!Zone_d_impression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2020-11-01T18:20:28Z</cp:lastPrinted>
  <dcterms:created xsi:type="dcterms:W3CDTF">2020-08-27T14:14:54Z</dcterms:created>
  <dcterms:modified xsi:type="dcterms:W3CDTF">2020-11-02T20:10:32Z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