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1100"/>
  </bookViews>
  <sheets>
    <sheet name="RécapH" sheetId="1" r:id="rId1"/>
    <sheet name="S 09" sheetId="2" r:id="rId2"/>
    <sheet name="S 10" sheetId="3" r:id="rId3"/>
    <sheet name="S 11" sheetId="4" r:id="rId4"/>
    <sheet name="S 12" sheetId="5" r:id="rId5"/>
    <sheet name="S 13-1" sheetId="6" r:id="rId6"/>
    <sheet name="S 13-2" sheetId="7" r:id="rId7"/>
    <sheet name="S 14" sheetId="8" r:id="rId8"/>
    <sheet name="S 15" sheetId="9" r:id="rId9"/>
  </sheets>
  <externalReferences>
    <externalReference r:id="rId10"/>
  </externalReferences>
  <definedNames>
    <definedName name="Feuilles">RécapH!$H$3:$H$59</definedName>
    <definedName name="valuevx">42.314159</definedName>
    <definedName name="vertex42_copyright" hidden="1">"© 2006-2018 Vertex42 LLC"</definedName>
    <definedName name="vertex42_id" hidden="1">"gantt-chart_L.xlsx"</definedName>
    <definedName name="vertex42_title" hidden="1">"Gantt Chart Template"</definedName>
    <definedName name="_xlnm.Print_Area" localSheetId="1">'S 09'!$A$1:$K$22</definedName>
    <definedName name="_xlnm.Print_Area" localSheetId="2">'S 10'!$A$1:$K$22</definedName>
    <definedName name="_xlnm.Print_Area" localSheetId="3">'S 11'!$A$1:$K$22</definedName>
    <definedName name="_xlnm.Print_Area" localSheetId="4">'S 12'!$A$1:$K$22</definedName>
    <definedName name="_xlnm.Print_Area" localSheetId="5">'S 13-1'!$A$1:$K$22</definedName>
    <definedName name="_xlnm.Print_Area" localSheetId="6">'S 13-2'!$A$1:$K$22</definedName>
    <definedName name="_xlnm.Print_Area" localSheetId="7">'S 14'!$A$1:$K$22</definedName>
    <definedName name="_xlnm.Print_Area" localSheetId="8">'S 15'!$A$1:$K$22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9" l="1"/>
  <c r="I22" i="9"/>
  <c r="H22" i="9"/>
  <c r="F22" i="9"/>
  <c r="C22" i="9"/>
  <c r="I21" i="9"/>
  <c r="H21" i="9"/>
  <c r="F21" i="9"/>
  <c r="C21" i="9"/>
  <c r="I20" i="9"/>
  <c r="H20" i="9"/>
  <c r="F20" i="9"/>
  <c r="C20" i="9"/>
  <c r="I19" i="9"/>
  <c r="H19" i="9"/>
  <c r="F19" i="9"/>
  <c r="C19" i="9"/>
  <c r="I18" i="9"/>
  <c r="H18" i="9"/>
  <c r="F18" i="9"/>
  <c r="C18" i="9"/>
  <c r="I17" i="9"/>
  <c r="H17" i="9"/>
  <c r="F17" i="9"/>
  <c r="C17" i="9"/>
  <c r="I16" i="9"/>
  <c r="H16" i="9"/>
  <c r="F16" i="9"/>
  <c r="C16" i="9"/>
  <c r="I15" i="9"/>
  <c r="H15" i="9"/>
  <c r="F15" i="9"/>
  <c r="C15" i="9"/>
  <c r="I14" i="9"/>
  <c r="H14" i="9"/>
  <c r="F14" i="9"/>
  <c r="C14" i="9"/>
  <c r="I13" i="9"/>
  <c r="H13" i="9"/>
  <c r="F13" i="9"/>
  <c r="C13" i="9"/>
  <c r="I12" i="9"/>
  <c r="H12" i="9"/>
  <c r="F12" i="9"/>
  <c r="C12" i="9"/>
  <c r="I11" i="9"/>
  <c r="H11" i="9"/>
  <c r="F11" i="9"/>
  <c r="C11" i="9"/>
  <c r="J7" i="9"/>
  <c r="K5" i="9"/>
  <c r="I5" i="9"/>
  <c r="E23" i="8"/>
  <c r="I22" i="8"/>
  <c r="H22" i="8"/>
  <c r="F22" i="8"/>
  <c r="C22" i="8"/>
  <c r="I21" i="8"/>
  <c r="H21" i="8"/>
  <c r="F21" i="8"/>
  <c r="C21" i="8"/>
  <c r="I20" i="8"/>
  <c r="H20" i="8"/>
  <c r="F20" i="8"/>
  <c r="C20" i="8"/>
  <c r="I19" i="8"/>
  <c r="H19" i="8"/>
  <c r="F19" i="8"/>
  <c r="C19" i="8"/>
  <c r="I18" i="8"/>
  <c r="H18" i="8"/>
  <c r="F18" i="8"/>
  <c r="C18" i="8"/>
  <c r="I17" i="8"/>
  <c r="H17" i="8"/>
  <c r="F17" i="8"/>
  <c r="C17" i="8"/>
  <c r="I16" i="8"/>
  <c r="H16" i="8"/>
  <c r="F16" i="8"/>
  <c r="C16" i="8"/>
  <c r="I15" i="8"/>
  <c r="H15" i="8"/>
  <c r="F15" i="8"/>
  <c r="C15" i="8"/>
  <c r="I14" i="8"/>
  <c r="H14" i="8"/>
  <c r="F14" i="8"/>
  <c r="C14" i="8"/>
  <c r="I13" i="8"/>
  <c r="H13" i="8"/>
  <c r="F13" i="8"/>
  <c r="C13" i="8"/>
  <c r="I12" i="8"/>
  <c r="H12" i="8"/>
  <c r="F12" i="8"/>
  <c r="C12" i="8"/>
  <c r="I11" i="8"/>
  <c r="H11" i="8"/>
  <c r="F11" i="8"/>
  <c r="C11" i="8"/>
  <c r="J7" i="8"/>
  <c r="K5" i="8"/>
  <c r="I5" i="8"/>
  <c r="E23" i="7"/>
  <c r="I22" i="7"/>
  <c r="H22" i="7"/>
  <c r="F22" i="7"/>
  <c r="C22" i="7"/>
  <c r="I21" i="7"/>
  <c r="H21" i="7"/>
  <c r="F21" i="7"/>
  <c r="C21" i="7"/>
  <c r="I20" i="7"/>
  <c r="H20" i="7"/>
  <c r="F20" i="7"/>
  <c r="C20" i="7"/>
  <c r="I19" i="7"/>
  <c r="H19" i="7"/>
  <c r="F19" i="7"/>
  <c r="C19" i="7"/>
  <c r="I18" i="7"/>
  <c r="H18" i="7"/>
  <c r="F18" i="7"/>
  <c r="C18" i="7"/>
  <c r="I17" i="7"/>
  <c r="H17" i="7"/>
  <c r="F17" i="7"/>
  <c r="C17" i="7"/>
  <c r="I16" i="7"/>
  <c r="H16" i="7"/>
  <c r="F16" i="7"/>
  <c r="C16" i="7"/>
  <c r="I15" i="7"/>
  <c r="H15" i="7"/>
  <c r="F15" i="7"/>
  <c r="C15" i="7"/>
  <c r="I14" i="7"/>
  <c r="H14" i="7"/>
  <c r="F14" i="7"/>
  <c r="C14" i="7"/>
  <c r="I13" i="7"/>
  <c r="H13" i="7"/>
  <c r="F13" i="7"/>
  <c r="C13" i="7"/>
  <c r="I12" i="7"/>
  <c r="H12" i="7"/>
  <c r="F12" i="7"/>
  <c r="C12" i="7"/>
  <c r="I11" i="7"/>
  <c r="H11" i="7"/>
  <c r="F11" i="7"/>
  <c r="C11" i="7"/>
  <c r="K5" i="7"/>
  <c r="I5" i="7"/>
  <c r="E23" i="6"/>
  <c r="I22" i="6"/>
  <c r="H22" i="6"/>
  <c r="F22" i="6"/>
  <c r="C22" i="6"/>
  <c r="I21" i="6"/>
  <c r="H21" i="6"/>
  <c r="F21" i="6"/>
  <c r="C21" i="6"/>
  <c r="I20" i="6"/>
  <c r="H20" i="6"/>
  <c r="F20" i="6"/>
  <c r="C20" i="6"/>
  <c r="I19" i="6"/>
  <c r="H19" i="6"/>
  <c r="F19" i="6"/>
  <c r="C19" i="6"/>
  <c r="I18" i="6"/>
  <c r="H18" i="6"/>
  <c r="F18" i="6"/>
  <c r="C18" i="6"/>
  <c r="I17" i="6"/>
  <c r="H17" i="6"/>
  <c r="F17" i="6"/>
  <c r="C17" i="6"/>
  <c r="I16" i="6"/>
  <c r="H16" i="6"/>
  <c r="F16" i="6"/>
  <c r="C16" i="6"/>
  <c r="I15" i="6"/>
  <c r="H15" i="6"/>
  <c r="F15" i="6"/>
  <c r="C15" i="6"/>
  <c r="I14" i="6"/>
  <c r="H14" i="6"/>
  <c r="F14" i="6"/>
  <c r="C14" i="6"/>
  <c r="I13" i="6"/>
  <c r="H13" i="6"/>
  <c r="F13" i="6"/>
  <c r="C13" i="6"/>
  <c r="I12" i="6"/>
  <c r="H12" i="6"/>
  <c r="F12" i="6"/>
  <c r="C12" i="6"/>
  <c r="I11" i="6"/>
  <c r="H11" i="6"/>
  <c r="F11" i="6"/>
  <c r="C11" i="6"/>
  <c r="K5" i="6"/>
  <c r="I5" i="6"/>
  <c r="E23" i="5"/>
  <c r="I22" i="5"/>
  <c r="H22" i="5"/>
  <c r="F22" i="5"/>
  <c r="C22" i="5"/>
  <c r="I21" i="5"/>
  <c r="H21" i="5"/>
  <c r="F21" i="5"/>
  <c r="C21" i="5"/>
  <c r="I20" i="5"/>
  <c r="H20" i="5"/>
  <c r="F20" i="5"/>
  <c r="C20" i="5"/>
  <c r="I19" i="5"/>
  <c r="H19" i="5"/>
  <c r="F19" i="5"/>
  <c r="C19" i="5"/>
  <c r="I18" i="5"/>
  <c r="H18" i="5"/>
  <c r="F18" i="5"/>
  <c r="C18" i="5"/>
  <c r="I17" i="5"/>
  <c r="H17" i="5"/>
  <c r="F17" i="5"/>
  <c r="C17" i="5"/>
  <c r="I16" i="5"/>
  <c r="H16" i="5"/>
  <c r="F16" i="5"/>
  <c r="C16" i="5"/>
  <c r="I15" i="5"/>
  <c r="H15" i="5"/>
  <c r="F15" i="5"/>
  <c r="C15" i="5"/>
  <c r="I14" i="5"/>
  <c r="H14" i="5"/>
  <c r="F14" i="5"/>
  <c r="C14" i="5"/>
  <c r="I13" i="5"/>
  <c r="H13" i="5"/>
  <c r="F13" i="5"/>
  <c r="C13" i="5"/>
  <c r="I12" i="5"/>
  <c r="H12" i="5"/>
  <c r="F12" i="5"/>
  <c r="C12" i="5"/>
  <c r="I11" i="5"/>
  <c r="H11" i="5"/>
  <c r="F11" i="5"/>
  <c r="C11" i="5"/>
  <c r="J7" i="5"/>
  <c r="K5" i="5"/>
  <c r="I5" i="5"/>
  <c r="E23" i="4"/>
  <c r="I22" i="4"/>
  <c r="H22" i="4"/>
  <c r="F22" i="4"/>
  <c r="C22" i="4"/>
  <c r="I21" i="4"/>
  <c r="H21" i="4"/>
  <c r="F21" i="4"/>
  <c r="C21" i="4"/>
  <c r="I20" i="4"/>
  <c r="H20" i="4"/>
  <c r="F20" i="4"/>
  <c r="C20" i="4"/>
  <c r="I19" i="4"/>
  <c r="H19" i="4"/>
  <c r="F19" i="4"/>
  <c r="C19" i="4"/>
  <c r="I18" i="4"/>
  <c r="H18" i="4"/>
  <c r="F18" i="4"/>
  <c r="C18" i="4"/>
  <c r="I17" i="4"/>
  <c r="H17" i="4"/>
  <c r="F17" i="4"/>
  <c r="C17" i="4"/>
  <c r="I16" i="4"/>
  <c r="H16" i="4"/>
  <c r="F16" i="4"/>
  <c r="C16" i="4"/>
  <c r="I15" i="4"/>
  <c r="H15" i="4"/>
  <c r="F15" i="4"/>
  <c r="C15" i="4"/>
  <c r="I14" i="4"/>
  <c r="H14" i="4"/>
  <c r="F14" i="4"/>
  <c r="C14" i="4"/>
  <c r="I13" i="4"/>
  <c r="H13" i="4"/>
  <c r="F13" i="4"/>
  <c r="C13" i="4"/>
  <c r="I12" i="4"/>
  <c r="H12" i="4"/>
  <c r="F12" i="4"/>
  <c r="C12" i="4"/>
  <c r="I11" i="4"/>
  <c r="H11" i="4"/>
  <c r="F11" i="4"/>
  <c r="C11" i="4"/>
  <c r="J7" i="4"/>
  <c r="K5" i="4"/>
  <c r="I5" i="4"/>
  <c r="E23" i="3"/>
  <c r="I22" i="3"/>
  <c r="H22" i="3"/>
  <c r="F22" i="3"/>
  <c r="C22" i="3"/>
  <c r="I21" i="3"/>
  <c r="H21" i="3"/>
  <c r="F21" i="3"/>
  <c r="C21" i="3"/>
  <c r="I20" i="3"/>
  <c r="H20" i="3"/>
  <c r="F20" i="3"/>
  <c r="C20" i="3"/>
  <c r="I19" i="3"/>
  <c r="H19" i="3"/>
  <c r="F19" i="3"/>
  <c r="C19" i="3"/>
  <c r="I18" i="3"/>
  <c r="H18" i="3"/>
  <c r="F18" i="3"/>
  <c r="C18" i="3"/>
  <c r="I17" i="3"/>
  <c r="H17" i="3"/>
  <c r="F17" i="3"/>
  <c r="C17" i="3"/>
  <c r="I16" i="3"/>
  <c r="H16" i="3"/>
  <c r="F16" i="3"/>
  <c r="C16" i="3"/>
  <c r="I15" i="3"/>
  <c r="H15" i="3"/>
  <c r="F15" i="3"/>
  <c r="C15" i="3"/>
  <c r="I14" i="3"/>
  <c r="H14" i="3"/>
  <c r="F14" i="3"/>
  <c r="C14" i="3"/>
  <c r="H13" i="3"/>
  <c r="F13" i="3"/>
  <c r="C13" i="3"/>
  <c r="H12" i="3"/>
  <c r="F12" i="3"/>
  <c r="C12" i="3"/>
  <c r="I11" i="3"/>
  <c r="H11" i="3"/>
  <c r="F11" i="3"/>
  <c r="C11" i="3"/>
  <c r="J7" i="3"/>
  <c r="K5" i="3"/>
  <c r="I5" i="3"/>
  <c r="E23" i="2"/>
  <c r="I22" i="2"/>
  <c r="H22" i="2"/>
  <c r="F22" i="2"/>
  <c r="D22" i="2"/>
  <c r="C22" i="2"/>
  <c r="I21" i="2"/>
  <c r="H21" i="2"/>
  <c r="F21" i="2"/>
  <c r="D21" i="2"/>
  <c r="C21" i="2"/>
  <c r="I20" i="2"/>
  <c r="H20" i="2"/>
  <c r="F20" i="2"/>
  <c r="D20" i="2"/>
  <c r="C20" i="2"/>
  <c r="I19" i="2"/>
  <c r="H19" i="2"/>
  <c r="F19" i="2"/>
  <c r="D19" i="2"/>
  <c r="C19" i="2"/>
  <c r="I18" i="2"/>
  <c r="H18" i="2"/>
  <c r="F18" i="2"/>
  <c r="D18" i="2"/>
  <c r="C18" i="2"/>
  <c r="I17" i="2"/>
  <c r="H17" i="2"/>
  <c r="F17" i="2"/>
  <c r="D17" i="2"/>
  <c r="C17" i="2"/>
  <c r="I16" i="2"/>
  <c r="H16" i="2"/>
  <c r="F16" i="2"/>
  <c r="D16" i="2"/>
  <c r="C16" i="2"/>
  <c r="I15" i="2"/>
  <c r="H15" i="2"/>
  <c r="F15" i="2"/>
  <c r="D15" i="2"/>
  <c r="C15" i="2"/>
  <c r="I14" i="2"/>
  <c r="H14" i="2"/>
  <c r="F14" i="2"/>
  <c r="D14" i="2"/>
  <c r="C14" i="2"/>
  <c r="I13" i="2"/>
  <c r="H13" i="2"/>
  <c r="F13" i="2"/>
  <c r="D13" i="2"/>
  <c r="C13" i="2"/>
  <c r="H12" i="2"/>
  <c r="F12" i="2"/>
  <c r="C12" i="2"/>
  <c r="I11" i="2"/>
  <c r="H11" i="2"/>
  <c r="F11" i="2"/>
  <c r="C11" i="2"/>
  <c r="J7" i="2"/>
  <c r="K5" i="2"/>
  <c r="I5" i="2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I58" i="1"/>
  <c r="I54" i="1"/>
  <c r="I50" i="1"/>
  <c r="I46" i="1"/>
  <c r="I42" i="1"/>
  <c r="I38" i="1"/>
  <c r="I34" i="1"/>
  <c r="I30" i="1"/>
  <c r="I28" i="1"/>
  <c r="I24" i="1"/>
  <c r="I20" i="1"/>
  <c r="I16" i="1"/>
  <c r="I12" i="1"/>
  <c r="I8" i="1"/>
  <c r="I4" i="1"/>
  <c r="I56" i="1"/>
  <c r="I44" i="1"/>
  <c r="I36" i="1"/>
  <c r="I22" i="1"/>
  <c r="I10" i="1"/>
  <c r="I59" i="1"/>
  <c r="I55" i="1"/>
  <c r="I51" i="1"/>
  <c r="I47" i="1"/>
  <c r="I43" i="1"/>
  <c r="I39" i="1"/>
  <c r="I35" i="1"/>
  <c r="I31" i="1"/>
  <c r="I7" i="1"/>
  <c r="I3" i="1"/>
  <c r="I57" i="1"/>
  <c r="I53" i="1"/>
  <c r="I49" i="1"/>
  <c r="I45" i="1"/>
  <c r="I41" i="1"/>
  <c r="I37" i="1"/>
  <c r="I33" i="1"/>
  <c r="I29" i="1"/>
  <c r="I25" i="1"/>
  <c r="I21" i="1"/>
  <c r="I17" i="1"/>
  <c r="I13" i="1"/>
  <c r="I9" i="1"/>
  <c r="I5" i="1"/>
  <c r="I52" i="1"/>
  <c r="I48" i="1"/>
  <c r="I40" i="1"/>
  <c r="I32" i="1"/>
  <c r="I26" i="1"/>
  <c r="I18" i="1"/>
  <c r="I14" i="1"/>
  <c r="I6" i="1"/>
  <c r="I27" i="1"/>
  <c r="I23" i="1"/>
  <c r="I19" i="1"/>
  <c r="I15" i="1"/>
  <c r="I11" i="1"/>
  <c r="B9" i="1" l="1"/>
  <c r="B26" i="1"/>
  <c r="B10" i="1"/>
  <c r="B4" i="1"/>
  <c r="B17" i="1"/>
  <c r="B19" i="1"/>
  <c r="B3" i="1"/>
  <c r="B12" i="1"/>
  <c r="B8" i="1"/>
  <c r="B23" i="1"/>
  <c r="B22" i="1"/>
  <c r="B6" i="1"/>
  <c r="B29" i="1"/>
  <c r="B13" i="1"/>
  <c r="B15" i="1"/>
  <c r="B24" i="1"/>
  <c r="B21" i="1"/>
  <c r="B7" i="1"/>
  <c r="B18" i="1"/>
  <c r="B28" i="1"/>
  <c r="B25" i="1"/>
  <c r="B27" i="1"/>
  <c r="B11" i="1"/>
  <c r="B20" i="1"/>
  <c r="B5" i="1"/>
  <c r="B14" i="1"/>
  <c r="B16" i="1"/>
</calcChain>
</file>

<file path=xl/comments1.xml><?xml version="1.0" encoding="utf-8"?>
<comments xmlns="http://schemas.openxmlformats.org/spreadsheetml/2006/main">
  <authors>
    <author>Willy Pelhate</author>
  </authors>
  <commentList>
    <comment ref="I3" authorId="0" shapeId="0">
      <text>
        <r>
          <rPr>
            <sz val="9"/>
            <color indexed="81"/>
            <rFont val="Tahoma"/>
            <family val="2"/>
          </rPr>
          <t xml:space="preserve">C'est normal, Je suis entrain de modifié la mise en page </t>
        </r>
      </text>
    </comment>
    <comment ref="B8" authorId="0" shapeId="0">
      <text>
        <r>
          <rPr>
            <sz val="9"/>
            <color indexed="81"/>
            <rFont val="Tahoma"/>
            <family val="2"/>
          </rPr>
          <t xml:space="preserve">Il n'y a que la premiere semaine avec le mois qui est compté? 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 xml:space="preserve">Il n'y a que la premiere semaine avec le mois qui est compté? </t>
        </r>
      </text>
    </comment>
    <comment ref="I16" authorId="0" shapeId="0">
      <text>
        <r>
          <rPr>
            <sz val="9"/>
            <color indexed="81"/>
            <rFont val="Tahoma"/>
            <family val="2"/>
          </rPr>
          <t>Il n'y a que cette semaine qui est sommé</t>
        </r>
      </text>
    </comment>
    <comment ref="I21" authorId="0" shapeId="0">
      <text>
        <r>
          <rPr>
            <sz val="9"/>
            <color indexed="81"/>
            <rFont val="Tahoma"/>
            <family val="2"/>
          </rPr>
          <t>Il n'y a que cette semaine qui est sommé</t>
        </r>
      </text>
    </comment>
  </commentList>
</comments>
</file>

<file path=xl/sharedStrings.xml><?xml version="1.0" encoding="utf-8"?>
<sst xmlns="http://schemas.openxmlformats.org/spreadsheetml/2006/main" count="290" uniqueCount="90">
  <si>
    <t>Mois</t>
  </si>
  <si>
    <t>Nombre H
Production</t>
  </si>
  <si>
    <t>Nombre H
Préparation</t>
  </si>
  <si>
    <t>Numéro de chantier</t>
  </si>
  <si>
    <t>Nombre d'h /Chantier</t>
  </si>
  <si>
    <t>Feuilles</t>
  </si>
  <si>
    <t>541-00070</t>
  </si>
  <si>
    <t>S 49</t>
  </si>
  <si>
    <t>543-00066</t>
  </si>
  <si>
    <t>S 50</t>
  </si>
  <si>
    <t>551-00062</t>
  </si>
  <si>
    <t>S 51</t>
  </si>
  <si>
    <t>S 52</t>
  </si>
  <si>
    <t>S 53</t>
  </si>
  <si>
    <t>S 01</t>
  </si>
  <si>
    <t>S 02</t>
  </si>
  <si>
    <t>S 03</t>
  </si>
  <si>
    <t>S 04</t>
  </si>
  <si>
    <t>S 05</t>
  </si>
  <si>
    <t>S 06</t>
  </si>
  <si>
    <t>S 07</t>
  </si>
  <si>
    <t>S 08</t>
  </si>
  <si>
    <t>S 09</t>
  </si>
  <si>
    <t>S 10</t>
  </si>
  <si>
    <t>S 11</t>
  </si>
  <si>
    <t>S 12</t>
  </si>
  <si>
    <t>S 13-1</t>
  </si>
  <si>
    <t>S 13-2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</si>
  <si>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</si>
  <si>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</si>
  <si>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</si>
  <si>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</si>
  <si>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</si>
  <si>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</si>
  <si>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</si>
  <si>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</si>
  <si>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</si>
  <si>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</si>
  <si>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</si>
  <si>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</si>
  <si>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</si>
  <si>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</si>
  <si>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</si>
  <si>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</si>
  <si>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</si>
  <si>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</si>
  <si>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</si>
  <si>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</si>
  <si>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</si>
  <si>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</si>
  <si>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</si>
  <si>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</si>
  <si>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</si>
  <si>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</si>
  <si>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</si>
  <si>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</si>
  <si>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</si>
  <si>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</si>
  <si>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</si>
  <si>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</si>
  <si>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</si>
  <si>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</si>
  <si>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</si>
  <si>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ZONE</t>
  </si>
  <si>
    <t>POINTAGE SEMAINIER</t>
  </si>
  <si>
    <t>SEMAINE N° :</t>
  </si>
  <si>
    <t>/2021</t>
  </si>
  <si>
    <t>Du:</t>
  </si>
  <si>
    <t>au</t>
  </si>
  <si>
    <t>V</t>
  </si>
  <si>
    <t>PETIT DP</t>
  </si>
  <si>
    <t>OBSERVATION</t>
  </si>
  <si>
    <t>N° CHANTIER</t>
  </si>
  <si>
    <t>CODE AGENT</t>
  </si>
  <si>
    <t>CODE
AGENCE</t>
  </si>
  <si>
    <t>NOM AGENT</t>
  </si>
  <si>
    <t>HEURES</t>
  </si>
  <si>
    <t>PANIER</t>
  </si>
  <si>
    <t>TRAJET</t>
  </si>
  <si>
    <t>TRANS
PORT</t>
  </si>
  <si>
    <t>LIEUX</t>
  </si>
  <si>
    <t>CDD1</t>
  </si>
  <si>
    <t>ATELIER</t>
  </si>
  <si>
    <t>S1580</t>
  </si>
  <si>
    <t>Total</t>
  </si>
  <si>
    <t>S1123</t>
  </si>
  <si>
    <t>CONGE</t>
  </si>
  <si>
    <t>CONGE JEUDI et VENDREDI</t>
  </si>
  <si>
    <t>CDD2</t>
  </si>
  <si>
    <t>Lundi 05 Avril Ferié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</si>
</sst>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6600"/>
      <name val="Calibri"/>
      <family val="2"/>
      <scheme val="minor"/>
    </font>
    <font>
      <b/>
      <sz val="16"/>
      <color rgb="FF0066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20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n">
        <color theme="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/>
      <right/>
      <top style="medium">
        <color theme="0" tint="-0.24994659260841701"/>
      </top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/>
      <right style="thin">
        <color theme="0"/>
      </right>
      <top style="medium">
        <color theme="0" tint="-0.24994659260841701"/>
      </top>
      <bottom/>
      <diagonal/>
    </border>
    <border>
      <left style="thin">
        <color theme="0"/>
      </left>
      <right style="thin">
        <color theme="0"/>
      </right>
      <top style="medium">
        <color theme="0" tint="-0.24994659260841701"/>
      </top>
      <bottom/>
      <diagonal/>
    </border>
    <border>
      <left style="double">
        <color theme="0"/>
      </left>
      <right style="double">
        <color theme="0"/>
      </right>
      <top style="medium">
        <color theme="0" tint="-0.24994659260841701"/>
      </top>
      <bottom/>
      <diagonal/>
    </border>
    <border>
      <left style="thin">
        <color theme="0"/>
      </left>
      <right/>
      <top style="medium">
        <color theme="0" tint="-0.24994659260841701"/>
      </top>
      <bottom/>
      <diagonal/>
    </border>
  </borders>
  <cellStyleXfs count="2">
    <xf numFmtId="0" fontId="0" fillId="0" borderId="0"/>
    <xf numFmtId="0" fontId="5" fillId="0" borderId="0"/>
  </cellStyleXfs>
  <cellXfs count="96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ill="1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2" fillId="0" borderId="2" xfId="0" applyFont="1" applyFill="1" applyBorder="1" applyAlignment="1">
      <alignment horizontal="center" vertical="center"/>
    </xf>
    <xf numFmtId="17" fontId="0" fillId="3" borderId="3" xfId="0" applyNumberFormat="1" applyFont="1" applyFill="1" applyBorder="1" applyAlignment="1">
      <alignment horizontal="center" vertical="center"/>
    </xf>
    <xf numFmtId="0" fontId="0" fillId="3" borderId="4" xfId="0" applyFont="1" applyFill="1" applyBorder="1"/>
    <xf numFmtId="0" fontId="0" fillId="0" borderId="2" xfId="0" applyFont="1" applyFill="1" applyBorder="1"/>
    <xf numFmtId="164" fontId="0" fillId="0" borderId="0" xfId="0" applyNumberFormat="1"/>
    <xf numFmtId="17" fontId="0" fillId="4" borderId="5" xfId="0" applyNumberFormat="1" applyFont="1" applyFill="1" applyBorder="1" applyAlignment="1">
      <alignment horizontal="center" vertical="center"/>
    </xf>
    <xf numFmtId="0" fontId="0" fillId="4" borderId="6" xfId="0" applyFont="1" applyFill="1" applyBorder="1"/>
    <xf numFmtId="0" fontId="0" fillId="0" borderId="0" xfId="0" applyFont="1" applyFill="1"/>
    <xf numFmtId="17" fontId="0" fillId="3" borderId="5" xfId="0" applyNumberFormat="1" applyFont="1" applyFill="1" applyBorder="1" applyAlignment="1">
      <alignment horizontal="center" vertical="center"/>
    </xf>
    <xf numFmtId="0" fontId="0" fillId="3" borderId="6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2" fontId="3" fillId="0" borderId="0" xfId="0" applyNumberFormat="1" applyFont="1" applyFill="1" applyBorder="1"/>
    <xf numFmtId="2" fontId="4" fillId="0" borderId="0" xfId="0" applyNumberFormat="1" applyFont="1" applyFill="1" applyBorder="1"/>
    <xf numFmtId="0" fontId="0" fillId="0" borderId="0" xfId="0" applyAlignment="1">
      <alignment horizontal="center" vertical="center"/>
    </xf>
    <xf numFmtId="0" fontId="0" fillId="0" borderId="7" xfId="0" applyFont="1" applyFill="1" applyBorder="1"/>
    <xf numFmtId="0" fontId="6" fillId="0" borderId="8" xfId="1" applyFont="1" applyBorder="1" applyAlignment="1">
      <alignment vertical="center"/>
    </xf>
    <xf numFmtId="0" fontId="6" fillId="0" borderId="9" xfId="1" applyFont="1" applyBorder="1" applyAlignment="1">
      <alignment vertical="center"/>
    </xf>
    <xf numFmtId="0" fontId="7" fillId="0" borderId="10" xfId="1" applyFont="1" applyBorder="1" applyAlignment="1">
      <alignment horizontal="right" vertical="center"/>
    </xf>
    <xf numFmtId="0" fontId="7" fillId="0" borderId="9" xfId="1" applyFont="1" applyBorder="1" applyAlignment="1">
      <alignment vertical="center"/>
    </xf>
    <xf numFmtId="0" fontId="8" fillId="0" borderId="9" xfId="1" applyFont="1" applyBorder="1" applyAlignment="1">
      <alignment horizontal="center" vertical="center"/>
    </xf>
    <xf numFmtId="0" fontId="8" fillId="0" borderId="10" xfId="1" applyFont="1" applyBorder="1" applyAlignment="1">
      <alignment horizontal="center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left" vertical="center"/>
    </xf>
    <xf numFmtId="0" fontId="9" fillId="0" borderId="0" xfId="1" applyFont="1" applyAlignment="1">
      <alignment vertical="center"/>
    </xf>
    <xf numFmtId="0" fontId="6" fillId="0" borderId="11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7" fillId="0" borderId="12" xfId="1" applyFont="1" applyBorder="1" applyAlignment="1">
      <alignment horizontal="right" vertical="center" indent="1"/>
    </xf>
    <xf numFmtId="0" fontId="7" fillId="0" borderId="0" xfId="1" applyFont="1" applyBorder="1" applyAlignment="1">
      <alignment vertical="center"/>
    </xf>
    <xf numFmtId="0" fontId="8" fillId="0" borderId="0" xfId="1" applyFont="1" applyBorder="1" applyAlignment="1">
      <alignment horizontal="center" vertical="center"/>
    </xf>
    <xf numFmtId="0" fontId="8" fillId="0" borderId="12" xfId="1" applyFont="1" applyBorder="1" applyAlignment="1">
      <alignment horizontal="center" vertical="center"/>
    </xf>
    <xf numFmtId="0" fontId="7" fillId="0" borderId="12" xfId="1" applyFont="1" applyBorder="1" applyAlignment="1">
      <alignment horizontal="right" vertical="center" wrapText="1" indent="1"/>
    </xf>
    <xf numFmtId="0" fontId="7" fillId="0" borderId="0" xfId="1" applyFont="1" applyBorder="1" applyAlignment="1">
      <alignment vertical="center" wrapText="1"/>
    </xf>
    <xf numFmtId="0" fontId="8" fillId="0" borderId="0" xfId="1" applyFont="1" applyBorder="1" applyAlignment="1">
      <alignment horizontal="right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left" vertical="center"/>
    </xf>
    <xf numFmtId="17" fontId="8" fillId="0" borderId="12" xfId="1" applyNumberFormat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right" vertical="center"/>
    </xf>
    <xf numFmtId="14" fontId="10" fillId="5" borderId="0" xfId="1" applyNumberFormat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left" vertical="center"/>
    </xf>
    <xf numFmtId="14" fontId="8" fillId="0" borderId="0" xfId="1" applyNumberFormat="1" applyFont="1" applyFill="1" applyBorder="1" applyAlignment="1">
      <alignment horizontal="left" vertical="center"/>
    </xf>
    <xf numFmtId="0" fontId="11" fillId="0" borderId="12" xfId="1" applyFont="1" applyBorder="1" applyAlignment="1">
      <alignment vertical="center"/>
    </xf>
    <xf numFmtId="0" fontId="6" fillId="0" borderId="13" xfId="1" applyFont="1" applyBorder="1" applyAlignment="1">
      <alignment vertical="center"/>
    </xf>
    <xf numFmtId="0" fontId="6" fillId="0" borderId="14" xfId="1" applyFont="1" applyBorder="1" applyAlignment="1">
      <alignment vertical="center"/>
    </xf>
    <xf numFmtId="0" fontId="7" fillId="0" borderId="15" xfId="1" applyFont="1" applyBorder="1" applyAlignment="1">
      <alignment vertical="center"/>
    </xf>
    <xf numFmtId="0" fontId="7" fillId="0" borderId="14" xfId="1" applyFont="1" applyBorder="1" applyAlignment="1">
      <alignment vertical="center"/>
    </xf>
    <xf numFmtId="0" fontId="8" fillId="0" borderId="14" xfId="1" applyFont="1" applyBorder="1" applyAlignment="1">
      <alignment vertical="center"/>
    </xf>
    <xf numFmtId="0" fontId="8" fillId="0" borderId="15" xfId="1" applyFont="1" applyBorder="1" applyAlignment="1">
      <alignment vertical="center"/>
    </xf>
    <xf numFmtId="0" fontId="6" fillId="0" borderId="0" xfId="1" applyFont="1" applyBorder="1" applyAlignment="1">
      <alignment horizontal="center" vertical="center"/>
    </xf>
    <xf numFmtId="0" fontId="12" fillId="6" borderId="0" xfId="1" applyFont="1" applyFill="1" applyBorder="1" applyAlignment="1">
      <alignment horizontal="center" vertical="center"/>
    </xf>
    <xf numFmtId="0" fontId="12" fillId="7" borderId="0" xfId="1" applyNumberFormat="1" applyFont="1" applyFill="1" applyBorder="1" applyAlignment="1">
      <alignment horizontal="center" vertical="center" wrapText="1"/>
    </xf>
    <xf numFmtId="0" fontId="12" fillId="7" borderId="1" xfId="1" applyNumberFormat="1" applyFont="1" applyFill="1" applyBorder="1" applyAlignment="1">
      <alignment horizontal="center" vertical="center" wrapText="1"/>
    </xf>
    <xf numFmtId="0" fontId="1" fillId="7" borderId="1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center" vertical="center" wrapText="1"/>
    </xf>
    <xf numFmtId="0" fontId="9" fillId="0" borderId="0" xfId="1" applyFont="1" applyAlignment="1">
      <alignment horizontal="left" vertical="center"/>
    </xf>
    <xf numFmtId="0" fontId="7" fillId="8" borderId="3" xfId="1" applyNumberFormat="1" applyFont="1" applyFill="1" applyBorder="1" applyAlignment="1">
      <alignment horizontal="center" vertical="center"/>
    </xf>
    <xf numFmtId="0" fontId="7" fillId="8" borderId="4" xfId="1" applyNumberFormat="1" applyFont="1" applyFill="1" applyBorder="1" applyAlignment="1">
      <alignment horizontal="center" vertical="center"/>
    </xf>
    <xf numFmtId="1" fontId="7" fillId="8" borderId="4" xfId="1" applyNumberFormat="1" applyFont="1" applyFill="1" applyBorder="1" applyAlignment="1">
      <alignment horizontal="center" vertical="center"/>
    </xf>
    <xf numFmtId="0" fontId="9" fillId="8" borderId="4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left" vertical="center" wrapText="1"/>
    </xf>
    <xf numFmtId="0" fontId="7" fillId="9" borderId="5" xfId="1" applyNumberFormat="1" applyFont="1" applyFill="1" applyBorder="1" applyAlignment="1">
      <alignment horizontal="center" vertical="center"/>
    </xf>
    <xf numFmtId="0" fontId="7" fillId="9" borderId="6" xfId="1" applyNumberFormat="1" applyFont="1" applyFill="1" applyBorder="1" applyAlignment="1">
      <alignment horizontal="center" vertical="center"/>
    </xf>
    <xf numFmtId="1" fontId="7" fillId="9" borderId="6" xfId="1" applyNumberFormat="1" applyFont="1" applyFill="1" applyBorder="1" applyAlignment="1">
      <alignment horizontal="center" vertical="center"/>
    </xf>
    <xf numFmtId="0" fontId="13" fillId="9" borderId="6" xfId="1" applyNumberFormat="1" applyFont="1" applyFill="1" applyBorder="1" applyAlignment="1">
      <alignment horizontal="center" vertical="center" wrapText="1"/>
    </xf>
    <xf numFmtId="0" fontId="9" fillId="8" borderId="5" xfId="1" applyNumberFormat="1" applyFont="1" applyFill="1" applyBorder="1" applyAlignment="1">
      <alignment horizontal="center" vertical="center" wrapText="1"/>
    </xf>
    <xf numFmtId="0" fontId="9" fillId="8" borderId="6" xfId="1" applyNumberFormat="1" applyFont="1" applyFill="1" applyBorder="1" applyAlignment="1">
      <alignment horizontal="center" vertical="center" wrapText="1"/>
    </xf>
    <xf numFmtId="1" fontId="9" fillId="8" borderId="6" xfId="1" applyNumberFormat="1" applyFont="1" applyFill="1" applyBorder="1" applyAlignment="1">
      <alignment horizontal="center" vertical="center" wrapText="1"/>
    </xf>
    <xf numFmtId="0" fontId="13" fillId="8" borderId="6" xfId="1" applyNumberFormat="1" applyFont="1" applyFill="1" applyBorder="1" applyAlignment="1">
      <alignment horizontal="center" vertical="center" wrapText="1"/>
    </xf>
    <xf numFmtId="0" fontId="9" fillId="9" borderId="5" xfId="1" applyNumberFormat="1" applyFont="1" applyFill="1" applyBorder="1" applyAlignment="1">
      <alignment horizontal="center" vertical="center" wrapText="1"/>
    </xf>
    <xf numFmtId="0" fontId="9" fillId="9" borderId="6" xfId="1" applyNumberFormat="1" applyFont="1" applyFill="1" applyBorder="1" applyAlignment="1">
      <alignment horizontal="center" vertical="center" wrapText="1"/>
    </xf>
    <xf numFmtId="1" fontId="9" fillId="9" borderId="6" xfId="1" applyNumberFormat="1" applyFont="1" applyFill="1" applyBorder="1" applyAlignment="1">
      <alignment horizontal="center" vertical="center" wrapText="1"/>
    </xf>
    <xf numFmtId="0" fontId="9" fillId="8" borderId="6" xfId="1" applyNumberFormat="1" applyFont="1" applyFill="1" applyBorder="1" applyAlignment="1">
      <alignment horizontal="left" vertical="center" wrapText="1"/>
    </xf>
    <xf numFmtId="0" fontId="9" fillId="9" borderId="6" xfId="1" applyNumberFormat="1" applyFont="1" applyFill="1" applyBorder="1" applyAlignment="1">
      <alignment horizontal="left" vertical="center" wrapText="1"/>
    </xf>
    <xf numFmtId="0" fontId="9" fillId="7" borderId="3" xfId="0" applyNumberFormat="1" applyFont="1" applyFill="1" applyBorder="1" applyAlignment="1">
      <alignment horizontal="center" vertical="center" wrapText="1"/>
    </xf>
    <xf numFmtId="0" fontId="9" fillId="7" borderId="4" xfId="0" applyNumberFormat="1" applyFont="1" applyFill="1" applyBorder="1" applyAlignment="1">
      <alignment horizontal="center" vertical="center" wrapText="1"/>
    </xf>
    <xf numFmtId="0" fontId="14" fillId="7" borderId="4" xfId="0" applyNumberFormat="1" applyFont="1" applyFill="1" applyBorder="1" applyAlignment="1">
      <alignment horizontal="center" vertical="center" wrapText="1"/>
    </xf>
    <xf numFmtId="0" fontId="1" fillId="7" borderId="4" xfId="0" applyFont="1" applyFill="1" applyBorder="1"/>
    <xf numFmtId="0" fontId="13" fillId="7" borderId="4" xfId="0" applyNumberFormat="1" applyFont="1" applyFill="1" applyBorder="1" applyAlignment="1">
      <alignment horizontal="center" vertical="center" wrapText="1"/>
    </xf>
    <xf numFmtId="0" fontId="6" fillId="0" borderId="0" xfId="1" applyFont="1" applyFill="1" applyAlignment="1">
      <alignment horizontal="center" vertical="center"/>
    </xf>
    <xf numFmtId="0" fontId="12" fillId="0" borderId="16" xfId="1" applyNumberFormat="1" applyFont="1" applyFill="1" applyBorder="1" applyAlignment="1">
      <alignment horizontal="center" vertical="center" wrapText="1"/>
    </xf>
    <xf numFmtId="0" fontId="12" fillId="0" borderId="17" xfId="1" applyNumberFormat="1" applyFont="1" applyFill="1" applyBorder="1" applyAlignment="1">
      <alignment horizontal="center" vertical="center" wrapText="1"/>
    </xf>
    <xf numFmtId="0" fontId="12" fillId="0" borderId="18" xfId="1" applyNumberFormat="1" applyFont="1" applyFill="1" applyBorder="1" applyAlignment="1">
      <alignment horizontal="center" vertical="center" wrapText="1"/>
    </xf>
    <xf numFmtId="0" fontId="12" fillId="0" borderId="19" xfId="1" applyNumberFormat="1" applyFont="1" applyFill="1" applyBorder="1" applyAlignment="1">
      <alignment horizontal="center" vertical="center" wrapText="1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6" xfId="1" applyNumberFormat="1" applyFont="1" applyFill="1" applyBorder="1" applyAlignment="1">
      <alignment horizontal="center" vertical="center"/>
    </xf>
    <xf numFmtId="1" fontId="7" fillId="8" borderId="6" xfId="1" applyNumberFormat="1" applyFont="1" applyFill="1" applyBorder="1" applyAlignment="1">
      <alignment horizontal="center" vertical="center"/>
    </xf>
    <xf numFmtId="1" fontId="9" fillId="9" borderId="6" xfId="1" applyNumberFormat="1" applyFont="1" applyFill="1" applyBorder="1" applyAlignment="1">
      <alignment horizontal="center" vertical="center"/>
    </xf>
    <xf numFmtId="0" fontId="9" fillId="9" borderId="6" xfId="1" applyNumberFormat="1" applyFont="1" applyFill="1" applyBorder="1" applyAlignment="1">
      <alignment horizontal="center" vertical="center"/>
    </xf>
    <xf numFmtId="0" fontId="7" fillId="7" borderId="3" xfId="1" applyNumberFormat="1" applyFont="1" applyFill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4-TOUTAINVILLE\03%20-%20POINTAGE\Point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GENTS"/>
      <sheetName val="RécapH"/>
      <sheetName val="MOD"/>
      <sheetName val="S 49"/>
      <sheetName val="S 50"/>
      <sheetName val="S 51"/>
      <sheetName val="S 52"/>
      <sheetName val="S 53"/>
      <sheetName val="S 01"/>
      <sheetName val="S 02"/>
      <sheetName val="S 03"/>
      <sheetName val="S 04"/>
      <sheetName val="S 05"/>
      <sheetName val="S 06"/>
      <sheetName val="S 07"/>
      <sheetName val="S 08"/>
      <sheetName val="S 09"/>
      <sheetName val="S 10"/>
      <sheetName val="S 11"/>
      <sheetName val="S 12"/>
      <sheetName val="S 13-1"/>
      <sheetName val="S 13-2"/>
      <sheetName val="S 14"/>
      <sheetName val="S 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59"/>
  <sheetViews>
    <sheetView tabSelected="1" workbookViewId="0">
      <selection activeCell="L20" sqref="L20"/>
    </sheetView>
  </sheetViews>
  <sheetFormatPr baseColWidth="10" defaultRowHeight="15" x14ac:dyDescent="0.25"/>
  <cols>
    <col min="1" max="1" width="12.42578125" style="20" bestFit="1" customWidth="1"/>
    <col min="2" max="3" width="13" bestFit="1" customWidth="1"/>
    <col min="4" max="4" width="20.85546875" customWidth="1"/>
    <col min="5" max="5" width="22.5703125" customWidth="1"/>
    <col min="8" max="8" width="11.42578125" style="2"/>
  </cols>
  <sheetData>
    <row r="1" spans="1:9" x14ac:dyDescent="0.25">
      <c r="A1" s="1"/>
      <c r="B1" s="1"/>
      <c r="C1" s="1"/>
    </row>
    <row r="2" spans="1:9" s="5" customFormat="1" ht="32.25" customHeight="1" thickBot="1" x14ac:dyDescent="0.3">
      <c r="A2" s="3" t="s">
        <v>0</v>
      </c>
      <c r="B2" s="4" t="s">
        <v>1</v>
      </c>
      <c r="C2" s="4" t="s">
        <v>2</v>
      </c>
      <c r="D2" s="4" t="s">
        <v>3</v>
      </c>
      <c r="E2" s="4" t="s">
        <v>4</v>
      </c>
      <c r="H2" s="6" t="s">
        <v>5</v>
      </c>
    </row>
    <row r="3" spans="1:9" ht="15.75" thickTop="1" x14ac:dyDescent="0.25">
      <c r="A3" s="7">
        <v>44105</v>
      </c>
      <c r="B3" s="8" t="str">
        <f ca="1">IFERROR(SUMPRODUCT(SUMIF(INDIRECT("'"&amp;OFFSET(H$2,MATCH(A3,I$3:I$59,0),,COUNTIF(I$3:I$59,A3))&amp;"'!$K$5"),$A3,INDIRECT("'"&amp;OFFSET(H$2,MATCH(A3,I$3:I$59,0),,COUNTIF(I$3:I$59,A3))&amp;"'!$E$23"))),"")</f>
        <v/>
      </c>
      <c r="C3" s="8"/>
      <c r="D3" s="8" t="s">
        <v>6</v>
      </c>
      <c r="E3" s="8" t="e">
        <f ca="1">SUMPRODUCT(SUMIF(INDIRECT("'"&amp;Feuilles&amp;"'!$k:$k"),$D3,INDIRECT("'"&amp;Feuilles&amp;"'!$o:$o")))</f>
        <v>#REF!</v>
      </c>
      <c r="H3" s="9" t="s">
        <v>7</v>
      </c>
      <c r="I3" s="10" t="e">
        <f t="shared" ref="I3:I59" ca="1" si="0">INDIRECT("'"&amp;H3&amp;"'!k5")</f>
        <v>#REF!</v>
      </c>
    </row>
    <row r="4" spans="1:9" x14ac:dyDescent="0.25">
      <c r="A4" s="11">
        <v>44136</v>
      </c>
      <c r="B4" s="12" t="str">
        <f t="shared" ref="B4:B29" ca="1" si="1">IFERROR(SUMPRODUCT(SUMIF(INDIRECT("'"&amp;OFFSET(H$2,MATCH(A4,I$3:I$59,0),,COUNTIF(I$3:I$59,A4))&amp;"'!$K$5"),$A4,INDIRECT("'"&amp;OFFSET(H$2,MATCH(A4,I$3:I$59,0),,COUNTIF(I$3:I$59,A4))&amp;"'!$E$23"))),"")</f>
        <v/>
      </c>
      <c r="C4" s="12"/>
      <c r="D4" s="12" t="s">
        <v>8</v>
      </c>
      <c r="E4" s="12" t="e">
        <f ca="1">SUMPRODUCT(SUMIF(INDIRECT("'"&amp;Feuilles&amp;"'!$k:$k"),$D4,INDIRECT("'"&amp;Feuilles&amp;"'!$o:$o")))</f>
        <v>#REF!</v>
      </c>
      <c r="H4" s="13" t="s">
        <v>9</v>
      </c>
      <c r="I4" s="10" t="e">
        <f t="shared" ca="1" si="0"/>
        <v>#REF!</v>
      </c>
    </row>
    <row r="5" spans="1:9" x14ac:dyDescent="0.25">
      <c r="A5" s="14">
        <v>44166</v>
      </c>
      <c r="B5" s="15" t="str">
        <f t="shared" ca="1" si="1"/>
        <v/>
      </c>
      <c r="C5" s="15"/>
      <c r="D5" s="15" t="s">
        <v>10</v>
      </c>
      <c r="E5" s="15" t="e">
        <f ca="1">SUMPRODUCT(SUMIF(INDIRECT("'"&amp;Feuilles&amp;"'!$k:$k"),$D5,INDIRECT("'"&amp;Feuilles&amp;"'!$o:$o")))</f>
        <v>#REF!</v>
      </c>
      <c r="H5" s="13" t="s">
        <v>11</v>
      </c>
      <c r="I5" s="10" t="e">
        <f t="shared" ca="1" si="0"/>
        <v>#REF!</v>
      </c>
    </row>
    <row r="6" spans="1:9" x14ac:dyDescent="0.25">
      <c r="A6" s="11">
        <v>44197</v>
      </c>
      <c r="B6" s="12" t="str">
        <f t="shared" ca="1" si="1"/>
        <v/>
      </c>
      <c r="C6" s="12"/>
      <c r="D6" s="12"/>
      <c r="E6" s="12" t="str">
        <f ca="1">IF(RécapH!$D$3:$D$29="","",SUMPRODUCT(SUMIF(INDIRECT(#REF!),$D6,INDIRECT(#REF!))))</f>
        <v/>
      </c>
      <c r="H6" s="13" t="s">
        <v>12</v>
      </c>
      <c r="I6" s="10" t="e">
        <f t="shared" ca="1" si="0"/>
        <v>#REF!</v>
      </c>
    </row>
    <row r="7" spans="1:9" x14ac:dyDescent="0.25">
      <c r="A7" s="14">
        <v>44228</v>
      </c>
      <c r="B7" s="15" t="str">
        <f t="shared" ca="1" si="1"/>
        <v/>
      </c>
      <c r="C7" s="15"/>
      <c r="D7" s="15"/>
      <c r="E7" s="15" t="str">
        <f ca="1">IF(RécapH!$D$3:$D$29="","",SUMPRODUCT(SUMIF(INDIRECT(#REF!),$D7,INDIRECT(#REF!))))</f>
        <v/>
      </c>
      <c r="H7" s="13" t="s">
        <v>13</v>
      </c>
      <c r="I7" s="10" t="e">
        <f t="shared" ca="1" si="0"/>
        <v>#REF!</v>
      </c>
    </row>
    <row r="8" spans="1:9" x14ac:dyDescent="0.25">
      <c r="A8" s="11">
        <v>44256</v>
      </c>
      <c r="B8" s="12">
        <f ca="1">IFERROR(SUMPRODUCT(SUMIF(INDIRECT("'"&amp;OFFSET(H$2,MATCH(A8,I$3:I$59,0),,COUNTIF(I$3:I$59,A8))&amp;"'!$K$5"),$A8,INDIRECT("'"&amp;OFFSET(H$2,MATCH(A8,I$3:I$59,0),,COUNTIF(I$3:I$59,A8))&amp;"'!$E$23"))),"")</f>
        <v>76</v>
      </c>
      <c r="C8" s="12"/>
      <c r="D8" s="12"/>
      <c r="E8" s="12" t="str">
        <f ca="1">IF(RécapH!$D$3:$D$29="","",SUMPRODUCT(SUMIF(INDIRECT(#REF!),$D8,INDIRECT(#REF!))))</f>
        <v/>
      </c>
      <c r="H8" s="13" t="s">
        <v>14</v>
      </c>
      <c r="I8" s="10" t="e">
        <f t="shared" ca="1" si="0"/>
        <v>#REF!</v>
      </c>
    </row>
    <row r="9" spans="1:9" x14ac:dyDescent="0.25">
      <c r="A9" s="14">
        <v>44287</v>
      </c>
      <c r="B9" s="15">
        <f ca="1">IFERROR(SUMPRODUCT(SUMIF(INDIRECT("'"&amp;OFFSET(H$2,MATCH(A9,I$3:I$59,0),,COUNTIF(I$3:I$59,A9))&amp;"'!$K$5"),$A9,INDIRECT("'"&amp;OFFSET(H$2,MATCH(A9,I$3:I$59,0),,COUNTIF(I$3:I$59,A9))&amp;"'!$E$23"))),"")</f>
        <v>61</v>
      </c>
      <c r="C9" s="15"/>
      <c r="D9" s="15"/>
      <c r="E9" s="15" t="str">
        <f ca="1">IF(RécapH!$D$3:$D$29="","",SUMPRODUCT(SUMIF(INDIRECT(#REF!),$D9,INDIRECT(#REF!))))</f>
        <v/>
      </c>
      <c r="H9" s="13" t="s">
        <v>15</v>
      </c>
      <c r="I9" s="10" t="e">
        <f t="shared" ca="1" si="0"/>
        <v>#REF!</v>
      </c>
    </row>
    <row r="10" spans="1:9" x14ac:dyDescent="0.25">
      <c r="A10" s="11">
        <v>44317</v>
      </c>
      <c r="B10" s="12" t="str">
        <f t="shared" ca="1" si="1"/>
        <v/>
      </c>
      <c r="C10" s="12"/>
      <c r="D10" s="12"/>
      <c r="E10" s="12" t="str">
        <f ca="1">IF(RécapH!$D$3:$D$29="","",SUMPRODUCT(SUMIF(INDIRECT(#REF!),$D10,INDIRECT(#REF!))))</f>
        <v/>
      </c>
      <c r="H10" s="13" t="s">
        <v>16</v>
      </c>
      <c r="I10" s="10" t="e">
        <f t="shared" ca="1" si="0"/>
        <v>#REF!</v>
      </c>
    </row>
    <row r="11" spans="1:9" x14ac:dyDescent="0.25">
      <c r="A11" s="14">
        <v>44348</v>
      </c>
      <c r="B11" s="15" t="str">
        <f t="shared" ca="1" si="1"/>
        <v/>
      </c>
      <c r="C11" s="15"/>
      <c r="D11" s="15"/>
      <c r="E11" s="15" t="str">
        <f ca="1">IF(RécapH!$D$3:$D$29="","",SUMPRODUCT(SUMIF(INDIRECT(#REF!),$D11,INDIRECT(#REF!))))</f>
        <v/>
      </c>
      <c r="H11" s="13" t="s">
        <v>17</v>
      </c>
      <c r="I11" s="10" t="e">
        <f t="shared" ca="1" si="0"/>
        <v>#REF!</v>
      </c>
    </row>
    <row r="12" spans="1:9" x14ac:dyDescent="0.25">
      <c r="A12" s="11">
        <v>44378</v>
      </c>
      <c r="B12" s="12" t="str">
        <f t="shared" ca="1" si="1"/>
        <v/>
      </c>
      <c r="C12" s="12"/>
      <c r="D12" s="12"/>
      <c r="E12" s="12" t="str">
        <f ca="1">IF(RécapH!$D$3:$D$29="","",SUMPRODUCT(SUMIF(INDIRECT(#REF!),$D12,INDIRECT(#REF!))))</f>
        <v/>
      </c>
      <c r="H12" s="13" t="s">
        <v>18</v>
      </c>
      <c r="I12" s="10" t="e">
        <f t="shared" ca="1" si="0"/>
        <v>#REF!</v>
      </c>
    </row>
    <row r="13" spans="1:9" x14ac:dyDescent="0.25">
      <c r="A13" s="14">
        <v>44409</v>
      </c>
      <c r="B13" s="15" t="str">
        <f t="shared" ca="1" si="1"/>
        <v/>
      </c>
      <c r="C13" s="15"/>
      <c r="D13" s="15"/>
      <c r="E13" s="15" t="str">
        <f ca="1">IF(RécapH!$D$3:$D$29="","",SUMPRODUCT(SUMIF(INDIRECT(#REF!),$D13,INDIRECT(#REF!))))</f>
        <v/>
      </c>
      <c r="H13" s="13" t="s">
        <v>19</v>
      </c>
      <c r="I13" s="10" t="e">
        <f t="shared" ca="1" si="0"/>
        <v>#REF!</v>
      </c>
    </row>
    <row r="14" spans="1:9" x14ac:dyDescent="0.25">
      <c r="A14" s="11">
        <v>44440</v>
      </c>
      <c r="B14" s="12" t="str">
        <f t="shared" ca="1" si="1"/>
        <v/>
      </c>
      <c r="C14" s="12"/>
      <c r="D14" s="12"/>
      <c r="E14" s="12" t="str">
        <f ca="1">IF(RécapH!$D$3:$D$29="","",SUMPRODUCT(SUMIF(INDIRECT(#REF!),$D14,INDIRECT(#REF!))))</f>
        <v/>
      </c>
      <c r="H14" s="13" t="s">
        <v>20</v>
      </c>
      <c r="I14" s="10" t="e">
        <f t="shared" ca="1" si="0"/>
        <v>#REF!</v>
      </c>
    </row>
    <row r="15" spans="1:9" x14ac:dyDescent="0.25">
      <c r="A15" s="14">
        <v>44470</v>
      </c>
      <c r="B15" s="15" t="str">
        <f t="shared" ca="1" si="1"/>
        <v/>
      </c>
      <c r="C15" s="15"/>
      <c r="D15" s="15"/>
      <c r="E15" s="15" t="str">
        <f ca="1">IF(RécapH!$D$3:$D$29="","",SUMPRODUCT(SUMIF(INDIRECT(#REF!),$D15,INDIRECT(#REF!))))</f>
        <v/>
      </c>
      <c r="H15" s="13" t="s">
        <v>21</v>
      </c>
      <c r="I15" s="10" t="e">
        <f t="shared" ca="1" si="0"/>
        <v>#REF!</v>
      </c>
    </row>
    <row r="16" spans="1:9" x14ac:dyDescent="0.25">
      <c r="A16" s="11">
        <v>44501</v>
      </c>
      <c r="B16" s="12" t="str">
        <f t="shared" ca="1" si="1"/>
        <v/>
      </c>
      <c r="C16" s="12"/>
      <c r="D16" s="12"/>
      <c r="E16" s="12" t="str">
        <f ca="1">IF(RécapH!$D$3:$D$29="","",SUMPRODUCT(SUMIF(INDIRECT(#REF!),$D16,INDIRECT(#REF!))))</f>
        <v/>
      </c>
      <c r="H16" s="13" t="s">
        <v>22</v>
      </c>
      <c r="I16" s="10">
        <f t="shared" ca="1" si="0"/>
        <v>44256</v>
      </c>
    </row>
    <row r="17" spans="1:9" x14ac:dyDescent="0.25">
      <c r="A17" s="14">
        <v>44531</v>
      </c>
      <c r="B17" s="15" t="str">
        <f t="shared" ca="1" si="1"/>
        <v/>
      </c>
      <c r="C17" s="15"/>
      <c r="D17" s="15"/>
      <c r="E17" s="15" t="str">
        <f ca="1">IF(RécapH!$D$3:$D$29="","",SUMPRODUCT(SUMIF(INDIRECT(#REF!),$D17,INDIRECT(#REF!))))</f>
        <v/>
      </c>
      <c r="H17" s="13" t="s">
        <v>23</v>
      </c>
      <c r="I17" s="10">
        <f t="shared" ca="1" si="0"/>
        <v>44263</v>
      </c>
    </row>
    <row r="18" spans="1:9" x14ac:dyDescent="0.25">
      <c r="A18" s="11">
        <v>44562</v>
      </c>
      <c r="B18" s="12" t="str">
        <f t="shared" ca="1" si="1"/>
        <v/>
      </c>
      <c r="C18" s="12"/>
      <c r="D18" s="12"/>
      <c r="E18" s="12" t="str">
        <f ca="1">IF(RécapH!$D$3:$D$29="","",SUMPRODUCT(SUMIF(INDIRECT(#REF!),$D18,INDIRECT(#REF!))))</f>
        <v/>
      </c>
      <c r="H18" s="13" t="s">
        <v>24</v>
      </c>
      <c r="I18" s="10">
        <f t="shared" ca="1" si="0"/>
        <v>44270</v>
      </c>
    </row>
    <row r="19" spans="1:9" x14ac:dyDescent="0.25">
      <c r="A19" s="14">
        <v>44593</v>
      </c>
      <c r="B19" s="15" t="str">
        <f t="shared" ca="1" si="1"/>
        <v/>
      </c>
      <c r="C19" s="15"/>
      <c r="D19" s="15"/>
      <c r="E19" s="15" t="str">
        <f ca="1">IF(RécapH!$D$3:$D$29="","",SUMPRODUCT(SUMIF(INDIRECT(#REF!),$D19,INDIRECT(#REF!))))</f>
        <v/>
      </c>
      <c r="H19" s="13" t="s">
        <v>25</v>
      </c>
      <c r="I19" s="10">
        <f t="shared" ca="1" si="0"/>
        <v>44277</v>
      </c>
    </row>
    <row r="20" spans="1:9" x14ac:dyDescent="0.25">
      <c r="A20" s="11">
        <v>44621</v>
      </c>
      <c r="B20" s="12" t="str">
        <f t="shared" ca="1" si="1"/>
        <v/>
      </c>
      <c r="C20" s="12"/>
      <c r="D20" s="12"/>
      <c r="E20" s="12" t="str">
        <f ca="1">IF(RécapH!$D$3:$D$29="","",SUMPRODUCT(SUMIF(INDIRECT(#REF!),$D20,INDIRECT(#REF!))))</f>
        <v/>
      </c>
      <c r="H20" s="13" t="s">
        <v>26</v>
      </c>
      <c r="I20" s="10">
        <f t="shared" ca="1" si="0"/>
        <v>44284</v>
      </c>
    </row>
    <row r="21" spans="1:9" x14ac:dyDescent="0.25">
      <c r="A21" s="14">
        <v>44652</v>
      </c>
      <c r="B21" s="15" t="str">
        <f t="shared" ca="1" si="1"/>
        <v/>
      </c>
      <c r="C21" s="15"/>
      <c r="D21" s="15"/>
      <c r="E21" s="15" t="str">
        <f ca="1">IF(RécapH!$D$3:$D$29="","",SUMPRODUCT(SUMIF(INDIRECT(#REF!),$D21,INDIRECT(#REF!))))</f>
        <v/>
      </c>
      <c r="H21" s="13" t="s">
        <v>27</v>
      </c>
      <c r="I21" s="10">
        <f t="shared" ca="1" si="0"/>
        <v>44287</v>
      </c>
    </row>
    <row r="22" spans="1:9" x14ac:dyDescent="0.25">
      <c r="A22" s="11">
        <v>44682</v>
      </c>
      <c r="B22" s="12" t="str">
        <f t="shared" ca="1" si="1"/>
        <v/>
      </c>
      <c r="C22" s="12"/>
      <c r="D22" s="12"/>
      <c r="E22" s="12" t="str">
        <f ca="1">IF(RécapH!$D$3:$D$29="","",SUMPRODUCT(SUMIF(INDIRECT(#REF!),$D22,INDIRECT(#REF!))))</f>
        <v/>
      </c>
      <c r="H22" s="13" t="s">
        <v>28</v>
      </c>
      <c r="I22" s="10">
        <f t="shared" ca="1" si="0"/>
        <v>44291</v>
      </c>
    </row>
    <row r="23" spans="1:9" x14ac:dyDescent="0.25">
      <c r="A23" s="14">
        <v>44713</v>
      </c>
      <c r="B23" s="15" t="str">
        <f t="shared" ca="1" si="1"/>
        <v/>
      </c>
      <c r="C23" s="15"/>
      <c r="D23" s="15"/>
      <c r="E23" s="15" t="str">
        <f ca="1">IF(RécapH!$D$3:$D$29="","",SUMPRODUCT(SUMIF(INDIRECT(#REF!),$D23,INDIRECT(#REF!))))</f>
        <v/>
      </c>
      <c r="H23" s="13" t="s">
        <v>29</v>
      </c>
      <c r="I23" s="10">
        <f t="shared" ca="1" si="0"/>
        <v>44298</v>
      </c>
    </row>
    <row r="24" spans="1:9" x14ac:dyDescent="0.25">
      <c r="A24" s="11">
        <v>44743</v>
      </c>
      <c r="B24" s="12" t="str">
        <f t="shared" ca="1" si="1"/>
        <v/>
      </c>
      <c r="C24" s="12"/>
      <c r="D24" s="12"/>
      <c r="E24" s="12" t="str">
        <f ca="1">IF(RécapH!$D$3:$D$29="","",SUMPRODUCT(SUMIF(INDIRECT(#REF!),$D24,INDIRECT(#REF!))))</f>
        <v/>
      </c>
      <c r="H24" s="13" t="s">
        <v>30</v>
      </c>
      <c r="I24" s="10" t="e">
        <f t="shared" ca="1" si="0"/>
        <v>#REF!</v>
      </c>
    </row>
    <row r="25" spans="1:9" x14ac:dyDescent="0.25">
      <c r="A25" s="14">
        <v>44774</v>
      </c>
      <c r="B25" s="15" t="str">
        <f t="shared" ca="1" si="1"/>
        <v/>
      </c>
      <c r="C25" s="15"/>
      <c r="D25" s="15"/>
      <c r="E25" s="15" t="str">
        <f ca="1">IF(RécapH!$D$3:$D$29="","",SUMPRODUCT(SUMIF(INDIRECT(#REF!),$D25,INDIRECT(#REF!))))</f>
        <v/>
      </c>
      <c r="H25" s="13" t="s">
        <v>31</v>
      </c>
      <c r="I25" s="10" t="e">
        <f t="shared" ca="1" si="0"/>
        <v>#REF!</v>
      </c>
    </row>
    <row r="26" spans="1:9" x14ac:dyDescent="0.25">
      <c r="A26" s="11">
        <v>44805</v>
      </c>
      <c r="B26" s="12" t="str">
        <f t="shared" ca="1" si="1"/>
        <v/>
      </c>
      <c r="C26" s="12"/>
      <c r="D26" s="12"/>
      <c r="E26" s="12" t="str">
        <f ca="1">IF(RécapH!$D$3:$D$29="","",SUMPRODUCT(SUMIF(INDIRECT(#REF!),$D26,INDIRECT(#REF!))))</f>
        <v/>
      </c>
      <c r="H26" s="13" t="s">
        <v>32</v>
      </c>
      <c r="I26" s="10" t="e">
        <f t="shared" ca="1" si="0"/>
        <v>#REF!</v>
      </c>
    </row>
    <row r="27" spans="1:9" x14ac:dyDescent="0.25">
      <c r="A27" s="14">
        <v>44835</v>
      </c>
      <c r="B27" s="15" t="str">
        <f t="shared" ca="1" si="1"/>
        <v/>
      </c>
      <c r="C27" s="15"/>
      <c r="D27" s="15"/>
      <c r="E27" s="15" t="str">
        <f ca="1">IF(RécapH!$D$3:$D$29="","",SUMPRODUCT(SUMIF(INDIRECT(#REF!),$D27,INDIRECT(#REF!))))</f>
        <v/>
      </c>
      <c r="H27" s="13" t="s">
        <v>33</v>
      </c>
      <c r="I27" s="10" t="e">
        <f t="shared" ca="1" si="0"/>
        <v>#REF!</v>
      </c>
    </row>
    <row r="28" spans="1:9" x14ac:dyDescent="0.25">
      <c r="A28" s="11">
        <v>44866</v>
      </c>
      <c r="B28" s="12" t="str">
        <f t="shared" ca="1" si="1"/>
        <v/>
      </c>
      <c r="C28" s="12"/>
      <c r="D28" s="12"/>
      <c r="E28" s="12" t="str">
        <f ca="1">IF(RécapH!$D$3:$D$29="","",SUMPRODUCT(SUMIF(INDIRECT(#REF!),$D28,INDIRECT(#REF!))))</f>
        <v/>
      </c>
      <c r="H28" s="13" t="s">
        <v>34</v>
      </c>
      <c r="I28" s="10" t="e">
        <f t="shared" ca="1" si="0"/>
        <v>#REF!</v>
      </c>
    </row>
    <row r="29" spans="1:9" x14ac:dyDescent="0.25">
      <c r="A29" s="14">
        <v>44896</v>
      </c>
      <c r="B29" s="15" t="str">
        <f t="shared" ca="1" si="1"/>
        <v/>
      </c>
      <c r="C29" s="15"/>
      <c r="D29" s="15"/>
      <c r="E29" s="15" t="str">
        <f ca="1">IF(RécapH!$D$3:$D$29="","",SUMPRODUCT(SUMIF(INDIRECT(#REF!),$D29,INDIRECT(#REF!))))</f>
        <v/>
      </c>
      <c r="H29" s="13" t="s">
        <v>35</v>
      </c>
      <c r="I29" s="10" t="e">
        <f t="shared" ca="1" si="0"/>
        <v>#REF!</v>
      </c>
    </row>
    <row r="30" spans="1:9" x14ac:dyDescent="0.25">
      <c r="A30" s="16"/>
      <c r="B30" s="17"/>
      <c r="C30" s="18"/>
      <c r="H30" s="13" t="s">
        <v>36</v>
      </c>
      <c r="I30" s="10" t="e">
        <f t="shared" ca="1" si="0"/>
        <v>#REF!</v>
      </c>
    </row>
    <row r="31" spans="1:9" x14ac:dyDescent="0.25">
      <c r="A31" s="16"/>
      <c r="B31" s="17"/>
      <c r="C31" s="19"/>
      <c r="H31" s="13" t="s">
        <v>37</v>
      </c>
      <c r="I31" s="10" t="e">
        <f t="shared" ca="1" si="0"/>
        <v>#REF!</v>
      </c>
    </row>
    <row r="32" spans="1:9" x14ac:dyDescent="0.25">
      <c r="H32" s="13" t="s">
        <v>38</v>
      </c>
      <c r="I32" s="10" t="e">
        <f t="shared" ca="1" si="0"/>
        <v>#REF!</v>
      </c>
    </row>
    <row r="33" spans="8:9" x14ac:dyDescent="0.25">
      <c r="H33" s="13" t="s">
        <v>39</v>
      </c>
      <c r="I33" s="10" t="e">
        <f t="shared" ca="1" si="0"/>
        <v>#REF!</v>
      </c>
    </row>
    <row r="34" spans="8:9" x14ac:dyDescent="0.25">
      <c r="H34" s="13" t="s">
        <v>40</v>
      </c>
      <c r="I34" s="10" t="e">
        <f t="shared" ca="1" si="0"/>
        <v>#REF!</v>
      </c>
    </row>
    <row r="35" spans="8:9" x14ac:dyDescent="0.25">
      <c r="H35" s="13" t="s">
        <v>41</v>
      </c>
      <c r="I35" s="10" t="e">
        <f t="shared" ca="1" si="0"/>
        <v>#REF!</v>
      </c>
    </row>
    <row r="36" spans="8:9" x14ac:dyDescent="0.25">
      <c r="H36" s="13" t="s">
        <v>42</v>
      </c>
      <c r="I36" s="10" t="e">
        <f t="shared" ca="1" si="0"/>
        <v>#REF!</v>
      </c>
    </row>
    <row r="37" spans="8:9" x14ac:dyDescent="0.25">
      <c r="H37" s="13" t="s">
        <v>43</v>
      </c>
      <c r="I37" s="10" t="e">
        <f t="shared" ca="1" si="0"/>
        <v>#REF!</v>
      </c>
    </row>
    <row r="38" spans="8:9" x14ac:dyDescent="0.25">
      <c r="H38" s="13" t="s">
        <v>44</v>
      </c>
      <c r="I38" s="10" t="e">
        <f t="shared" ca="1" si="0"/>
        <v>#REF!</v>
      </c>
    </row>
    <row r="39" spans="8:9" x14ac:dyDescent="0.25">
      <c r="H39" s="13" t="s">
        <v>45</v>
      </c>
      <c r="I39" s="10" t="e">
        <f t="shared" ca="1" si="0"/>
        <v>#REF!</v>
      </c>
    </row>
    <row r="40" spans="8:9" x14ac:dyDescent="0.25">
      <c r="H40" s="13" t="s">
        <v>46</v>
      </c>
      <c r="I40" s="10" t="e">
        <f t="shared" ca="1" si="0"/>
        <v>#REF!</v>
      </c>
    </row>
    <row r="41" spans="8:9" x14ac:dyDescent="0.25">
      <c r="H41" s="13" t="s">
        <v>47</v>
      </c>
      <c r="I41" s="10" t="e">
        <f t="shared" ca="1" si="0"/>
        <v>#REF!</v>
      </c>
    </row>
    <row r="42" spans="8:9" x14ac:dyDescent="0.25">
      <c r="H42" s="13" t="s">
        <v>48</v>
      </c>
      <c r="I42" s="10" t="e">
        <f t="shared" ca="1" si="0"/>
        <v>#REF!</v>
      </c>
    </row>
    <row r="43" spans="8:9" x14ac:dyDescent="0.25">
      <c r="H43" s="13" t="s">
        <v>49</v>
      </c>
      <c r="I43" s="10" t="e">
        <f t="shared" ca="1" si="0"/>
        <v>#REF!</v>
      </c>
    </row>
    <row r="44" spans="8:9" x14ac:dyDescent="0.25">
      <c r="H44" s="13" t="s">
        <v>50</v>
      </c>
      <c r="I44" s="10" t="e">
        <f t="shared" ca="1" si="0"/>
        <v>#REF!</v>
      </c>
    </row>
    <row r="45" spans="8:9" x14ac:dyDescent="0.25">
      <c r="H45" s="13" t="s">
        <v>51</v>
      </c>
      <c r="I45" s="10" t="e">
        <f t="shared" ca="1" si="0"/>
        <v>#REF!</v>
      </c>
    </row>
    <row r="46" spans="8:9" x14ac:dyDescent="0.25">
      <c r="H46" s="13" t="s">
        <v>52</v>
      </c>
      <c r="I46" s="10" t="e">
        <f t="shared" ca="1" si="0"/>
        <v>#REF!</v>
      </c>
    </row>
    <row r="47" spans="8:9" x14ac:dyDescent="0.25">
      <c r="H47" s="13" t="s">
        <v>53</v>
      </c>
      <c r="I47" s="10" t="e">
        <f t="shared" ca="1" si="0"/>
        <v>#REF!</v>
      </c>
    </row>
    <row r="48" spans="8:9" x14ac:dyDescent="0.25">
      <c r="H48" s="13" t="s">
        <v>54</v>
      </c>
      <c r="I48" s="10" t="e">
        <f t="shared" ca="1" si="0"/>
        <v>#REF!</v>
      </c>
    </row>
    <row r="49" spans="8:9" x14ac:dyDescent="0.25">
      <c r="H49" s="13" t="s">
        <v>55</v>
      </c>
      <c r="I49" s="10" t="e">
        <f t="shared" ca="1" si="0"/>
        <v>#REF!</v>
      </c>
    </row>
    <row r="50" spans="8:9" x14ac:dyDescent="0.25">
      <c r="H50" s="13" t="s">
        <v>56</v>
      </c>
      <c r="I50" s="10" t="e">
        <f t="shared" ca="1" si="0"/>
        <v>#REF!</v>
      </c>
    </row>
    <row r="51" spans="8:9" x14ac:dyDescent="0.25">
      <c r="H51" s="13" t="s">
        <v>57</v>
      </c>
      <c r="I51" s="10" t="e">
        <f t="shared" ca="1" si="0"/>
        <v>#REF!</v>
      </c>
    </row>
    <row r="52" spans="8:9" x14ac:dyDescent="0.25">
      <c r="H52" s="13" t="s">
        <v>58</v>
      </c>
      <c r="I52" s="10" t="e">
        <f t="shared" ca="1" si="0"/>
        <v>#REF!</v>
      </c>
    </row>
    <row r="53" spans="8:9" x14ac:dyDescent="0.25">
      <c r="H53" s="13" t="s">
        <v>59</v>
      </c>
      <c r="I53" s="10" t="e">
        <f t="shared" ca="1" si="0"/>
        <v>#REF!</v>
      </c>
    </row>
    <row r="54" spans="8:9" x14ac:dyDescent="0.25">
      <c r="H54" s="13" t="s">
        <v>60</v>
      </c>
      <c r="I54" s="10" t="e">
        <f t="shared" ca="1" si="0"/>
        <v>#REF!</v>
      </c>
    </row>
    <row r="55" spans="8:9" x14ac:dyDescent="0.25">
      <c r="H55" s="13" t="s">
        <v>61</v>
      </c>
      <c r="I55" s="10" t="e">
        <f t="shared" ca="1" si="0"/>
        <v>#REF!</v>
      </c>
    </row>
    <row r="56" spans="8:9" x14ac:dyDescent="0.25">
      <c r="H56" s="13" t="s">
        <v>62</v>
      </c>
      <c r="I56" s="10" t="e">
        <f t="shared" ca="1" si="0"/>
        <v>#REF!</v>
      </c>
    </row>
    <row r="57" spans="8:9" x14ac:dyDescent="0.25">
      <c r="H57" s="13" t="s">
        <v>7</v>
      </c>
      <c r="I57" s="10" t="e">
        <f t="shared" ca="1" si="0"/>
        <v>#REF!</v>
      </c>
    </row>
    <row r="58" spans="8:9" x14ac:dyDescent="0.25">
      <c r="H58" s="13" t="s">
        <v>9</v>
      </c>
      <c r="I58" s="10" t="e">
        <f t="shared" ca="1" si="0"/>
        <v>#REF!</v>
      </c>
    </row>
    <row r="59" spans="8:9" x14ac:dyDescent="0.25">
      <c r="H59" s="21" t="s">
        <v>11</v>
      </c>
      <c r="I59" s="10" t="e">
        <f t="shared" ca="1" si="0"/>
        <v>#REF!</v>
      </c>
    </row>
  </sheetData>
  <mergeCells count="1">
    <mergeCell ref="A1:C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44256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44256</v>
      </c>
      <c r="G7" s="44"/>
      <c r="H7" s="44"/>
      <c r="I7" s="45" t="s">
        <v>68</v>
      </c>
      <c r="J7" s="46">
        <f>F7+4</f>
        <v>44260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38</v>
      </c>
      <c r="F11" s="63">
        <f t="shared" ref="F11:F22" si="0">IF($E11="","",$E11/8)</f>
        <v>4.75</v>
      </c>
      <c r="G11" s="63" t="s">
        <v>69</v>
      </c>
      <c r="H11" s="63">
        <f t="shared" ref="H11:I22" si="1">IF($E11="","",$E11/8)</f>
        <v>4.75</v>
      </c>
      <c r="I11" s="63">
        <f t="shared" si="1"/>
        <v>4.75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83</v>
      </c>
      <c r="C12" s="67" t="str">
        <f>IF($B12="","",VLOOKUP($B12,[1]!AGENTS[#Data],2,FALSE))</f>
        <v>VDI</v>
      </c>
      <c r="D12" s="67"/>
      <c r="E12" s="67">
        <v>38</v>
      </c>
      <c r="F12" s="68">
        <f t="shared" si="0"/>
        <v>4.75</v>
      </c>
      <c r="G12" s="68" t="s">
        <v>69</v>
      </c>
      <c r="H12" s="68">
        <f t="shared" si="1"/>
        <v>4.75</v>
      </c>
      <c r="I12" s="68"/>
      <c r="J12" s="67" t="s">
        <v>82</v>
      </c>
      <c r="K12" s="69"/>
      <c r="M12" s="60"/>
    </row>
    <row r="13" spans="1:14" s="30" customFormat="1" ht="15.75" customHeight="1" x14ac:dyDescent="0.25">
      <c r="A13" s="70"/>
      <c r="B13" s="71"/>
      <c r="C13" s="71" t="str">
        <f>IF($B13="","",VLOOKUP($B13,[1]!AGENTS[#Data],2,FALSE))</f>
        <v/>
      </c>
      <c r="D13" s="71" t="str">
        <f>IF($B13="","",VLOOKUP($B13,[1]!AGENTS[#Data],3,FALSE))</f>
        <v/>
      </c>
      <c r="E13" s="71"/>
      <c r="F13" s="72" t="str">
        <f t="shared" si="0"/>
        <v/>
      </c>
      <c r="G13" s="72"/>
      <c r="H13" s="72" t="str">
        <f t="shared" si="1"/>
        <v/>
      </c>
      <c r="I13" s="72" t="str">
        <f t="shared" si="1"/>
        <v/>
      </c>
      <c r="J13" s="71"/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 t="str">
        <f>IF($B14="","",VLOOKUP($B14,[1]!AGENTS[#Data],3,FALSE))</f>
        <v/>
      </c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 t="str">
        <f>IF($B15="","",VLOOKUP($B15,[1]!AGENTS[#Data],3,FALSE))</f>
        <v/>
      </c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 t="str">
        <f>IF($B16="","",VLOOKUP($B16,[1]!AGENTS[#Data],3,FALSE))</f>
        <v/>
      </c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 t="str">
        <f>IF($B17="","",VLOOKUP($B17,[1]!AGENTS[#Data],3,FALSE))</f>
        <v/>
      </c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 t="str">
        <f>IF($B18="","",VLOOKUP($B18,[1]!AGENTS[#Data],3,FALSE))</f>
        <v/>
      </c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 t="str">
        <f>IF($B19="","",VLOOKUP($B19,[1]!AGENTS[#Data],3,FALSE))</f>
        <v/>
      </c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 t="str">
        <f>IF($B20="","",VLOOKUP($B20,[1]!AGENTS[#Data],3,FALSE))</f>
        <v/>
      </c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 t="str">
        <f>IF($B21="","",VLOOKUP($B21,[1]!AGENTS[#Data],3,FALSE))</f>
        <v/>
      </c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 t="str">
        <f>IF($B22="","",VLOOKUP($B22,[1]!AGENTS[#Data],3,FALSE))</f>
        <v/>
      </c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09'!$E$11:$E$22)</f>
        <v>76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44263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44263</v>
      </c>
      <c r="G7" s="44"/>
      <c r="H7" s="44"/>
      <c r="I7" s="45" t="s">
        <v>68</v>
      </c>
      <c r="J7" s="46">
        <f>F7+4</f>
        <v>44267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85"/>
      <c r="B9" s="86"/>
      <c r="C9" s="86"/>
      <c r="D9" s="86"/>
      <c r="E9" s="87"/>
      <c r="G9" s="55" t="s">
        <v>70</v>
      </c>
      <c r="H9" s="55"/>
      <c r="I9" s="55"/>
      <c r="J9" s="86"/>
      <c r="K9" s="88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38</v>
      </c>
      <c r="F11" s="63">
        <f t="shared" ref="F11:F22" si="0">IF($E11="","",$E11/8)</f>
        <v>4.75</v>
      </c>
      <c r="G11" s="63" t="s">
        <v>69</v>
      </c>
      <c r="H11" s="63">
        <f t="shared" ref="H11:I22" si="1">IF($E11="","",$E11/8)</f>
        <v>4.75</v>
      </c>
      <c r="I11" s="63">
        <f t="shared" si="1"/>
        <v>4.75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83</v>
      </c>
      <c r="C12" s="67" t="str">
        <f>IF($B12="","",VLOOKUP($B12,[1]!AGENTS[#Data],2,FALSE))</f>
        <v>VDI</v>
      </c>
      <c r="D12" s="67"/>
      <c r="E12" s="67">
        <v>25.5</v>
      </c>
      <c r="F12" s="68">
        <f t="shared" si="0"/>
        <v>3.1875</v>
      </c>
      <c r="G12" s="68" t="s">
        <v>69</v>
      </c>
      <c r="H12" s="68">
        <f t="shared" si="1"/>
        <v>3.1875</v>
      </c>
      <c r="I12" s="68"/>
      <c r="J12" s="67" t="s">
        <v>82</v>
      </c>
      <c r="K12" s="69"/>
      <c r="M12" s="60"/>
    </row>
    <row r="13" spans="1:14" s="30" customFormat="1" ht="15.75" customHeight="1" x14ac:dyDescent="0.25">
      <c r="A13" s="70" t="s">
        <v>8</v>
      </c>
      <c r="B13" s="71" t="s">
        <v>85</v>
      </c>
      <c r="C13" s="71" t="str">
        <f>IF($B13="","",VLOOKUP($B13,[1]!AGENTS[#Data],2,FALSE))</f>
        <v>IDF</v>
      </c>
      <c r="D13" s="71"/>
      <c r="E13" s="71">
        <v>38</v>
      </c>
      <c r="F13" s="72">
        <f t="shared" si="0"/>
        <v>4.75</v>
      </c>
      <c r="G13" s="72" t="s">
        <v>69</v>
      </c>
      <c r="H13" s="72">
        <f t="shared" si="1"/>
        <v>4.75</v>
      </c>
      <c r="I13" s="72"/>
      <c r="J13" s="71" t="s">
        <v>82</v>
      </c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/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 t="s">
        <v>86</v>
      </c>
      <c r="B22" s="75" t="s">
        <v>83</v>
      </c>
      <c r="C22" s="75" t="str">
        <f>IF($B22="","",VLOOKUP($B22,[1]!AGENTS[#Data],2,FALSE))</f>
        <v>VDI</v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 t="s">
        <v>87</v>
      </c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10'!$E$11:$E$22)</f>
        <v>101.5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44270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44270</v>
      </c>
      <c r="G7" s="44"/>
      <c r="H7" s="44"/>
      <c r="I7" s="45" t="s">
        <v>68</v>
      </c>
      <c r="J7" s="46">
        <f>F7+4</f>
        <v>44274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38</v>
      </c>
      <c r="F11" s="63">
        <f t="shared" ref="F11:F22" si="0">IF($E11="","",$E11/8)</f>
        <v>4.75</v>
      </c>
      <c r="G11" s="63" t="s">
        <v>69</v>
      </c>
      <c r="H11" s="63">
        <f t="shared" ref="H11:I22" si="1">IF($E11="","",$E11/8)</f>
        <v>4.75</v>
      </c>
      <c r="I11" s="63">
        <f t="shared" si="1"/>
        <v>4.75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83</v>
      </c>
      <c r="C12" s="67" t="str">
        <f>IF($B12="","",VLOOKUP($B12,[1]!AGENTS[#Data],2,FALSE))</f>
        <v>VDI</v>
      </c>
      <c r="D12" s="67"/>
      <c r="E12" s="67">
        <v>25.5</v>
      </c>
      <c r="F12" s="68">
        <f t="shared" si="0"/>
        <v>3.1875</v>
      </c>
      <c r="G12" s="68" t="s">
        <v>69</v>
      </c>
      <c r="H12" s="68">
        <f t="shared" si="1"/>
        <v>3.1875</v>
      </c>
      <c r="I12" s="68">
        <f t="shared" si="1"/>
        <v>3.1875</v>
      </c>
      <c r="J12" s="67" t="s">
        <v>82</v>
      </c>
      <c r="K12" s="69"/>
      <c r="M12" s="60"/>
    </row>
    <row r="13" spans="1:14" s="30" customFormat="1" ht="15.75" customHeight="1" x14ac:dyDescent="0.25">
      <c r="A13" s="89" t="s">
        <v>10</v>
      </c>
      <c r="B13" s="90" t="s">
        <v>88</v>
      </c>
      <c r="C13" s="90" t="str">
        <f>IF($B13="","",VLOOKUP($B13,[1]!AGENTS[#Data],2,FALSE))</f>
        <v>TTV</v>
      </c>
      <c r="D13" s="90"/>
      <c r="E13" s="90">
        <v>12.5</v>
      </c>
      <c r="F13" s="91">
        <f t="shared" si="0"/>
        <v>1.5625</v>
      </c>
      <c r="G13" s="91" t="s">
        <v>69</v>
      </c>
      <c r="H13" s="91">
        <f t="shared" si="1"/>
        <v>1.5625</v>
      </c>
      <c r="I13" s="91">
        <f t="shared" si="1"/>
        <v>1.5625</v>
      </c>
      <c r="J13" s="90" t="s">
        <v>82</v>
      </c>
      <c r="K13" s="73"/>
      <c r="M13" s="60"/>
    </row>
    <row r="14" spans="1:14" s="30" customFormat="1" ht="15.75" customHeight="1" x14ac:dyDescent="0.25">
      <c r="A14" s="74" t="s">
        <v>8</v>
      </c>
      <c r="B14" s="75" t="s">
        <v>88</v>
      </c>
      <c r="C14" s="75" t="str">
        <f>IF($B14="","",VLOOKUP($B14,[1]!AGENTS[#Data],2,FALSE))</f>
        <v>TTV</v>
      </c>
      <c r="D14" s="75"/>
      <c r="E14" s="75">
        <v>25.5</v>
      </c>
      <c r="F14" s="76">
        <f t="shared" si="0"/>
        <v>3.1875</v>
      </c>
      <c r="G14" s="92" t="s">
        <v>69</v>
      </c>
      <c r="H14" s="76">
        <f t="shared" si="1"/>
        <v>3.1875</v>
      </c>
      <c r="I14" s="76">
        <f t="shared" si="1"/>
        <v>3.1875</v>
      </c>
      <c r="J14" s="93" t="s">
        <v>82</v>
      </c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11'!$E$11:$E$22)</f>
        <v>101.5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44277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44277</v>
      </c>
      <c r="G7" s="44"/>
      <c r="H7" s="44"/>
      <c r="I7" s="45" t="s">
        <v>68</v>
      </c>
      <c r="J7" s="46">
        <f>F7+4</f>
        <v>44281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38</v>
      </c>
      <c r="F11" s="63">
        <f t="shared" ref="F11:F22" si="0">IF($E11="","",$E11/8)</f>
        <v>4.75</v>
      </c>
      <c r="G11" s="63" t="s">
        <v>69</v>
      </c>
      <c r="H11" s="63">
        <f t="shared" ref="H11:I22" si="1">IF($E11="","",$E11/8)</f>
        <v>4.75</v>
      </c>
      <c r="I11" s="63">
        <f t="shared" si="1"/>
        <v>4.75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88</v>
      </c>
      <c r="C12" s="67" t="str">
        <f>IF($B12="","",VLOOKUP($B12,[1]!AGENTS[#Data],2,FALSE))</f>
        <v>TTV</v>
      </c>
      <c r="D12" s="67"/>
      <c r="E12" s="67">
        <v>38</v>
      </c>
      <c r="F12" s="68">
        <f t="shared" si="0"/>
        <v>4.75</v>
      </c>
      <c r="G12" s="68" t="s">
        <v>69</v>
      </c>
      <c r="H12" s="68">
        <f t="shared" si="1"/>
        <v>4.75</v>
      </c>
      <c r="I12" s="68">
        <f t="shared" si="1"/>
        <v>4.75</v>
      </c>
      <c r="J12" s="67" t="s">
        <v>82</v>
      </c>
      <c r="K12" s="69"/>
      <c r="M12" s="60"/>
    </row>
    <row r="13" spans="1:14" s="30" customFormat="1" ht="15.75" customHeight="1" x14ac:dyDescent="0.25">
      <c r="A13" s="70"/>
      <c r="B13" s="71"/>
      <c r="C13" s="71" t="str">
        <f>IF($B13="","",VLOOKUP($B13,[1]!AGENTS[#Data],2,FALSE))</f>
        <v/>
      </c>
      <c r="D13" s="71"/>
      <c r="E13" s="71"/>
      <c r="F13" s="72" t="str">
        <f t="shared" si="0"/>
        <v/>
      </c>
      <c r="G13" s="72"/>
      <c r="H13" s="72" t="str">
        <f t="shared" si="1"/>
        <v/>
      </c>
      <c r="I13" s="72" t="str">
        <f t="shared" si="1"/>
        <v/>
      </c>
      <c r="J13" s="71"/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/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12'!$E$11:$E$22)</f>
        <v>76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44284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44284</v>
      </c>
      <c r="G7" s="44"/>
      <c r="H7" s="44"/>
      <c r="I7" s="45" t="s">
        <v>68</v>
      </c>
      <c r="J7" s="46">
        <v>44286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25.5</v>
      </c>
      <c r="F11" s="63">
        <f t="shared" ref="F11:F22" si="0">IF($E11="","",$E11/8)</f>
        <v>3.1875</v>
      </c>
      <c r="G11" s="63" t="s">
        <v>69</v>
      </c>
      <c r="H11" s="63">
        <f t="shared" ref="H11:I22" si="1">IF($E11="","",$E11/8)</f>
        <v>3.1875</v>
      </c>
      <c r="I11" s="63">
        <f t="shared" si="1"/>
        <v>3.1875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88</v>
      </c>
      <c r="C12" s="67" t="str">
        <f>IF($B12="","",VLOOKUP($B12,[1]!AGENTS[#Data],2,FALSE))</f>
        <v>TTV</v>
      </c>
      <c r="D12" s="67"/>
      <c r="E12" s="67">
        <v>25.5</v>
      </c>
      <c r="F12" s="68">
        <f t="shared" si="0"/>
        <v>3.1875</v>
      </c>
      <c r="G12" s="68" t="s">
        <v>69</v>
      </c>
      <c r="H12" s="68">
        <f t="shared" si="1"/>
        <v>3.1875</v>
      </c>
      <c r="I12" s="68">
        <f t="shared" si="1"/>
        <v>3.1875</v>
      </c>
      <c r="J12" s="67" t="s">
        <v>82</v>
      </c>
      <c r="K12" s="69"/>
      <c r="M12" s="60"/>
    </row>
    <row r="13" spans="1:14" s="30" customFormat="1" ht="15.75" customHeight="1" x14ac:dyDescent="0.25">
      <c r="A13" s="70"/>
      <c r="B13" s="71"/>
      <c r="C13" s="71" t="str">
        <f>IF($B13="","",VLOOKUP($B13,[1]!AGENTS[#Data],2,FALSE))</f>
        <v/>
      </c>
      <c r="D13" s="71"/>
      <c r="E13" s="71"/>
      <c r="F13" s="72" t="str">
        <f t="shared" si="0"/>
        <v/>
      </c>
      <c r="G13" s="72"/>
      <c r="H13" s="72" t="str">
        <f t="shared" si="1"/>
        <v/>
      </c>
      <c r="I13" s="72" t="str">
        <f t="shared" si="1"/>
        <v/>
      </c>
      <c r="J13" s="71"/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/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13-1'!$E$11:$E$22)</f>
        <v>51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44287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44287</v>
      </c>
      <c r="G7" s="44"/>
      <c r="H7" s="44"/>
      <c r="I7" s="45" t="s">
        <v>68</v>
      </c>
      <c r="J7" s="46">
        <v>44288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12.5</v>
      </c>
      <c r="F11" s="63">
        <f t="shared" ref="F11:F22" si="0">IF($E11="","",$E11/8)</f>
        <v>1.5625</v>
      </c>
      <c r="G11" s="63" t="s">
        <v>69</v>
      </c>
      <c r="H11" s="63">
        <f t="shared" ref="H11:I22" si="1">IF($E11="","",$E11/8)</f>
        <v>1.5625</v>
      </c>
      <c r="I11" s="63">
        <f t="shared" si="1"/>
        <v>1.5625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88</v>
      </c>
      <c r="C12" s="67" t="str">
        <f>IF($B12="","",VLOOKUP($B12,[1]!AGENTS[#Data],2,FALSE))</f>
        <v>TTV</v>
      </c>
      <c r="D12" s="67"/>
      <c r="E12" s="67">
        <v>12.5</v>
      </c>
      <c r="F12" s="68">
        <f t="shared" si="0"/>
        <v>1.5625</v>
      </c>
      <c r="G12" s="68" t="s">
        <v>69</v>
      </c>
      <c r="H12" s="68">
        <f t="shared" si="1"/>
        <v>1.5625</v>
      </c>
      <c r="I12" s="68">
        <f t="shared" si="1"/>
        <v>1.5625</v>
      </c>
      <c r="J12" s="67" t="s">
        <v>82</v>
      </c>
      <c r="K12" s="69"/>
      <c r="M12" s="60"/>
    </row>
    <row r="13" spans="1:14" s="30" customFormat="1" ht="15.75" customHeight="1" x14ac:dyDescent="0.25">
      <c r="A13" s="70"/>
      <c r="B13" s="71"/>
      <c r="C13" s="71" t="str">
        <f>IF($B13="","",VLOOKUP($B13,[1]!AGENTS[#Data],2,FALSE))</f>
        <v/>
      </c>
      <c r="D13" s="71"/>
      <c r="E13" s="71">
        <v>36</v>
      </c>
      <c r="F13" s="72">
        <f t="shared" si="0"/>
        <v>4.5</v>
      </c>
      <c r="G13" s="72"/>
      <c r="H13" s="72">
        <f t="shared" si="1"/>
        <v>4.5</v>
      </c>
      <c r="I13" s="72">
        <f t="shared" si="1"/>
        <v>4.5</v>
      </c>
      <c r="J13" s="71"/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/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13-2'!$E$11:$E$22)</f>
        <v>61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44291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44291</v>
      </c>
      <c r="G7" s="44"/>
      <c r="H7" s="44"/>
      <c r="I7" s="45" t="s">
        <v>68</v>
      </c>
      <c r="J7" s="46">
        <f>F7+4</f>
        <v>44295</v>
      </c>
      <c r="K7" s="47" t="s">
        <v>89</v>
      </c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29.5</v>
      </c>
      <c r="F11" s="63">
        <f t="shared" ref="F11:F22" si="0">IF($E11="","",$E11/8)</f>
        <v>3.6875</v>
      </c>
      <c r="G11" s="63" t="s">
        <v>69</v>
      </c>
      <c r="H11" s="63">
        <f t="shared" ref="H11:I22" si="1">IF($E11="","",$E11/8)</f>
        <v>3.6875</v>
      </c>
      <c r="I11" s="63">
        <f t="shared" si="1"/>
        <v>3.6875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88</v>
      </c>
      <c r="C12" s="67" t="str">
        <f>IF($B12="","",VLOOKUP($B12,[1]!AGENTS[#Data],2,FALSE))</f>
        <v>TTV</v>
      </c>
      <c r="D12" s="67"/>
      <c r="E12" s="67">
        <v>29.5</v>
      </c>
      <c r="F12" s="68">
        <f t="shared" si="0"/>
        <v>3.6875</v>
      </c>
      <c r="G12" s="68" t="s">
        <v>69</v>
      </c>
      <c r="H12" s="68">
        <f t="shared" si="1"/>
        <v>3.6875</v>
      </c>
      <c r="I12" s="68">
        <f t="shared" si="1"/>
        <v>3.6875</v>
      </c>
      <c r="J12" s="67" t="s">
        <v>82</v>
      </c>
      <c r="K12" s="69"/>
      <c r="M12" s="60"/>
    </row>
    <row r="13" spans="1:14" s="30" customFormat="1" ht="15.75" customHeight="1" x14ac:dyDescent="0.25">
      <c r="A13" s="70"/>
      <c r="B13" s="71"/>
      <c r="C13" s="71" t="str">
        <f>IF($B13="","",VLOOKUP($B13,[1]!AGENTS[#Data],2,FALSE))</f>
        <v/>
      </c>
      <c r="D13" s="71"/>
      <c r="E13" s="71"/>
      <c r="F13" s="72" t="str">
        <f t="shared" si="0"/>
        <v/>
      </c>
      <c r="G13" s="72"/>
      <c r="H13" s="72" t="str">
        <f t="shared" si="1"/>
        <v/>
      </c>
      <c r="I13" s="72" t="str">
        <f t="shared" si="1"/>
        <v/>
      </c>
      <c r="J13" s="71"/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/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79" t="s">
        <v>84</v>
      </c>
      <c r="B23" s="80"/>
      <c r="C23" s="80"/>
      <c r="D23" s="80"/>
      <c r="E23" s="81">
        <f>SUBTOTAL(109,'S 14'!$E$11:$E$22)</f>
        <v>59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Q31"/>
  <sheetViews>
    <sheetView showGridLines="0" zoomScale="90" zoomScaleNormal="90" workbookViewId="0">
      <selection activeCell="J28" sqref="J28"/>
    </sheetView>
  </sheetViews>
  <sheetFormatPr baseColWidth="10" defaultRowHeight="15.75" x14ac:dyDescent="0.25"/>
  <cols>
    <col min="1" max="1" width="15.28515625" style="28" customWidth="1"/>
    <col min="2" max="2" width="15.140625" style="28" customWidth="1"/>
    <col min="3" max="3" width="12" style="28" customWidth="1"/>
    <col min="4" max="4" width="28.7109375" style="28" customWidth="1"/>
    <col min="5" max="5" width="12" style="28" customWidth="1"/>
    <col min="6" max="6" width="10.140625" style="28" customWidth="1"/>
    <col min="7" max="7" width="7.140625" style="28" customWidth="1"/>
    <col min="8" max="8" width="7" style="28" customWidth="1"/>
    <col min="9" max="9" width="10.42578125" style="28" customWidth="1"/>
    <col min="10" max="10" width="23.42578125" style="28" customWidth="1"/>
    <col min="11" max="11" width="34.42578125" style="28" customWidth="1"/>
    <col min="12" max="12" width="4.42578125" style="28" customWidth="1"/>
    <col min="13" max="13" width="3.7109375" style="29" customWidth="1"/>
    <col min="14" max="14" width="11.85546875" style="29" customWidth="1"/>
    <col min="15" max="15" width="15.42578125" style="28" customWidth="1"/>
    <col min="16" max="17" width="11.42578125" style="30"/>
    <col min="18" max="249" width="11.42578125" style="28"/>
    <col min="250" max="250" width="13" style="28" customWidth="1"/>
    <col min="251" max="251" width="8.5703125" style="28" bestFit="1" customWidth="1"/>
    <col min="252" max="252" width="25.5703125" style="28" customWidth="1"/>
    <col min="253" max="254" width="11.42578125" style="28"/>
    <col min="255" max="255" width="12.5703125" style="28" customWidth="1"/>
    <col min="256" max="256" width="11.42578125" style="28"/>
    <col min="257" max="257" width="23.42578125" style="28" customWidth="1"/>
    <col min="258" max="258" width="34.42578125" style="28" customWidth="1"/>
    <col min="259" max="505" width="11.42578125" style="28"/>
    <col min="506" max="506" width="13" style="28" customWidth="1"/>
    <col min="507" max="507" width="8.5703125" style="28" bestFit="1" customWidth="1"/>
    <col min="508" max="508" width="25.5703125" style="28" customWidth="1"/>
    <col min="509" max="510" width="11.42578125" style="28"/>
    <col min="511" max="511" width="12.5703125" style="28" customWidth="1"/>
    <col min="512" max="512" width="11.42578125" style="28"/>
    <col min="513" max="513" width="23.42578125" style="28" customWidth="1"/>
    <col min="514" max="514" width="34.42578125" style="28" customWidth="1"/>
    <col min="515" max="761" width="11.42578125" style="28"/>
    <col min="762" max="762" width="13" style="28" customWidth="1"/>
    <col min="763" max="763" width="8.5703125" style="28" bestFit="1" customWidth="1"/>
    <col min="764" max="764" width="25.5703125" style="28" customWidth="1"/>
    <col min="765" max="766" width="11.42578125" style="28"/>
    <col min="767" max="767" width="12.5703125" style="28" customWidth="1"/>
    <col min="768" max="768" width="11.42578125" style="28"/>
    <col min="769" max="769" width="23.42578125" style="28" customWidth="1"/>
    <col min="770" max="770" width="34.42578125" style="28" customWidth="1"/>
    <col min="771" max="1017" width="11.42578125" style="28"/>
    <col min="1018" max="1018" width="13" style="28" customWidth="1"/>
    <col min="1019" max="1019" width="8.5703125" style="28" bestFit="1" customWidth="1"/>
    <col min="1020" max="1020" width="25.5703125" style="28" customWidth="1"/>
    <col min="1021" max="1022" width="11.42578125" style="28"/>
    <col min="1023" max="1023" width="12.5703125" style="28" customWidth="1"/>
    <col min="1024" max="1024" width="11.42578125" style="28"/>
    <col min="1025" max="1025" width="23.42578125" style="28" customWidth="1"/>
    <col min="1026" max="1026" width="34.42578125" style="28" customWidth="1"/>
    <col min="1027" max="1273" width="11.42578125" style="28"/>
    <col min="1274" max="1274" width="13" style="28" customWidth="1"/>
    <col min="1275" max="1275" width="8.5703125" style="28" bestFit="1" customWidth="1"/>
    <col min="1276" max="1276" width="25.5703125" style="28" customWidth="1"/>
    <col min="1277" max="1278" width="11.42578125" style="28"/>
    <col min="1279" max="1279" width="12.5703125" style="28" customWidth="1"/>
    <col min="1280" max="1280" width="11.42578125" style="28"/>
    <col min="1281" max="1281" width="23.42578125" style="28" customWidth="1"/>
    <col min="1282" max="1282" width="34.42578125" style="28" customWidth="1"/>
    <col min="1283" max="1529" width="11.42578125" style="28"/>
    <col min="1530" max="1530" width="13" style="28" customWidth="1"/>
    <col min="1531" max="1531" width="8.5703125" style="28" bestFit="1" customWidth="1"/>
    <col min="1532" max="1532" width="25.5703125" style="28" customWidth="1"/>
    <col min="1533" max="1534" width="11.42578125" style="28"/>
    <col min="1535" max="1535" width="12.5703125" style="28" customWidth="1"/>
    <col min="1536" max="1536" width="11.42578125" style="28"/>
    <col min="1537" max="1537" width="23.42578125" style="28" customWidth="1"/>
    <col min="1538" max="1538" width="34.42578125" style="28" customWidth="1"/>
    <col min="1539" max="1785" width="11.42578125" style="28"/>
    <col min="1786" max="1786" width="13" style="28" customWidth="1"/>
    <col min="1787" max="1787" width="8.5703125" style="28" bestFit="1" customWidth="1"/>
    <col min="1788" max="1788" width="25.5703125" style="28" customWidth="1"/>
    <col min="1789" max="1790" width="11.42578125" style="28"/>
    <col min="1791" max="1791" width="12.5703125" style="28" customWidth="1"/>
    <col min="1792" max="1792" width="11.42578125" style="28"/>
    <col min="1793" max="1793" width="23.42578125" style="28" customWidth="1"/>
    <col min="1794" max="1794" width="34.42578125" style="28" customWidth="1"/>
    <col min="1795" max="2041" width="11.42578125" style="28"/>
    <col min="2042" max="2042" width="13" style="28" customWidth="1"/>
    <col min="2043" max="2043" width="8.5703125" style="28" bestFit="1" customWidth="1"/>
    <col min="2044" max="2044" width="25.5703125" style="28" customWidth="1"/>
    <col min="2045" max="2046" width="11.42578125" style="28"/>
    <col min="2047" max="2047" width="12.5703125" style="28" customWidth="1"/>
    <col min="2048" max="2048" width="11.42578125" style="28"/>
    <col min="2049" max="2049" width="23.42578125" style="28" customWidth="1"/>
    <col min="2050" max="2050" width="34.42578125" style="28" customWidth="1"/>
    <col min="2051" max="2297" width="11.42578125" style="28"/>
    <col min="2298" max="2298" width="13" style="28" customWidth="1"/>
    <col min="2299" max="2299" width="8.5703125" style="28" bestFit="1" customWidth="1"/>
    <col min="2300" max="2300" width="25.5703125" style="28" customWidth="1"/>
    <col min="2301" max="2302" width="11.42578125" style="28"/>
    <col min="2303" max="2303" width="12.5703125" style="28" customWidth="1"/>
    <col min="2304" max="2304" width="11.42578125" style="28"/>
    <col min="2305" max="2305" width="23.42578125" style="28" customWidth="1"/>
    <col min="2306" max="2306" width="34.42578125" style="28" customWidth="1"/>
    <col min="2307" max="2553" width="11.42578125" style="28"/>
    <col min="2554" max="2554" width="13" style="28" customWidth="1"/>
    <col min="2555" max="2555" width="8.5703125" style="28" bestFit="1" customWidth="1"/>
    <col min="2556" max="2556" width="25.5703125" style="28" customWidth="1"/>
    <col min="2557" max="2558" width="11.42578125" style="28"/>
    <col min="2559" max="2559" width="12.5703125" style="28" customWidth="1"/>
    <col min="2560" max="2560" width="11.42578125" style="28"/>
    <col min="2561" max="2561" width="23.42578125" style="28" customWidth="1"/>
    <col min="2562" max="2562" width="34.42578125" style="28" customWidth="1"/>
    <col min="2563" max="2809" width="11.42578125" style="28"/>
    <col min="2810" max="2810" width="13" style="28" customWidth="1"/>
    <col min="2811" max="2811" width="8.5703125" style="28" bestFit="1" customWidth="1"/>
    <col min="2812" max="2812" width="25.5703125" style="28" customWidth="1"/>
    <col min="2813" max="2814" width="11.42578125" style="28"/>
    <col min="2815" max="2815" width="12.5703125" style="28" customWidth="1"/>
    <col min="2816" max="2816" width="11.42578125" style="28"/>
    <col min="2817" max="2817" width="23.42578125" style="28" customWidth="1"/>
    <col min="2818" max="2818" width="34.42578125" style="28" customWidth="1"/>
    <col min="2819" max="3065" width="11.42578125" style="28"/>
    <col min="3066" max="3066" width="13" style="28" customWidth="1"/>
    <col min="3067" max="3067" width="8.5703125" style="28" bestFit="1" customWidth="1"/>
    <col min="3068" max="3068" width="25.5703125" style="28" customWidth="1"/>
    <col min="3069" max="3070" width="11.42578125" style="28"/>
    <col min="3071" max="3071" width="12.5703125" style="28" customWidth="1"/>
    <col min="3072" max="3072" width="11.42578125" style="28"/>
    <col min="3073" max="3073" width="23.42578125" style="28" customWidth="1"/>
    <col min="3074" max="3074" width="34.42578125" style="28" customWidth="1"/>
    <col min="3075" max="3321" width="11.42578125" style="28"/>
    <col min="3322" max="3322" width="13" style="28" customWidth="1"/>
    <col min="3323" max="3323" width="8.5703125" style="28" bestFit="1" customWidth="1"/>
    <col min="3324" max="3324" width="25.5703125" style="28" customWidth="1"/>
    <col min="3325" max="3326" width="11.42578125" style="28"/>
    <col min="3327" max="3327" width="12.5703125" style="28" customWidth="1"/>
    <col min="3328" max="3328" width="11.42578125" style="28"/>
    <col min="3329" max="3329" width="23.42578125" style="28" customWidth="1"/>
    <col min="3330" max="3330" width="34.42578125" style="28" customWidth="1"/>
    <col min="3331" max="3577" width="11.42578125" style="28"/>
    <col min="3578" max="3578" width="13" style="28" customWidth="1"/>
    <col min="3579" max="3579" width="8.5703125" style="28" bestFit="1" customWidth="1"/>
    <col min="3580" max="3580" width="25.5703125" style="28" customWidth="1"/>
    <col min="3581" max="3582" width="11.42578125" style="28"/>
    <col min="3583" max="3583" width="12.5703125" style="28" customWidth="1"/>
    <col min="3584" max="3584" width="11.42578125" style="28"/>
    <col min="3585" max="3585" width="23.42578125" style="28" customWidth="1"/>
    <col min="3586" max="3586" width="34.42578125" style="28" customWidth="1"/>
    <col min="3587" max="3833" width="11.42578125" style="28"/>
    <col min="3834" max="3834" width="13" style="28" customWidth="1"/>
    <col min="3835" max="3835" width="8.5703125" style="28" bestFit="1" customWidth="1"/>
    <col min="3836" max="3836" width="25.5703125" style="28" customWidth="1"/>
    <col min="3837" max="3838" width="11.42578125" style="28"/>
    <col min="3839" max="3839" width="12.5703125" style="28" customWidth="1"/>
    <col min="3840" max="3840" width="11.42578125" style="28"/>
    <col min="3841" max="3841" width="23.42578125" style="28" customWidth="1"/>
    <col min="3842" max="3842" width="34.42578125" style="28" customWidth="1"/>
    <col min="3843" max="4089" width="11.42578125" style="28"/>
    <col min="4090" max="4090" width="13" style="28" customWidth="1"/>
    <col min="4091" max="4091" width="8.5703125" style="28" bestFit="1" customWidth="1"/>
    <col min="4092" max="4092" width="25.5703125" style="28" customWidth="1"/>
    <col min="4093" max="4094" width="11.42578125" style="28"/>
    <col min="4095" max="4095" width="12.5703125" style="28" customWidth="1"/>
    <col min="4096" max="4096" width="11.42578125" style="28"/>
    <col min="4097" max="4097" width="23.42578125" style="28" customWidth="1"/>
    <col min="4098" max="4098" width="34.42578125" style="28" customWidth="1"/>
    <col min="4099" max="4345" width="11.42578125" style="28"/>
    <col min="4346" max="4346" width="13" style="28" customWidth="1"/>
    <col min="4347" max="4347" width="8.5703125" style="28" bestFit="1" customWidth="1"/>
    <col min="4348" max="4348" width="25.5703125" style="28" customWidth="1"/>
    <col min="4349" max="4350" width="11.42578125" style="28"/>
    <col min="4351" max="4351" width="12.5703125" style="28" customWidth="1"/>
    <col min="4352" max="4352" width="11.42578125" style="28"/>
    <col min="4353" max="4353" width="23.42578125" style="28" customWidth="1"/>
    <col min="4354" max="4354" width="34.42578125" style="28" customWidth="1"/>
    <col min="4355" max="4601" width="11.42578125" style="28"/>
    <col min="4602" max="4602" width="13" style="28" customWidth="1"/>
    <col min="4603" max="4603" width="8.5703125" style="28" bestFit="1" customWidth="1"/>
    <col min="4604" max="4604" width="25.5703125" style="28" customWidth="1"/>
    <col min="4605" max="4606" width="11.42578125" style="28"/>
    <col min="4607" max="4607" width="12.5703125" style="28" customWidth="1"/>
    <col min="4608" max="4608" width="11.42578125" style="28"/>
    <col min="4609" max="4609" width="23.42578125" style="28" customWidth="1"/>
    <col min="4610" max="4610" width="34.42578125" style="28" customWidth="1"/>
    <col min="4611" max="4857" width="11.42578125" style="28"/>
    <col min="4858" max="4858" width="13" style="28" customWidth="1"/>
    <col min="4859" max="4859" width="8.5703125" style="28" bestFit="1" customWidth="1"/>
    <col min="4860" max="4860" width="25.5703125" style="28" customWidth="1"/>
    <col min="4861" max="4862" width="11.42578125" style="28"/>
    <col min="4863" max="4863" width="12.5703125" style="28" customWidth="1"/>
    <col min="4864" max="4864" width="11.42578125" style="28"/>
    <col min="4865" max="4865" width="23.42578125" style="28" customWidth="1"/>
    <col min="4866" max="4866" width="34.42578125" style="28" customWidth="1"/>
    <col min="4867" max="5113" width="11.42578125" style="28"/>
    <col min="5114" max="5114" width="13" style="28" customWidth="1"/>
    <col min="5115" max="5115" width="8.5703125" style="28" bestFit="1" customWidth="1"/>
    <col min="5116" max="5116" width="25.5703125" style="28" customWidth="1"/>
    <col min="5117" max="5118" width="11.42578125" style="28"/>
    <col min="5119" max="5119" width="12.5703125" style="28" customWidth="1"/>
    <col min="5120" max="5120" width="11.42578125" style="28"/>
    <col min="5121" max="5121" width="23.42578125" style="28" customWidth="1"/>
    <col min="5122" max="5122" width="34.42578125" style="28" customWidth="1"/>
    <col min="5123" max="5369" width="11.42578125" style="28"/>
    <col min="5370" max="5370" width="13" style="28" customWidth="1"/>
    <col min="5371" max="5371" width="8.5703125" style="28" bestFit="1" customWidth="1"/>
    <col min="5372" max="5372" width="25.5703125" style="28" customWidth="1"/>
    <col min="5373" max="5374" width="11.42578125" style="28"/>
    <col min="5375" max="5375" width="12.5703125" style="28" customWidth="1"/>
    <col min="5376" max="5376" width="11.42578125" style="28"/>
    <col min="5377" max="5377" width="23.42578125" style="28" customWidth="1"/>
    <col min="5378" max="5378" width="34.42578125" style="28" customWidth="1"/>
    <col min="5379" max="5625" width="11.42578125" style="28"/>
    <col min="5626" max="5626" width="13" style="28" customWidth="1"/>
    <col min="5627" max="5627" width="8.5703125" style="28" bestFit="1" customWidth="1"/>
    <col min="5628" max="5628" width="25.5703125" style="28" customWidth="1"/>
    <col min="5629" max="5630" width="11.42578125" style="28"/>
    <col min="5631" max="5631" width="12.5703125" style="28" customWidth="1"/>
    <col min="5632" max="5632" width="11.42578125" style="28"/>
    <col min="5633" max="5633" width="23.42578125" style="28" customWidth="1"/>
    <col min="5634" max="5634" width="34.42578125" style="28" customWidth="1"/>
    <col min="5635" max="5881" width="11.42578125" style="28"/>
    <col min="5882" max="5882" width="13" style="28" customWidth="1"/>
    <col min="5883" max="5883" width="8.5703125" style="28" bestFit="1" customWidth="1"/>
    <col min="5884" max="5884" width="25.5703125" style="28" customWidth="1"/>
    <col min="5885" max="5886" width="11.42578125" style="28"/>
    <col min="5887" max="5887" width="12.5703125" style="28" customWidth="1"/>
    <col min="5888" max="5888" width="11.42578125" style="28"/>
    <col min="5889" max="5889" width="23.42578125" style="28" customWidth="1"/>
    <col min="5890" max="5890" width="34.42578125" style="28" customWidth="1"/>
    <col min="5891" max="6137" width="11.42578125" style="28"/>
    <col min="6138" max="6138" width="13" style="28" customWidth="1"/>
    <col min="6139" max="6139" width="8.5703125" style="28" bestFit="1" customWidth="1"/>
    <col min="6140" max="6140" width="25.5703125" style="28" customWidth="1"/>
    <col min="6141" max="6142" width="11.42578125" style="28"/>
    <col min="6143" max="6143" width="12.5703125" style="28" customWidth="1"/>
    <col min="6144" max="6144" width="11.42578125" style="28"/>
    <col min="6145" max="6145" width="23.42578125" style="28" customWidth="1"/>
    <col min="6146" max="6146" width="34.42578125" style="28" customWidth="1"/>
    <col min="6147" max="6393" width="11.42578125" style="28"/>
    <col min="6394" max="6394" width="13" style="28" customWidth="1"/>
    <col min="6395" max="6395" width="8.5703125" style="28" bestFit="1" customWidth="1"/>
    <col min="6396" max="6396" width="25.5703125" style="28" customWidth="1"/>
    <col min="6397" max="6398" width="11.42578125" style="28"/>
    <col min="6399" max="6399" width="12.5703125" style="28" customWidth="1"/>
    <col min="6400" max="6400" width="11.42578125" style="28"/>
    <col min="6401" max="6401" width="23.42578125" style="28" customWidth="1"/>
    <col min="6402" max="6402" width="34.42578125" style="28" customWidth="1"/>
    <col min="6403" max="6649" width="11.42578125" style="28"/>
    <col min="6650" max="6650" width="13" style="28" customWidth="1"/>
    <col min="6651" max="6651" width="8.5703125" style="28" bestFit="1" customWidth="1"/>
    <col min="6652" max="6652" width="25.5703125" style="28" customWidth="1"/>
    <col min="6653" max="6654" width="11.42578125" style="28"/>
    <col min="6655" max="6655" width="12.5703125" style="28" customWidth="1"/>
    <col min="6656" max="6656" width="11.42578125" style="28"/>
    <col min="6657" max="6657" width="23.42578125" style="28" customWidth="1"/>
    <col min="6658" max="6658" width="34.42578125" style="28" customWidth="1"/>
    <col min="6659" max="6905" width="11.42578125" style="28"/>
    <col min="6906" max="6906" width="13" style="28" customWidth="1"/>
    <col min="6907" max="6907" width="8.5703125" style="28" bestFit="1" customWidth="1"/>
    <col min="6908" max="6908" width="25.5703125" style="28" customWidth="1"/>
    <col min="6909" max="6910" width="11.42578125" style="28"/>
    <col min="6911" max="6911" width="12.5703125" style="28" customWidth="1"/>
    <col min="6912" max="6912" width="11.42578125" style="28"/>
    <col min="6913" max="6913" width="23.42578125" style="28" customWidth="1"/>
    <col min="6914" max="6914" width="34.42578125" style="28" customWidth="1"/>
    <col min="6915" max="7161" width="11.42578125" style="28"/>
    <col min="7162" max="7162" width="13" style="28" customWidth="1"/>
    <col min="7163" max="7163" width="8.5703125" style="28" bestFit="1" customWidth="1"/>
    <col min="7164" max="7164" width="25.5703125" style="28" customWidth="1"/>
    <col min="7165" max="7166" width="11.42578125" style="28"/>
    <col min="7167" max="7167" width="12.5703125" style="28" customWidth="1"/>
    <col min="7168" max="7168" width="11.42578125" style="28"/>
    <col min="7169" max="7169" width="23.42578125" style="28" customWidth="1"/>
    <col min="7170" max="7170" width="34.42578125" style="28" customWidth="1"/>
    <col min="7171" max="7417" width="11.42578125" style="28"/>
    <col min="7418" max="7418" width="13" style="28" customWidth="1"/>
    <col min="7419" max="7419" width="8.5703125" style="28" bestFit="1" customWidth="1"/>
    <col min="7420" max="7420" width="25.5703125" style="28" customWidth="1"/>
    <col min="7421" max="7422" width="11.42578125" style="28"/>
    <col min="7423" max="7423" width="12.5703125" style="28" customWidth="1"/>
    <col min="7424" max="7424" width="11.42578125" style="28"/>
    <col min="7425" max="7425" width="23.42578125" style="28" customWidth="1"/>
    <col min="7426" max="7426" width="34.42578125" style="28" customWidth="1"/>
    <col min="7427" max="7673" width="11.42578125" style="28"/>
    <col min="7674" max="7674" width="13" style="28" customWidth="1"/>
    <col min="7675" max="7675" width="8.5703125" style="28" bestFit="1" customWidth="1"/>
    <col min="7676" max="7676" width="25.5703125" style="28" customWidth="1"/>
    <col min="7677" max="7678" width="11.42578125" style="28"/>
    <col min="7679" max="7679" width="12.5703125" style="28" customWidth="1"/>
    <col min="7680" max="7680" width="11.42578125" style="28"/>
    <col min="7681" max="7681" width="23.42578125" style="28" customWidth="1"/>
    <col min="7682" max="7682" width="34.42578125" style="28" customWidth="1"/>
    <col min="7683" max="7929" width="11.42578125" style="28"/>
    <col min="7930" max="7930" width="13" style="28" customWidth="1"/>
    <col min="7931" max="7931" width="8.5703125" style="28" bestFit="1" customWidth="1"/>
    <col min="7932" max="7932" width="25.5703125" style="28" customWidth="1"/>
    <col min="7933" max="7934" width="11.42578125" style="28"/>
    <col min="7935" max="7935" width="12.5703125" style="28" customWidth="1"/>
    <col min="7936" max="7936" width="11.42578125" style="28"/>
    <col min="7937" max="7937" width="23.42578125" style="28" customWidth="1"/>
    <col min="7938" max="7938" width="34.42578125" style="28" customWidth="1"/>
    <col min="7939" max="8185" width="11.42578125" style="28"/>
    <col min="8186" max="8186" width="13" style="28" customWidth="1"/>
    <col min="8187" max="8187" width="8.5703125" style="28" bestFit="1" customWidth="1"/>
    <col min="8188" max="8188" width="25.5703125" style="28" customWidth="1"/>
    <col min="8189" max="8190" width="11.42578125" style="28"/>
    <col min="8191" max="8191" width="12.5703125" style="28" customWidth="1"/>
    <col min="8192" max="8192" width="11.42578125" style="28"/>
    <col min="8193" max="8193" width="23.42578125" style="28" customWidth="1"/>
    <col min="8194" max="8194" width="34.42578125" style="28" customWidth="1"/>
    <col min="8195" max="8441" width="11.42578125" style="28"/>
    <col min="8442" max="8442" width="13" style="28" customWidth="1"/>
    <col min="8443" max="8443" width="8.5703125" style="28" bestFit="1" customWidth="1"/>
    <col min="8444" max="8444" width="25.5703125" style="28" customWidth="1"/>
    <col min="8445" max="8446" width="11.42578125" style="28"/>
    <col min="8447" max="8447" width="12.5703125" style="28" customWidth="1"/>
    <col min="8448" max="8448" width="11.42578125" style="28"/>
    <col min="8449" max="8449" width="23.42578125" style="28" customWidth="1"/>
    <col min="8450" max="8450" width="34.42578125" style="28" customWidth="1"/>
    <col min="8451" max="8697" width="11.42578125" style="28"/>
    <col min="8698" max="8698" width="13" style="28" customWidth="1"/>
    <col min="8699" max="8699" width="8.5703125" style="28" bestFit="1" customWidth="1"/>
    <col min="8700" max="8700" width="25.5703125" style="28" customWidth="1"/>
    <col min="8701" max="8702" width="11.42578125" style="28"/>
    <col min="8703" max="8703" width="12.5703125" style="28" customWidth="1"/>
    <col min="8704" max="8704" width="11.42578125" style="28"/>
    <col min="8705" max="8705" width="23.42578125" style="28" customWidth="1"/>
    <col min="8706" max="8706" width="34.42578125" style="28" customWidth="1"/>
    <col min="8707" max="8953" width="11.42578125" style="28"/>
    <col min="8954" max="8954" width="13" style="28" customWidth="1"/>
    <col min="8955" max="8955" width="8.5703125" style="28" bestFit="1" customWidth="1"/>
    <col min="8956" max="8956" width="25.5703125" style="28" customWidth="1"/>
    <col min="8957" max="8958" width="11.42578125" style="28"/>
    <col min="8959" max="8959" width="12.5703125" style="28" customWidth="1"/>
    <col min="8960" max="8960" width="11.42578125" style="28"/>
    <col min="8961" max="8961" width="23.42578125" style="28" customWidth="1"/>
    <col min="8962" max="8962" width="34.42578125" style="28" customWidth="1"/>
    <col min="8963" max="9209" width="11.42578125" style="28"/>
    <col min="9210" max="9210" width="13" style="28" customWidth="1"/>
    <col min="9211" max="9211" width="8.5703125" style="28" bestFit="1" customWidth="1"/>
    <col min="9212" max="9212" width="25.5703125" style="28" customWidth="1"/>
    <col min="9213" max="9214" width="11.42578125" style="28"/>
    <col min="9215" max="9215" width="12.5703125" style="28" customWidth="1"/>
    <col min="9216" max="9216" width="11.42578125" style="28"/>
    <col min="9217" max="9217" width="23.42578125" style="28" customWidth="1"/>
    <col min="9218" max="9218" width="34.42578125" style="28" customWidth="1"/>
    <col min="9219" max="9465" width="11.42578125" style="28"/>
    <col min="9466" max="9466" width="13" style="28" customWidth="1"/>
    <col min="9467" max="9467" width="8.5703125" style="28" bestFit="1" customWidth="1"/>
    <col min="9468" max="9468" width="25.5703125" style="28" customWidth="1"/>
    <col min="9469" max="9470" width="11.42578125" style="28"/>
    <col min="9471" max="9471" width="12.5703125" style="28" customWidth="1"/>
    <col min="9472" max="9472" width="11.42578125" style="28"/>
    <col min="9473" max="9473" width="23.42578125" style="28" customWidth="1"/>
    <col min="9474" max="9474" width="34.42578125" style="28" customWidth="1"/>
    <col min="9475" max="9721" width="11.42578125" style="28"/>
    <col min="9722" max="9722" width="13" style="28" customWidth="1"/>
    <col min="9723" max="9723" width="8.5703125" style="28" bestFit="1" customWidth="1"/>
    <col min="9724" max="9724" width="25.5703125" style="28" customWidth="1"/>
    <col min="9725" max="9726" width="11.42578125" style="28"/>
    <col min="9727" max="9727" width="12.5703125" style="28" customWidth="1"/>
    <col min="9728" max="9728" width="11.42578125" style="28"/>
    <col min="9729" max="9729" width="23.42578125" style="28" customWidth="1"/>
    <col min="9730" max="9730" width="34.42578125" style="28" customWidth="1"/>
    <col min="9731" max="9977" width="11.42578125" style="28"/>
    <col min="9978" max="9978" width="13" style="28" customWidth="1"/>
    <col min="9979" max="9979" width="8.5703125" style="28" bestFit="1" customWidth="1"/>
    <col min="9980" max="9980" width="25.5703125" style="28" customWidth="1"/>
    <col min="9981" max="9982" width="11.42578125" style="28"/>
    <col min="9983" max="9983" width="12.5703125" style="28" customWidth="1"/>
    <col min="9984" max="9984" width="11.42578125" style="28"/>
    <col min="9985" max="9985" width="23.42578125" style="28" customWidth="1"/>
    <col min="9986" max="9986" width="34.42578125" style="28" customWidth="1"/>
    <col min="9987" max="10233" width="11.42578125" style="28"/>
    <col min="10234" max="10234" width="13" style="28" customWidth="1"/>
    <col min="10235" max="10235" width="8.5703125" style="28" bestFit="1" customWidth="1"/>
    <col min="10236" max="10236" width="25.5703125" style="28" customWidth="1"/>
    <col min="10237" max="10238" width="11.42578125" style="28"/>
    <col min="10239" max="10239" width="12.5703125" style="28" customWidth="1"/>
    <col min="10240" max="10240" width="11.42578125" style="28"/>
    <col min="10241" max="10241" width="23.42578125" style="28" customWidth="1"/>
    <col min="10242" max="10242" width="34.42578125" style="28" customWidth="1"/>
    <col min="10243" max="10489" width="11.42578125" style="28"/>
    <col min="10490" max="10490" width="13" style="28" customWidth="1"/>
    <col min="10491" max="10491" width="8.5703125" style="28" bestFit="1" customWidth="1"/>
    <col min="10492" max="10492" width="25.5703125" style="28" customWidth="1"/>
    <col min="10493" max="10494" width="11.42578125" style="28"/>
    <col min="10495" max="10495" width="12.5703125" style="28" customWidth="1"/>
    <col min="10496" max="10496" width="11.42578125" style="28"/>
    <col min="10497" max="10497" width="23.42578125" style="28" customWidth="1"/>
    <col min="10498" max="10498" width="34.42578125" style="28" customWidth="1"/>
    <col min="10499" max="10745" width="11.42578125" style="28"/>
    <col min="10746" max="10746" width="13" style="28" customWidth="1"/>
    <col min="10747" max="10747" width="8.5703125" style="28" bestFit="1" customWidth="1"/>
    <col min="10748" max="10748" width="25.5703125" style="28" customWidth="1"/>
    <col min="10749" max="10750" width="11.42578125" style="28"/>
    <col min="10751" max="10751" width="12.5703125" style="28" customWidth="1"/>
    <col min="10752" max="10752" width="11.42578125" style="28"/>
    <col min="10753" max="10753" width="23.42578125" style="28" customWidth="1"/>
    <col min="10754" max="10754" width="34.42578125" style="28" customWidth="1"/>
    <col min="10755" max="11001" width="11.42578125" style="28"/>
    <col min="11002" max="11002" width="13" style="28" customWidth="1"/>
    <col min="11003" max="11003" width="8.5703125" style="28" bestFit="1" customWidth="1"/>
    <col min="11004" max="11004" width="25.5703125" style="28" customWidth="1"/>
    <col min="11005" max="11006" width="11.42578125" style="28"/>
    <col min="11007" max="11007" width="12.5703125" style="28" customWidth="1"/>
    <col min="11008" max="11008" width="11.42578125" style="28"/>
    <col min="11009" max="11009" width="23.42578125" style="28" customWidth="1"/>
    <col min="11010" max="11010" width="34.42578125" style="28" customWidth="1"/>
    <col min="11011" max="11257" width="11.42578125" style="28"/>
    <col min="11258" max="11258" width="13" style="28" customWidth="1"/>
    <col min="11259" max="11259" width="8.5703125" style="28" bestFit="1" customWidth="1"/>
    <col min="11260" max="11260" width="25.5703125" style="28" customWidth="1"/>
    <col min="11261" max="11262" width="11.42578125" style="28"/>
    <col min="11263" max="11263" width="12.5703125" style="28" customWidth="1"/>
    <col min="11264" max="11264" width="11.42578125" style="28"/>
    <col min="11265" max="11265" width="23.42578125" style="28" customWidth="1"/>
    <col min="11266" max="11266" width="34.42578125" style="28" customWidth="1"/>
    <col min="11267" max="11513" width="11.42578125" style="28"/>
    <col min="11514" max="11514" width="13" style="28" customWidth="1"/>
    <col min="11515" max="11515" width="8.5703125" style="28" bestFit="1" customWidth="1"/>
    <col min="11516" max="11516" width="25.5703125" style="28" customWidth="1"/>
    <col min="11517" max="11518" width="11.42578125" style="28"/>
    <col min="11519" max="11519" width="12.5703125" style="28" customWidth="1"/>
    <col min="11520" max="11520" width="11.42578125" style="28"/>
    <col min="11521" max="11521" width="23.42578125" style="28" customWidth="1"/>
    <col min="11522" max="11522" width="34.42578125" style="28" customWidth="1"/>
    <col min="11523" max="11769" width="11.42578125" style="28"/>
    <col min="11770" max="11770" width="13" style="28" customWidth="1"/>
    <col min="11771" max="11771" width="8.5703125" style="28" bestFit="1" customWidth="1"/>
    <col min="11772" max="11772" width="25.5703125" style="28" customWidth="1"/>
    <col min="11773" max="11774" width="11.42578125" style="28"/>
    <col min="11775" max="11775" width="12.5703125" style="28" customWidth="1"/>
    <col min="11776" max="11776" width="11.42578125" style="28"/>
    <col min="11777" max="11777" width="23.42578125" style="28" customWidth="1"/>
    <col min="11778" max="11778" width="34.42578125" style="28" customWidth="1"/>
    <col min="11779" max="12025" width="11.42578125" style="28"/>
    <col min="12026" max="12026" width="13" style="28" customWidth="1"/>
    <col min="12027" max="12027" width="8.5703125" style="28" bestFit="1" customWidth="1"/>
    <col min="12028" max="12028" width="25.5703125" style="28" customWidth="1"/>
    <col min="12029" max="12030" width="11.42578125" style="28"/>
    <col min="12031" max="12031" width="12.5703125" style="28" customWidth="1"/>
    <col min="12032" max="12032" width="11.42578125" style="28"/>
    <col min="12033" max="12033" width="23.42578125" style="28" customWidth="1"/>
    <col min="12034" max="12034" width="34.42578125" style="28" customWidth="1"/>
    <col min="12035" max="12281" width="11.42578125" style="28"/>
    <col min="12282" max="12282" width="13" style="28" customWidth="1"/>
    <col min="12283" max="12283" width="8.5703125" style="28" bestFit="1" customWidth="1"/>
    <col min="12284" max="12284" width="25.5703125" style="28" customWidth="1"/>
    <col min="12285" max="12286" width="11.42578125" style="28"/>
    <col min="12287" max="12287" width="12.5703125" style="28" customWidth="1"/>
    <col min="12288" max="12288" width="11.42578125" style="28"/>
    <col min="12289" max="12289" width="23.42578125" style="28" customWidth="1"/>
    <col min="12290" max="12290" width="34.42578125" style="28" customWidth="1"/>
    <col min="12291" max="12537" width="11.42578125" style="28"/>
    <col min="12538" max="12538" width="13" style="28" customWidth="1"/>
    <col min="12539" max="12539" width="8.5703125" style="28" bestFit="1" customWidth="1"/>
    <col min="12540" max="12540" width="25.5703125" style="28" customWidth="1"/>
    <col min="12541" max="12542" width="11.42578125" style="28"/>
    <col min="12543" max="12543" width="12.5703125" style="28" customWidth="1"/>
    <col min="12544" max="12544" width="11.42578125" style="28"/>
    <col min="12545" max="12545" width="23.42578125" style="28" customWidth="1"/>
    <col min="12546" max="12546" width="34.42578125" style="28" customWidth="1"/>
    <col min="12547" max="12793" width="11.42578125" style="28"/>
    <col min="12794" max="12794" width="13" style="28" customWidth="1"/>
    <col min="12795" max="12795" width="8.5703125" style="28" bestFit="1" customWidth="1"/>
    <col min="12796" max="12796" width="25.5703125" style="28" customWidth="1"/>
    <col min="12797" max="12798" width="11.42578125" style="28"/>
    <col min="12799" max="12799" width="12.5703125" style="28" customWidth="1"/>
    <col min="12800" max="12800" width="11.42578125" style="28"/>
    <col min="12801" max="12801" width="23.42578125" style="28" customWidth="1"/>
    <col min="12802" max="12802" width="34.42578125" style="28" customWidth="1"/>
    <col min="12803" max="13049" width="11.42578125" style="28"/>
    <col min="13050" max="13050" width="13" style="28" customWidth="1"/>
    <col min="13051" max="13051" width="8.5703125" style="28" bestFit="1" customWidth="1"/>
    <col min="13052" max="13052" width="25.5703125" style="28" customWidth="1"/>
    <col min="13053" max="13054" width="11.42578125" style="28"/>
    <col min="13055" max="13055" width="12.5703125" style="28" customWidth="1"/>
    <col min="13056" max="13056" width="11.42578125" style="28"/>
    <col min="13057" max="13057" width="23.42578125" style="28" customWidth="1"/>
    <col min="13058" max="13058" width="34.42578125" style="28" customWidth="1"/>
    <col min="13059" max="13305" width="11.42578125" style="28"/>
    <col min="13306" max="13306" width="13" style="28" customWidth="1"/>
    <col min="13307" max="13307" width="8.5703125" style="28" bestFit="1" customWidth="1"/>
    <col min="13308" max="13308" width="25.5703125" style="28" customWidth="1"/>
    <col min="13309" max="13310" width="11.42578125" style="28"/>
    <col min="13311" max="13311" width="12.5703125" style="28" customWidth="1"/>
    <col min="13312" max="13312" width="11.42578125" style="28"/>
    <col min="13313" max="13313" width="23.42578125" style="28" customWidth="1"/>
    <col min="13314" max="13314" width="34.42578125" style="28" customWidth="1"/>
    <col min="13315" max="13561" width="11.42578125" style="28"/>
    <col min="13562" max="13562" width="13" style="28" customWidth="1"/>
    <col min="13563" max="13563" width="8.5703125" style="28" bestFit="1" customWidth="1"/>
    <col min="13564" max="13564" width="25.5703125" style="28" customWidth="1"/>
    <col min="13565" max="13566" width="11.42578125" style="28"/>
    <col min="13567" max="13567" width="12.5703125" style="28" customWidth="1"/>
    <col min="13568" max="13568" width="11.42578125" style="28"/>
    <col min="13569" max="13569" width="23.42578125" style="28" customWidth="1"/>
    <col min="13570" max="13570" width="34.42578125" style="28" customWidth="1"/>
    <col min="13571" max="13817" width="11.42578125" style="28"/>
    <col min="13818" max="13818" width="13" style="28" customWidth="1"/>
    <col min="13819" max="13819" width="8.5703125" style="28" bestFit="1" customWidth="1"/>
    <col min="13820" max="13820" width="25.5703125" style="28" customWidth="1"/>
    <col min="13821" max="13822" width="11.42578125" style="28"/>
    <col min="13823" max="13823" width="12.5703125" style="28" customWidth="1"/>
    <col min="13824" max="13824" width="11.42578125" style="28"/>
    <col min="13825" max="13825" width="23.42578125" style="28" customWidth="1"/>
    <col min="13826" max="13826" width="34.42578125" style="28" customWidth="1"/>
    <col min="13827" max="14073" width="11.42578125" style="28"/>
    <col min="14074" max="14074" width="13" style="28" customWidth="1"/>
    <col min="14075" max="14075" width="8.5703125" style="28" bestFit="1" customWidth="1"/>
    <col min="14076" max="14076" width="25.5703125" style="28" customWidth="1"/>
    <col min="14077" max="14078" width="11.42578125" style="28"/>
    <col min="14079" max="14079" width="12.5703125" style="28" customWidth="1"/>
    <col min="14080" max="14080" width="11.42578125" style="28"/>
    <col min="14081" max="14081" width="23.42578125" style="28" customWidth="1"/>
    <col min="14082" max="14082" width="34.42578125" style="28" customWidth="1"/>
    <col min="14083" max="14329" width="11.42578125" style="28"/>
    <col min="14330" max="14330" width="13" style="28" customWidth="1"/>
    <col min="14331" max="14331" width="8.5703125" style="28" bestFit="1" customWidth="1"/>
    <col min="14332" max="14332" width="25.5703125" style="28" customWidth="1"/>
    <col min="14333" max="14334" width="11.42578125" style="28"/>
    <col min="14335" max="14335" width="12.5703125" style="28" customWidth="1"/>
    <col min="14336" max="14336" width="11.42578125" style="28"/>
    <col min="14337" max="14337" width="23.42578125" style="28" customWidth="1"/>
    <col min="14338" max="14338" width="34.42578125" style="28" customWidth="1"/>
    <col min="14339" max="14585" width="11.42578125" style="28"/>
    <col min="14586" max="14586" width="13" style="28" customWidth="1"/>
    <col min="14587" max="14587" width="8.5703125" style="28" bestFit="1" customWidth="1"/>
    <col min="14588" max="14588" width="25.5703125" style="28" customWidth="1"/>
    <col min="14589" max="14590" width="11.42578125" style="28"/>
    <col min="14591" max="14591" width="12.5703125" style="28" customWidth="1"/>
    <col min="14592" max="14592" width="11.42578125" style="28"/>
    <col min="14593" max="14593" width="23.42578125" style="28" customWidth="1"/>
    <col min="14594" max="14594" width="34.42578125" style="28" customWidth="1"/>
    <col min="14595" max="14841" width="11.42578125" style="28"/>
    <col min="14842" max="14842" width="13" style="28" customWidth="1"/>
    <col min="14843" max="14843" width="8.5703125" style="28" bestFit="1" customWidth="1"/>
    <col min="14844" max="14844" width="25.5703125" style="28" customWidth="1"/>
    <col min="14845" max="14846" width="11.42578125" style="28"/>
    <col min="14847" max="14847" width="12.5703125" style="28" customWidth="1"/>
    <col min="14848" max="14848" width="11.42578125" style="28"/>
    <col min="14849" max="14849" width="23.42578125" style="28" customWidth="1"/>
    <col min="14850" max="14850" width="34.42578125" style="28" customWidth="1"/>
    <col min="14851" max="15097" width="11.42578125" style="28"/>
    <col min="15098" max="15098" width="13" style="28" customWidth="1"/>
    <col min="15099" max="15099" width="8.5703125" style="28" bestFit="1" customWidth="1"/>
    <col min="15100" max="15100" width="25.5703125" style="28" customWidth="1"/>
    <col min="15101" max="15102" width="11.42578125" style="28"/>
    <col min="15103" max="15103" width="12.5703125" style="28" customWidth="1"/>
    <col min="15104" max="15104" width="11.42578125" style="28"/>
    <col min="15105" max="15105" width="23.42578125" style="28" customWidth="1"/>
    <col min="15106" max="15106" width="34.42578125" style="28" customWidth="1"/>
    <col min="15107" max="15353" width="11.42578125" style="28"/>
    <col min="15354" max="15354" width="13" style="28" customWidth="1"/>
    <col min="15355" max="15355" width="8.5703125" style="28" bestFit="1" customWidth="1"/>
    <col min="15356" max="15356" width="25.5703125" style="28" customWidth="1"/>
    <col min="15357" max="15358" width="11.42578125" style="28"/>
    <col min="15359" max="15359" width="12.5703125" style="28" customWidth="1"/>
    <col min="15360" max="15360" width="11.42578125" style="28"/>
    <col min="15361" max="15361" width="23.42578125" style="28" customWidth="1"/>
    <col min="15362" max="15362" width="34.42578125" style="28" customWidth="1"/>
    <col min="15363" max="15609" width="11.42578125" style="28"/>
    <col min="15610" max="15610" width="13" style="28" customWidth="1"/>
    <col min="15611" max="15611" width="8.5703125" style="28" bestFit="1" customWidth="1"/>
    <col min="15612" max="15612" width="25.5703125" style="28" customWidth="1"/>
    <col min="15613" max="15614" width="11.42578125" style="28"/>
    <col min="15615" max="15615" width="12.5703125" style="28" customWidth="1"/>
    <col min="15616" max="15616" width="11.42578125" style="28"/>
    <col min="15617" max="15617" width="23.42578125" style="28" customWidth="1"/>
    <col min="15618" max="15618" width="34.42578125" style="28" customWidth="1"/>
    <col min="15619" max="15865" width="11.42578125" style="28"/>
    <col min="15866" max="15866" width="13" style="28" customWidth="1"/>
    <col min="15867" max="15867" width="8.5703125" style="28" bestFit="1" customWidth="1"/>
    <col min="15868" max="15868" width="25.5703125" style="28" customWidth="1"/>
    <col min="15869" max="15870" width="11.42578125" style="28"/>
    <col min="15871" max="15871" width="12.5703125" style="28" customWidth="1"/>
    <col min="15872" max="15872" width="11.42578125" style="28"/>
    <col min="15873" max="15873" width="23.42578125" style="28" customWidth="1"/>
    <col min="15874" max="15874" width="34.42578125" style="28" customWidth="1"/>
    <col min="15875" max="16121" width="11.42578125" style="28"/>
    <col min="16122" max="16122" width="13" style="28" customWidth="1"/>
    <col min="16123" max="16123" width="8.5703125" style="28" bestFit="1" customWidth="1"/>
    <col min="16124" max="16124" width="25.5703125" style="28" customWidth="1"/>
    <col min="16125" max="16126" width="11.42578125" style="28"/>
    <col min="16127" max="16127" width="12.5703125" style="28" customWidth="1"/>
    <col min="16128" max="16128" width="11.42578125" style="28"/>
    <col min="16129" max="16129" width="23.42578125" style="28" customWidth="1"/>
    <col min="16130" max="16130" width="34.42578125" style="28" customWidth="1"/>
    <col min="16131" max="16384" width="11.42578125" style="28"/>
  </cols>
  <sheetData>
    <row r="1" spans="1:14" x14ac:dyDescent="0.25">
      <c r="A1" s="22"/>
      <c r="B1" s="23"/>
      <c r="C1" s="23"/>
      <c r="D1" s="24"/>
      <c r="E1" s="25"/>
      <c r="F1" s="26"/>
      <c r="G1" s="26"/>
      <c r="H1" s="26"/>
      <c r="I1" s="26"/>
      <c r="J1" s="26"/>
      <c r="K1" s="27"/>
    </row>
    <row r="2" spans="1:14" x14ac:dyDescent="0.25">
      <c r="A2" s="31"/>
      <c r="B2" s="32"/>
      <c r="C2" s="32"/>
      <c r="D2" s="33"/>
      <c r="E2" s="34"/>
      <c r="F2" s="35"/>
      <c r="G2" s="35"/>
      <c r="H2" s="35"/>
      <c r="I2" s="35"/>
      <c r="J2" s="35"/>
      <c r="K2" s="36"/>
    </row>
    <row r="3" spans="1:14" x14ac:dyDescent="0.25">
      <c r="A3" s="31"/>
      <c r="B3" s="32"/>
      <c r="C3" s="32"/>
      <c r="D3" s="33"/>
      <c r="E3" s="34"/>
      <c r="F3" s="35" t="s">
        <v>64</v>
      </c>
      <c r="G3" s="35"/>
      <c r="H3" s="35"/>
      <c r="I3" s="35"/>
      <c r="J3" s="35"/>
      <c r="K3" s="36"/>
    </row>
    <row r="4" spans="1:14" ht="15.75" customHeight="1" x14ac:dyDescent="0.25">
      <c r="A4" s="31"/>
      <c r="B4" s="32"/>
      <c r="C4" s="32"/>
      <c r="D4" s="33"/>
      <c r="E4" s="34"/>
      <c r="F4" s="35"/>
      <c r="G4" s="35"/>
      <c r="H4" s="35"/>
      <c r="I4" s="35"/>
      <c r="J4" s="35"/>
      <c r="K4" s="36"/>
    </row>
    <row r="5" spans="1:14" ht="15.75" customHeight="1" x14ac:dyDescent="0.25">
      <c r="A5" s="31"/>
      <c r="B5" s="32"/>
      <c r="C5" s="32"/>
      <c r="D5" s="37"/>
      <c r="E5" s="38"/>
      <c r="F5" s="39" t="s">
        <v>65</v>
      </c>
      <c r="G5" s="39"/>
      <c r="H5" s="39"/>
      <c r="I5" s="40" t="e">
        <f ca="1">MID(CELL("nomfichier",$A$1),FIND("]",CELL("nomfichier",$A$1))+1,100)</f>
        <v>#VALUE!</v>
      </c>
      <c r="J5" s="41" t="s">
        <v>66</v>
      </c>
      <c r="K5" s="42">
        <f>F7</f>
        <v>44298</v>
      </c>
    </row>
    <row r="6" spans="1:14" ht="15.75" customHeight="1" x14ac:dyDescent="0.25">
      <c r="A6" s="31"/>
      <c r="B6" s="32"/>
      <c r="C6" s="32"/>
      <c r="D6" s="37"/>
      <c r="E6" s="38"/>
      <c r="F6" s="39"/>
      <c r="G6" s="39"/>
      <c r="H6" s="39"/>
      <c r="I6" s="40"/>
      <c r="J6" s="41"/>
      <c r="K6" s="42"/>
    </row>
    <row r="7" spans="1:14" ht="15.75" customHeight="1" x14ac:dyDescent="0.25">
      <c r="A7" s="31"/>
      <c r="B7" s="32"/>
      <c r="C7" s="32"/>
      <c r="D7" s="33"/>
      <c r="E7" s="43" t="s">
        <v>67</v>
      </c>
      <c r="F7" s="44">
        <v>44298</v>
      </c>
      <c r="G7" s="44"/>
      <c r="H7" s="44"/>
      <c r="I7" s="45" t="s">
        <v>68</v>
      </c>
      <c r="J7" s="46">
        <f>F7+4</f>
        <v>44302</v>
      </c>
      <c r="K7" s="47"/>
    </row>
    <row r="8" spans="1:14" ht="16.5" customHeight="1" thickBot="1" x14ac:dyDescent="0.3">
      <c r="A8" s="48"/>
      <c r="B8" s="49"/>
      <c r="C8" s="49"/>
      <c r="D8" s="50"/>
      <c r="E8" s="51"/>
      <c r="F8" s="52"/>
      <c r="G8" s="52"/>
      <c r="H8" s="52"/>
      <c r="I8" s="52"/>
      <c r="J8" s="52"/>
      <c r="K8" s="53"/>
    </row>
    <row r="9" spans="1:14" ht="12.75" customHeight="1" x14ac:dyDescent="0.25">
      <c r="A9" s="54"/>
      <c r="B9" s="54"/>
      <c r="C9" s="54"/>
      <c r="D9" s="54"/>
      <c r="E9" s="54"/>
      <c r="F9" s="54"/>
      <c r="G9" s="55" t="s">
        <v>70</v>
      </c>
      <c r="H9" s="55"/>
      <c r="I9" s="55"/>
      <c r="J9" s="54"/>
      <c r="K9" s="54"/>
    </row>
    <row r="10" spans="1:14" s="59" customFormat="1" ht="36.75" customHeight="1" thickBot="1" x14ac:dyDescent="0.3">
      <c r="A10" s="56" t="s">
        <v>72</v>
      </c>
      <c r="B10" s="57" t="s">
        <v>73</v>
      </c>
      <c r="C10" s="57" t="s">
        <v>74</v>
      </c>
      <c r="D10" s="57" t="s">
        <v>75</v>
      </c>
      <c r="E10" s="57" t="s">
        <v>76</v>
      </c>
      <c r="F10" s="57" t="s">
        <v>77</v>
      </c>
      <c r="G10" s="57" t="s">
        <v>63</v>
      </c>
      <c r="H10" s="58" t="s">
        <v>78</v>
      </c>
      <c r="I10" s="57" t="s">
        <v>79</v>
      </c>
      <c r="J10" s="57" t="s">
        <v>80</v>
      </c>
      <c r="K10" s="57" t="s">
        <v>71</v>
      </c>
      <c r="M10" s="60"/>
      <c r="N10" s="60"/>
    </row>
    <row r="11" spans="1:14" s="59" customFormat="1" ht="16.5" thickTop="1" x14ac:dyDescent="0.25">
      <c r="A11" s="61" t="s">
        <v>10</v>
      </c>
      <c r="B11" s="62" t="s">
        <v>81</v>
      </c>
      <c r="C11" s="62" t="str">
        <f>IF($B11="","",VLOOKUP($B11,[1]!AGENTS[#Data],2,FALSE))</f>
        <v>TTV</v>
      </c>
      <c r="D11" s="62"/>
      <c r="E11" s="62">
        <v>38</v>
      </c>
      <c r="F11" s="63">
        <f t="shared" ref="F11:F22" si="0">IF($E11="","",$E11/8)</f>
        <v>4.75</v>
      </c>
      <c r="G11" s="63" t="s">
        <v>69</v>
      </c>
      <c r="H11" s="63">
        <f t="shared" ref="H11:I22" si="1">IF($E11="","",$E11/8)</f>
        <v>4.75</v>
      </c>
      <c r="I11" s="63">
        <f t="shared" si="1"/>
        <v>4.75</v>
      </c>
      <c r="J11" s="62" t="s">
        <v>82</v>
      </c>
      <c r="K11" s="64"/>
      <c r="M11" s="65"/>
    </row>
    <row r="12" spans="1:14" s="30" customFormat="1" ht="15.75" customHeight="1" x14ac:dyDescent="0.25">
      <c r="A12" s="66" t="s">
        <v>10</v>
      </c>
      <c r="B12" s="67" t="s">
        <v>88</v>
      </c>
      <c r="C12" s="67" t="str">
        <f>IF($B12="","",VLOOKUP($B12,[1]!AGENTS[#Data],2,FALSE))</f>
        <v>TTV</v>
      </c>
      <c r="D12" s="67"/>
      <c r="E12" s="67">
        <v>38</v>
      </c>
      <c r="F12" s="68">
        <f t="shared" si="0"/>
        <v>4.75</v>
      </c>
      <c r="G12" s="68" t="s">
        <v>69</v>
      </c>
      <c r="H12" s="68">
        <f t="shared" si="1"/>
        <v>4.75</v>
      </c>
      <c r="I12" s="68">
        <f t="shared" si="1"/>
        <v>4.75</v>
      </c>
      <c r="J12" s="67" t="s">
        <v>82</v>
      </c>
      <c r="K12" s="69"/>
      <c r="M12" s="60"/>
    </row>
    <row r="13" spans="1:14" s="30" customFormat="1" ht="15.75" customHeight="1" x14ac:dyDescent="0.25">
      <c r="A13" s="70"/>
      <c r="B13" s="71"/>
      <c r="C13" s="71" t="str">
        <f>IF($B13="","",VLOOKUP($B13,[1]!AGENTS[#Data],2,FALSE))</f>
        <v/>
      </c>
      <c r="D13" s="71"/>
      <c r="E13" s="71"/>
      <c r="F13" s="72" t="str">
        <f t="shared" si="0"/>
        <v/>
      </c>
      <c r="G13" s="72"/>
      <c r="H13" s="72" t="str">
        <f t="shared" si="1"/>
        <v/>
      </c>
      <c r="I13" s="72" t="str">
        <f t="shared" si="1"/>
        <v/>
      </c>
      <c r="J13" s="71"/>
      <c r="K13" s="73"/>
      <c r="M13" s="60"/>
    </row>
    <row r="14" spans="1:14" s="30" customFormat="1" ht="15.75" customHeight="1" x14ac:dyDescent="0.25">
      <c r="A14" s="74"/>
      <c r="B14" s="75"/>
      <c r="C14" s="75" t="str">
        <f>IF($B14="","",VLOOKUP($B14,[1]!AGENTS[#Data],2,FALSE))</f>
        <v/>
      </c>
      <c r="D14" s="75"/>
      <c r="E14" s="75"/>
      <c r="F14" s="76" t="str">
        <f t="shared" si="0"/>
        <v/>
      </c>
      <c r="G14" s="76"/>
      <c r="H14" s="76" t="str">
        <f t="shared" si="1"/>
        <v/>
      </c>
      <c r="I14" s="76" t="str">
        <f t="shared" si="1"/>
        <v/>
      </c>
      <c r="J14" s="75"/>
      <c r="K14" s="69"/>
      <c r="M14" s="60"/>
    </row>
    <row r="15" spans="1:14" s="30" customFormat="1" ht="15.75" customHeight="1" x14ac:dyDescent="0.25">
      <c r="A15" s="70"/>
      <c r="B15" s="71"/>
      <c r="C15" s="71" t="str">
        <f>IF($B15="","",VLOOKUP($B15,[1]!AGENTS[#Data],2,FALSE))</f>
        <v/>
      </c>
      <c r="D15" s="77"/>
      <c r="E15" s="71"/>
      <c r="F15" s="72" t="str">
        <f t="shared" si="0"/>
        <v/>
      </c>
      <c r="G15" s="72"/>
      <c r="H15" s="72" t="str">
        <f t="shared" si="1"/>
        <v/>
      </c>
      <c r="I15" s="72" t="str">
        <f t="shared" si="1"/>
        <v/>
      </c>
      <c r="J15" s="71"/>
      <c r="K15" s="73"/>
      <c r="M15" s="60"/>
      <c r="N15" s="60"/>
    </row>
    <row r="16" spans="1:14" s="30" customFormat="1" ht="15.75" customHeight="1" x14ac:dyDescent="0.25">
      <c r="A16" s="74"/>
      <c r="B16" s="75"/>
      <c r="C16" s="75" t="str">
        <f>IF($B16="","",VLOOKUP($B16,[1]!AGENTS[#Data],2,FALSE))</f>
        <v/>
      </c>
      <c r="D16" s="78"/>
      <c r="E16" s="75"/>
      <c r="F16" s="76" t="str">
        <f t="shared" si="0"/>
        <v/>
      </c>
      <c r="G16" s="76"/>
      <c r="H16" s="76" t="str">
        <f t="shared" si="1"/>
        <v/>
      </c>
      <c r="I16" s="76" t="str">
        <f t="shared" si="1"/>
        <v/>
      </c>
      <c r="J16" s="75"/>
      <c r="K16" s="69"/>
      <c r="M16" s="60"/>
      <c r="N16" s="60"/>
    </row>
    <row r="17" spans="1:17" s="30" customFormat="1" ht="15.75" customHeight="1" x14ac:dyDescent="0.25">
      <c r="A17" s="70"/>
      <c r="B17" s="71"/>
      <c r="C17" s="71" t="str">
        <f>IF($B17="","",VLOOKUP($B17,[1]!AGENTS[#Data],2,FALSE))</f>
        <v/>
      </c>
      <c r="D17" s="77"/>
      <c r="E17" s="71"/>
      <c r="F17" s="72" t="str">
        <f t="shared" si="0"/>
        <v/>
      </c>
      <c r="G17" s="72"/>
      <c r="H17" s="72" t="str">
        <f t="shared" si="1"/>
        <v/>
      </c>
      <c r="I17" s="72" t="str">
        <f t="shared" si="1"/>
        <v/>
      </c>
      <c r="J17" s="71"/>
      <c r="K17" s="73"/>
      <c r="M17" s="60"/>
      <c r="N17" s="60"/>
    </row>
    <row r="18" spans="1:17" s="30" customFormat="1" ht="15.75" customHeight="1" x14ac:dyDescent="0.25">
      <c r="A18" s="74"/>
      <c r="B18" s="75"/>
      <c r="C18" s="75" t="str">
        <f>IF($B18="","",VLOOKUP($B18,[1]!AGENTS[#Data],2,FALSE))</f>
        <v/>
      </c>
      <c r="D18" s="78"/>
      <c r="E18" s="75"/>
      <c r="F18" s="76" t="str">
        <f t="shared" si="0"/>
        <v/>
      </c>
      <c r="G18" s="76"/>
      <c r="H18" s="76" t="str">
        <f t="shared" si="1"/>
        <v/>
      </c>
      <c r="I18" s="76" t="str">
        <f t="shared" si="1"/>
        <v/>
      </c>
      <c r="J18" s="75"/>
      <c r="K18" s="69"/>
      <c r="M18" s="60"/>
      <c r="N18" s="60"/>
    </row>
    <row r="19" spans="1:17" s="30" customFormat="1" ht="15.75" customHeight="1" x14ac:dyDescent="0.25">
      <c r="A19" s="70"/>
      <c r="B19" s="71"/>
      <c r="C19" s="71" t="str">
        <f>IF($B19="","",VLOOKUP($B19,[1]!AGENTS[#Data],2,FALSE))</f>
        <v/>
      </c>
      <c r="D19" s="77"/>
      <c r="E19" s="71"/>
      <c r="F19" s="72" t="str">
        <f t="shared" si="0"/>
        <v/>
      </c>
      <c r="G19" s="72"/>
      <c r="H19" s="72" t="str">
        <f t="shared" si="1"/>
        <v/>
      </c>
      <c r="I19" s="72" t="str">
        <f t="shared" si="1"/>
        <v/>
      </c>
      <c r="J19" s="71"/>
      <c r="K19" s="73"/>
      <c r="M19" s="60"/>
      <c r="N19" s="60"/>
    </row>
    <row r="20" spans="1:17" s="30" customFormat="1" ht="15.75" customHeight="1" x14ac:dyDescent="0.25">
      <c r="A20" s="74"/>
      <c r="B20" s="75"/>
      <c r="C20" s="75" t="str">
        <f>IF($B20="","",VLOOKUP($B20,[1]!AGENTS[#Data],2,FALSE))</f>
        <v/>
      </c>
      <c r="D20" s="78"/>
      <c r="E20" s="75"/>
      <c r="F20" s="76" t="str">
        <f t="shared" si="0"/>
        <v/>
      </c>
      <c r="G20" s="76"/>
      <c r="H20" s="76" t="str">
        <f t="shared" si="1"/>
        <v/>
      </c>
      <c r="I20" s="76" t="str">
        <f t="shared" si="1"/>
        <v/>
      </c>
      <c r="J20" s="75"/>
      <c r="K20" s="69"/>
      <c r="M20" s="60"/>
      <c r="N20" s="60"/>
    </row>
    <row r="21" spans="1:17" x14ac:dyDescent="0.25">
      <c r="A21" s="70"/>
      <c r="B21" s="71"/>
      <c r="C21" s="71" t="str">
        <f>IF($B21="","",VLOOKUP($B21,[1]!AGENTS[#Data],2,FALSE))</f>
        <v/>
      </c>
      <c r="D21" s="77"/>
      <c r="E21" s="71"/>
      <c r="F21" s="72" t="str">
        <f t="shared" si="0"/>
        <v/>
      </c>
      <c r="G21" s="72"/>
      <c r="H21" s="72" t="str">
        <f t="shared" si="1"/>
        <v/>
      </c>
      <c r="I21" s="72" t="str">
        <f t="shared" si="1"/>
        <v/>
      </c>
      <c r="J21" s="71"/>
      <c r="K21" s="73"/>
    </row>
    <row r="22" spans="1:17" ht="16.5" thickBot="1" x14ac:dyDescent="0.3">
      <c r="A22" s="74"/>
      <c r="B22" s="75"/>
      <c r="C22" s="75" t="str">
        <f>IF($B22="","",VLOOKUP($B22,[1]!AGENTS[#Data],2,FALSE))</f>
        <v/>
      </c>
      <c r="D22" s="78"/>
      <c r="E22" s="75"/>
      <c r="F22" s="76" t="str">
        <f t="shared" si="0"/>
        <v/>
      </c>
      <c r="G22" s="76"/>
      <c r="H22" s="76" t="str">
        <f t="shared" si="1"/>
        <v/>
      </c>
      <c r="I22" s="76" t="str">
        <f t="shared" si="1"/>
        <v/>
      </c>
      <c r="J22" s="75"/>
      <c r="K22" s="69"/>
    </row>
    <row r="23" spans="1:17" ht="18.75" customHeight="1" thickTop="1" x14ac:dyDescent="0.25">
      <c r="A23" s="94" t="s">
        <v>84</v>
      </c>
      <c r="B23" s="80"/>
      <c r="C23" s="80"/>
      <c r="D23" s="80"/>
      <c r="E23" s="95">
        <f>SUBTOTAL(109,'S 15'!$E$11:$E$22)</f>
        <v>76</v>
      </c>
      <c r="F23" s="80"/>
      <c r="G23" s="80"/>
      <c r="H23" s="82"/>
      <c r="I23" s="82"/>
      <c r="J23" s="80"/>
      <c r="K23" s="83"/>
    </row>
    <row r="25" spans="1:17" x14ac:dyDescent="0.25">
      <c r="L25" s="29"/>
      <c r="M25" s="30"/>
      <c r="N25" s="28"/>
      <c r="P25" s="28"/>
      <c r="Q25" s="28"/>
    </row>
    <row r="26" spans="1:17" x14ac:dyDescent="0.25">
      <c r="L26" s="29"/>
      <c r="M26" s="30"/>
      <c r="N26" s="28"/>
      <c r="P26" s="28"/>
      <c r="Q26" s="28"/>
    </row>
    <row r="27" spans="1:17" x14ac:dyDescent="0.25">
      <c r="L27" s="29"/>
      <c r="M27" s="30"/>
      <c r="N27" s="28"/>
      <c r="P27" s="28"/>
      <c r="Q27" s="28"/>
    </row>
    <row r="28" spans="1:17" x14ac:dyDescent="0.25">
      <c r="L28" s="29"/>
      <c r="M28" s="30"/>
      <c r="N28" s="28"/>
      <c r="P28" s="28"/>
      <c r="Q28" s="28"/>
    </row>
    <row r="29" spans="1:17" x14ac:dyDescent="0.25">
      <c r="C29" s="84"/>
      <c r="J29" s="29"/>
      <c r="K29" s="29"/>
      <c r="L29" s="29"/>
      <c r="M29" s="30"/>
      <c r="N29" s="28"/>
      <c r="P29" s="28"/>
      <c r="Q29" s="28"/>
    </row>
    <row r="30" spans="1:17" x14ac:dyDescent="0.25">
      <c r="C30" s="84"/>
      <c r="J30" s="29"/>
      <c r="K30" s="29"/>
      <c r="L30" s="29"/>
      <c r="M30" s="30"/>
      <c r="N30" s="28"/>
      <c r="P30" s="28"/>
      <c r="Q30" s="28"/>
    </row>
    <row r="31" spans="1:17" x14ac:dyDescent="0.25">
      <c r="C31" s="84"/>
      <c r="J31" s="29"/>
      <c r="K31" s="29"/>
      <c r="L31" s="29"/>
      <c r="M31" s="30"/>
      <c r="N31" s="28"/>
      <c r="P31" s="28"/>
      <c r="Q31" s="28"/>
    </row>
  </sheetData>
  <mergeCells count="8">
    <mergeCell ref="F7:H7"/>
    <mergeCell ref="G9:I9"/>
    <mergeCell ref="F1:K2"/>
    <mergeCell ref="F3:K4"/>
    <mergeCell ref="F5:H6"/>
    <mergeCell ref="I5:I6"/>
    <mergeCell ref="J5:J6"/>
    <mergeCell ref="K5:K6"/>
  </mergeCells>
  <dataValidations count="1">
    <dataValidation type="list" allowBlank="1" showInputMessage="1" showErrorMessage="1" sqref="G11:G22">
      <formula1>#REF!</formula1>
    </dataValidation>
  </dataValidations>
  <printOptions horizontalCentered="1" verticalCentered="1"/>
  <pageMargins left="0.23622047244094491" right="0.27559055118110237" top="0.35433070866141736" bottom="0.27559055118110237" header="0.23622047244094491" footer="0.11811023622047245"/>
  <pageSetup paperSize="9" scale="67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RécapH</vt:lpstr>
      <vt:lpstr>S 09</vt:lpstr>
      <vt:lpstr>S 10</vt:lpstr>
      <vt:lpstr>S 11</vt:lpstr>
      <vt:lpstr>S 12</vt:lpstr>
      <vt:lpstr>S 13-1</vt:lpstr>
      <vt:lpstr>S 13-2</vt:lpstr>
      <vt:lpstr>S 14</vt:lpstr>
      <vt:lpstr>S 15</vt:lpstr>
      <vt:lpstr>Feuilles</vt:lpstr>
      <vt:lpstr>'S 09'!Zone_d_impression</vt:lpstr>
      <vt:lpstr>'S 10'!Zone_d_impression</vt:lpstr>
      <vt:lpstr>'S 11'!Zone_d_impression</vt:lpstr>
      <vt:lpstr>'S 12'!Zone_d_impression</vt:lpstr>
      <vt:lpstr>'S 13-1'!Zone_d_impression</vt:lpstr>
      <vt:lpstr>'S 13-2'!Zone_d_impression</vt:lpstr>
      <vt:lpstr>'S 14'!Zone_d_impression</vt:lpstr>
      <vt:lpstr>'S 15'!Zone_d_impression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2021-03-24T17:18:28Z</dcterms:created>
  <dcterms:modified xsi:type="dcterms:W3CDTF">2021-03-24T17:26:29Z</dcterms:modified>
</cp:coreProperties>
</file>