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3040" windowHeight="7935" tabRatio="922"/>
  </bookViews>
  <sheets>
    <sheet name="MENU1" sheetId="1" r:id="rId1"/>
    <sheet name="AV-FK-001" sheetId="10" r:id="rId2"/>
    <sheet name="AV-FK-008.1" sheetId="34" r:id="rId3"/>
    <sheet name="AV-FK-008.1TER" sheetId="36" r:id="rId4"/>
    <sheet name="AV-FK-008.3" sheetId="39" r:id="rId5"/>
  </sheets>
  <functionGroups builtInGroupCount="18"/>
  <externalReferences>
    <externalReference r:id="rId6"/>
  </externalReferences>
  <definedNames>
    <definedName name="_xlnm._FilterDatabase" localSheetId="2" hidden="1">'AV-FK-008.1'!$AH$1:$AI$173</definedName>
    <definedName name="AGENTS">MENU1!$A$2:$E$27</definedName>
    <definedName name="Principal">MENU1!$G$4</definedName>
    <definedName name="RESULTAT">#REF!</definedName>
    <definedName name="_xlnm.Print_Area" localSheetId="1">'AV-FK-001'!$A$1:$F$45</definedName>
    <definedName name="_xlnm.Print_Area" localSheetId="2">'AV-FK-008.1'!$A$1:$Z$38</definedName>
    <definedName name="_xlnm.Print_Area" localSheetId="3">'AV-FK-008.1TER'!$A$1:$L$39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39" l="1"/>
  <c r="I15" i="39" s="1"/>
  <c r="G14" i="39"/>
  <c r="I14" i="39" s="1"/>
  <c r="I13" i="39"/>
  <c r="G12" i="39"/>
  <c r="I12" i="39" s="1"/>
  <c r="G11" i="39"/>
  <c r="I11" i="39" s="1"/>
  <c r="D40" i="10"/>
  <c r="F40" i="10" s="1"/>
  <c r="D39" i="10"/>
  <c r="F39" i="10"/>
  <c r="D38" i="10"/>
  <c r="F38" i="10" s="1"/>
  <c r="D37" i="10"/>
  <c r="F37" i="10" s="1"/>
  <c r="D36" i="10"/>
  <c r="F36" i="10" s="1"/>
  <c r="D35" i="10"/>
  <c r="F35" i="10" s="1"/>
  <c r="D34" i="10"/>
  <c r="F34" i="10" s="1"/>
  <c r="D33" i="10"/>
  <c r="F33" i="10" s="1"/>
  <c r="D32" i="10"/>
  <c r="F32" i="10" s="1"/>
  <c r="D31" i="10"/>
  <c r="F31" i="10" s="1"/>
  <c r="D30" i="10"/>
  <c r="F30" i="10" s="1"/>
  <c r="D29" i="10"/>
  <c r="F29" i="10" s="1"/>
  <c r="D28" i="10"/>
  <c r="F28" i="10" s="1"/>
  <c r="D27" i="10"/>
  <c r="F27" i="10" s="1"/>
  <c r="D26" i="10"/>
  <c r="F26" i="10" s="1"/>
  <c r="D25" i="10"/>
  <c r="F25" i="10" s="1"/>
  <c r="D24" i="10"/>
  <c r="F24" i="10" s="1"/>
  <c r="D23" i="10"/>
  <c r="F23" i="10" s="1"/>
  <c r="D22" i="10"/>
  <c r="F22" i="10" s="1"/>
  <c r="D21" i="10"/>
  <c r="F21" i="10" s="1"/>
  <c r="D20" i="10"/>
  <c r="F20" i="10" s="1"/>
  <c r="D19" i="10"/>
  <c r="F19" i="10" s="1"/>
  <c r="D18" i="10"/>
  <c r="F18" i="10"/>
  <c r="D17" i="10"/>
  <c r="F17" i="10" s="1"/>
  <c r="D16" i="10"/>
  <c r="F16" i="10" s="1"/>
  <c r="D15" i="10"/>
  <c r="F15" i="10" s="1"/>
  <c r="D14" i="10"/>
  <c r="F14" i="10" s="1"/>
  <c r="D13" i="10"/>
  <c r="F13" i="10" s="1"/>
  <c r="D12" i="10"/>
  <c r="B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B7" i="1"/>
  <c r="B6" i="1"/>
  <c r="L30" i="36"/>
  <c r="L32" i="36"/>
  <c r="K30" i="36"/>
  <c r="K32" i="36" s="1"/>
  <c r="J30" i="36"/>
  <c r="J32" i="36" s="1"/>
  <c r="I30" i="36"/>
  <c r="I32" i="36" s="1"/>
  <c r="H30" i="36"/>
  <c r="H32" i="36" s="1"/>
  <c r="G30" i="36"/>
  <c r="G32" i="36" s="1"/>
  <c r="E30" i="36"/>
  <c r="E32" i="36" s="1"/>
  <c r="D30" i="36"/>
  <c r="D32" i="36" s="1"/>
  <c r="C30" i="36"/>
  <c r="C32" i="36" s="1"/>
  <c r="F30" i="36"/>
  <c r="F32" i="36" s="1"/>
  <c r="R17" i="34"/>
  <c r="T22" i="34"/>
  <c r="S22" i="34"/>
  <c r="R22" i="34"/>
  <c r="T20" i="34"/>
  <c r="S20" i="34"/>
  <c r="R20" i="34"/>
  <c r="T19" i="34"/>
  <c r="S19" i="34"/>
  <c r="R19" i="34"/>
  <c r="T18" i="34"/>
  <c r="S18" i="34"/>
  <c r="R18" i="34"/>
  <c r="X18" i="34" s="1"/>
  <c r="Z18" i="34" s="1"/>
  <c r="T16" i="34"/>
  <c r="S16" i="34"/>
  <c r="R16" i="34"/>
  <c r="T15" i="34"/>
  <c r="S15" i="34"/>
  <c r="R15" i="34"/>
  <c r="T13" i="34"/>
  <c r="S13" i="34"/>
  <c r="R13" i="34"/>
  <c r="X13" i="34" s="1"/>
  <c r="Z13" i="34" s="1"/>
  <c r="R11" i="34"/>
  <c r="Y22" i="34"/>
  <c r="Y20" i="34"/>
  <c r="X19" i="34"/>
  <c r="Z19" i="34" s="1"/>
  <c r="Y19" i="34"/>
  <c r="Y18" i="34"/>
  <c r="X17" i="34"/>
  <c r="Z17" i="34" s="1"/>
  <c r="Y17" i="34"/>
  <c r="Y16" i="34"/>
  <c r="Y15" i="34"/>
  <c r="Y13" i="34"/>
  <c r="F13" i="34"/>
  <c r="F13" i="39"/>
  <c r="D58" i="10"/>
  <c r="F58" i="10"/>
  <c r="D57" i="10"/>
  <c r="F57" i="10" s="1"/>
  <c r="D56" i="10"/>
  <c r="F56" i="10" s="1"/>
  <c r="D55" i="10"/>
  <c r="F55" i="10" s="1"/>
  <c r="D54" i="10"/>
  <c r="F54" i="10" s="1"/>
  <c r="D53" i="10"/>
  <c r="F53" i="10" s="1"/>
  <c r="D52" i="10"/>
  <c r="F52" i="10" s="1"/>
  <c r="D51" i="10"/>
  <c r="F51" i="10" s="1"/>
  <c r="D50" i="10"/>
  <c r="F50" i="10" s="1"/>
  <c r="D49" i="10"/>
  <c r="F49" i="10" s="1"/>
  <c r="D48" i="10"/>
  <c r="F48" i="10"/>
  <c r="D47" i="10"/>
  <c r="F47" i="10" s="1"/>
  <c r="D46" i="10"/>
  <c r="F46" i="10" s="1"/>
  <c r="D45" i="10"/>
  <c r="F45" i="10" s="1"/>
  <c r="D44" i="10"/>
  <c r="F44" i="10" s="1"/>
  <c r="D43" i="10"/>
  <c r="F43" i="10" s="1"/>
  <c r="D42" i="10"/>
  <c r="F42" i="10" s="1"/>
  <c r="D41" i="10"/>
  <c r="F41" i="10" s="1"/>
  <c r="F11" i="34"/>
  <c r="B10" i="1"/>
  <c r="D11" i="10"/>
  <c r="F11" i="10" s="1"/>
  <c r="F63" i="10"/>
  <c r="D62" i="10"/>
  <c r="F62" i="10" s="1"/>
  <c r="D61" i="10"/>
  <c r="F61" i="10"/>
  <c r="D60" i="10"/>
  <c r="F60" i="10" s="1"/>
  <c r="D59" i="10"/>
  <c r="F59" i="10" s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T17" i="34"/>
  <c r="S17" i="34"/>
  <c r="X25" i="34"/>
  <c r="U25" i="34"/>
  <c r="R25" i="34"/>
  <c r="O25" i="34"/>
  <c r="L25" i="34"/>
  <c r="I25" i="34"/>
  <c r="F25" i="34"/>
  <c r="C25" i="34"/>
  <c r="C6" i="10"/>
  <c r="C24" i="36"/>
  <c r="Y11" i="34"/>
  <c r="T11" i="34"/>
  <c r="S11" i="34"/>
  <c r="B3" i="1"/>
  <c r="B4" i="1"/>
  <c r="B5" i="1"/>
  <c r="I6" i="39"/>
  <c r="F6" i="39"/>
  <c r="I6" i="36"/>
  <c r="D6" i="36"/>
  <c r="Y6" i="34"/>
  <c r="O6" i="34"/>
  <c r="B8" i="1"/>
  <c r="B9" i="1"/>
  <c r="B11" i="1"/>
  <c r="B12" i="1"/>
  <c r="F6" i="10"/>
  <c r="X11" i="34" l="1"/>
  <c r="Z11" i="34" s="1"/>
  <c r="X15" i="34"/>
  <c r="Z15" i="34" s="1"/>
  <c r="X20" i="34"/>
  <c r="Z20" i="34" s="1"/>
  <c r="X22" i="34"/>
  <c r="Z22" i="34" s="1"/>
  <c r="X16" i="34"/>
  <c r="Z16" i="34" s="1"/>
  <c r="F12" i="10"/>
</calcChain>
</file>

<file path=xl/sharedStrings.xml><?xml version="1.0" encoding="utf-8"?>
<sst xmlns="http://schemas.openxmlformats.org/spreadsheetml/2006/main" count="304" uniqueCount="162">
  <si>
    <t>RESULTAT</t>
  </si>
  <si>
    <t>C</t>
  </si>
  <si>
    <t>Contrôleur</t>
  </si>
  <si>
    <t>R</t>
  </si>
  <si>
    <t>Responsable contrôle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</si>
  <si>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</si>
  <si>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</si>
  <si>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</si>
  <si>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</si>
  <si>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</si>
  <si>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</si>
  <si>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</si>
  <si>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Date</t>
  </si>
  <si>
    <t>N°</t>
  </si>
  <si>
    <t>Nom</t>
  </si>
  <si>
    <t>Visa</t>
  </si>
  <si>
    <t>Mécanisme d'Aiguille</t>
  </si>
  <si>
    <t>Déroulage des Câbles en Extérieur avec jonction</t>
  </si>
  <si>
    <t>Boite de Jonction sur Câbles</t>
  </si>
  <si>
    <t>Fiche Modèle AV-FK-001</t>
  </si>
  <si>
    <t>Code du second contrôleur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</si>
  <si>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</si>
  <si>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</si>
  <si>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</si>
  <si>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</si>
  <si>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</si>
  <si>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</si>
  <si>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</si>
  <si>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</si>
  <si>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</si>
  <si>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</si>
  <si>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</si>
  <si>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</si>
  <si>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</si>
  <si>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</si>
  <si>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</si>
  <si>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</si>
  <si>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</si>
  <si>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</si>
  <si>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</si>
  <si>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</si>
  <si>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</si>
  <si>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</si>
  <si>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</si>
  <si>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</si>
  <si>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</si>
  <si>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</si>
  <si>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</si>
  <si>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</si>
  <si>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</si>
  <si>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</si>
  <si>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</si>
  <si>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</si>
  <si>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</si>
  <si>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</si>
  <si>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</si>
  <si>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</si>
  <si>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</si>
  <si>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</si>
  <si>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</si>
  <si>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</si>
  <si>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</si>
  <si>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</si>
  <si>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</si>
  <si>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</si>
  <si>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</si>
  <si>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</si>
  <si>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</si>
  <si>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</si>
  <si>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</si>
  <si>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</si>
  <si>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</si>
  <si>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</si>
  <si>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</si>
  <si>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</si>
  <si>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</si>
  <si>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</si>
  <si>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</si>
  <si>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</si>
  <si>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</si>
  <si>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</si>
  <si>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</si>
  <si>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Opérations diverses, cadenassements</t>
  </si>
  <si>
    <t>S</t>
  </si>
  <si>
    <t>Obturation entrée des câbles</t>
  </si>
  <si>
    <t>Etiquette de repérage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</si>
  <si>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</si>
  <si>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</si>
  <si>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</si>
  <si>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</si>
  <si>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</si>
  <si>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</si>
  <si>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</si>
  <si>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</si>
  <si>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</si>
  <si>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</si>
  <si>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</si>
  <si>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</si>
  <si>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</si>
  <si>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</si>
  <si>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</si>
  <si>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</si>
  <si>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</si>
  <si>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</si>
  <si>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</si>
  <si>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</si>
  <si>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</si>
  <si>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</si>
  <si>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</si>
  <si>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</si>
  <si>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</si>
  <si>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</si>
  <si>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</si>
  <si>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</si>
  <si>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</si>
  <si>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</si>
  <si>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</si>
  <si>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</si>
  <si>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</si>
  <si>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</si>
  <si>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</si>
  <si>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</si>
  <si>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</si>
  <si>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</si>
  <si>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</si>
  <si>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</si>
  <si>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</si>
  <si>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</si>
  <si>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</si>
  <si>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</si>
  <si>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</si>
  <si>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</si>
  <si>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</si>
  <si>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</si>
  <si>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</si>
  <si>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</si>
  <si>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</si>
  <si>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Chef d'équipe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</si>
  <si>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AA en face de la ligne pour faire apparaitre le nom du second contrôleur si nécessaire"</t>
    </r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</si>
  <si>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G en face de la ligne pour faire apparaitre le nom du second contrôleur si nécessaire"</t>
    </r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</si>
  <si>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J en face de la ligne pour faire apparaitre le nom du second contrôleur si nécessaire"</t>
    </r>
  </si>
  <si>
    <t>CONTRÔLEUR PRINCIPAL</t>
  </si>
  <si>
    <t>LETTRE</t>
  </si>
  <si>
    <t>FONCTION</t>
  </si>
  <si>
    <t>Prénom NOM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</si>
  <si>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ligne 33 en BAS de la ligne pour faire apparaitre le nom du second contrôleur si nécessaire"</t>
    </r>
  </si>
  <si>
    <t>Y</t>
  </si>
  <si>
    <t>Z</t>
  </si>
  <si>
    <t>ZUG-S-SH   6p x 1mm²</t>
  </si>
  <si>
    <t>Julien ULOLOT</t>
  </si>
  <si>
    <t>Christophe UAVAL</t>
  </si>
  <si>
    <t>Alan EHTZ</t>
  </si>
  <si>
    <t>Alexandre RULCHET</t>
  </si>
  <si>
    <t>Jean-Jacques EBMORGNE</t>
  </si>
  <si>
    <t>Antoine UEFREAU</t>
  </si>
  <si>
    <t>Louis ENEARD</t>
  </si>
  <si>
    <t>Mickaël HFEDIN</t>
  </si>
  <si>
    <t>Willy ELMHATE</t>
  </si>
  <si>
    <t>ULOLOT</t>
  </si>
  <si>
    <t>XXX</t>
  </si>
  <si>
    <t>c</t>
  </si>
  <si>
    <t>&lt; Liste de câble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</si>
</sst>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.###\.####"/>
    <numFmt numFmtId="165" formatCode="0\.000\.0000"/>
    <numFmt numFmtId="167" formatCode="0;\-0;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Lucida Calligraphy"/>
      <family val="4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9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2">
    <xf numFmtId="0" fontId="0" fillId="0" borderId="0"/>
    <xf numFmtId="0" fontId="1" fillId="0" borderId="0"/>
    <xf numFmtId="164" fontId="4" fillId="0" borderId="0" applyAlignment="0">
      <alignment horizontal="center" vertical="center"/>
    </xf>
    <xf numFmtId="0" fontId="4" fillId="0" borderId="0"/>
    <xf numFmtId="0" fontId="4" fillId="0" borderId="0"/>
    <xf numFmtId="164" fontId="4" fillId="0" borderId="0" applyAlignment="0">
      <alignment horizontal="center" vertical="center"/>
    </xf>
    <xf numFmtId="164" fontId="4" fillId="0" borderId="0" applyAlignment="0">
      <alignment horizontal="center" vertical="center"/>
    </xf>
    <xf numFmtId="0" fontId="6" fillId="0" borderId="0"/>
    <xf numFmtId="0" fontId="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82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0" fillId="0" borderId="0" xfId="1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10" fillId="0" borderId="41" xfId="0" applyNumberFormat="1" applyFont="1" applyBorder="1" applyAlignment="1" applyProtection="1">
      <alignment horizontal="right" vertical="center"/>
      <protection locked="0"/>
    </xf>
    <xf numFmtId="0" fontId="11" fillId="0" borderId="28" xfId="0" applyFont="1" applyBorder="1" applyAlignment="1" applyProtection="1">
      <alignment vertical="center"/>
      <protection locked="0"/>
    </xf>
    <xf numFmtId="0" fontId="12" fillId="4" borderId="2" xfId="0" applyFont="1" applyFill="1" applyBorder="1" applyAlignment="1" applyProtection="1">
      <alignment horizontal="center" vertical="center"/>
    </xf>
    <xf numFmtId="0" fontId="12" fillId="4" borderId="37" xfId="0" applyFont="1" applyFill="1" applyBorder="1" applyAlignment="1" applyProtection="1">
      <alignment horizontal="center" vertical="center"/>
    </xf>
    <xf numFmtId="0" fontId="12" fillId="4" borderId="36" xfId="0" applyFont="1" applyFill="1" applyBorder="1" applyAlignment="1" applyProtection="1">
      <alignment horizontal="center" vertical="center" wrapText="1"/>
      <protection locked="0"/>
    </xf>
    <xf numFmtId="14" fontId="12" fillId="4" borderId="37" xfId="0" applyNumberFormat="1" applyFont="1" applyFill="1" applyBorder="1" applyAlignment="1" applyProtection="1">
      <alignment horizontal="center" vertical="center"/>
      <protection locked="0"/>
    </xf>
    <xf numFmtId="0" fontId="12" fillId="4" borderId="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9" fillId="5" borderId="27" xfId="0" applyFont="1" applyFill="1" applyBorder="1" applyAlignment="1" applyProtection="1">
      <alignment horizontal="center" vertical="center"/>
      <protection locked="0"/>
    </xf>
    <xf numFmtId="0" fontId="9" fillId="5" borderId="27" xfId="0" applyFont="1" applyFill="1" applyBorder="1" applyAlignment="1" applyProtection="1">
      <alignment horizontal="center" vertical="center" wrapText="1"/>
    </xf>
    <xf numFmtId="14" fontId="9" fillId="5" borderId="27" xfId="0" applyNumberFormat="1" applyFont="1" applyFill="1" applyBorder="1" applyAlignment="1" applyProtection="1">
      <alignment horizontal="center" vertical="center"/>
      <protection locked="0"/>
    </xf>
    <xf numFmtId="0" fontId="9" fillId="5" borderId="28" xfId="0" applyFont="1" applyFill="1" applyBorder="1" applyAlignment="1" applyProtection="1">
      <alignment horizontal="center" vertical="center"/>
    </xf>
    <xf numFmtId="0" fontId="12" fillId="4" borderId="47" xfId="0" applyFont="1" applyFill="1" applyBorder="1" applyAlignment="1" applyProtection="1">
      <alignment horizontal="center" vertical="center"/>
    </xf>
    <xf numFmtId="0" fontId="9" fillId="4" borderId="25" xfId="0" applyFont="1" applyFill="1" applyBorder="1" applyAlignment="1" applyProtection="1">
      <alignment horizontal="left" vertical="center"/>
    </xf>
    <xf numFmtId="167" fontId="9" fillId="4" borderId="25" xfId="0" applyNumberFormat="1" applyFont="1" applyFill="1" applyBorder="1" applyAlignment="1" applyProtection="1">
      <alignment horizontal="center" vertical="center"/>
    </xf>
    <xf numFmtId="14" fontId="9" fillId="4" borderId="25" xfId="0" applyNumberFormat="1" applyFont="1" applyFill="1" applyBorder="1" applyAlignment="1" applyProtection="1">
      <alignment horizontal="center" vertical="center"/>
      <protection locked="0"/>
    </xf>
    <xf numFmtId="167" fontId="7" fillId="0" borderId="18" xfId="7" applyNumberFormat="1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</xf>
    <xf numFmtId="14" fontId="9" fillId="5" borderId="4" xfId="0" applyNumberFormat="1" applyFont="1" applyFill="1" applyBorder="1" applyAlignment="1" applyProtection="1">
      <alignment horizontal="center" vertical="center"/>
      <protection locked="0"/>
    </xf>
    <xf numFmtId="167" fontId="13" fillId="5" borderId="30" xfId="0" applyNumberFormat="1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 vertical="center"/>
      <protection locked="0"/>
    </xf>
    <xf numFmtId="0" fontId="9" fillId="4" borderId="23" xfId="0" applyFont="1" applyFill="1" applyBorder="1" applyAlignment="1" applyProtection="1">
      <alignment horizontal="center" vertical="center"/>
      <protection locked="0"/>
    </xf>
    <xf numFmtId="0" fontId="12" fillId="4" borderId="10" xfId="0" applyFont="1" applyFill="1" applyBorder="1" applyAlignment="1" applyProtection="1">
      <alignment vertical="center"/>
    </xf>
    <xf numFmtId="0" fontId="9" fillId="4" borderId="11" xfId="0" applyFont="1" applyFill="1" applyBorder="1" applyAlignment="1" applyProtection="1">
      <alignment vertical="center"/>
    </xf>
    <xf numFmtId="0" fontId="9" fillId="4" borderId="11" xfId="0" applyFont="1" applyFill="1" applyBorder="1" applyAlignment="1" applyProtection="1">
      <alignment vertical="center"/>
      <protection locked="0"/>
    </xf>
    <xf numFmtId="14" fontId="9" fillId="4" borderId="11" xfId="0" applyNumberFormat="1" applyFont="1" applyFill="1" applyBorder="1" applyAlignment="1" applyProtection="1">
      <alignment vertical="center"/>
      <protection locked="0"/>
    </xf>
    <xf numFmtId="0" fontId="9" fillId="4" borderId="12" xfId="0" applyFont="1" applyFill="1" applyBorder="1" applyAlignment="1" applyProtection="1">
      <alignment vertical="center"/>
    </xf>
    <xf numFmtId="0" fontId="12" fillId="4" borderId="13" xfId="0" applyFont="1" applyFill="1" applyBorder="1" applyAlignment="1" applyProtection="1">
      <alignment horizontal="left" vertical="center"/>
    </xf>
    <xf numFmtId="0" fontId="9" fillId="4" borderId="0" xfId="0" applyFont="1" applyFill="1" applyBorder="1" applyAlignment="1" applyProtection="1">
      <alignment horizontal="left" vertical="center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/>
    </xf>
    <xf numFmtId="14" fontId="9" fillId="4" borderId="0" xfId="0" applyNumberFormat="1" applyFont="1" applyFill="1" applyBorder="1" applyAlignment="1" applyProtection="1">
      <alignment horizontal="center" vertical="center"/>
      <protection locked="0"/>
    </xf>
    <xf numFmtId="0" fontId="9" fillId="4" borderId="14" xfId="0" applyFont="1" applyFill="1" applyBorder="1" applyAlignment="1" applyProtection="1">
      <alignment horizontal="center" vertical="center"/>
    </xf>
    <xf numFmtId="0" fontId="12" fillId="4" borderId="19" xfId="0" applyFont="1" applyFill="1" applyBorder="1" applyAlignment="1" applyProtection="1">
      <alignment horizontal="left" vertical="center"/>
    </xf>
    <xf numFmtId="0" fontId="9" fillId="4" borderId="21" xfId="0" applyFont="1" applyFill="1" applyBorder="1" applyAlignment="1" applyProtection="1">
      <alignment horizontal="left" vertical="center"/>
    </xf>
    <xf numFmtId="0" fontId="9" fillId="4" borderId="21" xfId="0" applyFont="1" applyFill="1" applyBorder="1" applyAlignment="1" applyProtection="1">
      <alignment horizontal="center" vertical="center"/>
      <protection locked="0"/>
    </xf>
    <xf numFmtId="0" fontId="9" fillId="4" borderId="21" xfId="0" applyFont="1" applyFill="1" applyBorder="1" applyAlignment="1" applyProtection="1">
      <alignment horizontal="center" vertical="center"/>
    </xf>
    <xf numFmtId="14" fontId="9" fillId="4" borderId="21" xfId="0" applyNumberFormat="1" applyFont="1" applyFill="1" applyBorder="1" applyAlignment="1" applyProtection="1">
      <alignment horizontal="center" vertical="center"/>
      <protection locked="0"/>
    </xf>
    <xf numFmtId="0" fontId="9" fillId="4" borderId="20" xfId="0" applyFont="1" applyFill="1" applyBorder="1" applyAlignment="1" applyProtection="1">
      <alignment horizontal="center" vertical="center"/>
    </xf>
    <xf numFmtId="0" fontId="12" fillId="4" borderId="22" xfId="0" applyFont="1" applyFill="1" applyBorder="1" applyAlignment="1" applyProtection="1">
      <alignment horizontal="center" vertical="center"/>
    </xf>
    <xf numFmtId="0" fontId="9" fillId="4" borderId="23" xfId="0" applyFont="1" applyFill="1" applyBorder="1" applyAlignment="1" applyProtection="1">
      <alignment horizontal="left" vertical="center"/>
    </xf>
    <xf numFmtId="0" fontId="9" fillId="4" borderId="23" xfId="0" applyFont="1" applyFill="1" applyBorder="1" applyAlignment="1" applyProtection="1">
      <alignment horizontal="center" vertical="center"/>
    </xf>
    <xf numFmtId="14" fontId="9" fillId="4" borderId="23" xfId="0" applyNumberFormat="1" applyFont="1" applyFill="1" applyBorder="1" applyAlignment="1" applyProtection="1">
      <alignment horizontal="center" vertical="center"/>
      <protection locked="0"/>
    </xf>
    <xf numFmtId="0" fontId="9" fillId="4" borderId="24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9" fillId="4" borderId="25" xfId="0" applyFont="1" applyFill="1" applyBorder="1" applyAlignment="1" applyProtection="1">
      <alignment horizontal="center" vertical="center"/>
    </xf>
    <xf numFmtId="0" fontId="12" fillId="4" borderId="17" xfId="0" applyFont="1" applyFill="1" applyBorder="1" applyAlignment="1" applyProtection="1">
      <alignment horizontal="center" vertical="center"/>
    </xf>
    <xf numFmtId="0" fontId="12" fillId="4" borderId="38" xfId="0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left" vertical="center"/>
    </xf>
    <xf numFmtId="0" fontId="9" fillId="4" borderId="8" xfId="0" applyFont="1" applyFill="1" applyBorder="1" applyAlignment="1" applyProtection="1">
      <alignment horizontal="center" vertical="center"/>
    </xf>
    <xf numFmtId="14" fontId="9" fillId="4" borderId="8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12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 wrapText="1"/>
    </xf>
    <xf numFmtId="14" fontId="9" fillId="5" borderId="27" xfId="0" applyNumberFormat="1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center" vertical="center"/>
    </xf>
    <xf numFmtId="14" fontId="9" fillId="4" borderId="21" xfId="0" applyNumberFormat="1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14" fontId="9" fillId="4" borderId="11" xfId="0" applyNumberFormat="1" applyFont="1" applyFill="1" applyBorder="1" applyAlignment="1">
      <alignment vertical="center"/>
    </xf>
    <xf numFmtId="0" fontId="9" fillId="4" borderId="12" xfId="0" applyFont="1" applyFill="1" applyBorder="1" applyAlignment="1">
      <alignment vertical="center"/>
    </xf>
    <xf numFmtId="0" fontId="12" fillId="4" borderId="13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12" fillId="4" borderId="56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14" fontId="9" fillId="0" borderId="18" xfId="0" applyNumberFormat="1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left"/>
    </xf>
    <xf numFmtId="0" fontId="9" fillId="5" borderId="23" xfId="0" applyFont="1" applyFill="1" applyBorder="1" applyAlignment="1">
      <alignment vertical="center"/>
    </xf>
    <xf numFmtId="0" fontId="9" fillId="5" borderId="23" xfId="0" applyFont="1" applyFill="1" applyBorder="1" applyAlignment="1">
      <alignment vertical="center" wrapText="1"/>
    </xf>
    <xf numFmtId="14" fontId="9" fillId="5" borderId="23" xfId="0" applyNumberFormat="1" applyFont="1" applyFill="1" applyBorder="1" applyAlignment="1">
      <alignment vertical="center"/>
    </xf>
    <xf numFmtId="0" fontId="9" fillId="5" borderId="2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 wrapText="1"/>
    </xf>
    <xf numFmtId="0" fontId="9" fillId="4" borderId="23" xfId="0" applyFont="1" applyFill="1" applyBorder="1" applyAlignment="1">
      <alignment horizontal="left" vertical="center"/>
    </xf>
    <xf numFmtId="0" fontId="15" fillId="4" borderId="42" xfId="0" applyFont="1" applyFill="1" applyBorder="1" applyAlignment="1" applyProtection="1">
      <alignment horizontal="center" vertical="center"/>
    </xf>
    <xf numFmtId="0" fontId="12" fillId="4" borderId="36" xfId="0" applyFont="1" applyFill="1" applyBorder="1" applyAlignment="1" applyProtection="1">
      <alignment horizontal="center" vertical="center" wrapText="1"/>
    </xf>
    <xf numFmtId="0" fontId="12" fillId="4" borderId="37" xfId="0" applyFont="1" applyFill="1" applyBorder="1" applyAlignment="1" applyProtection="1">
      <alignment horizontal="center" vertical="center"/>
      <protection locked="0"/>
    </xf>
    <xf numFmtId="0" fontId="12" fillId="4" borderId="3" xfId="0" applyFont="1" applyFill="1" applyBorder="1" applyAlignment="1" applyProtection="1">
      <alignment horizontal="center" vertical="center"/>
      <protection locked="0"/>
    </xf>
    <xf numFmtId="0" fontId="9" fillId="5" borderId="27" xfId="0" applyFont="1" applyFill="1" applyBorder="1" applyAlignment="1" applyProtection="1">
      <alignment horizontal="center" vertical="center"/>
    </xf>
    <xf numFmtId="0" fontId="9" fillId="5" borderId="27" xfId="0" applyFont="1" applyFill="1" applyBorder="1" applyAlignment="1" applyProtection="1">
      <alignment horizontal="center" vertical="center" wrapText="1"/>
      <protection locked="0"/>
    </xf>
    <xf numFmtId="0" fontId="9" fillId="5" borderId="28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vertical="center"/>
    </xf>
    <xf numFmtId="0" fontId="9" fillId="4" borderId="4" xfId="0" applyFont="1" applyFill="1" applyBorder="1" applyAlignment="1" applyProtection="1">
      <alignment vertical="center"/>
      <protection locked="0"/>
    </xf>
    <xf numFmtId="0" fontId="9" fillId="4" borderId="4" xfId="0" applyFont="1" applyFill="1" applyBorder="1" applyAlignment="1" applyProtection="1">
      <alignment vertical="center"/>
    </xf>
    <xf numFmtId="0" fontId="9" fillId="4" borderId="7" xfId="0" applyFont="1" applyFill="1" applyBorder="1" applyAlignment="1" applyProtection="1">
      <alignment vertical="center"/>
      <protection locked="0"/>
    </xf>
    <xf numFmtId="0" fontId="9" fillId="5" borderId="9" xfId="0" applyFont="1" applyFill="1" applyBorder="1" applyAlignment="1" applyProtection="1">
      <alignment horizontal="center" vertical="center"/>
    </xf>
    <xf numFmtId="0" fontId="15" fillId="5" borderId="30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30" xfId="0" applyFont="1" applyFill="1" applyBorder="1" applyAlignment="1" applyProtection="1">
      <alignment horizontal="center" vertical="center"/>
      <protection locked="0"/>
    </xf>
    <xf numFmtId="0" fontId="12" fillId="5" borderId="17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left" vertical="center"/>
    </xf>
    <xf numFmtId="0" fontId="9" fillId="0" borderId="8" xfId="0" quotePrefix="1" applyFont="1" applyFill="1" applyBorder="1" applyAlignment="1" applyProtection="1">
      <alignment horizontal="center" vertical="center"/>
      <protection locked="0"/>
    </xf>
    <xf numFmtId="0" fontId="9" fillId="0" borderId="8" xfId="0" quotePrefix="1" applyFont="1" applyFill="1" applyBorder="1" applyAlignment="1" applyProtection="1">
      <alignment horizontal="center" vertical="center"/>
    </xf>
    <xf numFmtId="0" fontId="9" fillId="0" borderId="18" xfId="0" quotePrefix="1" applyFont="1" applyFill="1" applyBorder="1" applyAlignment="1" applyProtection="1">
      <alignment horizontal="center" vertical="center"/>
      <protection locked="0"/>
    </xf>
    <xf numFmtId="0" fontId="12" fillId="0" borderId="17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14" fontId="9" fillId="0" borderId="8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0" fontId="12" fillId="4" borderId="38" xfId="0" applyFont="1" applyFill="1" applyBorder="1" applyAlignment="1" applyProtection="1">
      <alignment horizontal="center" vertical="top"/>
    </xf>
    <xf numFmtId="0" fontId="9" fillId="4" borderId="44" xfId="0" applyFont="1" applyFill="1" applyBorder="1" applyAlignment="1" applyProtection="1">
      <alignment horizontal="left" vertical="top"/>
    </xf>
    <xf numFmtId="0" fontId="9" fillId="4" borderId="8" xfId="0" applyFont="1" applyFill="1" applyBorder="1" applyAlignment="1" applyProtection="1">
      <alignment horizontal="left" vertical="center"/>
      <protection locked="0"/>
    </xf>
    <xf numFmtId="0" fontId="15" fillId="4" borderId="18" xfId="0" applyFont="1" applyFill="1" applyBorder="1" applyAlignment="1" applyProtection="1">
      <alignment horizontal="center" vertical="center"/>
      <protection locked="0"/>
    </xf>
    <xf numFmtId="0" fontId="12" fillId="4" borderId="54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left" vertical="center"/>
    </xf>
    <xf numFmtId="0" fontId="9" fillId="4" borderId="5" xfId="0" applyFont="1" applyFill="1" applyBorder="1" applyAlignment="1" applyProtection="1">
      <alignment horizontal="left" vertical="center"/>
      <protection locked="0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  <protection locked="0"/>
    </xf>
    <xf numFmtId="14" fontId="9" fillId="4" borderId="5" xfId="0" applyNumberFormat="1" applyFont="1" applyFill="1" applyBorder="1" applyAlignment="1" applyProtection="1">
      <alignment horizontal="center" vertical="center"/>
      <protection locked="0"/>
    </xf>
    <xf numFmtId="0" fontId="15" fillId="4" borderId="51" xfId="0" applyFont="1" applyFill="1" applyBorder="1" applyAlignment="1" applyProtection="1">
      <alignment horizontal="center" vertical="center"/>
      <protection locked="0"/>
    </xf>
    <xf numFmtId="0" fontId="9" fillId="4" borderId="21" xfId="0" applyFont="1" applyFill="1" applyBorder="1" applyAlignment="1" applyProtection="1">
      <alignment horizontal="left" vertical="center"/>
      <protection locked="0"/>
    </xf>
    <xf numFmtId="0" fontId="9" fillId="4" borderId="12" xfId="0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horizontal="left" vertical="center"/>
      <protection locked="0"/>
    </xf>
    <xf numFmtId="0" fontId="9" fillId="4" borderId="14" xfId="0" applyFont="1" applyFill="1" applyBorder="1" applyAlignment="1" applyProtection="1">
      <alignment horizontal="center" vertical="center"/>
      <protection locked="0"/>
    </xf>
    <xf numFmtId="0" fontId="9" fillId="4" borderId="20" xfId="0" applyFont="1" applyFill="1" applyBorder="1" applyAlignment="1" applyProtection="1">
      <alignment horizontal="center" vertical="center"/>
      <protection locked="0"/>
    </xf>
    <xf numFmtId="0" fontId="9" fillId="4" borderId="23" xfId="0" applyFont="1" applyFill="1" applyBorder="1" applyAlignment="1" applyProtection="1">
      <alignment horizontal="left" vertical="center"/>
      <protection locked="0"/>
    </xf>
    <xf numFmtId="0" fontId="9" fillId="4" borderId="24" xfId="0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23" fillId="0" borderId="0" xfId="0" applyFont="1" applyAlignment="1" applyProtection="1">
      <alignment vertical="center"/>
      <protection locked="0"/>
    </xf>
    <xf numFmtId="0" fontId="12" fillId="4" borderId="38" xfId="0" applyFont="1" applyFill="1" applyBorder="1" applyAlignment="1">
      <alignment horizontal="center" vertical="center"/>
    </xf>
    <xf numFmtId="0" fontId="12" fillId="4" borderId="47" xfId="0" applyFont="1" applyFill="1" applyBorder="1" applyAlignment="1">
      <alignment horizontal="center" vertical="center"/>
    </xf>
    <xf numFmtId="0" fontId="9" fillId="0" borderId="25" xfId="0" applyFont="1" applyFill="1" applyBorder="1" applyAlignment="1" applyProtection="1">
      <alignment horizontal="center" vertical="center"/>
      <protection locked="0"/>
    </xf>
    <xf numFmtId="0" fontId="9" fillId="0" borderId="42" xfId="0" applyFont="1" applyFill="1" applyBorder="1" applyAlignment="1" applyProtection="1">
      <alignment horizontal="center" vertical="center"/>
      <protection locked="0"/>
    </xf>
    <xf numFmtId="0" fontId="9" fillId="7" borderId="8" xfId="0" applyFont="1" applyFill="1" applyBorder="1" applyAlignment="1" applyProtection="1">
      <alignment horizontal="left" vertical="center"/>
    </xf>
    <xf numFmtId="165" fontId="4" fillId="0" borderId="0" xfId="5" applyNumberFormat="1" applyFont="1" applyBorder="1" applyAlignment="1" applyProtection="1">
      <alignment horizontal="center"/>
      <protection locked="0"/>
    </xf>
    <xf numFmtId="164" fontId="4" fillId="0" borderId="0" xfId="5" applyFont="1" applyBorder="1" applyAlignment="1" applyProtection="1">
      <alignment horizontal="left"/>
      <protection locked="0"/>
    </xf>
    <xf numFmtId="165" fontId="4" fillId="0" borderId="0" xfId="2" applyNumberFormat="1" applyFont="1" applyBorder="1" applyAlignment="1" applyProtection="1">
      <alignment horizontal="center"/>
      <protection locked="0"/>
    </xf>
    <xf numFmtId="164" fontId="4" fillId="0" borderId="0" xfId="2" applyFont="1" applyBorder="1" applyAlignment="1" applyProtection="1">
      <protection locked="0"/>
    </xf>
    <xf numFmtId="0" fontId="12" fillId="4" borderId="2" xfId="0" applyFont="1" applyFill="1" applyBorder="1" applyAlignment="1" applyProtection="1">
      <alignment horizontal="center" vertical="center"/>
      <protection locked="0"/>
    </xf>
    <xf numFmtId="165" fontId="4" fillId="0" borderId="0" xfId="3" applyNumberFormat="1" applyFont="1" applyBorder="1" applyAlignment="1" applyProtection="1">
      <alignment horizontal="center"/>
      <protection locked="0"/>
    </xf>
    <xf numFmtId="49" fontId="4" fillId="0" borderId="0" xfId="3" applyNumberFormat="1" applyFont="1" applyBorder="1" applyAlignment="1" applyProtection="1">
      <alignment horizontal="left"/>
      <protection locked="0"/>
    </xf>
    <xf numFmtId="0" fontId="9" fillId="0" borderId="8" xfId="0" applyFont="1" applyFill="1" applyBorder="1" applyAlignment="1" applyProtection="1">
      <alignment horizontal="left" vertical="center"/>
      <protection locked="0"/>
    </xf>
    <xf numFmtId="0" fontId="12" fillId="0" borderId="17" xfId="0" applyFont="1" applyFill="1" applyBorder="1" applyAlignment="1" applyProtection="1">
      <alignment horizontal="center" vertical="center"/>
      <protection locked="0"/>
    </xf>
    <xf numFmtId="0" fontId="9" fillId="4" borderId="45" xfId="0" applyFont="1" applyFill="1" applyBorder="1" applyAlignment="1" applyProtection="1">
      <alignment horizontal="left" vertical="top"/>
      <protection locked="0"/>
    </xf>
    <xf numFmtId="0" fontId="9" fillId="4" borderId="5" xfId="0" applyFont="1" applyFill="1" applyBorder="1" applyAlignment="1" applyProtection="1">
      <alignment horizontal="left" vertical="top"/>
      <protection locked="0"/>
    </xf>
    <xf numFmtId="0" fontId="12" fillId="4" borderId="54" xfId="0" applyFont="1" applyFill="1" applyBorder="1" applyAlignment="1" applyProtection="1">
      <alignment horizontal="center" vertical="center"/>
      <protection locked="0"/>
    </xf>
    <xf numFmtId="0" fontId="12" fillId="4" borderId="10" xfId="0" applyFont="1" applyFill="1" applyBorder="1" applyAlignment="1" applyProtection="1">
      <alignment vertical="center"/>
      <protection locked="0"/>
    </xf>
    <xf numFmtId="0" fontId="12" fillId="4" borderId="13" xfId="0" applyFont="1" applyFill="1" applyBorder="1" applyAlignment="1" applyProtection="1">
      <alignment horizontal="left" vertical="center"/>
      <protection locked="0"/>
    </xf>
    <xf numFmtId="0" fontId="12" fillId="4" borderId="19" xfId="0" applyFont="1" applyFill="1" applyBorder="1" applyAlignment="1" applyProtection="1">
      <alignment horizontal="left" vertical="center"/>
      <protection locked="0"/>
    </xf>
    <xf numFmtId="0" fontId="12" fillId="4" borderId="22" xfId="0" applyFont="1" applyFill="1" applyBorder="1" applyAlignment="1" applyProtection="1">
      <alignment horizontal="center" vertical="center"/>
      <protection locked="0"/>
    </xf>
    <xf numFmtId="49" fontId="4" fillId="0" borderId="0" xfId="2" applyNumberFormat="1" applyFont="1" applyBorder="1" applyAlignment="1" applyProtection="1">
      <alignment horizontal="left"/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165" fontId="5" fillId="0" borderId="0" xfId="5" applyNumberFormat="1" applyFont="1" applyBorder="1" applyAlignment="1" applyProtection="1">
      <alignment horizontal="center"/>
      <protection locked="0"/>
    </xf>
    <xf numFmtId="164" fontId="5" fillId="0" borderId="0" xfId="5" applyFont="1" applyBorder="1" applyAlignment="1" applyProtection="1">
      <alignment horizontal="left"/>
      <protection locked="0"/>
    </xf>
    <xf numFmtId="0" fontId="5" fillId="0" borderId="0" xfId="4" quotePrefix="1" applyNumberFormat="1" applyFont="1" applyProtection="1">
      <protection locked="0"/>
    </xf>
    <xf numFmtId="165" fontId="4" fillId="0" borderId="0" xfId="6" applyNumberFormat="1" applyFont="1" applyBorder="1" applyAlignment="1" applyProtection="1">
      <alignment horizontal="center"/>
      <protection locked="0"/>
    </xf>
    <xf numFmtId="164" fontId="4" fillId="0" borderId="0" xfId="6" applyFont="1" applyBorder="1" applyAlignment="1" applyProtection="1">
      <protection locked="0"/>
    </xf>
    <xf numFmtId="0" fontId="2" fillId="0" borderId="0" xfId="1" applyFont="1"/>
    <xf numFmtId="0" fontId="2" fillId="0" borderId="14" xfId="1" applyFont="1" applyBorder="1" applyAlignment="1">
      <alignment horizontal="center"/>
    </xf>
    <xf numFmtId="0" fontId="24" fillId="0" borderId="14" xfId="1" applyFont="1" applyBorder="1" applyAlignment="1">
      <alignment horizontal="center"/>
    </xf>
    <xf numFmtId="0" fontId="26" fillId="0" borderId="0" xfId="0" applyFont="1" applyAlignment="1" applyProtection="1">
      <alignment vertical="center" wrapText="1"/>
      <protection locked="0"/>
    </xf>
    <xf numFmtId="0" fontId="2" fillId="0" borderId="0" xfId="1" applyFont="1" applyFill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9" fillId="0" borderId="25" xfId="0" applyFont="1" applyFill="1" applyBorder="1" applyAlignment="1" applyProtection="1">
      <alignment horizontal="center" vertical="center"/>
      <protection hidden="1"/>
    </xf>
    <xf numFmtId="0" fontId="9" fillId="5" borderId="4" xfId="0" applyFont="1" applyFill="1" applyBorder="1" applyAlignment="1" applyProtection="1">
      <alignment horizontal="center" vertical="center"/>
      <protection hidden="1"/>
    </xf>
    <xf numFmtId="14" fontId="9" fillId="4" borderId="25" xfId="0" applyNumberFormat="1" applyFont="1" applyFill="1" applyBorder="1" applyAlignment="1" applyProtection="1">
      <alignment horizontal="center" vertical="center"/>
      <protection hidden="1"/>
    </xf>
    <xf numFmtId="14" fontId="9" fillId="5" borderId="4" xfId="0" applyNumberFormat="1" applyFont="1" applyFill="1" applyBorder="1" applyAlignment="1" applyProtection="1">
      <alignment horizontal="center" vertical="center"/>
      <protection hidden="1"/>
    </xf>
    <xf numFmtId="0" fontId="12" fillId="5" borderId="4" xfId="0" applyFont="1" applyFill="1" applyBorder="1" applyAlignment="1" applyProtection="1">
      <alignment horizontal="center" vertical="center"/>
    </xf>
    <xf numFmtId="0" fontId="12" fillId="5" borderId="27" xfId="0" applyFont="1" applyFill="1" applyBorder="1" applyAlignment="1" applyProtection="1">
      <alignment horizontal="center" vertical="center"/>
    </xf>
    <xf numFmtId="0" fontId="12" fillId="5" borderId="27" xfId="0" applyFont="1" applyFill="1" applyBorder="1" applyAlignment="1" applyProtection="1">
      <alignment horizontal="center" vertical="center"/>
      <protection locked="0"/>
    </xf>
    <xf numFmtId="0" fontId="12" fillId="4" borderId="38" xfId="0" applyFont="1" applyFill="1" applyBorder="1" applyAlignment="1" applyProtection="1">
      <alignment horizontal="center" vertical="center"/>
      <protection locked="0"/>
    </xf>
    <xf numFmtId="0" fontId="9" fillId="4" borderId="44" xfId="0" applyFont="1" applyFill="1" applyBorder="1" applyAlignment="1" applyProtection="1">
      <alignment horizontal="left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14" fontId="10" fillId="0" borderId="41" xfId="0" applyNumberFormat="1" applyFont="1" applyBorder="1" applyAlignment="1" applyProtection="1">
      <alignment horizontal="right" vertical="center"/>
      <protection locked="0"/>
    </xf>
    <xf numFmtId="0" fontId="12" fillId="5" borderId="27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14" fontId="10" fillId="0" borderId="41" xfId="0" applyNumberFormat="1" applyFont="1" applyBorder="1" applyAlignment="1">
      <alignment horizontal="right" vertical="center"/>
    </xf>
    <xf numFmtId="0" fontId="9" fillId="4" borderId="4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67" fontId="9" fillId="0" borderId="25" xfId="0" applyNumberFormat="1" applyFont="1" applyFill="1" applyBorder="1" applyAlignment="1" applyProtection="1">
      <alignment horizontal="center" vertical="center"/>
    </xf>
    <xf numFmtId="14" fontId="9" fillId="0" borderId="25" xfId="0" applyNumberFormat="1" applyFont="1" applyFill="1" applyBorder="1" applyAlignment="1" applyProtection="1">
      <alignment horizontal="center" vertical="center"/>
      <protection hidden="1"/>
    </xf>
    <xf numFmtId="165" fontId="9" fillId="0" borderId="8" xfId="0" applyNumberFormat="1" applyFont="1" applyFill="1" applyBorder="1" applyAlignment="1">
      <alignment horizontal="center" vertical="center"/>
    </xf>
    <xf numFmtId="165" fontId="9" fillId="0" borderId="8" xfId="0" applyNumberFormat="1" applyFont="1" applyFill="1" applyBorder="1" applyAlignment="1">
      <alignment horizontal="center" vertical="center" wrapText="1"/>
    </xf>
    <xf numFmtId="165" fontId="9" fillId="0" borderId="18" xfId="0" applyNumberFormat="1" applyFont="1" applyFill="1" applyBorder="1" applyAlignment="1">
      <alignment horizontal="center" vertical="center"/>
    </xf>
    <xf numFmtId="0" fontId="9" fillId="4" borderId="7" xfId="0" applyFont="1" applyFill="1" applyBorder="1" applyAlignment="1" applyProtection="1">
      <alignment vertical="center"/>
    </xf>
    <xf numFmtId="0" fontId="9" fillId="4" borderId="4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vertical="center" wrapText="1"/>
    </xf>
    <xf numFmtId="0" fontId="0" fillId="0" borderId="0" xfId="1" applyNumberFormat="1" applyFont="1" applyFill="1" applyAlignment="1">
      <alignment horizontal="center" vertical="center"/>
    </xf>
    <xf numFmtId="0" fontId="0" fillId="0" borderId="0" xfId="1" applyFont="1" applyFill="1" applyAlignment="1" applyProtection="1">
      <alignment horizontal="center" vertical="center"/>
      <protection locked="0"/>
    </xf>
    <xf numFmtId="0" fontId="1" fillId="0" borderId="1" xfId="1" applyBorder="1" applyProtection="1">
      <protection locked="0"/>
    </xf>
    <xf numFmtId="0" fontId="0" fillId="0" borderId="0" xfId="1" applyFont="1"/>
    <xf numFmtId="0" fontId="24" fillId="0" borderId="0" xfId="0" applyFont="1" applyAlignment="1" applyProtection="1">
      <alignment vertical="center"/>
      <protection locked="0"/>
    </xf>
    <xf numFmtId="0" fontId="0" fillId="2" borderId="57" xfId="1" applyFont="1" applyFill="1" applyBorder="1" applyAlignment="1" applyProtection="1">
      <alignment horizontal="center" vertical="center"/>
      <protection locked="0"/>
    </xf>
    <xf numFmtId="0" fontId="0" fillId="2" borderId="58" xfId="1" applyFont="1" applyFill="1" applyBorder="1" applyAlignment="1" applyProtection="1">
      <alignment horizontal="center" vertical="center"/>
      <protection locked="0"/>
    </xf>
    <xf numFmtId="0" fontId="12" fillId="5" borderId="29" xfId="0" applyFont="1" applyFill="1" applyBorder="1" applyAlignment="1" applyProtection="1">
      <alignment horizontal="center" vertical="center"/>
    </xf>
    <xf numFmtId="0" fontId="12" fillId="5" borderId="4" xfId="0" applyFont="1" applyFill="1" applyBorder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right" vertical="center" indent="1"/>
      <protection locked="0"/>
    </xf>
    <xf numFmtId="0" fontId="10" fillId="0" borderId="27" xfId="0" applyFont="1" applyBorder="1" applyAlignment="1" applyProtection="1">
      <alignment horizontal="right" vertical="center" indent="1"/>
      <protection locked="0"/>
    </xf>
    <xf numFmtId="0" fontId="10" fillId="0" borderId="27" xfId="8" applyFont="1" applyBorder="1" applyAlignment="1" applyProtection="1">
      <alignment horizontal="left" indent="1"/>
      <protection locked="0"/>
    </xf>
    <xf numFmtId="0" fontId="10" fillId="0" borderId="28" xfId="8" applyFont="1" applyBorder="1" applyAlignment="1" applyProtection="1">
      <alignment horizontal="left" indent="1"/>
      <protection locked="0"/>
    </xf>
    <xf numFmtId="0" fontId="10" fillId="0" borderId="31" xfId="0" applyFont="1" applyBorder="1" applyAlignment="1" applyProtection="1">
      <alignment horizontal="right" vertical="center" indent="1"/>
      <protection locked="0"/>
    </xf>
    <xf numFmtId="0" fontId="10" fillId="0" borderId="32" xfId="0" applyFont="1" applyBorder="1" applyAlignment="1" applyProtection="1">
      <alignment horizontal="right" vertical="center" indent="1"/>
      <protection locked="0"/>
    </xf>
    <xf numFmtId="0" fontId="10" fillId="0" borderId="32" xfId="0" applyFont="1" applyBorder="1" applyAlignment="1" applyProtection="1">
      <alignment horizontal="left" vertical="center" indent="1"/>
      <protection locked="0"/>
    </xf>
    <xf numFmtId="0" fontId="10" fillId="0" borderId="20" xfId="0" applyFont="1" applyBorder="1" applyAlignment="1" applyProtection="1">
      <alignment horizontal="left" vertical="center" indent="1"/>
      <protection locked="0"/>
    </xf>
    <xf numFmtId="0" fontId="12" fillId="5" borderId="26" xfId="0" applyFont="1" applyFill="1" applyBorder="1" applyAlignment="1" applyProtection="1">
      <alignment horizontal="center" vertical="center"/>
    </xf>
    <xf numFmtId="0" fontId="12" fillId="5" borderId="27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 wrapText="1"/>
      <protection locked="0"/>
    </xf>
    <xf numFmtId="14" fontId="10" fillId="0" borderId="27" xfId="0" applyNumberFormat="1" applyFont="1" applyBorder="1" applyAlignment="1" applyProtection="1">
      <alignment horizontal="left" vertical="center" indent="1"/>
      <protection locked="0"/>
    </xf>
    <xf numFmtId="0" fontId="10" fillId="0" borderId="48" xfId="0" applyFont="1" applyBorder="1" applyAlignment="1" applyProtection="1">
      <alignment horizontal="left" vertical="center" indent="1"/>
      <protection locked="0"/>
    </xf>
    <xf numFmtId="0" fontId="12" fillId="5" borderId="7" xfId="0" applyFont="1" applyFill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48" xfId="0" applyFont="1" applyBorder="1" applyAlignment="1" applyProtection="1">
      <alignment horizontal="center" vertical="center"/>
      <protection locked="0"/>
    </xf>
    <xf numFmtId="14" fontId="10" fillId="0" borderId="41" xfId="0" applyNumberFormat="1" applyFont="1" applyBorder="1" applyAlignment="1" applyProtection="1">
      <alignment horizontal="right" vertical="center"/>
      <protection locked="0"/>
    </xf>
    <xf numFmtId="14" fontId="10" fillId="0" borderId="27" xfId="0" applyNumberFormat="1" applyFont="1" applyBorder="1" applyAlignment="1" applyProtection="1">
      <alignment horizontal="right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1" fillId="0" borderId="28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left" vertical="center" indent="1"/>
      <protection locked="0"/>
    </xf>
    <xf numFmtId="0" fontId="12" fillId="4" borderId="49" xfId="0" applyFont="1" applyFill="1" applyBorder="1" applyAlignment="1" applyProtection="1">
      <alignment horizontal="center" vertical="center"/>
      <protection locked="0"/>
    </xf>
    <xf numFmtId="0" fontId="12" fillId="4" borderId="34" xfId="0" applyFont="1" applyFill="1" applyBorder="1" applyAlignment="1" applyProtection="1">
      <alignment horizontal="center" vertical="center"/>
      <protection locked="0"/>
    </xf>
    <xf numFmtId="0" fontId="12" fillId="4" borderId="50" xfId="0" applyFont="1" applyFill="1" applyBorder="1" applyAlignment="1" applyProtection="1">
      <alignment horizontal="center" vertical="center"/>
      <protection locked="0"/>
    </xf>
    <xf numFmtId="0" fontId="12" fillId="4" borderId="49" xfId="0" applyFont="1" applyFill="1" applyBorder="1" applyAlignment="1" applyProtection="1">
      <alignment horizontal="center" vertical="center" wrapText="1"/>
      <protection locked="0"/>
    </xf>
    <xf numFmtId="0" fontId="12" fillId="4" borderId="34" xfId="0" applyFont="1" applyFill="1" applyBorder="1" applyAlignment="1" applyProtection="1">
      <alignment horizontal="center" vertical="center" wrapText="1"/>
      <protection locked="0"/>
    </xf>
    <xf numFmtId="0" fontId="12" fillId="4" borderId="50" xfId="0" applyFont="1" applyFill="1" applyBorder="1" applyAlignment="1" applyProtection="1">
      <alignment horizontal="center" vertical="center" wrapText="1"/>
      <protection locked="0"/>
    </xf>
    <xf numFmtId="14" fontId="12" fillId="4" borderId="49" xfId="0" applyNumberFormat="1" applyFont="1" applyFill="1" applyBorder="1" applyAlignment="1" applyProtection="1">
      <alignment horizontal="center" vertical="center"/>
      <protection locked="0"/>
    </xf>
    <xf numFmtId="14" fontId="12" fillId="4" borderId="34" xfId="0" applyNumberFormat="1" applyFont="1" applyFill="1" applyBorder="1" applyAlignment="1" applyProtection="1">
      <alignment horizontal="center" vertical="center"/>
      <protection locked="0"/>
    </xf>
    <xf numFmtId="14" fontId="12" fillId="4" borderId="50" xfId="0" applyNumberFormat="1" applyFont="1" applyFill="1" applyBorder="1" applyAlignment="1" applyProtection="1">
      <alignment horizontal="center" vertical="center"/>
      <protection locked="0"/>
    </xf>
    <xf numFmtId="0" fontId="12" fillId="4" borderId="35" xfId="0" applyFont="1" applyFill="1" applyBorder="1" applyAlignment="1" applyProtection="1">
      <alignment horizontal="center" vertical="center"/>
      <protection locked="0"/>
    </xf>
    <xf numFmtId="0" fontId="12" fillId="5" borderId="9" xfId="0" applyFont="1" applyFill="1" applyBorder="1" applyAlignment="1" applyProtection="1">
      <alignment horizontal="center" vertical="center"/>
    </xf>
    <xf numFmtId="0" fontId="12" fillId="5" borderId="30" xfId="0" applyFont="1" applyFill="1" applyBorder="1" applyAlignment="1" applyProtection="1">
      <alignment horizontal="center" vertical="center"/>
    </xf>
    <xf numFmtId="0" fontId="12" fillId="5" borderId="26" xfId="0" applyFont="1" applyFill="1" applyBorder="1" applyAlignment="1" applyProtection="1">
      <alignment horizontal="center" vertical="center"/>
      <protection locked="0"/>
    </xf>
    <xf numFmtId="0" fontId="12" fillId="5" borderId="27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4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/>
      <protection locked="0"/>
    </xf>
    <xf numFmtId="14" fontId="9" fillId="4" borderId="4" xfId="0" applyNumberFormat="1" applyFont="1" applyFill="1" applyBorder="1" applyAlignment="1" applyProtection="1">
      <alignment horizontal="center" vertical="center"/>
      <protection locked="0"/>
    </xf>
    <xf numFmtId="14" fontId="9" fillId="4" borderId="7" xfId="0" applyNumberFormat="1" applyFont="1" applyFill="1" applyBorder="1" applyAlignment="1" applyProtection="1">
      <alignment horizontal="center" vertical="center"/>
      <protection locked="0"/>
    </xf>
    <xf numFmtId="167" fontId="15" fillId="4" borderId="9" xfId="0" applyNumberFormat="1" applyFont="1" applyFill="1" applyBorder="1" applyAlignment="1" applyProtection="1">
      <alignment horizontal="center" vertical="center"/>
    </xf>
    <xf numFmtId="167" fontId="15" fillId="4" borderId="4" xfId="0" applyNumberFormat="1" applyFont="1" applyFill="1" applyBorder="1" applyAlignment="1" applyProtection="1">
      <alignment horizontal="center" vertical="center"/>
    </xf>
    <xf numFmtId="167" fontId="15" fillId="4" borderId="30" xfId="0" applyNumberFormat="1" applyFont="1" applyFill="1" applyBorder="1" applyAlignment="1" applyProtection="1">
      <alignment horizontal="center" vertical="center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5" borderId="30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12" fillId="4" borderId="4" xfId="0" applyFont="1" applyFill="1" applyBorder="1" applyAlignment="1" applyProtection="1">
      <alignment horizontal="right" vertical="center" wrapText="1" indent="1"/>
    </xf>
    <xf numFmtId="0" fontId="12" fillId="4" borderId="7" xfId="0" applyFont="1" applyFill="1" applyBorder="1" applyAlignment="1" applyProtection="1">
      <alignment horizontal="right" vertical="center" wrapText="1" indent="1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9" fillId="0" borderId="9" xfId="0" quotePrefix="1" applyFont="1" applyFill="1" applyBorder="1" applyAlignment="1" applyProtection="1">
      <alignment horizontal="center" vertical="center"/>
    </xf>
    <xf numFmtId="0" fontId="9" fillId="0" borderId="4" xfId="0" quotePrefix="1" applyFont="1" applyFill="1" applyBorder="1" applyAlignment="1" applyProtection="1">
      <alignment horizontal="center" vertical="center"/>
    </xf>
    <xf numFmtId="0" fontId="9" fillId="0" borderId="7" xfId="0" quotePrefix="1" applyFont="1" applyFill="1" applyBorder="1" applyAlignment="1" applyProtection="1">
      <alignment horizontal="center" vertical="center"/>
    </xf>
    <xf numFmtId="0" fontId="9" fillId="0" borderId="30" xfId="0" quotePrefix="1" applyFont="1" applyFill="1" applyBorder="1" applyAlignment="1" applyProtection="1">
      <alignment horizontal="center" vertical="center"/>
    </xf>
    <xf numFmtId="165" fontId="17" fillId="7" borderId="9" xfId="0" applyNumberFormat="1" applyFont="1" applyFill="1" applyBorder="1" applyAlignment="1" applyProtection="1">
      <alignment horizontal="center"/>
    </xf>
    <xf numFmtId="165" fontId="17" fillId="7" borderId="4" xfId="0" applyNumberFormat="1" applyFont="1" applyFill="1" applyBorder="1" applyAlignment="1" applyProtection="1">
      <alignment horizontal="center"/>
    </xf>
    <xf numFmtId="165" fontId="17" fillId="7" borderId="7" xfId="0" applyNumberFormat="1" applyFont="1" applyFill="1" applyBorder="1" applyAlignment="1" applyProtection="1">
      <alignment horizontal="center"/>
    </xf>
    <xf numFmtId="165" fontId="17" fillId="7" borderId="30" xfId="0" applyNumberFormat="1" applyFont="1" applyFill="1" applyBorder="1" applyAlignment="1" applyProtection="1">
      <alignment horizontal="center"/>
    </xf>
    <xf numFmtId="14" fontId="9" fillId="0" borderId="9" xfId="0" applyNumberFormat="1" applyFont="1" applyFill="1" applyBorder="1" applyAlignment="1" applyProtection="1">
      <alignment horizontal="center" vertical="center"/>
      <protection locked="0"/>
    </xf>
    <xf numFmtId="14" fontId="9" fillId="0" borderId="4" xfId="0" applyNumberFormat="1" applyFont="1" applyFill="1" applyBorder="1" applyAlignment="1" applyProtection="1">
      <alignment horizontal="center" vertical="center"/>
      <protection locked="0"/>
    </xf>
    <xf numFmtId="14" fontId="9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15" fillId="0" borderId="30" xfId="0" applyFont="1" applyFill="1" applyBorder="1" applyAlignment="1" applyProtection="1">
      <alignment horizontal="center" vertical="center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14" fontId="9" fillId="4" borderId="6" xfId="0" applyNumberFormat="1" applyFont="1" applyFill="1" applyBorder="1" applyAlignment="1" applyProtection="1">
      <alignment horizontal="center" vertical="center"/>
      <protection locked="0"/>
    </xf>
    <xf numFmtId="14" fontId="9" fillId="4" borderId="53" xfId="0" applyNumberFormat="1" applyFont="1" applyFill="1" applyBorder="1" applyAlignment="1" applyProtection="1">
      <alignment horizontal="center" vertical="center"/>
      <protection locked="0"/>
    </xf>
    <xf numFmtId="14" fontId="15" fillId="0" borderId="9" xfId="0" applyNumberFormat="1" applyFont="1" applyFill="1" applyBorder="1" applyAlignment="1" applyProtection="1">
      <alignment horizontal="center" vertical="center"/>
      <protection locked="0"/>
    </xf>
    <xf numFmtId="14" fontId="15" fillId="0" borderId="4" xfId="0" applyNumberFormat="1" applyFont="1" applyFill="1" applyBorder="1" applyAlignment="1" applyProtection="1">
      <alignment horizontal="center" vertical="center"/>
      <protection locked="0"/>
    </xf>
    <xf numFmtId="14" fontId="15" fillId="0" borderId="30" xfId="0" applyNumberFormat="1" applyFont="1" applyFill="1" applyBorder="1" applyAlignment="1" applyProtection="1">
      <alignment horizontal="center" vertical="center"/>
      <protection locked="0"/>
    </xf>
    <xf numFmtId="0" fontId="19" fillId="6" borderId="19" xfId="0" applyFont="1" applyFill="1" applyBorder="1" applyAlignment="1" applyProtection="1">
      <alignment horizontal="left" vertical="center" indent="1"/>
      <protection locked="0"/>
    </xf>
    <xf numFmtId="0" fontId="19" fillId="6" borderId="21" xfId="0" applyFont="1" applyFill="1" applyBorder="1" applyAlignment="1" applyProtection="1">
      <alignment horizontal="left" vertical="center" indent="1"/>
      <protection locked="0"/>
    </xf>
    <xf numFmtId="14" fontId="20" fillId="6" borderId="21" xfId="0" applyNumberFormat="1" applyFont="1" applyFill="1" applyBorder="1" applyAlignment="1" applyProtection="1">
      <alignment horizontal="right" vertical="center" indent="1"/>
      <protection locked="0"/>
    </xf>
    <xf numFmtId="14" fontId="20" fillId="6" borderId="20" xfId="0" applyNumberFormat="1" applyFont="1" applyFill="1" applyBorder="1" applyAlignment="1" applyProtection="1">
      <alignment horizontal="right" vertical="center" indent="1"/>
      <protection locked="0"/>
    </xf>
    <xf numFmtId="0" fontId="9" fillId="4" borderId="43" xfId="0" applyFont="1" applyFill="1" applyBorder="1" applyAlignment="1" applyProtection="1">
      <alignment horizontal="left" vertical="center"/>
      <protection locked="0"/>
    </xf>
    <xf numFmtId="0" fontId="9" fillId="4" borderId="32" xfId="0" applyFont="1" applyFill="1" applyBorder="1" applyAlignment="1" applyProtection="1">
      <alignment horizontal="left" vertical="center"/>
      <protection locked="0"/>
    </xf>
    <xf numFmtId="0" fontId="9" fillId="4" borderId="55" xfId="0" applyFont="1" applyFill="1" applyBorder="1" applyAlignment="1" applyProtection="1">
      <alignment horizontal="left" vertical="center"/>
      <protection locked="0"/>
    </xf>
    <xf numFmtId="0" fontId="9" fillId="4" borderId="43" xfId="0" applyFont="1" applyFill="1" applyBorder="1" applyAlignment="1" applyProtection="1">
      <alignment horizontal="center" vertical="center"/>
      <protection locked="0"/>
    </xf>
    <xf numFmtId="0" fontId="9" fillId="4" borderId="32" xfId="0" applyFont="1" applyFill="1" applyBorder="1" applyAlignment="1" applyProtection="1">
      <alignment horizontal="center" vertical="center"/>
      <protection locked="0"/>
    </xf>
    <xf numFmtId="0" fontId="9" fillId="4" borderId="55" xfId="0" applyFont="1" applyFill="1" applyBorder="1" applyAlignment="1" applyProtection="1">
      <alignment horizontal="center" vertical="center"/>
      <protection locked="0"/>
    </xf>
    <xf numFmtId="14" fontId="9" fillId="4" borderId="43" xfId="0" applyNumberFormat="1" applyFont="1" applyFill="1" applyBorder="1" applyAlignment="1" applyProtection="1">
      <alignment horizontal="center" vertical="center"/>
      <protection locked="0"/>
    </xf>
    <xf numFmtId="14" fontId="9" fillId="4" borderId="32" xfId="0" applyNumberFormat="1" applyFont="1" applyFill="1" applyBorder="1" applyAlignment="1" applyProtection="1">
      <alignment horizontal="center" vertical="center"/>
      <protection locked="0"/>
    </xf>
    <xf numFmtId="14" fontId="9" fillId="4" borderId="33" xfId="0" applyNumberFormat="1" applyFont="1" applyFill="1" applyBorder="1" applyAlignment="1" applyProtection="1">
      <alignment horizontal="center" vertical="center"/>
      <protection locked="0"/>
    </xf>
    <xf numFmtId="0" fontId="15" fillId="4" borderId="9" xfId="0" applyFont="1" applyFill="1" applyBorder="1" applyAlignment="1" applyProtection="1">
      <alignment horizontal="center" vertical="center"/>
      <protection locked="0"/>
    </xf>
    <xf numFmtId="0" fontId="15" fillId="4" borderId="4" xfId="0" applyFont="1" applyFill="1" applyBorder="1" applyAlignment="1" applyProtection="1">
      <alignment horizontal="center" vertical="center"/>
      <protection locked="0"/>
    </xf>
    <xf numFmtId="0" fontId="15" fillId="4" borderId="30" xfId="0" applyFont="1" applyFill="1" applyBorder="1" applyAlignment="1" applyProtection="1">
      <alignment horizontal="center" vertical="center"/>
      <protection locked="0"/>
    </xf>
    <xf numFmtId="0" fontId="12" fillId="4" borderId="38" xfId="0" applyFont="1" applyFill="1" applyBorder="1" applyAlignment="1" applyProtection="1">
      <alignment horizontal="center" vertical="center"/>
      <protection locked="0"/>
    </xf>
    <xf numFmtId="0" fontId="12" fillId="4" borderId="47" xfId="0" applyFont="1" applyFill="1" applyBorder="1" applyAlignment="1" applyProtection="1">
      <alignment horizontal="center" vertical="center"/>
      <protection locked="0"/>
    </xf>
    <xf numFmtId="0" fontId="9" fillId="4" borderId="44" xfId="0" applyFont="1" applyFill="1" applyBorder="1" applyAlignment="1" applyProtection="1">
      <alignment horizontal="left" vertical="center"/>
      <protection locked="0"/>
    </xf>
    <xf numFmtId="0" fontId="9" fillId="4" borderId="25" xfId="0" applyFont="1" applyFill="1" applyBorder="1" applyAlignment="1" applyProtection="1">
      <alignment horizontal="left" vertical="center"/>
      <protection locked="0"/>
    </xf>
    <xf numFmtId="0" fontId="18" fillId="4" borderId="52" xfId="0" applyFont="1" applyFill="1" applyBorder="1" applyAlignment="1" applyProtection="1">
      <alignment horizontal="center" vertical="top"/>
      <protection locked="0"/>
    </xf>
    <xf numFmtId="0" fontId="18" fillId="4" borderId="6" xfId="0" applyFont="1" applyFill="1" applyBorder="1" applyAlignment="1" applyProtection="1">
      <alignment horizontal="center" vertical="top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>
      <alignment horizontal="center" vertical="center"/>
    </xf>
    <xf numFmtId="0" fontId="10" fillId="0" borderId="26" xfId="0" applyFont="1" applyBorder="1" applyAlignment="1">
      <alignment horizontal="right" vertical="center" indent="1"/>
    </xf>
    <xf numFmtId="0" fontId="10" fillId="0" borderId="27" xfId="0" applyFont="1" applyBorder="1" applyAlignment="1">
      <alignment horizontal="right" vertical="center" indent="1"/>
    </xf>
    <xf numFmtId="0" fontId="10" fillId="0" borderId="31" xfId="0" applyFont="1" applyBorder="1" applyAlignment="1">
      <alignment horizontal="right" vertical="center" indent="1"/>
    </xf>
    <xf numFmtId="0" fontId="10" fillId="0" borderId="32" xfId="0" applyFont="1" applyBorder="1" applyAlignment="1">
      <alignment horizontal="right" vertical="center" indent="1"/>
    </xf>
    <xf numFmtId="0" fontId="10" fillId="0" borderId="32" xfId="0" applyFont="1" applyBorder="1" applyAlignment="1">
      <alignment horizontal="left" vertical="center" indent="1"/>
    </xf>
    <xf numFmtId="0" fontId="12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55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 indent="1"/>
    </xf>
    <xf numFmtId="0" fontId="10" fillId="0" borderId="20" xfId="0" applyFont="1" applyBorder="1" applyAlignment="1">
      <alignment horizontal="left" vertical="center" indent="1"/>
    </xf>
    <xf numFmtId="0" fontId="0" fillId="0" borderId="26" xfId="0" applyBorder="1" applyAlignment="1">
      <alignment horizontal="right" vertical="center"/>
    </xf>
    <xf numFmtId="0" fontId="0" fillId="0" borderId="48" xfId="0" applyFont="1" applyBorder="1" applyAlignment="1">
      <alignment horizontal="right" vertical="center"/>
    </xf>
    <xf numFmtId="0" fontId="0" fillId="0" borderId="29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55" xfId="0" applyFont="1" applyBorder="1" applyAlignment="1">
      <alignment horizontal="right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14" fontId="9" fillId="4" borderId="41" xfId="0" applyNumberFormat="1" applyFont="1" applyFill="1" applyBorder="1" applyAlignment="1">
      <alignment horizontal="center" vertical="center"/>
    </xf>
    <xf numFmtId="14" fontId="9" fillId="4" borderId="48" xfId="0" applyNumberFormat="1" applyFont="1" applyFill="1" applyBorder="1" applyAlignment="1">
      <alignment horizontal="center" vertical="center"/>
    </xf>
    <xf numFmtId="14" fontId="9" fillId="4" borderId="28" xfId="0" applyNumberFormat="1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14" fontId="9" fillId="4" borderId="39" xfId="0" applyNumberFormat="1" applyFont="1" applyFill="1" applyBorder="1" applyAlignment="1">
      <alignment horizontal="center" vertical="center"/>
    </xf>
    <xf numFmtId="14" fontId="9" fillId="4" borderId="40" xfId="0" applyNumberFormat="1" applyFont="1" applyFill="1" applyBorder="1" applyAlignment="1">
      <alignment horizontal="center" vertical="center"/>
    </xf>
    <xf numFmtId="14" fontId="9" fillId="4" borderId="20" xfId="0" applyNumberFormat="1" applyFont="1" applyFill="1" applyBorder="1" applyAlignment="1">
      <alignment horizontal="center" vertical="center"/>
    </xf>
    <xf numFmtId="14" fontId="19" fillId="6" borderId="21" xfId="0" applyNumberFormat="1" applyFont="1" applyFill="1" applyBorder="1" applyAlignment="1" applyProtection="1">
      <alignment horizontal="right" vertical="center" indent="1"/>
      <protection locked="0"/>
    </xf>
    <xf numFmtId="14" fontId="19" fillId="6" borderId="20" xfId="0" applyNumberFormat="1" applyFont="1" applyFill="1" applyBorder="1" applyAlignment="1" applyProtection="1">
      <alignment horizontal="right" vertical="center" indent="1"/>
      <protection locked="0"/>
    </xf>
    <xf numFmtId="0" fontId="12" fillId="4" borderId="49" xfId="0" applyFont="1" applyFill="1" applyBorder="1" applyAlignment="1" applyProtection="1">
      <alignment horizontal="center" vertical="center"/>
    </xf>
    <xf numFmtId="0" fontId="12" fillId="4" borderId="34" xfId="0" applyFont="1" applyFill="1" applyBorder="1" applyAlignment="1" applyProtection="1">
      <alignment horizontal="center" vertical="center"/>
    </xf>
    <xf numFmtId="0" fontId="12" fillId="5" borderId="7" xfId="0" applyFont="1" applyFill="1" applyBorder="1" applyAlignment="1" applyProtection="1">
      <alignment horizontal="center" vertical="center"/>
      <protection locked="0"/>
    </xf>
    <xf numFmtId="0" fontId="9" fillId="4" borderId="45" xfId="0" applyFont="1" applyFill="1" applyBorder="1" applyAlignment="1" applyProtection="1">
      <alignment horizontal="left" vertical="center" wrapText="1"/>
    </xf>
    <xf numFmtId="0" fontId="9" fillId="4" borderId="5" xfId="0" applyFont="1" applyFill="1" applyBorder="1" applyAlignment="1" applyProtection="1">
      <alignment horizontal="left" vertical="center" wrapText="1"/>
      <protection locked="0"/>
    </xf>
    <xf numFmtId="0" fontId="9" fillId="4" borderId="5" xfId="0" applyFont="1" applyFill="1" applyBorder="1" applyAlignment="1" applyProtection="1">
      <alignment horizontal="left" vertical="center" wrapText="1"/>
    </xf>
    <xf numFmtId="0" fontId="9" fillId="4" borderId="46" xfId="0" applyFont="1" applyFill="1" applyBorder="1" applyAlignment="1" applyProtection="1">
      <alignment horizontal="left" vertical="center" wrapText="1"/>
      <protection locked="0"/>
    </xf>
    <xf numFmtId="0" fontId="9" fillId="4" borderId="9" xfId="0" applyFont="1" applyFill="1" applyBorder="1" applyAlignment="1" applyProtection="1">
      <alignment horizontal="left" vertical="center" wrapText="1"/>
    </xf>
    <xf numFmtId="0" fontId="9" fillId="4" borderId="4" xfId="0" applyFont="1" applyFill="1" applyBorder="1" applyAlignment="1" applyProtection="1">
      <alignment horizontal="left" vertical="center" wrapText="1"/>
      <protection locked="0"/>
    </xf>
    <xf numFmtId="0" fontId="9" fillId="4" borderId="4" xfId="0" applyFont="1" applyFill="1" applyBorder="1" applyAlignment="1" applyProtection="1">
      <alignment horizontal="left" vertical="center" wrapText="1"/>
    </xf>
    <xf numFmtId="0" fontId="9" fillId="4" borderId="7" xfId="0" applyFont="1" applyFill="1" applyBorder="1" applyAlignment="1" applyProtection="1">
      <alignment horizontal="left" vertical="center" wrapText="1"/>
      <protection locked="0"/>
    </xf>
    <xf numFmtId="0" fontId="20" fillId="6" borderId="19" xfId="0" applyFont="1" applyFill="1" applyBorder="1" applyAlignment="1" applyProtection="1">
      <alignment horizontal="left" vertical="center"/>
    </xf>
    <xf numFmtId="0" fontId="20" fillId="6" borderId="21" xfId="0" applyFont="1" applyFill="1" applyBorder="1" applyAlignment="1" applyProtection="1">
      <alignment horizontal="left" vertical="center"/>
    </xf>
  </cellXfs>
  <cellStyles count="22"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11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6</xdr:row>
          <xdr:rowOff>95250</xdr:rowOff>
        </xdr:from>
        <xdr:to>
          <xdr:col>6</xdr:col>
          <xdr:colOff>895350</xdr:colOff>
          <xdr:row>8</xdr:row>
          <xdr:rowOff>85725</xdr:rowOff>
        </xdr:to>
        <xdr:sp macro="" textlink="">
          <xdr:nvSpPr>
            <xdr:cNvPr id="119813" name="Répertoire" hidden="1">
              <a:extLst>
                <a:ext uri="{63B3BB69-23CF-44E3-9099-C40C66FF867C}">
                  <a14:compatExt spid="_x0000_s119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1352550</xdr:colOff>
          <xdr:row>9</xdr:row>
          <xdr:rowOff>9525</xdr:rowOff>
        </xdr:from>
        <xdr:to>
          <xdr:col>6</xdr:col>
          <xdr:colOff>895350</xdr:colOff>
          <xdr:row>10</xdr:row>
          <xdr:rowOff>76200</xdr:rowOff>
        </xdr:to>
        <xdr:sp macro="" textlink="">
          <xdr:nvSpPr>
            <xdr:cNvPr id="119814" name="Réserve" hidden="1">
              <a:extLst>
                <a:ext uri="{63B3BB69-23CF-44E3-9099-C40C66FF867C}">
                  <a14:compatExt spid="_x0000_s119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228600</xdr:colOff>
          <xdr:row>7</xdr:row>
          <xdr:rowOff>0</xdr:rowOff>
        </xdr:to>
        <xdr:sp macro="" textlink="">
          <xdr:nvSpPr>
            <xdr:cNvPr id="18479" name="Répertoire" hidden="1">
              <a:extLst>
                <a:ext uri="{63B3BB69-23CF-44E3-9099-C40C66FF867C}">
                  <a14:compatExt spid="_x0000_s18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228600</xdr:colOff>
          <xdr:row>11</xdr:row>
          <xdr:rowOff>0</xdr:rowOff>
        </xdr:to>
        <xdr:sp macro="" textlink="">
          <xdr:nvSpPr>
            <xdr:cNvPr id="18480" name="Réserve" hidden="1">
              <a:extLst>
                <a:ext uri="{63B3BB69-23CF-44E3-9099-C40C66FF867C}">
                  <a14:compatExt spid="_x0000_s18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767668"/>
          <a:ext cx="12237028" cy="595592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6" name="Pentagone 35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7" name="Pentagone 36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38" name="Pentagone 37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39" name="Pentagone 38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0" name="Pentagone 39"/>
        <xdr:cNvSpPr/>
      </xdr:nvSpPr>
      <xdr:spPr>
        <a:xfrm rot="16200000">
          <a:off x="8097529" y="4890392"/>
          <a:ext cx="362415" cy="1353710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1" name="Pentagone 40"/>
        <xdr:cNvSpPr/>
      </xdr:nvSpPr>
      <xdr:spPr>
        <a:xfrm rot="16200000">
          <a:off x="9446617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2" name="Pentagone 41"/>
        <xdr:cNvSpPr/>
      </xdr:nvSpPr>
      <xdr:spPr>
        <a:xfrm rot="16200000">
          <a:off x="10787158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228600</xdr:colOff>
          <xdr:row>7</xdr:row>
          <xdr:rowOff>0</xdr:rowOff>
        </xdr:to>
        <xdr:sp macro="" textlink="">
          <xdr:nvSpPr>
            <xdr:cNvPr id="64520" name="Répertoire" hidden="1">
              <a:extLst>
                <a:ext uri="{63B3BB69-23CF-44E3-9099-C40C66FF867C}">
                  <a14:compatExt spid="_x0000_s64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228600</xdr:colOff>
          <xdr:row>11</xdr:row>
          <xdr:rowOff>0</xdr:rowOff>
        </xdr:to>
        <xdr:sp macro="" textlink="">
          <xdr:nvSpPr>
            <xdr:cNvPr id="64521" name="Réserve" hidden="1">
              <a:extLst>
                <a:ext uri="{63B3BB69-23CF-44E3-9099-C40C66FF867C}">
                  <a14:compatExt spid="_x0000_s6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228600</xdr:colOff>
          <xdr:row>6</xdr:row>
          <xdr:rowOff>133350</xdr:rowOff>
        </xdr:to>
        <xdr:sp macro="" textlink="">
          <xdr:nvSpPr>
            <xdr:cNvPr id="66567" name="Répertoire" hidden="1">
              <a:extLst>
                <a:ext uri="{63B3BB69-23CF-44E3-9099-C40C66FF867C}">
                  <a14:compatExt spid="_x0000_s66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228600</xdr:colOff>
          <xdr:row>10</xdr:row>
          <xdr:rowOff>190500</xdr:rowOff>
        </xdr:to>
        <xdr:sp macro="" textlink="">
          <xdr:nvSpPr>
            <xdr:cNvPr id="66568" name="Réserve" hidden="1">
              <a:extLst>
                <a:ext uri="{63B3BB69-23CF-44E3-9099-C40C66FF867C}">
                  <a14:compatExt spid="_x0000_s66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6488"/>
          <a:ext cx="926419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12</xdr:col>
          <xdr:colOff>228600</xdr:colOff>
          <xdr:row>7</xdr:row>
          <xdr:rowOff>0</xdr:rowOff>
        </xdr:to>
        <xdr:sp macro="" textlink="">
          <xdr:nvSpPr>
            <xdr:cNvPr id="69639" name="Répertoire" hidden="1">
              <a:extLst>
                <a:ext uri="{63B3BB69-23CF-44E3-9099-C40C66FF867C}">
                  <a14:compatExt spid="_x0000_s69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0</xdr:rowOff>
        </xdr:from>
        <xdr:to>
          <xdr:col>12</xdr:col>
          <xdr:colOff>228600</xdr:colOff>
          <xdr:row>11</xdr:row>
          <xdr:rowOff>0</xdr:rowOff>
        </xdr:to>
        <xdr:sp macro="" textlink="">
          <xdr:nvSpPr>
            <xdr:cNvPr id="69640" name="Réserve" hidden="1">
              <a:extLst>
                <a:ext uri="{63B3BB69-23CF-44E3-9099-C40C66FF867C}">
                  <a14:compatExt spid="_x0000_s69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-cahier-de-controle-test-v4%20-%20Copie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Entête"/>
      <sheetName val="Doc Référence"/>
      <sheetName val="Suivi version cahier de kle"/>
      <sheetName val="Doc Aide mémoire"/>
      <sheetName val="Réserves"/>
      <sheetName val="Répertoire Nouveau Cahier"/>
      <sheetName val="Répertoire fiche de contrôle"/>
      <sheetName val="Listes"/>
      <sheetName val="AV-FK-001"/>
      <sheetName val="AV-FK-002"/>
      <sheetName val="AV-FK-003"/>
      <sheetName val="AV-FK-004"/>
      <sheetName val="AV-FK-005"/>
      <sheetName val="AV-FK-006"/>
      <sheetName val="AV-FK-007"/>
      <sheetName val="AV-FK-008.1"/>
      <sheetName val="AV-FK-008.1BIS"/>
      <sheetName val="AV-FK-008.1TER"/>
      <sheetName val="AV-FK-008.2"/>
      <sheetName val="AV-FK-008.2BIS"/>
      <sheetName val="AV-FK-008.3"/>
      <sheetName val="AV-FK-009"/>
      <sheetName val="AV-FK-010"/>
      <sheetName val="AV-FK-011"/>
      <sheetName val="AV-FK-012"/>
      <sheetName val="AV-FK-013"/>
      <sheetName val="AV-FK-014"/>
      <sheetName val="AV-FK-015"/>
      <sheetName val="AV-FK-016"/>
      <sheetName val="AV-FK-017"/>
      <sheetName val="AV-FK-018"/>
      <sheetName val="AV-FK-019"/>
      <sheetName val="AV-FK-020"/>
      <sheetName val="AV-FK-021"/>
      <sheetName val="AV-FK-022"/>
      <sheetName val="AV-FK-023"/>
      <sheetName val="AV-FK-024"/>
      <sheetName val="AV-FK-025"/>
      <sheetName val="AV-FK-026"/>
      <sheetName val="AV-FK-027"/>
      <sheetName val="AV-FK-028"/>
      <sheetName val="AV-FK-029"/>
      <sheetName val="AV-FK-030"/>
      <sheetName val="AV-FK-031"/>
      <sheetName val="AV-FK-032"/>
      <sheetName val="AV-FK-033"/>
      <sheetName val="AV-FK-034"/>
      <sheetName val="AV-FK-035"/>
      <sheetName val="AV-FK-036"/>
      <sheetName val="AV-FK-037"/>
      <sheetName val="AV-FK-038"/>
      <sheetName val="AV-FK-039"/>
      <sheetName val="AV-FK-040"/>
      <sheetName val="AV-FK-041"/>
      <sheetName val="AV-FK-042"/>
      <sheetName val="AV-FK-043"/>
      <sheetName val="AV-FK-044"/>
      <sheetName val="AV-FK-045"/>
      <sheetName val="AV-FK-046"/>
      <sheetName val="AV-FK-047"/>
      <sheetName val="AV-FK-048"/>
      <sheetName val="AV-FK-049"/>
      <sheetName val="AV-FK-050"/>
      <sheetName val="AV-FK-051"/>
      <sheetName val="AV-FK-052"/>
      <sheetName val="AV-FK-053"/>
      <sheetName val="AV-FK-054"/>
      <sheetName val="AV-FK-100"/>
      <sheetName val="AV-FK-200"/>
      <sheetName val="1-cahier-de-controle-test-v4 - "/>
    </sheetNames>
    <sheetDataSet>
      <sheetData sheetId="0">
        <row r="2">
          <cell r="A2" t="str">
            <v>A</v>
          </cell>
        </row>
      </sheetData>
      <sheetData sheetId="1">
        <row r="8">
          <cell r="A8" t="str">
            <v>N°PEK :</v>
          </cell>
          <cell r="B8" t="str">
            <v>…../…../……..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">
          <cell r="G1" t="str">
            <v>CABLE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tables/table1.xml><?xml version="1.0" encoding="utf-8"?>
<table xmlns="http://schemas.openxmlformats.org/spreadsheetml/2006/main" id="9" name="AGENTS" displayName="AGENTS_1" ref="A1:E27" totalsRowShown="0" headerRowDxfId="10" dataDxfId="9" headerRowCellStyle="Normal 7" dataCellStyle="Normal 7">
  <autoFilter ref="A1:E27"/>
  <tableColumns count="5">
    <tableColumn id="1" name="LETTRE" dataDxfId="8" dataCellStyle="Normal 7"/>
    <tableColumn id="2" name="NOM" dataDxfId="7" dataCellStyle="Normal 7">
      <calculatedColumnFormula>IF(E2="","",MID(E2,SEARCH(" ",E2)+1,15))</calculatedColumnFormula>
    </tableColumn>
    <tableColumn id="3" name="FONCTION" dataDxfId="6" dataCellStyle="Normal 7"/>
    <tableColumn id="4" name="VISA" dataDxfId="5" dataCellStyle="Normal 7">
      <calculatedColumnFormula>IF(E2="","",LEFT(E2,1)&amp;IF(NOT(ISERROR(SEARCH("-",AGENTS_1[[#Headers],[Prénom NOM]]))),"-"&amp;MID(AGENTS_1[[#Headers],[Prénom NOM]],SEARCH("-",AGENTS_1[[#Headers],[Prénom NOM]],1)+1,1)&amp;".",".")&amp;MID(E2,SEARCH(" ",E2)+1,1))</calculatedColumnFormula>
    </tableColumn>
    <tableColumn id="5" name="Prénom NOM" dataDxfId="4" dataCellStyle="Normal 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L27"/>
  <sheetViews>
    <sheetView showGridLines="0" tabSelected="1" workbookViewId="0">
      <selection activeCell="G4" sqref="G4"/>
    </sheetView>
  </sheetViews>
  <sheetFormatPr baseColWidth="10" defaultColWidth="11.42578125" defaultRowHeight="15" x14ac:dyDescent="0.25"/>
  <cols>
    <col min="1" max="1" width="10.85546875" style="193" bestFit="1" customWidth="1"/>
    <col min="2" max="2" width="27.85546875" style="1" customWidth="1"/>
    <col min="3" max="3" width="20.28515625" style="1" bestFit="1" customWidth="1"/>
    <col min="4" max="4" width="14" style="1" bestFit="1" customWidth="1"/>
    <col min="5" max="5" width="22.5703125" style="1" bestFit="1" customWidth="1"/>
    <col min="6" max="6" width="23.7109375" style="1" customWidth="1"/>
    <col min="7" max="7" width="25.85546875" style="1" customWidth="1"/>
    <col min="8" max="8" width="22.42578125" style="1" bestFit="1" customWidth="1"/>
    <col min="9" max="10" width="20.28515625" style="1" bestFit="1" customWidth="1"/>
    <col min="11" max="11" width="20.7109375" style="1" bestFit="1" customWidth="1"/>
    <col min="12" max="16384" width="11.42578125" style="1"/>
  </cols>
  <sheetData>
    <row r="1" spans="1:12" x14ac:dyDescent="0.25">
      <c r="A1" s="191" t="s">
        <v>142</v>
      </c>
      <c r="B1" s="156" t="s">
        <v>25</v>
      </c>
      <c r="C1" s="156" t="s">
        <v>143</v>
      </c>
      <c r="D1" s="191" t="s">
        <v>27</v>
      </c>
      <c r="E1" s="156" t="s">
        <v>144</v>
      </c>
      <c r="F1" s="188" t="s">
        <v>6</v>
      </c>
      <c r="G1" s="225" t="s">
        <v>7</v>
      </c>
      <c r="H1" s="223" t="s">
        <v>159</v>
      </c>
    </row>
    <row r="2" spans="1:12" ht="15.75" thickBot="1" x14ac:dyDescent="0.3">
      <c r="A2" s="4" t="s">
        <v>8</v>
      </c>
      <c r="B2" s="157" t="str">
        <f t="shared" ref="B2:B12" si="0">IF(E2="","",MID(E2,SEARCH(" ",E2)+1,15))</f>
        <v>ULOLOT</v>
      </c>
      <c r="C2" s="221" t="s">
        <v>4</v>
      </c>
      <c r="D2" s="192" t="str">
        <f>IF(E2="","",LEFT(E2,1)&amp;IF(NOT(ISERROR(SEARCH("-",AGENTS_1[[#Headers],[Prénom NOM]]))),"-"&amp;MID(AGENTS_1[[#Headers],[Prénom NOM]],SEARCH("-",AGENTS_1[[#Headers],[Prénom NOM]],1)+1,1)&amp;".",".")&amp;MID(E2,SEARCH(" ",E2)+1,1))</f>
        <v>J.U</v>
      </c>
      <c r="E2" s="221" t="s">
        <v>149</v>
      </c>
      <c r="F2" s="189" t="s">
        <v>9</v>
      </c>
      <c r="G2" s="226"/>
    </row>
    <row r="3" spans="1:12" s="2" customFormat="1" ht="15.75" thickBot="1" x14ac:dyDescent="0.3">
      <c r="A3" s="4" t="s">
        <v>10</v>
      </c>
      <c r="B3" s="157" t="str">
        <f t="shared" si="0"/>
        <v>UAVAL</v>
      </c>
      <c r="C3" s="221" t="s">
        <v>5</v>
      </c>
      <c r="D3" s="192" t="str">
        <f>IF(E3="","",LEFT(E3,1)&amp;IF(NOT(ISERROR(SEARCH("-",AGENTS_1[[#Headers],[Prénom NOM]]))),"-"&amp;MID(AGENTS_1[[#Headers],[Prénom NOM]],SEARCH("-",AGENTS_1[[#Headers],[Prénom NOM]],1)+1,1)&amp;".",".")&amp;MID(E3,SEARCH(" ",E3)+1,1))</f>
        <v>C.U</v>
      </c>
      <c r="E3" s="221" t="s">
        <v>150</v>
      </c>
    </row>
    <row r="4" spans="1:12" ht="15.75" thickBot="1" x14ac:dyDescent="0.3">
      <c r="A4" s="4" t="s">
        <v>1</v>
      </c>
      <c r="B4" s="157" t="str">
        <f t="shared" si="0"/>
        <v>EHTZ</v>
      </c>
      <c r="C4" s="221" t="s">
        <v>137</v>
      </c>
      <c r="D4" s="192" t="str">
        <f>IF(E4="","",LEFT(E4,1)&amp;IF(NOT(ISERROR(SEARCH("-",AGENTS_1[[#Headers],[Prénom NOM]]))),"-"&amp;MID(AGENTS_1[[#Headers],[Prénom NOM]],SEARCH("-",AGENTS_1[[#Headers],[Prénom NOM]],1)+1,1)&amp;".",".")&amp;MID(E4,SEARCH(" ",E4)+1,1))</f>
        <v>A.E</v>
      </c>
      <c r="E4" s="221" t="s">
        <v>151</v>
      </c>
      <c r="F4" s="187" t="s">
        <v>141</v>
      </c>
      <c r="G4" s="222" t="s">
        <v>158</v>
      </c>
    </row>
    <row r="5" spans="1:12" x14ac:dyDescent="0.25">
      <c r="A5" s="4" t="s">
        <v>11</v>
      </c>
      <c r="B5" s="157" t="str">
        <f t="shared" si="0"/>
        <v>RULCHET</v>
      </c>
      <c r="C5" s="221" t="s">
        <v>2</v>
      </c>
      <c r="D5" s="192" t="str">
        <f>IF(E5="","",LEFT(E5,1)&amp;IF(NOT(ISERROR(SEARCH("-",AGENTS_1[[#Headers],[Prénom NOM]]))),"-"&amp;MID(AGENTS_1[[#Headers],[Prénom NOM]],SEARCH("-",AGENTS_1[[#Headers],[Prénom NOM]],1)+1,1)&amp;".",".")&amp;MID(E5,SEARCH(" ",E5)+1,1))</f>
        <v>A.R</v>
      </c>
      <c r="E5" s="221" t="s">
        <v>152</v>
      </c>
    </row>
    <row r="6" spans="1:12" x14ac:dyDescent="0.25">
      <c r="A6" s="4" t="s">
        <v>34</v>
      </c>
      <c r="B6" s="157" t="str">
        <f>IF(E6="","",MID(E6,SEARCH(" ",E6)+1,15))</f>
        <v>EBMORGNE</v>
      </c>
      <c r="C6" s="221" t="s">
        <v>2</v>
      </c>
      <c r="D6" s="192" t="str">
        <f>IF(E6="","",LEFT(E6,1)&amp;IF(NOT(ISERROR(SEARCH("-",AGENTS_1[[#Headers],[Prénom NOM]]))),"-"&amp;MID(AGENTS_1[[#Headers],[Prénom NOM]],SEARCH("-",AGENTS_1[[#Headers],[Prénom NOM]],1)+1,1)&amp;".",".")&amp;MID(E6,SEARCH(" ",E6)+1,1))</f>
        <v>J.E</v>
      </c>
      <c r="E6" s="221" t="s">
        <v>153</v>
      </c>
    </row>
    <row r="7" spans="1:12" x14ac:dyDescent="0.25">
      <c r="A7" s="4" t="s">
        <v>37</v>
      </c>
      <c r="B7" s="157" t="str">
        <f t="shared" si="0"/>
        <v/>
      </c>
      <c r="C7" s="221"/>
      <c r="D7" s="192" t="str">
        <f>IF(E7="","",LEFT(E7,1)&amp;IF(NOT(ISERROR(SEARCH("-",AGENTS_1[[#Headers],[Prénom NOM]]))),"-"&amp;MID(AGENTS_1[[#Headers],[Prénom NOM]],SEARCH("-",AGENTS_1[[#Headers],[Prénom NOM]],1)+1,1)&amp;".",".")&amp;MID(E7,SEARCH(" ",E7)+1,1))</f>
        <v/>
      </c>
      <c r="E7" s="221"/>
    </row>
    <row r="8" spans="1:12" ht="15.75" x14ac:dyDescent="0.3">
      <c r="A8" s="4" t="s">
        <v>39</v>
      </c>
      <c r="B8" s="157" t="str">
        <f t="shared" si="0"/>
        <v/>
      </c>
      <c r="C8" s="221"/>
      <c r="D8" s="192" t="str">
        <f>IF(E8="","",LEFT(E8,1)&amp;IF(NOT(ISERROR(SEARCH("-",AGENTS_1[[#Headers],[Prénom NOM]]))),"-"&amp;MID(AGENTS_1[[#Headers],[Prénom NOM]],SEARCH("-",AGENTS_1[[#Headers],[Prénom NOM]],1)+1,1)&amp;".",".")&amp;MID(E8,SEARCH(" ",E8)+1,1))</f>
        <v/>
      </c>
      <c r="E8" s="221"/>
      <c r="L8" s="3"/>
    </row>
    <row r="9" spans="1:12" ht="15.75" x14ac:dyDescent="0.3">
      <c r="A9" s="4" t="s">
        <v>42</v>
      </c>
      <c r="B9" s="157" t="str">
        <f t="shared" si="0"/>
        <v>UEFREAU</v>
      </c>
      <c r="C9" s="221" t="s">
        <v>2</v>
      </c>
      <c r="D9" s="192" t="str">
        <f>IF(E9="","",LEFT(E9,1)&amp;IF(NOT(ISERROR(SEARCH("-",AGENTS_1[[#Headers],[Prénom NOM]]))),"-"&amp;MID(AGENTS_1[[#Headers],[Prénom NOM]],SEARCH("-",AGENTS_1[[#Headers],[Prénom NOM]],1)+1,1)&amp;".",".")&amp;MID(E9,SEARCH(" ",E9)+1,1))</f>
        <v>A.U</v>
      </c>
      <c r="E9" s="221" t="s">
        <v>154</v>
      </c>
      <c r="L9" s="3"/>
    </row>
    <row r="10" spans="1:12" x14ac:dyDescent="0.25">
      <c r="A10" s="157" t="s">
        <v>44</v>
      </c>
      <c r="B10" s="157" t="str">
        <f t="shared" si="0"/>
        <v>ENEARD</v>
      </c>
      <c r="C10" s="221" t="s">
        <v>2</v>
      </c>
      <c r="D10" s="192" t="str">
        <f>IF(E10="","",LEFT(E10,1)&amp;IF(NOT(ISERROR(SEARCH("-",AGENTS_1[[#Headers],[Prénom NOM]]))),"-"&amp;MID(AGENTS_1[[#Headers],[Prénom NOM]],SEARCH("-",AGENTS_1[[#Headers],[Prénom NOM]],1)+1,1)&amp;".",".")&amp;MID(E10,SEARCH(" ",E10)+1,1))</f>
        <v>L.E</v>
      </c>
      <c r="E10" s="221" t="s">
        <v>155</v>
      </c>
    </row>
    <row r="11" spans="1:12" x14ac:dyDescent="0.25">
      <c r="A11" s="157" t="s">
        <v>46</v>
      </c>
      <c r="B11" s="157" t="str">
        <f t="shared" si="0"/>
        <v>HFEDIN</v>
      </c>
      <c r="C11" s="221" t="s">
        <v>2</v>
      </c>
      <c r="D11" s="192" t="str">
        <f>IF(E11="","",LEFT(E11,1)&amp;IF(NOT(ISERROR(SEARCH("-",AGENTS_1[[#Headers],[Prénom NOM]]))),"-"&amp;MID(AGENTS_1[[#Headers],[Prénom NOM]],SEARCH("-",AGENTS_1[[#Headers],[Prénom NOM]],1)+1,1)&amp;".",".")&amp;MID(E11,SEARCH(" ",E11)+1,1))</f>
        <v>M.H</v>
      </c>
      <c r="E11" s="221" t="s">
        <v>156</v>
      </c>
    </row>
    <row r="12" spans="1:12" x14ac:dyDescent="0.25">
      <c r="A12" s="157" t="s">
        <v>48</v>
      </c>
      <c r="B12" s="157" t="str">
        <f t="shared" si="0"/>
        <v>ELMHATE</v>
      </c>
      <c r="C12" s="221" t="s">
        <v>2</v>
      </c>
      <c r="D12" s="192" t="str">
        <f>IF(E12="","",LEFT(E12,1)&amp;IF(NOT(ISERROR(SEARCH("-",AGENTS_1[[#Headers],[Prénom NOM]]))),"-"&amp;MID(AGENTS_1[[#Headers],[Prénom NOM]],SEARCH("-",AGENTS_1[[#Headers],[Prénom NOM]],1)+1,1)&amp;".",".")&amp;MID(E12,SEARCH(" ",E12)+1,1))</f>
        <v>W.E</v>
      </c>
      <c r="E12" s="221" t="s">
        <v>157</v>
      </c>
    </row>
    <row r="13" spans="1:12" x14ac:dyDescent="0.25">
      <c r="A13" s="157" t="s">
        <v>50</v>
      </c>
      <c r="B13" s="220" t="str">
        <f t="shared" ref="B13:B27" si="1">IF(E13="","",MID(E13,SEARCH(" ",E13)+1,15))</f>
        <v/>
      </c>
      <c r="C13" s="221"/>
      <c r="D13" s="192" t="str">
        <f>IF(E13="","",LEFT(E13,1)&amp;IF(NOT(ISERROR(SEARCH("-",AGENTS_1[[#Headers],[Prénom NOM]]))),"-"&amp;MID(AGENTS_1[[#Headers],[Prénom NOM]],SEARCH("-",AGENTS_1[[#Headers],[Prénom NOM]],1)+1,1)&amp;".",".")&amp;MID(E13,SEARCH(" ",E13)+1,1))</f>
        <v/>
      </c>
      <c r="E13" s="221"/>
    </row>
    <row r="14" spans="1:12" x14ac:dyDescent="0.25">
      <c r="A14" s="157" t="s">
        <v>52</v>
      </c>
      <c r="B14" s="220" t="str">
        <f t="shared" si="1"/>
        <v/>
      </c>
      <c r="C14" s="221"/>
      <c r="D14" s="192" t="str">
        <f>IF(E14="","",LEFT(E14,1)&amp;IF(NOT(ISERROR(SEARCH("-",AGENTS_1[[#Headers],[Prénom NOM]]))),"-"&amp;MID(AGENTS_1[[#Headers],[Prénom NOM]],SEARCH("-",AGENTS_1[[#Headers],[Prénom NOM]],1)+1,1)&amp;".",".")&amp;MID(E14,SEARCH(" ",E14)+1,1))</f>
        <v/>
      </c>
      <c r="E14" s="221"/>
    </row>
    <row r="15" spans="1:12" x14ac:dyDescent="0.25">
      <c r="A15" s="157" t="s">
        <v>54</v>
      </c>
      <c r="B15" s="220" t="str">
        <f t="shared" si="1"/>
        <v/>
      </c>
      <c r="C15" s="221"/>
      <c r="D15" s="192" t="str">
        <f>IF(E15="","",LEFT(E15,1)&amp;IF(NOT(ISERROR(SEARCH("-",AGENTS_1[[#Headers],[Prénom NOM]]))),"-"&amp;MID(AGENTS_1[[#Headers],[Prénom NOM]],SEARCH("-",AGENTS_1[[#Headers],[Prénom NOM]],1)+1,1)&amp;".",".")&amp;MID(E15,SEARCH(" ",E15)+1,1))</f>
        <v/>
      </c>
      <c r="E15" s="221"/>
    </row>
    <row r="16" spans="1:12" x14ac:dyDescent="0.25">
      <c r="A16" s="157" t="s">
        <v>56</v>
      </c>
      <c r="B16" s="220" t="str">
        <f t="shared" si="1"/>
        <v/>
      </c>
      <c r="C16" s="221"/>
      <c r="D16" s="192" t="str">
        <f>IF(E16="","",LEFT(E16,1)&amp;IF(NOT(ISERROR(SEARCH("-",AGENTS_1[[#Headers],[Prénom NOM]]))),"-"&amp;MID(AGENTS_1[[#Headers],[Prénom NOM]],SEARCH("-",AGENTS_1[[#Headers],[Prénom NOM]],1)+1,1)&amp;".",".")&amp;MID(E16,SEARCH(" ",E16)+1,1))</f>
        <v/>
      </c>
      <c r="E16" s="221"/>
    </row>
    <row r="17" spans="1:5" x14ac:dyDescent="0.25">
      <c r="A17" s="157" t="s">
        <v>58</v>
      </c>
      <c r="B17" s="220" t="str">
        <f t="shared" si="1"/>
        <v/>
      </c>
      <c r="C17" s="221"/>
      <c r="D17" s="192" t="str">
        <f>IF(E17="","",LEFT(E17,1)&amp;IF(NOT(ISERROR(SEARCH("-",AGENTS_1[[#Headers],[Prénom NOM]]))),"-"&amp;MID(AGENTS_1[[#Headers],[Prénom NOM]],SEARCH("-",AGENTS_1[[#Headers],[Prénom NOM]],1)+1,1)&amp;".",".")&amp;MID(E17,SEARCH(" ",E17)+1,1))</f>
        <v/>
      </c>
      <c r="E17" s="221"/>
    </row>
    <row r="18" spans="1:5" x14ac:dyDescent="0.25">
      <c r="A18" s="157" t="s">
        <v>60</v>
      </c>
      <c r="B18" s="220" t="str">
        <f t="shared" si="1"/>
        <v/>
      </c>
      <c r="C18" s="221"/>
      <c r="D18" s="192" t="str">
        <f>IF(E18="","",LEFT(E18,1)&amp;IF(NOT(ISERROR(SEARCH("-",AGENTS_1[[#Headers],[Prénom NOM]]))),"-"&amp;MID(AGENTS_1[[#Headers],[Prénom NOM]],SEARCH("-",AGENTS_1[[#Headers],[Prénom NOM]],1)+1,1)&amp;".",".")&amp;MID(E18,SEARCH(" ",E18)+1,1))</f>
        <v/>
      </c>
      <c r="E18" s="221"/>
    </row>
    <row r="19" spans="1:5" x14ac:dyDescent="0.25">
      <c r="A19" s="157" t="s">
        <v>3</v>
      </c>
      <c r="B19" s="220" t="str">
        <f t="shared" si="1"/>
        <v/>
      </c>
      <c r="C19" s="221"/>
      <c r="D19" s="192" t="str">
        <f>IF(E19="","",LEFT(E19,1)&amp;IF(NOT(ISERROR(SEARCH("-",AGENTS_1[[#Headers],[Prénom NOM]]))),"-"&amp;MID(AGENTS_1[[#Headers],[Prénom NOM]],SEARCH("-",AGENTS_1[[#Headers],[Prénom NOM]],1)+1,1)&amp;".",".")&amp;MID(E19,SEARCH(" ",E19)+1,1))</f>
        <v/>
      </c>
      <c r="E19" s="221"/>
    </row>
    <row r="20" spans="1:5" x14ac:dyDescent="0.25">
      <c r="A20" s="157" t="s">
        <v>83</v>
      </c>
      <c r="B20" s="220" t="str">
        <f t="shared" si="1"/>
        <v/>
      </c>
      <c r="C20" s="221"/>
      <c r="D20" s="192" t="str">
        <f>IF(E20="","",LEFT(E20,1)&amp;IF(NOT(ISERROR(SEARCH("-",AGENTS_1[[#Headers],[Prénom NOM]]))),"-"&amp;MID(AGENTS_1[[#Headers],[Prénom NOM]],SEARCH("-",AGENTS_1[[#Headers],[Prénom NOM]],1)+1,1)&amp;".",".")&amp;MID(E20,SEARCH(" ",E20)+1,1))</f>
        <v/>
      </c>
      <c r="E20" s="221"/>
    </row>
    <row r="21" spans="1:5" x14ac:dyDescent="0.25">
      <c r="A21" s="157" t="s">
        <v>65</v>
      </c>
      <c r="B21" s="220" t="str">
        <f t="shared" si="1"/>
        <v/>
      </c>
      <c r="C21" s="221"/>
      <c r="D21" s="192" t="str">
        <f>IF(E21="","",LEFT(E21,1)&amp;IF(NOT(ISERROR(SEARCH("-",AGENTS_1[[#Headers],[Prénom NOM]]))),"-"&amp;MID(AGENTS_1[[#Headers],[Prénom NOM]],SEARCH("-",AGENTS_1[[#Headers],[Prénom NOM]],1)+1,1)&amp;".",".")&amp;MID(E21,SEARCH(" ",E21)+1,1))</f>
        <v/>
      </c>
      <c r="E21" s="221"/>
    </row>
    <row r="22" spans="1:5" x14ac:dyDescent="0.25">
      <c r="A22" s="157" t="s">
        <v>68</v>
      </c>
      <c r="B22" s="220" t="str">
        <f t="shared" si="1"/>
        <v/>
      </c>
      <c r="C22" s="221"/>
      <c r="D22" s="192" t="str">
        <f>IF(E22="","",LEFT(E22,1)&amp;IF(NOT(ISERROR(SEARCH("-",AGENTS_1[[#Headers],[Prénom NOM]]))),"-"&amp;MID(AGENTS_1[[#Headers],[Prénom NOM]],SEARCH("-",AGENTS_1[[#Headers],[Prénom NOM]],1)+1,1)&amp;".",".")&amp;MID(E22,SEARCH(" ",E22)+1,1))</f>
        <v/>
      </c>
      <c r="E22" s="221"/>
    </row>
    <row r="23" spans="1:5" x14ac:dyDescent="0.25">
      <c r="A23" s="157" t="s">
        <v>63</v>
      </c>
      <c r="B23" s="220" t="str">
        <f t="shared" si="1"/>
        <v/>
      </c>
      <c r="C23" s="221"/>
      <c r="D23" s="192" t="str">
        <f>IF(E23="","",LEFT(E23,1)&amp;IF(NOT(ISERROR(SEARCH("-",AGENTS_1[[#Headers],[Prénom NOM]]))),"-"&amp;MID(AGENTS_1[[#Headers],[Prénom NOM]],SEARCH("-",AGENTS_1[[#Headers],[Prénom NOM]],1)+1,1)&amp;".",".")&amp;MID(E23,SEARCH(" ",E23)+1,1))</f>
        <v/>
      </c>
      <c r="E23" s="221"/>
    </row>
    <row r="24" spans="1:5" x14ac:dyDescent="0.25">
      <c r="A24" s="157" t="s">
        <v>72</v>
      </c>
      <c r="B24" s="220" t="str">
        <f t="shared" si="1"/>
        <v/>
      </c>
      <c r="C24" s="221"/>
      <c r="D24" s="192" t="str">
        <f>IF(E24="","",LEFT(E24,1)&amp;IF(NOT(ISERROR(SEARCH("-",AGENTS_1[[#Headers],[Prénom NOM]]))),"-"&amp;MID(AGENTS_1[[#Headers],[Prénom NOM]],SEARCH("-",AGENTS_1[[#Headers],[Prénom NOM]],1)+1,1)&amp;".",".")&amp;MID(E24,SEARCH(" ",E24)+1,1))</f>
        <v/>
      </c>
      <c r="E24" s="221"/>
    </row>
    <row r="25" spans="1:5" x14ac:dyDescent="0.25">
      <c r="A25" s="157" t="s">
        <v>75</v>
      </c>
      <c r="B25" s="220" t="str">
        <f t="shared" si="1"/>
        <v/>
      </c>
      <c r="C25" s="221"/>
      <c r="D25" s="192" t="str">
        <f>IF(E25="","",LEFT(E25,1)&amp;IF(NOT(ISERROR(SEARCH("-",AGENTS_1[[#Headers],[Prénom NOM]]))),"-"&amp;MID(AGENTS_1[[#Headers],[Prénom NOM]],SEARCH("-",AGENTS_1[[#Headers],[Prénom NOM]],1)+1,1)&amp;".",".")&amp;MID(E25,SEARCH(" ",E25)+1,1))</f>
        <v/>
      </c>
      <c r="E25" s="221"/>
    </row>
    <row r="26" spans="1:5" x14ac:dyDescent="0.25">
      <c r="A26" s="157" t="s">
        <v>146</v>
      </c>
      <c r="B26" s="220" t="str">
        <f t="shared" si="1"/>
        <v/>
      </c>
      <c r="C26" s="221"/>
      <c r="D26" s="192" t="str">
        <f>IF(E26="","",LEFT(E26,1)&amp;IF(NOT(ISERROR(SEARCH("-",AGENTS_1[[#Headers],[Prénom NOM]]))),"-"&amp;MID(AGENTS_1[[#Headers],[Prénom NOM]],SEARCH("-",AGENTS_1[[#Headers],[Prénom NOM]],1)+1,1)&amp;".",".")&amp;MID(E26,SEARCH(" ",E26)+1,1))</f>
        <v/>
      </c>
      <c r="E26" s="221"/>
    </row>
    <row r="27" spans="1:5" x14ac:dyDescent="0.25">
      <c r="A27" s="157" t="s">
        <v>147</v>
      </c>
      <c r="B27" s="220" t="str">
        <f t="shared" si="1"/>
        <v/>
      </c>
      <c r="C27" s="221"/>
      <c r="D27" s="192" t="str">
        <f>IF(E27="","",LEFT(E27,1)&amp;IF(NOT(ISERROR(SEARCH("-",AGENTS_1[[#Headers],[Prénom NOM]]))),"-"&amp;MID(AGENTS_1[[#Headers],[Prénom NOM]],SEARCH("-",AGENTS_1[[#Headers],[Prénom NOM]],1)+1,1)&amp;".",".")&amp;MID(E27,SEARCH(" ",E27)+1,1))</f>
        <v/>
      </c>
      <c r="E27" s="221"/>
    </row>
  </sheetData>
  <sheetProtection selectLockedCells="1"/>
  <protectedRanges>
    <protectedRange sqref="G1 G4 B2:D2 B3:C12 D3:D27" name="Plage2"/>
  </protectedRanges>
  <mergeCells count="1">
    <mergeCell ref="G1:G2"/>
  </mergeCells>
  <dataValidations count="3">
    <dataValidation type="list" allowBlank="1" showInputMessage="1" showErrorMessage="1" sqref="G4">
      <formula1>INDIRECT("AGENTS_1[Nom]")</formula1>
    </dataValidation>
    <dataValidation type="textLength" operator="lessThanOrEqual" allowBlank="1" showInputMessage="1" showErrorMessage="1" sqref="G1:G2">
      <formula1>5</formula1>
    </dataValidation>
    <dataValidation allowBlank="1" showInputMessage="1" showErrorMessage="1" promptTitle="ATTENTION" prompt="Renseigner la colonne &quot;E&quot;" sqref="B2:B27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813" r:id="rId4" name="Répertoire">
              <controlPr defaultSize="0" print="0" autoFill="0" autoPict="0" macro="[0]!AllerRepertoire">
                <anchor moveWithCells="1" sizeWithCells="1">
                  <from>
                    <xdr:col>5</xdr:col>
                    <xdr:colOff>723900</xdr:colOff>
                    <xdr:row>6</xdr:row>
                    <xdr:rowOff>95250</xdr:rowOff>
                  </from>
                  <to>
                    <xdr:col>6</xdr:col>
                    <xdr:colOff>895350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14" r:id="rId5" name="Réserve">
              <controlPr defaultSize="0" print="0" autoFill="0" autoPict="0" macro="[0]!AllerReserve">
                <anchor moveWithCells="1" sizeWithCells="1">
                  <from>
                    <xdr:col>5</xdr:col>
                    <xdr:colOff>1352550</xdr:colOff>
                    <xdr:row>9</xdr:row>
                    <xdr:rowOff>9525</xdr:rowOff>
                  </from>
                  <to>
                    <xdr:col>6</xdr:col>
                    <xdr:colOff>895350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3CC"/>
    <pageSetUpPr fitToPage="1"/>
  </sheetPr>
  <dimension ref="A1:M93"/>
  <sheetViews>
    <sheetView showGridLines="0" zoomScaleSheetLayoutView="115" workbookViewId="0">
      <selection activeCell="D15" sqref="D15"/>
    </sheetView>
  </sheetViews>
  <sheetFormatPr baseColWidth="10" defaultColWidth="11.42578125" defaultRowHeight="15" x14ac:dyDescent="0.25"/>
  <cols>
    <col min="1" max="1" width="5.7109375" style="6" customWidth="1"/>
    <col min="2" max="2" width="45.7109375" style="6" customWidth="1"/>
    <col min="3" max="3" width="10.7109375" style="6" customWidth="1"/>
    <col min="4" max="4" width="15.7109375" style="6" customWidth="1"/>
    <col min="5" max="5" width="11.85546875" style="8" bestFit="1" customWidth="1"/>
    <col min="6" max="6" width="15.7109375" style="6" customWidth="1"/>
    <col min="7" max="7" width="13.7109375" style="6" bestFit="1" customWidth="1"/>
    <col min="8" max="10" width="11.42578125" style="6"/>
    <col min="11" max="11" width="15.7109375" style="6" customWidth="1"/>
    <col min="12" max="12" width="14.42578125" style="6" customWidth="1"/>
    <col min="13" max="16384" width="11.42578125" style="6"/>
  </cols>
  <sheetData>
    <row r="1" spans="1:13" ht="15" customHeight="1" thickBot="1" x14ac:dyDescent="0.3">
      <c r="A1" s="229"/>
      <c r="B1" s="230"/>
      <c r="C1" s="230" t="s">
        <v>19</v>
      </c>
      <c r="D1" s="230"/>
      <c r="E1" s="230"/>
      <c r="F1" s="230"/>
      <c r="H1" s="6" t="s">
        <v>159</v>
      </c>
      <c r="J1" s="231" t="s">
        <v>20</v>
      </c>
      <c r="K1" s="232"/>
      <c r="L1" s="7"/>
      <c r="M1" s="5"/>
    </row>
    <row r="2" spans="1:13" ht="15" customHeight="1" x14ac:dyDescent="0.25">
      <c r="A2" s="230"/>
      <c r="B2" s="230"/>
      <c r="C2" s="230"/>
      <c r="D2" s="230"/>
      <c r="E2" s="230"/>
      <c r="F2" s="230"/>
      <c r="M2" s="5"/>
    </row>
    <row r="3" spans="1:13" ht="15" customHeight="1" x14ac:dyDescent="0.25">
      <c r="A3" s="230"/>
      <c r="B3" s="230"/>
      <c r="C3" s="230" t="s">
        <v>16</v>
      </c>
      <c r="D3" s="230"/>
      <c r="E3" s="230"/>
      <c r="F3" s="230"/>
      <c r="J3" s="243" t="s">
        <v>139</v>
      </c>
      <c r="K3" s="243"/>
      <c r="L3" s="243"/>
      <c r="M3" s="243"/>
    </row>
    <row r="4" spans="1:13" ht="15" customHeight="1" x14ac:dyDescent="0.25">
      <c r="A4" s="230"/>
      <c r="B4" s="230"/>
      <c r="C4" s="230"/>
      <c r="D4" s="230"/>
      <c r="E4" s="230"/>
      <c r="F4" s="230"/>
      <c r="J4" s="243"/>
      <c r="K4" s="243"/>
      <c r="L4" s="243"/>
      <c r="M4" s="243"/>
    </row>
    <row r="5" spans="1:13" ht="9.9499999999999993" customHeight="1" thickBot="1" x14ac:dyDescent="0.3">
      <c r="J5" s="243"/>
      <c r="K5" s="243"/>
      <c r="L5" s="243"/>
      <c r="M5" s="243"/>
    </row>
    <row r="6" spans="1:13" ht="15" customHeight="1" x14ac:dyDescent="0.25">
      <c r="A6" s="233" t="s">
        <v>21</v>
      </c>
      <c r="B6" s="234"/>
      <c r="C6" s="235" t="e">
        <f>#REF!</f>
        <v>#REF!</v>
      </c>
      <c r="D6" s="236"/>
      <c r="E6" s="9" t="s">
        <v>22</v>
      </c>
      <c r="F6" s="10" t="str">
        <f ca="1">RIGHT(CELL("nomfichier",A1),LEN(CELL("nomfichier",A1))-FIND("]",CELL("nomfichier",A1)))</f>
        <v>AV-FK-001</v>
      </c>
      <c r="J6" s="243"/>
      <c r="K6" s="243"/>
      <c r="L6" s="243"/>
      <c r="M6" s="243"/>
    </row>
    <row r="7" spans="1:13" ht="15" customHeight="1" thickBot="1" x14ac:dyDescent="0.3">
      <c r="A7" s="237" t="s">
        <v>23</v>
      </c>
      <c r="B7" s="238"/>
      <c r="C7" s="239"/>
      <c r="D7" s="239"/>
      <c r="E7" s="239"/>
      <c r="F7" s="240"/>
    </row>
    <row r="8" spans="1:13" ht="9.9499999999999993" customHeight="1" thickBot="1" x14ac:dyDescent="0.3"/>
    <row r="9" spans="1:13" s="16" customFormat="1" ht="15" customHeight="1" thickBot="1" x14ac:dyDescent="0.3">
      <c r="A9" s="11" t="s">
        <v>13</v>
      </c>
      <c r="B9" s="12" t="s">
        <v>24</v>
      </c>
      <c r="C9" s="13" t="s">
        <v>0</v>
      </c>
      <c r="D9" s="12" t="s">
        <v>25</v>
      </c>
      <c r="E9" s="14" t="s">
        <v>26</v>
      </c>
      <c r="F9" s="15" t="s">
        <v>27</v>
      </c>
    </row>
    <row r="10" spans="1:13" ht="15" customHeight="1" x14ac:dyDescent="0.25">
      <c r="A10" s="241" t="s">
        <v>28</v>
      </c>
      <c r="B10" s="242"/>
      <c r="C10" s="17"/>
      <c r="D10" s="18"/>
      <c r="E10" s="19"/>
      <c r="F10" s="20"/>
    </row>
    <row r="11" spans="1:13" ht="15" customHeight="1" x14ac:dyDescent="0.25">
      <c r="A11" s="21" t="s">
        <v>8</v>
      </c>
      <c r="B11" s="22" t="s">
        <v>29</v>
      </c>
      <c r="C11" s="194"/>
      <c r="D11" s="212" t="str">
        <f>IF(LEN($C11)=1,IF($G11="",Principal,IFERROR(INDEX(AGENTS_1[NOM],MATCH($L$1,AGENTS_1[LETTRE],0)),"")),"")</f>
        <v/>
      </c>
      <c r="E11" s="213"/>
      <c r="F11" s="25" t="str">
        <f>IF(D11="","",LOOKUP(D11,(INDEX(AGENTS_1[VISA],MATCH(D11,AGENTS_1[NOM],0)))))</f>
        <v/>
      </c>
    </row>
    <row r="12" spans="1:13" ht="15" customHeight="1" x14ac:dyDescent="0.25">
      <c r="A12" s="21" t="s">
        <v>10</v>
      </c>
      <c r="B12" s="22" t="s">
        <v>30</v>
      </c>
      <c r="C12" s="194"/>
      <c r="D12" s="23" t="str">
        <f>IF(LEN($C12)=1,IF($G12="",Principal,IFERROR(INDEX(AGENTS_1[NOM],MATCH($L$1,AGENTS_1[LETTRE],0)),"")),"")</f>
        <v/>
      </c>
      <c r="E12" s="196"/>
      <c r="F12" s="25" t="str">
        <f>IF(D12="","",LOOKUP(D12,(INDEX(AGENTS_1[VISA],MATCH(D12,AGENTS_1[NOM],0)))))</f>
        <v/>
      </c>
    </row>
    <row r="13" spans="1:13" ht="15" customHeight="1" x14ac:dyDescent="0.25">
      <c r="A13" s="227" t="s">
        <v>31</v>
      </c>
      <c r="B13" s="228"/>
      <c r="C13" s="195"/>
      <c r="D13" s="27" t="str">
        <f>IF(LEN($C13)=1,IF($G13="",Principal,IFERROR(INDEX(AGENTS_1[NOM],MATCH($L$1,AGENTS_1[LETTRE],0)),"")),"")</f>
        <v/>
      </c>
      <c r="E13" s="197"/>
      <c r="F13" s="29" t="str">
        <f>IF(D13="","",LOOKUP(D13,(INDEX(AGENTS_1[VISA],MATCH(D13,AGENTS_1[NOM],0)))))</f>
        <v/>
      </c>
    </row>
    <row r="14" spans="1:13" ht="15" customHeight="1" x14ac:dyDescent="0.25">
      <c r="A14" s="21" t="s">
        <v>1</v>
      </c>
      <c r="B14" s="22" t="s">
        <v>32</v>
      </c>
      <c r="C14" s="194"/>
      <c r="D14" s="23" t="str">
        <f>IF(LEN($C14)=1,IF($G14="",Principal,IFERROR(INDEX(AGENTS_1[NOM],MATCH($L$1,AGENTS_1[LETTRE],0)),"")),"")</f>
        <v/>
      </c>
      <c r="E14" s="196"/>
      <c r="F14" s="25" t="str">
        <f>IF(D14="","",LOOKUP(D14,(INDEX(AGENTS_1[VISA],MATCH(D14,AGENTS_1[NOM],0)))))</f>
        <v/>
      </c>
    </row>
    <row r="15" spans="1:13" ht="15" customHeight="1" x14ac:dyDescent="0.25">
      <c r="A15" s="21" t="s">
        <v>11</v>
      </c>
      <c r="B15" s="22" t="s">
        <v>33</v>
      </c>
      <c r="C15" s="194"/>
      <c r="D15" s="23" t="str">
        <f>IF(LEN($C15)=1,IF($G15="",Principal,IFERROR(INDEX(AGENTS_1[NOM],MATCH($L$1,AGENTS_1[LETTRE],0)),"")),"")</f>
        <v/>
      </c>
      <c r="E15" s="196"/>
      <c r="F15" s="25" t="str">
        <f>IF(D15="","",LOOKUP(D15,(INDEX(AGENTS_1[VISA],MATCH(D15,AGENTS_1[NOM],0)))))</f>
        <v/>
      </c>
      <c r="H15" s="158"/>
    </row>
    <row r="16" spans="1:13" ht="15" customHeight="1" x14ac:dyDescent="0.25">
      <c r="A16" s="21" t="s">
        <v>34</v>
      </c>
      <c r="B16" s="22" t="s">
        <v>35</v>
      </c>
      <c r="C16" s="194"/>
      <c r="D16" s="23" t="str">
        <f>IF(LEN($C16)=1,IF($G16="",Principal,IFERROR(INDEX(AGENTS_1[NOM],MATCH($L$1,AGENTS_1[LETTRE],0)),"")),"")</f>
        <v/>
      </c>
      <c r="E16" s="196"/>
      <c r="F16" s="25" t="str">
        <f>IF(D16="","",LOOKUP(D16,(INDEX(AGENTS_1[VISA],MATCH(D16,AGENTS_1[NOM],0)))))</f>
        <v/>
      </c>
    </row>
    <row r="17" spans="1:8" ht="15" customHeight="1" x14ac:dyDescent="0.25">
      <c r="A17" s="227" t="s">
        <v>36</v>
      </c>
      <c r="B17" s="228"/>
      <c r="C17" s="195"/>
      <c r="D17" s="27" t="str">
        <f>IF(LEN($C17)=1,IF($G17="",Principal,IFERROR(INDEX(AGENTS_1[NOM],MATCH($L$1,AGENTS_1[LETTRE],0)),"")),"")</f>
        <v/>
      </c>
      <c r="E17" s="197"/>
      <c r="F17" s="29" t="str">
        <f>IF(D17="","",LOOKUP(D17,(INDEX(AGENTS_1[VISA],MATCH(D17,AGENTS_1[NOM],0)))))</f>
        <v/>
      </c>
      <c r="H17" s="158"/>
    </row>
    <row r="18" spans="1:8" ht="15" customHeight="1" x14ac:dyDescent="0.25">
      <c r="A18" s="21" t="s">
        <v>37</v>
      </c>
      <c r="B18" s="22" t="s">
        <v>38</v>
      </c>
      <c r="C18" s="194"/>
      <c r="D18" s="23" t="str">
        <f>IF(LEN($C18)=1,IF($G18="",Principal,IFERROR(INDEX(AGENTS_1[NOM],MATCH($L$1,AGENTS_1[LETTRE],0)),"")),"")</f>
        <v/>
      </c>
      <c r="E18" s="196"/>
      <c r="F18" s="25" t="str">
        <f>IF(D18="","",LOOKUP(D18,(INDEX(AGENTS_1[VISA],MATCH(D18,AGENTS_1[NOM],0)))))</f>
        <v/>
      </c>
    </row>
    <row r="19" spans="1:8" ht="15" customHeight="1" x14ac:dyDescent="0.25">
      <c r="A19" s="21" t="s">
        <v>39</v>
      </c>
      <c r="B19" s="22" t="s">
        <v>40</v>
      </c>
      <c r="C19" s="194"/>
      <c r="D19" s="23" t="str">
        <f>IF(LEN($C19)=1,IF($G19="",Principal,IFERROR(INDEX(AGENTS_1[NOM],MATCH($L$1,AGENTS_1[LETTRE],0)),"")),"")</f>
        <v/>
      </c>
      <c r="E19" s="196"/>
      <c r="F19" s="25" t="str">
        <f>IF(D19="","",LOOKUP(D19,(INDEX(AGENTS_1[VISA],MATCH(D19,AGENTS_1[NOM],0)))))</f>
        <v/>
      </c>
    </row>
    <row r="20" spans="1:8" ht="15" customHeight="1" x14ac:dyDescent="0.25">
      <c r="A20" s="227" t="s">
        <v>41</v>
      </c>
      <c r="B20" s="228"/>
      <c r="C20" s="195"/>
      <c r="D20" s="27" t="str">
        <f>IF(LEN($C20)=1,IF($G20="",Principal,IFERROR(INDEX(AGENTS_1[NOM],MATCH($L$1,AGENTS_1[LETTRE],0)),"")),"")</f>
        <v/>
      </c>
      <c r="E20" s="197"/>
      <c r="F20" s="29" t="str">
        <f>IF(D20="","",LOOKUP(D20,(INDEX(AGENTS_1[VISA],MATCH(D20,AGENTS_1[NOM],0)))))</f>
        <v/>
      </c>
    </row>
    <row r="21" spans="1:8" ht="15" customHeight="1" x14ac:dyDescent="0.25">
      <c r="A21" s="21" t="s">
        <v>42</v>
      </c>
      <c r="B21" s="22" t="s">
        <v>43</v>
      </c>
      <c r="C21" s="194"/>
      <c r="D21" s="23" t="str">
        <f>IF(LEN($C21)=1,IF($G21="",Principal,IFERROR(INDEX(AGENTS_1[NOM],MATCH($L$1,AGENTS_1[LETTRE],0)),"")),"")</f>
        <v/>
      </c>
      <c r="E21" s="196"/>
      <c r="F21" s="25" t="str">
        <f>IF(D21="","",LOOKUP(D21,(INDEX(AGENTS_1[VISA],MATCH(D21,AGENTS_1[NOM],0)))))</f>
        <v/>
      </c>
    </row>
    <row r="22" spans="1:8" ht="15" customHeight="1" x14ac:dyDescent="0.25">
      <c r="A22" s="21" t="s">
        <v>44</v>
      </c>
      <c r="B22" s="22" t="s">
        <v>45</v>
      </c>
      <c r="C22" s="194"/>
      <c r="D22" s="23" t="str">
        <f>IF(LEN($C22)=1,IF($G22="",Principal,IFERROR(INDEX(AGENTS_1[NOM],MATCH($L$1,AGENTS_1[LETTRE],0)),"")),"")</f>
        <v/>
      </c>
      <c r="E22" s="196"/>
      <c r="F22" s="25" t="str">
        <f>IF(D22="","",LOOKUP(D22,(INDEX(AGENTS_1[VISA],MATCH(D22,AGENTS_1[NOM],0)))))</f>
        <v/>
      </c>
    </row>
    <row r="23" spans="1:8" ht="15" customHeight="1" x14ac:dyDescent="0.25">
      <c r="A23" s="21" t="s">
        <v>46</v>
      </c>
      <c r="B23" s="22" t="s">
        <v>47</v>
      </c>
      <c r="C23" s="194"/>
      <c r="D23" s="23" t="str">
        <f>IF(LEN($C23)=1,IF($G23="",Principal,IFERROR(INDEX(AGENTS_1[NOM],MATCH($L$1,AGENTS_1[LETTRE],0)),"")),"")</f>
        <v/>
      </c>
      <c r="E23" s="196"/>
      <c r="F23" s="25" t="str">
        <f>IF(D23="","",LOOKUP(D23,(INDEX(AGENTS_1[VISA],MATCH(D23,AGENTS_1[NOM],0)))))</f>
        <v/>
      </c>
    </row>
    <row r="24" spans="1:8" ht="15" customHeight="1" x14ac:dyDescent="0.25">
      <c r="A24" s="21" t="s">
        <v>48</v>
      </c>
      <c r="B24" s="22" t="s">
        <v>49</v>
      </c>
      <c r="C24" s="194"/>
      <c r="D24" s="23" t="str">
        <f>IF(LEN($C24)=1,IF($G24="",Principal,IFERROR(INDEX(AGENTS_1[NOM],MATCH($L$1,AGENTS_1[LETTRE],0)),"")),"")</f>
        <v/>
      </c>
      <c r="E24" s="196"/>
      <c r="F24" s="25" t="str">
        <f>IF(D24="","",LOOKUP(D24,(INDEX(AGENTS_1[VISA],MATCH(D24,AGENTS_1[NOM],0)))))</f>
        <v/>
      </c>
    </row>
    <row r="25" spans="1:8" ht="15" customHeight="1" x14ac:dyDescent="0.25">
      <c r="A25" s="21" t="s">
        <v>50</v>
      </c>
      <c r="B25" s="22" t="s">
        <v>51</v>
      </c>
      <c r="C25" s="194"/>
      <c r="D25" s="23" t="str">
        <f>IF(LEN($C25)=1,IF($G25="",Principal,IFERROR(INDEX(AGENTS_1[NOM],MATCH($L$1,AGENTS_1[LETTRE],0)),"")),"")</f>
        <v/>
      </c>
      <c r="E25" s="196"/>
      <c r="F25" s="25" t="str">
        <f>IF(D25="","",LOOKUP(D25,(INDEX(AGENTS_1[VISA],MATCH(D25,AGENTS_1[NOM],0)))))</f>
        <v/>
      </c>
    </row>
    <row r="26" spans="1:8" ht="15" customHeight="1" x14ac:dyDescent="0.25">
      <c r="A26" s="21" t="s">
        <v>52</v>
      </c>
      <c r="B26" s="22" t="s">
        <v>53</v>
      </c>
      <c r="C26" s="194"/>
      <c r="D26" s="23" t="str">
        <f>IF(LEN($C26)=1,IF($G26="",Principal,IFERROR(INDEX(AGENTS_1[NOM],MATCH($L$1,AGENTS_1[LETTRE],0)),"")),"")</f>
        <v/>
      </c>
      <c r="E26" s="196"/>
      <c r="F26" s="25" t="str">
        <f>IF(D26="","",LOOKUP(D26,(INDEX(AGENTS_1[VISA],MATCH(D26,AGENTS_1[NOM],0)))))</f>
        <v/>
      </c>
    </row>
    <row r="27" spans="1:8" ht="15" customHeight="1" x14ac:dyDescent="0.25">
      <c r="A27" s="21" t="s">
        <v>54</v>
      </c>
      <c r="B27" s="22" t="s">
        <v>55</v>
      </c>
      <c r="C27" s="194"/>
      <c r="D27" s="23" t="str">
        <f>IF(LEN($C27)=1,IF($G27="",Principal,IFERROR(INDEX(AGENTS_1[NOM],MATCH($L$1,AGENTS_1[LETTRE],0)),"")),"")</f>
        <v/>
      </c>
      <c r="E27" s="196"/>
      <c r="F27" s="25" t="str">
        <f>IF(D27="","",LOOKUP(D27,(INDEX(AGENTS_1[VISA],MATCH(D27,AGENTS_1[NOM],0)))))</f>
        <v/>
      </c>
    </row>
    <row r="28" spans="1:8" ht="15" customHeight="1" x14ac:dyDescent="0.25">
      <c r="A28" s="21" t="s">
        <v>56</v>
      </c>
      <c r="B28" s="22" t="s">
        <v>57</v>
      </c>
      <c r="C28" s="194"/>
      <c r="D28" s="23" t="str">
        <f>IF(LEN($C28)=1,IF($G28="",Principal,IFERROR(INDEX(AGENTS_1[NOM],MATCH($L$1,AGENTS_1[LETTRE],0)),"")),"")</f>
        <v/>
      </c>
      <c r="E28" s="196"/>
      <c r="F28" s="25" t="str">
        <f>IF(D28="","",LOOKUP(D28,(INDEX(AGENTS_1[VISA],MATCH(D28,AGENTS_1[NOM],0)))))</f>
        <v/>
      </c>
    </row>
    <row r="29" spans="1:8" ht="15" customHeight="1" x14ac:dyDescent="0.25">
      <c r="A29" s="21" t="s">
        <v>58</v>
      </c>
      <c r="B29" s="22" t="s">
        <v>59</v>
      </c>
      <c r="C29" s="194"/>
      <c r="D29" s="23" t="str">
        <f>IF(LEN($C29)=1,IF($G29="",Principal,IFERROR(INDEX(AGENTS_1[NOM],MATCH($L$1,AGENTS_1[LETTRE],0)),"")),"")</f>
        <v/>
      </c>
      <c r="E29" s="196"/>
      <c r="F29" s="25" t="str">
        <f>IF(D29="","",LOOKUP(D29,(INDEX(AGENTS_1[VISA],MATCH(D29,AGENTS_1[NOM],0)))))</f>
        <v/>
      </c>
    </row>
    <row r="30" spans="1:8" ht="15" customHeight="1" x14ac:dyDescent="0.25">
      <c r="A30" s="21" t="s">
        <v>60</v>
      </c>
      <c r="B30" s="22" t="s">
        <v>61</v>
      </c>
      <c r="C30" s="194"/>
      <c r="D30" s="23" t="str">
        <f>IF(LEN($C30)=1,IF($G30="",Principal,IFERROR(INDEX(AGENTS_1[NOM],MATCH($L$1,AGENTS_1[LETTRE],0)),"")),"")</f>
        <v/>
      </c>
      <c r="E30" s="196"/>
      <c r="F30" s="25" t="str">
        <f>IF(D30="","",LOOKUP(D30,(INDEX(AGENTS_1[VISA],MATCH(D30,AGENTS_1[NOM],0)))))</f>
        <v/>
      </c>
    </row>
    <row r="31" spans="1:8" ht="15" customHeight="1" x14ac:dyDescent="0.25">
      <c r="A31" s="21" t="s">
        <v>3</v>
      </c>
      <c r="B31" s="22" t="s">
        <v>62</v>
      </c>
      <c r="C31" s="194"/>
      <c r="D31" s="23" t="str">
        <f>IF(LEN($C31)=1,IF($G31="",Principal,IFERROR(INDEX(AGENTS_1[NOM],MATCH($L$1,AGENTS_1[LETTRE],0)),"")),"")</f>
        <v/>
      </c>
      <c r="E31" s="196"/>
      <c r="F31" s="25" t="str">
        <f>IF(D31="","",LOOKUP(D31,(INDEX(AGENTS_1[VISA],MATCH(D31,AGENTS_1[NOM],0)))))</f>
        <v/>
      </c>
    </row>
    <row r="32" spans="1:8" ht="15" customHeight="1" x14ac:dyDescent="0.25">
      <c r="A32" s="21" t="s">
        <v>63</v>
      </c>
      <c r="B32" s="22" t="s">
        <v>64</v>
      </c>
      <c r="C32" s="194"/>
      <c r="D32" s="23" t="str">
        <f>IF(LEN($C32)=1,IF($G32="",Principal,IFERROR(INDEX(AGENTS_1[NOM],MATCH($L$1,AGENTS_1[LETTRE],0)),"")),"")</f>
        <v/>
      </c>
      <c r="E32" s="196"/>
      <c r="F32" s="25" t="str">
        <f>IF(D32="","",LOOKUP(D32,(INDEX(AGENTS_1[VISA],MATCH(D32,AGENTS_1[NOM],0)))))</f>
        <v/>
      </c>
    </row>
    <row r="33" spans="1:6" ht="15" customHeight="1" x14ac:dyDescent="0.25">
      <c r="A33" s="21" t="s">
        <v>65</v>
      </c>
      <c r="B33" s="22" t="s">
        <v>66</v>
      </c>
      <c r="C33" s="194"/>
      <c r="D33" s="23" t="str">
        <f>IF(LEN($C33)=1,IF($G33="",Principal,IFERROR(INDEX(AGENTS_1[NOM],MATCH($L$1,AGENTS_1[LETTRE],0)),"")),"")</f>
        <v/>
      </c>
      <c r="E33" s="196"/>
      <c r="F33" s="25" t="str">
        <f>IF(D33="","",LOOKUP(D33,(INDEX(AGENTS_1[VISA],MATCH(D33,AGENTS_1[NOM],0)))))</f>
        <v/>
      </c>
    </row>
    <row r="34" spans="1:6" ht="14.25" customHeight="1" x14ac:dyDescent="0.25">
      <c r="A34" s="227" t="s">
        <v>67</v>
      </c>
      <c r="B34" s="228"/>
      <c r="C34" s="195"/>
      <c r="D34" s="27" t="str">
        <f>IF(LEN($C34)=1,IF($G34="",Principal,IFERROR(INDEX(AGENTS_1[NOM],MATCH($L$1,AGENTS_1[LETTRE],0)),"")),"")</f>
        <v/>
      </c>
      <c r="E34" s="197"/>
      <c r="F34" s="29" t="str">
        <f>IF(D34="","",LOOKUP(D34,(INDEX(AGENTS_1[VISA],MATCH(D34,AGENTS_1[NOM],0)))))</f>
        <v/>
      </c>
    </row>
    <row r="35" spans="1:6" ht="15" customHeight="1" x14ac:dyDescent="0.25">
      <c r="A35" s="21" t="s">
        <v>68</v>
      </c>
      <c r="B35" s="22" t="s">
        <v>69</v>
      </c>
      <c r="C35" s="194"/>
      <c r="D35" s="23" t="str">
        <f>IF(LEN($C35)=1,IF($G35="",Principal,IFERROR(INDEX(AGENTS_1[NOM],MATCH($L$1,AGENTS_1[LETTRE],0)),"")),"")</f>
        <v/>
      </c>
      <c r="E35" s="196"/>
      <c r="F35" s="25" t="str">
        <f>IF(D35="","",LOOKUP(D35,(INDEX(AGENTS_1[VISA],MATCH(D35,AGENTS_1[NOM],0)))))</f>
        <v/>
      </c>
    </row>
    <row r="36" spans="1:6" ht="15" customHeight="1" x14ac:dyDescent="0.25">
      <c r="A36" s="21" t="s">
        <v>63</v>
      </c>
      <c r="B36" s="22" t="s">
        <v>70</v>
      </c>
      <c r="C36" s="194"/>
      <c r="D36" s="23" t="str">
        <f>IF(LEN($C36)=1,IF($G36="",Principal,IFERROR(INDEX(AGENTS_1[NOM],MATCH($L$1,AGENTS_1[LETTRE],0)),"")),"")</f>
        <v/>
      </c>
      <c r="E36" s="196"/>
      <c r="F36" s="25" t="str">
        <f>IF(D36="","",LOOKUP(D36,(INDEX(AGENTS_1[VISA],MATCH(D36,AGENTS_1[NOM],0)))))</f>
        <v/>
      </c>
    </row>
    <row r="37" spans="1:6" ht="15" customHeight="1" x14ac:dyDescent="0.25">
      <c r="A37" s="227" t="s">
        <v>71</v>
      </c>
      <c r="B37" s="228"/>
      <c r="C37" s="195"/>
      <c r="D37" s="27" t="str">
        <f>IF(LEN($C37)=1,IF($G37="",Principal,IFERROR(INDEX(AGENTS_1[NOM],MATCH($L$1,AGENTS_1[LETTRE],0)),"")),"")</f>
        <v/>
      </c>
      <c r="E37" s="197"/>
      <c r="F37" s="29" t="str">
        <f>IF(D37="","",LOOKUP(D37,(INDEX(AGENTS_1[VISA],MATCH(D37,AGENTS_1[NOM],0)))))</f>
        <v/>
      </c>
    </row>
    <row r="38" spans="1:6" ht="15" customHeight="1" x14ac:dyDescent="0.25">
      <c r="A38" s="21" t="s">
        <v>72</v>
      </c>
      <c r="B38" s="22" t="s">
        <v>73</v>
      </c>
      <c r="C38" s="194"/>
      <c r="D38" s="23" t="str">
        <f>IF(LEN($C38)=1,IF($G38="",Principal,IFERROR(INDEX(AGENTS_1[NOM],MATCH($L$1,AGENTS_1[LETTRE],0)),"")),"")</f>
        <v/>
      </c>
      <c r="E38" s="196"/>
      <c r="F38" s="25" t="str">
        <f>IF(D38="","",LOOKUP(D38,(INDEX(AGENTS_1[VISA],MATCH(D38,AGENTS_1[NOM],0)))))</f>
        <v/>
      </c>
    </row>
    <row r="39" spans="1:6" ht="15" customHeight="1" x14ac:dyDescent="0.25">
      <c r="A39" s="227" t="s">
        <v>74</v>
      </c>
      <c r="B39" s="228"/>
      <c r="C39" s="195"/>
      <c r="D39" s="27" t="str">
        <f>IF(LEN($C39)=1,IF($G39="",Principal,IFERROR(INDEX(AGENTS_1[NOM],MATCH($L$1,AGENTS_1[LETTRE],0)),"")),"")</f>
        <v/>
      </c>
      <c r="E39" s="197"/>
      <c r="F39" s="29" t="str">
        <f>IF(D39="","",LOOKUP(D39,(INDEX(AGENTS_1[VISA],MATCH(D39,AGENTS_1[NOM],0)))))</f>
        <v/>
      </c>
    </row>
    <row r="40" spans="1:6" ht="15" customHeight="1" thickBot="1" x14ac:dyDescent="0.3">
      <c r="A40" s="21" t="s">
        <v>75</v>
      </c>
      <c r="B40" s="22" t="s">
        <v>76</v>
      </c>
      <c r="C40" s="194"/>
      <c r="D40" s="23" t="str">
        <f>IF(LEN($C40)=1,IF($G40="",Principal,IFERROR(INDEX(AGENTS_1[NOM],MATCH($L$1,AGENTS_1[LETTRE],0)),"")),"")</f>
        <v/>
      </c>
      <c r="E40" s="196"/>
      <c r="F40" s="25" t="str">
        <f>IF(D40="","",LOOKUP(D40,(INDEX(AGENTS_1[VISA],MATCH(D40,AGENTS_1[NOM],0)))))</f>
        <v/>
      </c>
    </row>
    <row r="41" spans="1:6" ht="15" customHeight="1" x14ac:dyDescent="0.25">
      <c r="A41" s="32" t="s">
        <v>77</v>
      </c>
      <c r="B41" s="33"/>
      <c r="C41" s="34"/>
      <c r="D41" s="33" t="str">
        <f>IF(LEN($C41)=1,IF($G41="",Principal,IFERROR(INDEX(AGENTS_1[NOM],MATCH($L$1,AGENTS_1[LETTRE],0)),"")),"")</f>
        <v/>
      </c>
      <c r="E41" s="35"/>
      <c r="F41" s="36" t="str">
        <f>IF(D41="","",LOOKUP(D41,(INDEX(AGENTS_1[VISA],MATCH(D41,AGENTS_1[VISA],0)))))</f>
        <v/>
      </c>
    </row>
    <row r="42" spans="1:6" ht="15" customHeight="1" x14ac:dyDescent="0.25">
      <c r="A42" s="37" t="s">
        <v>78</v>
      </c>
      <c r="B42" s="38"/>
      <c r="C42" s="39"/>
      <c r="D42" s="40" t="str">
        <f>IF(LEN($C42)=1,IF($G42="",Principal,IFERROR(INDEX(AGENTS_1[NOM],MATCH($L$1,AGENTS_1[LETTRE],0)),"")),"")</f>
        <v/>
      </c>
      <c r="E42" s="41"/>
      <c r="F42" s="42" t="str">
        <f>IF(D42="","",LOOKUP(D42,(INDEX(AGENTS_1[VISA],MATCH(D42,AGENTS_1[VISA],0)))))</f>
        <v/>
      </c>
    </row>
    <row r="43" spans="1:6" ht="15" customHeight="1" thickBot="1" x14ac:dyDescent="0.3">
      <c r="A43" s="43" t="s">
        <v>79</v>
      </c>
      <c r="B43" s="44"/>
      <c r="C43" s="45"/>
      <c r="D43" s="46" t="str">
        <f>IF(LEN($C43)=1,IF($G43="",Principal,IFERROR(INDEX(AGENTS_1[NOM],MATCH($L$1,AGENTS_1[LETTRE],0)),"")),"")</f>
        <v/>
      </c>
      <c r="E43" s="47"/>
      <c r="F43" s="48" t="str">
        <f>IF(D43="","",LOOKUP(D43,(INDEX(AGENTS_1[VISA],MATCH(D43,AGENTS_1[VISA],0)))))</f>
        <v/>
      </c>
    </row>
    <row r="44" spans="1:6" ht="15" customHeight="1" x14ac:dyDescent="0.25">
      <c r="A44" s="241" t="s">
        <v>80</v>
      </c>
      <c r="B44" s="242"/>
      <c r="C44" s="17"/>
      <c r="D44" s="18" t="str">
        <f>IF(LEN($C44)=1,IF($G44="",Principal,IFERROR(INDEX(AGENTS_1[NOM],MATCH($L$1,AGENTS_1[LETTRE],0)),"")),"")</f>
        <v/>
      </c>
      <c r="E44" s="19"/>
      <c r="F44" s="20" t="str">
        <f>IF(D44="","",LOOKUP(D44,(INDEX(AGENTS_1[VISA],MATCH(D44,AGENTS_1[VISA],0)))))</f>
        <v/>
      </c>
    </row>
    <row r="45" spans="1:6" ht="15" customHeight="1" thickBot="1" x14ac:dyDescent="0.3">
      <c r="A45" s="49"/>
      <c r="B45" s="50" t="s">
        <v>81</v>
      </c>
      <c r="C45" s="31"/>
      <c r="D45" s="51" t="str">
        <f>IF(LEN($C45)=1,IF($G45="",Principal,IFERROR(INDEX(AGENTS_1[NOM],MATCH($L$1,AGENTS_1[LETTRE],0)),"")),"")</f>
        <v/>
      </c>
      <c r="E45" s="52"/>
      <c r="F45" s="53" t="str">
        <f>IF(D45="","",LOOKUP(D45,(INDEX(AGENTS_1[VISA],MATCH(D45,AGENTS_1[VISA],0)))))</f>
        <v/>
      </c>
    </row>
    <row r="46" spans="1:6" x14ac:dyDescent="0.25">
      <c r="A46" s="54"/>
      <c r="B46" s="54"/>
      <c r="D46" s="54" t="str">
        <f>IF(LEN($C46)=1,IF($G46="",Principal,IFERROR(INDEX(AGENTS_1[NOM],MATCH($L$1,AGENTS_1[LETTRE],0)),"")),"")</f>
        <v/>
      </c>
      <c r="F46" s="54" t="str">
        <f>IF(D46="","",LOOKUP(D46,(INDEX(AGENTS_1[VISA],MATCH(D46,AGENTS_1[VISA],0)))))</f>
        <v/>
      </c>
    </row>
    <row r="47" spans="1:6" x14ac:dyDescent="0.25">
      <c r="A47" s="54"/>
      <c r="B47" s="54"/>
      <c r="D47" s="54" t="str">
        <f>IF(LEN($C47)=1,IF($G47="",Principal,IFERROR(INDEX(AGENTS_1[NOM],MATCH($L$1,AGENTS_1[LETTRE],0)),"")),"")</f>
        <v/>
      </c>
      <c r="F47" s="54" t="str">
        <f>IF(D47="","",LOOKUP(D47,(INDEX(AGENTS_1[VISA],MATCH(D47,AGENTS_1[VISA],0)))))</f>
        <v/>
      </c>
    </row>
    <row r="48" spans="1:6" x14ac:dyDescent="0.25">
      <c r="A48" s="54"/>
      <c r="B48" s="54"/>
      <c r="D48" s="54" t="str">
        <f>IF(LEN($C48)=1,IF($G48="",Principal,IFERROR(INDEX(AGENTS_1[NOM],MATCH($L$1,AGENTS_1[LETTRE],0)),"")),"")</f>
        <v/>
      </c>
      <c r="F48" s="54" t="str">
        <f>IF(D48="","",LOOKUP(D48,(INDEX(AGENTS_1[VISA],MATCH(D48,AGENTS_1[VISA],0)))))</f>
        <v/>
      </c>
    </row>
    <row r="49" spans="1:6" x14ac:dyDescent="0.25">
      <c r="A49" s="54"/>
      <c r="B49" s="54"/>
      <c r="D49" s="54" t="str">
        <f>IF(LEN($C49)=1,IF($G49="",Principal,IFERROR(INDEX(AGENTS_1[NOM],MATCH($L$1,AGENTS_1[LETTRE],0)),"")),"")</f>
        <v/>
      </c>
      <c r="F49" s="54" t="str">
        <f>IF(D49="","",LOOKUP(D49,(INDEX(AGENTS_1[VISA],MATCH(D49,AGENTS_1[VISA],0)))))</f>
        <v/>
      </c>
    </row>
    <row r="50" spans="1:6" x14ac:dyDescent="0.25">
      <c r="A50" s="54"/>
      <c r="B50" s="54"/>
      <c r="D50" s="54" t="str">
        <f>IF(LEN($C50)=1,IF($G50="",Principal,IFERROR(INDEX(AGENTS_1[NOM],MATCH($L$1,AGENTS_1[LETTRE],0)),"")),"")</f>
        <v/>
      </c>
      <c r="F50" s="54" t="str">
        <f>IF(D50="","",LOOKUP(D50,(INDEX(AGENTS_1[VISA],MATCH(D50,AGENTS_1[VISA],0)))))</f>
        <v/>
      </c>
    </row>
    <row r="51" spans="1:6" x14ac:dyDescent="0.25">
      <c r="A51" s="54"/>
      <c r="B51" s="54"/>
      <c r="D51" s="54" t="str">
        <f>IF(LEN($C51)=1,IF($G51="",Principal,IFERROR(INDEX(AGENTS_1[NOM],MATCH($L$1,AGENTS_1[LETTRE],0)),"")),"")</f>
        <v/>
      </c>
      <c r="F51" s="54" t="str">
        <f>IF(D51="","",LOOKUP(D51,(INDEX(AGENTS_1[VISA],MATCH(D51,AGENTS_1[VISA],0)))))</f>
        <v/>
      </c>
    </row>
    <row r="52" spans="1:6" x14ac:dyDescent="0.25">
      <c r="A52" s="54"/>
      <c r="B52" s="54"/>
      <c r="D52" s="54" t="str">
        <f>IF(LEN($C52)=1,IF($G52="",Principal,IFERROR(INDEX(AGENTS_1[NOM],MATCH($L$1,AGENTS_1[LETTRE],0)),"")),"")</f>
        <v/>
      </c>
      <c r="F52" s="54" t="str">
        <f>IF(D52="","",LOOKUP(D52,(INDEX(AGENTS_1[VISA],MATCH(D52,AGENTS_1[VISA],0)))))</f>
        <v/>
      </c>
    </row>
    <row r="53" spans="1:6" x14ac:dyDescent="0.25">
      <c r="A53" s="54"/>
      <c r="B53" s="54"/>
      <c r="D53" s="54" t="str">
        <f>IF(LEN($C53)=1,IF($G53="",Principal,IFERROR(INDEX(AGENTS_1[NOM],MATCH($L$1,AGENTS_1[LETTRE],0)),"")),"")</f>
        <v/>
      </c>
      <c r="F53" s="54" t="str">
        <f>IF(D53="","",LOOKUP(D53,(INDEX(AGENTS_1[VISA],MATCH(D53,AGENTS_1[VISA],0)))))</f>
        <v/>
      </c>
    </row>
    <row r="54" spans="1:6" x14ac:dyDescent="0.25">
      <c r="A54" s="54"/>
      <c r="B54" s="54"/>
      <c r="D54" s="54" t="str">
        <f>IF(LEN($C54)=1,IF($G54="",Principal,IFERROR(INDEX(AGENTS_1[NOM],MATCH($L$1,AGENTS_1[LETTRE],0)),"")),"")</f>
        <v/>
      </c>
      <c r="F54" s="54" t="str">
        <f>IF(D54="","",LOOKUP(D54,(INDEX(AGENTS_1[VISA],MATCH(D54,AGENTS_1[VISA],0)))))</f>
        <v/>
      </c>
    </row>
    <row r="55" spans="1:6" x14ac:dyDescent="0.25">
      <c r="A55" s="54"/>
      <c r="B55" s="54"/>
      <c r="D55" s="54" t="str">
        <f>IF(LEN($C55)=1,IF($G55="",Principal,IFERROR(INDEX(AGENTS_1[NOM],MATCH($L$1,AGENTS_1[LETTRE],0)),"")),"")</f>
        <v/>
      </c>
      <c r="F55" s="54" t="str">
        <f>IF(D55="","",LOOKUP(D55,(INDEX(AGENTS_1[VISA],MATCH(D55,AGENTS_1[VISA],0)))))</f>
        <v/>
      </c>
    </row>
    <row r="56" spans="1:6" x14ac:dyDescent="0.25">
      <c r="A56" s="54"/>
      <c r="B56" s="54"/>
      <c r="D56" s="54" t="str">
        <f>IF(LEN($C56)=1,IF($G56="",Principal,IFERROR(INDEX(AGENTS_1[NOM],MATCH($L$1,AGENTS_1[LETTRE],0)),"")),"")</f>
        <v/>
      </c>
      <c r="F56" s="54" t="str">
        <f>IF(D56="","",LOOKUP(D56,(INDEX(AGENTS_1[VISA],MATCH(D56,AGENTS_1[VISA],0)))))</f>
        <v/>
      </c>
    </row>
    <row r="57" spans="1:6" x14ac:dyDescent="0.25">
      <c r="A57" s="54"/>
      <c r="B57" s="54"/>
      <c r="D57" s="54" t="str">
        <f>IF(LEN($C57)=1,IF($G57="",Principal,IFERROR(INDEX(AGENTS_1[NOM],MATCH($L$1,AGENTS_1[LETTRE],0)),"")),"")</f>
        <v/>
      </c>
      <c r="F57" s="54" t="str">
        <f>IF(D57="","",LOOKUP(D57,(INDEX(AGENTS_1[VISA],MATCH(D57,AGENTS_1[VISA],0)))))</f>
        <v/>
      </c>
    </row>
    <row r="58" spans="1:6" x14ac:dyDescent="0.25">
      <c r="A58" s="54"/>
      <c r="B58" s="54"/>
      <c r="D58" s="54" t="str">
        <f>IF(LEN($C58)=1,IF($G58="",Principal,IFERROR(INDEX(AGENTS_1[NOM],MATCH($L$1,AGENTS_1[LETTRE],0)),"")),"")</f>
        <v/>
      </c>
      <c r="F58" s="54" t="str">
        <f>IF(D58="","",LOOKUP(D58,(INDEX(AGENTS_1[VISA],MATCH(D58,AGENTS_1[VISA],0)))))</f>
        <v/>
      </c>
    </row>
    <row r="59" spans="1:6" x14ac:dyDescent="0.25">
      <c r="A59" s="54"/>
      <c r="B59" s="54"/>
      <c r="D59" s="54" t="str">
        <f>IF(LEN($C59)=1,IF($G59="",Principal,IFERROR(INDEX(AGENTS_1[NOM],MATCH($L$1,AGENTS_1[LETTRE],0)),"")),"")</f>
        <v/>
      </c>
      <c r="F59" s="54" t="str">
        <f>IF(D59="","",LOOKUP(D59,(INDEX(AGENTS_1[NOM],MATCH(D59,AGENTS_1[VISA],0)))))</f>
        <v/>
      </c>
    </row>
    <row r="60" spans="1:6" x14ac:dyDescent="0.25">
      <c r="A60" s="54"/>
      <c r="B60" s="54"/>
      <c r="D60" s="54" t="str">
        <f>IF(LEN($C60)=1,IF($G60="",Principal,IFERROR(INDEX(AGENTS_1[NOM],MATCH($L$1,AGENTS_1[LETTRE],0)),"")),"")</f>
        <v/>
      </c>
      <c r="F60" s="54" t="str">
        <f>IF(D60="","",LOOKUP(D60,(INDEX(AGENTS_1[NOM],MATCH(D60,AGENTS_1[VISA],0)))))</f>
        <v/>
      </c>
    </row>
    <row r="61" spans="1:6" x14ac:dyDescent="0.25">
      <c r="A61" s="54"/>
      <c r="B61" s="54"/>
      <c r="D61" s="54" t="str">
        <f>IF(LEN($C61)=1,IF($G61="",Principal,IFERROR(INDEX(AGENTS_1[NOM],MATCH($L$1,AGENTS_1[LETTRE],0)),"")),"")</f>
        <v/>
      </c>
      <c r="F61" s="54" t="str">
        <f>IF(D61="","",LOOKUP(D61,(INDEX(AGENTS_1[NOM],MATCH(D61,AGENTS_1[VISA],0)))))</f>
        <v/>
      </c>
    </row>
    <row r="62" spans="1:6" x14ac:dyDescent="0.25">
      <c r="A62" s="54"/>
      <c r="B62" s="54"/>
      <c r="D62" s="54" t="str">
        <f>IF(LEN($C62)=1,IF($G62="",Principal,IFERROR(INDEX(AGENTS_1[NOM],MATCH($L$1,AGENTS_1[LETTRE],0)),"")),"")</f>
        <v/>
      </c>
      <c r="F62" s="54" t="str">
        <f>IF(D62="","",LOOKUP(D62,(INDEX(AGENTS_1[NOM],MATCH(D62,AGENTS_1[VISA],0)))))</f>
        <v/>
      </c>
    </row>
    <row r="63" spans="1:6" x14ac:dyDescent="0.25">
      <c r="A63" s="54"/>
      <c r="B63" s="54"/>
      <c r="D63" s="54"/>
      <c r="F63" s="54" t="str">
        <f>IF(D63="","",LOOKUP(D63,(INDEX(AGENTS_1[NOM],MATCH(D63,AGENTS_1[VISA],0)))))</f>
        <v/>
      </c>
    </row>
    <row r="64" spans="1:6" x14ac:dyDescent="0.25">
      <c r="A64" s="54"/>
      <c r="B64" s="54"/>
      <c r="D64" s="54"/>
      <c r="F64" s="54"/>
    </row>
    <row r="65" spans="1:6" x14ac:dyDescent="0.25">
      <c r="A65" s="54"/>
      <c r="B65" s="54"/>
      <c r="D65" s="54"/>
      <c r="F65" s="54"/>
    </row>
    <row r="66" spans="1:6" x14ac:dyDescent="0.25">
      <c r="A66" s="54"/>
      <c r="B66" s="54"/>
      <c r="D66" s="54"/>
      <c r="F66" s="54"/>
    </row>
    <row r="67" spans="1:6" x14ac:dyDescent="0.25">
      <c r="A67" s="54"/>
      <c r="B67" s="54"/>
      <c r="D67" s="54"/>
      <c r="F67" s="54"/>
    </row>
    <row r="68" spans="1:6" x14ac:dyDescent="0.25">
      <c r="A68" s="54"/>
      <c r="B68" s="54"/>
      <c r="D68" s="54"/>
      <c r="F68" s="54"/>
    </row>
    <row r="69" spans="1:6" x14ac:dyDescent="0.25">
      <c r="A69" s="54"/>
      <c r="B69" s="54"/>
      <c r="D69" s="54"/>
      <c r="F69" s="54"/>
    </row>
    <row r="70" spans="1:6" x14ac:dyDescent="0.25">
      <c r="A70" s="54"/>
      <c r="B70" s="54"/>
      <c r="D70" s="54"/>
      <c r="F70" s="54"/>
    </row>
    <row r="71" spans="1:6" x14ac:dyDescent="0.25">
      <c r="A71" s="54"/>
      <c r="B71" s="54"/>
      <c r="D71" s="54"/>
      <c r="F71" s="54"/>
    </row>
    <row r="72" spans="1:6" x14ac:dyDescent="0.25">
      <c r="A72" s="54"/>
      <c r="B72" s="54"/>
      <c r="D72" s="54"/>
      <c r="F72" s="54"/>
    </row>
    <row r="73" spans="1:6" x14ac:dyDescent="0.25">
      <c r="A73" s="54"/>
      <c r="B73" s="54"/>
      <c r="D73" s="54"/>
      <c r="F73" s="54"/>
    </row>
    <row r="74" spans="1:6" x14ac:dyDescent="0.25">
      <c r="A74" s="54"/>
      <c r="B74" s="54"/>
      <c r="D74" s="54"/>
      <c r="F74" s="54"/>
    </row>
    <row r="75" spans="1:6" x14ac:dyDescent="0.25">
      <c r="A75" s="54"/>
      <c r="B75" s="54"/>
      <c r="D75" s="54"/>
      <c r="F75" s="54"/>
    </row>
    <row r="76" spans="1:6" x14ac:dyDescent="0.25">
      <c r="A76" s="54"/>
      <c r="B76" s="54"/>
      <c r="D76" s="54"/>
      <c r="F76" s="54"/>
    </row>
    <row r="77" spans="1:6" x14ac:dyDescent="0.25">
      <c r="A77" s="54"/>
      <c r="B77" s="54"/>
      <c r="D77" s="54"/>
      <c r="F77" s="54"/>
    </row>
    <row r="78" spans="1:6" x14ac:dyDescent="0.25">
      <c r="A78" s="54"/>
      <c r="B78" s="54"/>
      <c r="D78" s="54"/>
      <c r="F78" s="54"/>
    </row>
    <row r="79" spans="1:6" x14ac:dyDescent="0.25">
      <c r="A79" s="54"/>
      <c r="B79" s="54"/>
      <c r="D79" s="54"/>
      <c r="F79" s="54"/>
    </row>
    <row r="80" spans="1:6" x14ac:dyDescent="0.25">
      <c r="A80" s="54"/>
      <c r="B80" s="54"/>
      <c r="D80" s="54"/>
      <c r="F80" s="54"/>
    </row>
    <row r="81" spans="1:6" x14ac:dyDescent="0.25">
      <c r="A81" s="54"/>
      <c r="B81" s="54"/>
      <c r="D81" s="54"/>
      <c r="F81" s="54"/>
    </row>
    <row r="82" spans="1:6" x14ac:dyDescent="0.25">
      <c r="A82" s="54"/>
      <c r="B82" s="54"/>
      <c r="D82" s="54"/>
      <c r="F82" s="54"/>
    </row>
    <row r="83" spans="1:6" x14ac:dyDescent="0.25">
      <c r="A83" s="54"/>
      <c r="B83" s="54"/>
      <c r="D83" s="54"/>
      <c r="F83" s="54"/>
    </row>
    <row r="84" spans="1:6" x14ac:dyDescent="0.25">
      <c r="A84" s="54"/>
      <c r="B84" s="54"/>
      <c r="D84" s="54"/>
      <c r="F84" s="54"/>
    </row>
    <row r="85" spans="1:6" x14ac:dyDescent="0.25">
      <c r="A85" s="54"/>
      <c r="B85" s="54"/>
      <c r="D85" s="54"/>
      <c r="F85" s="54"/>
    </row>
    <row r="86" spans="1:6" x14ac:dyDescent="0.25">
      <c r="A86" s="54"/>
      <c r="B86" s="54"/>
      <c r="D86" s="54"/>
      <c r="F86" s="54"/>
    </row>
    <row r="87" spans="1:6" x14ac:dyDescent="0.25">
      <c r="A87" s="54"/>
      <c r="B87" s="54"/>
      <c r="D87" s="54"/>
      <c r="F87" s="54"/>
    </row>
    <row r="88" spans="1:6" x14ac:dyDescent="0.25">
      <c r="A88" s="54"/>
      <c r="B88" s="54"/>
      <c r="D88" s="54"/>
      <c r="F88" s="54"/>
    </row>
    <row r="89" spans="1:6" x14ac:dyDescent="0.25">
      <c r="A89" s="54"/>
      <c r="B89" s="54"/>
      <c r="D89" s="54"/>
      <c r="F89" s="54"/>
    </row>
    <row r="90" spans="1:6" x14ac:dyDescent="0.25">
      <c r="A90" s="54"/>
      <c r="B90" s="54"/>
      <c r="D90" s="54"/>
      <c r="F90" s="54"/>
    </row>
    <row r="91" spans="1:6" x14ac:dyDescent="0.25">
      <c r="A91" s="54"/>
      <c r="B91" s="54"/>
      <c r="D91" s="54"/>
      <c r="F91" s="54"/>
    </row>
    <row r="92" spans="1:6" x14ac:dyDescent="0.25">
      <c r="A92" s="54"/>
      <c r="B92" s="54"/>
      <c r="D92" s="54"/>
      <c r="F92" s="54"/>
    </row>
    <row r="93" spans="1:6" x14ac:dyDescent="0.25">
      <c r="A93" s="54"/>
      <c r="B93" s="54"/>
      <c r="D93" s="54"/>
      <c r="F93" s="54"/>
    </row>
  </sheetData>
  <protectedRanges>
    <protectedRange sqref="C11:C40 E11:E40" name="Plage1"/>
  </protectedRanges>
  <mergeCells count="17">
    <mergeCell ref="A20:B20"/>
    <mergeCell ref="A34:B34"/>
    <mergeCell ref="A37:B37"/>
    <mergeCell ref="A39:B39"/>
    <mergeCell ref="A44:B44"/>
    <mergeCell ref="A17:B17"/>
    <mergeCell ref="A1:B4"/>
    <mergeCell ref="C1:F2"/>
    <mergeCell ref="J1:K1"/>
    <mergeCell ref="C3:F4"/>
    <mergeCell ref="A6:B6"/>
    <mergeCell ref="C6:D6"/>
    <mergeCell ref="A7:B7"/>
    <mergeCell ref="C7:F7"/>
    <mergeCell ref="A10:B10"/>
    <mergeCell ref="A13:B13"/>
    <mergeCell ref="J3:M6"/>
  </mergeCells>
  <conditionalFormatting sqref="A11:B12 A14:B16 A18:B19 A21:B33 A35:B36 A38:B38 A40:B40">
    <cfRule type="expression" dxfId="3" priority="1">
      <formula>$C11="na"</formula>
    </cfRule>
  </conditionalFormatting>
  <dataValidations count="2">
    <dataValidation type="list" allowBlank="1" showInputMessage="1" showErrorMessage="1" sqref="C11:C12 C14:C16 C18:C19 C21:C33 C35:C36 C38 C40">
      <formula1>INDIRECT("RESULTAT")</formula1>
    </dataValidation>
    <dataValidation type="list" allowBlank="1" showInputMessage="1" showErrorMessage="1" sqref="L1">
      <formula1>INDIRECT("AGENTS[Lettre]")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79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228600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FF00"/>
    <pageSetUpPr fitToPage="1"/>
  </sheetPr>
  <dimension ref="A1:AI173"/>
  <sheetViews>
    <sheetView showGridLines="0" zoomScale="85" zoomScaleNormal="85" zoomScalePageLayoutView="85" workbookViewId="0">
      <selection activeCell="AB17" sqref="AB17"/>
    </sheetView>
  </sheetViews>
  <sheetFormatPr baseColWidth="10" defaultColWidth="11.42578125" defaultRowHeight="15" x14ac:dyDescent="0.25"/>
  <cols>
    <col min="1" max="1" width="5.7109375" style="6" customWidth="1"/>
    <col min="2" max="2" width="17.42578125" style="6" customWidth="1"/>
    <col min="3" max="3" width="5.7109375" style="6" customWidth="1"/>
    <col min="4" max="4" width="8.7109375" style="6" customWidth="1"/>
    <col min="5" max="6" width="5.7109375" style="6" customWidth="1"/>
    <col min="7" max="7" width="8.7109375" style="6" customWidth="1"/>
    <col min="8" max="9" width="5.7109375" style="6" customWidth="1"/>
    <col min="10" max="10" width="8.7109375" style="6" customWidth="1"/>
    <col min="11" max="12" width="5.7109375" style="6" customWidth="1"/>
    <col min="13" max="13" width="8.7109375" style="6" customWidth="1"/>
    <col min="14" max="14" width="5.7109375" style="6" customWidth="1"/>
    <col min="15" max="15" width="8" style="6" customWidth="1"/>
    <col min="16" max="16" width="5.42578125" style="6" customWidth="1"/>
    <col min="17" max="17" width="7" style="6" customWidth="1"/>
    <col min="18" max="18" width="5.7109375" style="6" customWidth="1"/>
    <col min="19" max="19" width="8.7109375" style="6" customWidth="1"/>
    <col min="20" max="21" width="5.7109375" style="6" customWidth="1"/>
    <col min="22" max="22" width="8.7109375" style="6" customWidth="1"/>
    <col min="23" max="24" width="5.7109375" style="8" customWidth="1"/>
    <col min="25" max="25" width="8.7109375" style="8" customWidth="1"/>
    <col min="26" max="26" width="5.7109375" style="6" customWidth="1"/>
    <col min="27" max="29" width="11.42578125" style="6"/>
    <col min="30" max="30" width="11.42578125" style="6" customWidth="1"/>
    <col min="31" max="31" width="17.42578125" style="6" customWidth="1"/>
    <col min="32" max="33" width="11.42578125" style="6"/>
    <col min="34" max="34" width="10.42578125" style="6" bestFit="1" customWidth="1"/>
    <col min="35" max="35" width="37.85546875" style="6" bestFit="1" customWidth="1"/>
    <col min="36" max="16384" width="11.42578125" style="6"/>
  </cols>
  <sheetData>
    <row r="1" spans="1:35" ht="15" customHeight="1" thickBot="1" x14ac:dyDescent="0.25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30" t="s">
        <v>86</v>
      </c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B1" s="6" t="s">
        <v>159</v>
      </c>
      <c r="AE1" s="231" t="s">
        <v>20</v>
      </c>
      <c r="AF1" s="232"/>
      <c r="AG1" s="7"/>
      <c r="AH1" s="5"/>
      <c r="AI1" s="165"/>
    </row>
    <row r="2" spans="1:35" ht="1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H2" s="5"/>
      <c r="AI2" s="165"/>
    </row>
    <row r="3" spans="1:35" ht="15" customHeight="1" x14ac:dyDescent="0.2">
      <c r="A3" s="229"/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30" t="s">
        <v>17</v>
      </c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E3" s="243" t="s">
        <v>138</v>
      </c>
      <c r="AF3" s="243"/>
      <c r="AG3" s="243"/>
      <c r="AH3" s="243"/>
      <c r="AI3" s="167"/>
    </row>
    <row r="4" spans="1:35" ht="15" customHeight="1" x14ac:dyDescent="0.2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E4" s="243"/>
      <c r="AF4" s="243"/>
      <c r="AG4" s="243"/>
      <c r="AH4" s="243"/>
      <c r="AI4" s="167"/>
    </row>
    <row r="5" spans="1:35" ht="9.9499999999999993" customHeight="1" thickBot="1" x14ac:dyDescent="0.25">
      <c r="AE5" s="243"/>
      <c r="AF5" s="243"/>
      <c r="AG5" s="243"/>
      <c r="AH5" s="243"/>
      <c r="AI5" s="167"/>
    </row>
    <row r="6" spans="1:35" ht="15" customHeight="1" x14ac:dyDescent="0.2">
      <c r="A6" s="233" t="s">
        <v>21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47" t="str">
        <f>[1]Entête!B8</f>
        <v>…../…../……..</v>
      </c>
      <c r="P6" s="247"/>
      <c r="Q6" s="247"/>
      <c r="R6" s="247"/>
      <c r="S6" s="247"/>
      <c r="T6" s="248"/>
      <c r="U6" s="249" t="s">
        <v>22</v>
      </c>
      <c r="V6" s="250"/>
      <c r="W6" s="250"/>
      <c r="X6" s="250"/>
      <c r="Y6" s="251" t="str">
        <f ca="1">RIGHT(CELL("nomfichier",A1),LEN(CELL("nomfichier",A1))-FIND("]",CELL("nomfichier",A1)))</f>
        <v>AV-FK-008.1</v>
      </c>
      <c r="Z6" s="252"/>
      <c r="AE6" s="243"/>
      <c r="AF6" s="243"/>
      <c r="AG6" s="243"/>
      <c r="AH6" s="243"/>
      <c r="AI6" s="167"/>
    </row>
    <row r="7" spans="1:35" ht="15" customHeight="1" thickBot="1" x14ac:dyDescent="0.25">
      <c r="A7" s="237" t="s">
        <v>23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53"/>
      <c r="AH7" s="166"/>
      <c r="AI7" s="167"/>
    </row>
    <row r="8" spans="1:35" ht="9.9499999999999993" customHeight="1" thickBot="1" x14ac:dyDescent="0.25">
      <c r="AH8" s="166"/>
      <c r="AI8" s="167"/>
    </row>
    <row r="9" spans="1:35" s="16" customFormat="1" ht="15" customHeight="1" thickBot="1" x14ac:dyDescent="0.25">
      <c r="A9" s="168" t="s">
        <v>13</v>
      </c>
      <c r="B9" s="254" t="s">
        <v>24</v>
      </c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6"/>
      <c r="O9" s="257" t="s">
        <v>0</v>
      </c>
      <c r="P9" s="258"/>
      <c r="Q9" s="259"/>
      <c r="R9" s="254" t="s">
        <v>25</v>
      </c>
      <c r="S9" s="255"/>
      <c r="T9" s="256"/>
      <c r="U9" s="260" t="s">
        <v>26</v>
      </c>
      <c r="V9" s="261"/>
      <c r="W9" s="262"/>
      <c r="X9" s="254" t="s">
        <v>27</v>
      </c>
      <c r="Y9" s="255"/>
      <c r="Z9" s="263"/>
      <c r="AH9" s="166"/>
      <c r="AI9" s="167"/>
    </row>
    <row r="10" spans="1:35" ht="15" customHeight="1" x14ac:dyDescent="0.2">
      <c r="A10" s="266" t="s">
        <v>31</v>
      </c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00"/>
      <c r="P10" s="200"/>
      <c r="Q10" s="17"/>
      <c r="R10" s="17"/>
      <c r="S10" s="17"/>
      <c r="T10" s="117"/>
      <c r="U10" s="117"/>
      <c r="V10" s="117"/>
      <c r="W10" s="19"/>
      <c r="X10" s="19"/>
      <c r="Y10" s="19"/>
      <c r="Z10" s="118"/>
      <c r="AH10" s="166"/>
      <c r="AI10" s="167"/>
    </row>
    <row r="11" spans="1:35" ht="15" customHeight="1" x14ac:dyDescent="0.2">
      <c r="A11" s="21" t="s">
        <v>8</v>
      </c>
      <c r="B11" s="119" t="s">
        <v>87</v>
      </c>
      <c r="C11" s="121"/>
      <c r="D11" s="121"/>
      <c r="E11" s="121"/>
      <c r="F11" s="121" t="str">
        <f>IF(D11="","",LOOKUP(D11,(INDEX(AGENTS_1[VISA],MATCH(D11,AGENTS_1[NOM],0)))))</f>
        <v/>
      </c>
      <c r="G11" s="121"/>
      <c r="H11" s="121"/>
      <c r="I11" s="121"/>
      <c r="J11" s="121"/>
      <c r="K11" s="121"/>
      <c r="L11" s="121"/>
      <c r="M11" s="121"/>
      <c r="N11" s="217"/>
      <c r="O11" s="268" t="s">
        <v>160</v>
      </c>
      <c r="P11" s="269"/>
      <c r="Q11" s="270"/>
      <c r="R11" s="271" t="str">
        <f>IF(LEN($O11)=1,IF($AA11="",Principal,IFERROR(INDEX(AGENTS_1[NOM],MATCH($AG$1,AGENTS_1[LETTRE],0)),"")),"")</f>
        <v>ULOLOT</v>
      </c>
      <c r="S11" s="272" t="str">
        <f>IF(LEN($C11)=1,IF($G11="",Principal,IFERROR(INDEX([1]!AGENTS[NOM],MATCH($L$1,[1]!AGENTS[LETTRE],0)),"")),"")</f>
        <v/>
      </c>
      <c r="T11" s="273" t="str">
        <f>IF(LEN($C11)=1,IF($G11="",Principal,IFERROR(INDEX([1]!AGENTS[NOM],MATCH($L$1,[1]!AGENTS[LETTRE],0)),"")),"")</f>
        <v/>
      </c>
      <c r="U11" s="274"/>
      <c r="V11" s="275"/>
      <c r="W11" s="276"/>
      <c r="X11" s="277" t="str">
        <f>IF(R11="","",LOOKUP(R11,(INDEX(AGENTS_1[VISA],MATCH(R11,AGENTS_1[NOM],0)))))</f>
        <v>J.U</v>
      </c>
      <c r="Y11" s="278" t="str">
        <f>IF(W11="","",LOOKUP(W11,(INDEX(#REF!,MATCH(W11,#REF!,0)))))</f>
        <v/>
      </c>
      <c r="Z11" s="279" t="e">
        <f>IF(X11="","",LOOKUP(X11,(INDEX(#REF!,MATCH(X11,#REF!,0)))))</f>
        <v>#REF!</v>
      </c>
      <c r="AH11" s="166"/>
      <c r="AI11" s="167"/>
    </row>
    <row r="12" spans="1:35" ht="15" customHeight="1" x14ac:dyDescent="0.2">
      <c r="A12" s="227" t="s">
        <v>36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1"/>
      <c r="AH12" s="169"/>
      <c r="AI12" s="170"/>
    </row>
    <row r="13" spans="1:35" ht="15" customHeight="1" x14ac:dyDescent="0.2">
      <c r="A13" s="56" t="s">
        <v>10</v>
      </c>
      <c r="B13" s="119" t="s">
        <v>88</v>
      </c>
      <c r="C13" s="121"/>
      <c r="D13" s="121"/>
      <c r="E13" s="121"/>
      <c r="F13" s="121" t="str">
        <f>IF(D13="","",LOOKUP(D13,(INDEX(AGENTS_1[VISA],MATCH(D13,AGENTS_1[VISA],0)))))</f>
        <v/>
      </c>
      <c r="G13" s="121"/>
      <c r="H13" s="121"/>
      <c r="I13" s="121"/>
      <c r="J13" s="121"/>
      <c r="K13" s="121"/>
      <c r="L13" s="121"/>
      <c r="M13" s="121"/>
      <c r="N13" s="217"/>
      <c r="O13" s="282" t="s">
        <v>1</v>
      </c>
      <c r="P13" s="283"/>
      <c r="Q13" s="284"/>
      <c r="R13" s="271" t="str">
        <f>IF(LEN($O13)=1,IF($AA13="",Principal,IFERROR(INDEX(AGENTS_1[NOM],MATCH($AG$1,AGENTS_1[LETTRE],0)),"")),"")</f>
        <v>ULOLOT</v>
      </c>
      <c r="S13" s="272" t="str">
        <f>IF(LEN($C13)=1,IF($G13="",Principal,IFERROR(INDEX([1]!AGENTS[NOM],MATCH($L$1,[1]!AGENTS[LETTRE],0)),"")),"")</f>
        <v/>
      </c>
      <c r="T13" s="273" t="str">
        <f>IF(LEN($C13)=1,IF($G13="",Principal,IFERROR(INDEX([1]!AGENTS[NOM],MATCH($L$1,[1]!AGENTS[LETTRE],0)),"")),"")</f>
        <v/>
      </c>
      <c r="U13" s="274"/>
      <c r="V13" s="275"/>
      <c r="W13" s="276"/>
      <c r="X13" s="277" t="str">
        <f>IF(R13="","",LOOKUP(R13,(INDEX(AGENTS_1[VISA],MATCH(R13,AGENTS_1[NOM],0)))))</f>
        <v>J.U</v>
      </c>
      <c r="Y13" s="278" t="str">
        <f>IF(W13="","",LOOKUP(W13,(INDEX(#REF!,MATCH(W13,#REF!,0)))))</f>
        <v/>
      </c>
      <c r="Z13" s="279" t="e">
        <f>IF(X13="","",LOOKUP(X13,(INDEX(#REF!,MATCH(X13,#REF!,0)))))</f>
        <v>#REF!</v>
      </c>
      <c r="AH13" s="166"/>
      <c r="AI13" s="167"/>
    </row>
    <row r="14" spans="1:35" ht="15" customHeight="1" x14ac:dyDescent="0.2">
      <c r="A14" s="227" t="s">
        <v>41</v>
      </c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46"/>
      <c r="O14" s="264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65"/>
      <c r="AH14" s="166"/>
      <c r="AI14" s="167"/>
    </row>
    <row r="15" spans="1:35" ht="15" customHeight="1" x14ac:dyDescent="0.2">
      <c r="A15" s="56" t="s">
        <v>1</v>
      </c>
      <c r="B15" s="119" t="s">
        <v>89</v>
      </c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19"/>
      <c r="O15" s="268" t="s">
        <v>1</v>
      </c>
      <c r="P15" s="269"/>
      <c r="Q15" s="270"/>
      <c r="R15" s="271" t="str">
        <f>IF(LEN($O15)=1,IF($AA15="",Principal,IFERROR(INDEX(AGENTS_1[NOM],MATCH($AG$1,AGENTS_1[LETTRE],0)),"")),"")</f>
        <v>ULOLOT</v>
      </c>
      <c r="S15" s="272" t="str">
        <f>IF(LEN($C15)=1,IF($G15="",Principal,IFERROR(INDEX([1]!AGENTS[NOM],MATCH($L$1,[1]!AGENTS[LETTRE],0)),"")),"")</f>
        <v/>
      </c>
      <c r="T15" s="273" t="str">
        <f>IF(LEN($C15)=1,IF($G15="",Principal,IFERROR(INDEX([1]!AGENTS[NOM],MATCH($L$1,[1]!AGENTS[LETTRE],0)),"")),"")</f>
        <v/>
      </c>
      <c r="U15" s="274"/>
      <c r="V15" s="275"/>
      <c r="W15" s="276"/>
      <c r="X15" s="277" t="str">
        <f>IF(R15="","",LOOKUP(R15,(INDEX(AGENTS_1[VISA],MATCH(R15,AGENTS_1[NOM],0)))))</f>
        <v>J.U</v>
      </c>
      <c r="Y15" s="278" t="str">
        <f>IF(W15="","",LOOKUP(W15,(INDEX(#REF!,MATCH(W15,#REF!,0)))))</f>
        <v/>
      </c>
      <c r="Z15" s="279" t="e">
        <f>IF(X15="","",LOOKUP(X15,(INDEX(#REF!,MATCH(X15,#REF!,0)))))</f>
        <v>#REF!</v>
      </c>
      <c r="AH15" s="166"/>
      <c r="AI15" s="167"/>
    </row>
    <row r="16" spans="1:35" ht="14.45" customHeight="1" x14ac:dyDescent="0.2">
      <c r="A16" s="56" t="s">
        <v>11</v>
      </c>
      <c r="B16" s="119" t="s">
        <v>90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217"/>
      <c r="O16" s="268" t="s">
        <v>1</v>
      </c>
      <c r="P16" s="269"/>
      <c r="Q16" s="270"/>
      <c r="R16" s="271" t="str">
        <f>IF(LEN($O16)=1,IF($AA16="",Principal,IFERROR(INDEX(AGENTS_1[NOM],MATCH($AG$1,AGENTS_1[LETTRE],0)),"")),"")</f>
        <v>ULOLOT</v>
      </c>
      <c r="S16" s="272" t="str">
        <f>IF(LEN($C16)=1,IF($G16="",Principal,IFERROR(INDEX([1]!AGENTS[NOM],MATCH($L$1,[1]!AGENTS[LETTRE],0)),"")),"")</f>
        <v/>
      </c>
      <c r="T16" s="273" t="str">
        <f>IF(LEN($C16)=1,IF($G16="",Principal,IFERROR(INDEX([1]!AGENTS[NOM],MATCH($L$1,[1]!AGENTS[LETTRE],0)),"")),"")</f>
        <v/>
      </c>
      <c r="U16" s="274"/>
      <c r="V16" s="275"/>
      <c r="W16" s="276"/>
      <c r="X16" s="277" t="str">
        <f>IF(R16="","",LOOKUP(R16,(INDEX(AGENTS_1[VISA],MATCH(R16,AGENTS_1[NOM],0)))))</f>
        <v>J.U</v>
      </c>
      <c r="Y16" s="278" t="str">
        <f>IF(W16="","",LOOKUP(W16,(INDEX(#REF!,MATCH(W16,#REF!,0)))))</f>
        <v/>
      </c>
      <c r="Z16" s="279" t="e">
        <f>IF(X16="","",LOOKUP(X16,(INDEX(#REF!,MATCH(X16,#REF!,0)))))</f>
        <v>#REF!</v>
      </c>
      <c r="AH16" s="166"/>
      <c r="AI16" s="167"/>
    </row>
    <row r="17" spans="1:35" ht="15" customHeight="1" x14ac:dyDescent="0.2">
      <c r="A17" s="56" t="s">
        <v>34</v>
      </c>
      <c r="B17" s="119" t="s">
        <v>91</v>
      </c>
      <c r="C17" s="121"/>
      <c r="D17" s="121"/>
      <c r="E17" s="121"/>
      <c r="F17" s="121"/>
      <c r="G17" s="121"/>
      <c r="H17" s="121"/>
      <c r="I17" s="121"/>
      <c r="J17" s="121"/>
      <c r="K17" s="121"/>
      <c r="L17" s="208"/>
      <c r="M17" s="285" t="s">
        <v>92</v>
      </c>
      <c r="N17" s="286"/>
      <c r="O17" s="287" t="s">
        <v>148</v>
      </c>
      <c r="P17" s="288"/>
      <c r="Q17" s="289"/>
      <c r="R17" s="271" t="str">
        <f>IF($O17="","",IF($AA17="",Principal,IFERROR(INDEX(AGENTS_1[NOM],MATCH($AG$1,AGENTS_1[LETTRE],0)),"")))</f>
        <v>ULOLOT</v>
      </c>
      <c r="S17" s="272" t="str">
        <f>IF(LEN($C17)=1,IF($G17="",Principal,IFERROR(INDEX([1]!AGENTS[NOM],MATCH($L$1,[1]!AGENTS[LETTRE],0)),"")),"")</f>
        <v/>
      </c>
      <c r="T17" s="273" t="str">
        <f>IF(LEN($C17)=1,IF($G17="",Principal,IFERROR(INDEX([1]!AGENTS[NOM],MATCH($L$1,[1]!AGENTS[LETTRE],0)),"")),"")</f>
        <v/>
      </c>
      <c r="U17" s="274"/>
      <c r="V17" s="275"/>
      <c r="W17" s="276"/>
      <c r="X17" s="277" t="str">
        <f>IF(R17="","",LOOKUP(R17,(INDEX(AGENTS_1[VISA],MATCH(R17,AGENTS_1[NOM],0)))))</f>
        <v>J.U</v>
      </c>
      <c r="Y17" s="278" t="str">
        <f>IF(W17="","",LOOKUP(W17,(INDEX(#REF!,MATCH(W17,#REF!,0)))))</f>
        <v/>
      </c>
      <c r="Z17" s="279" t="e">
        <f>IF(X17="","",LOOKUP(X17,(INDEX(#REF!,MATCH(X17,#REF!,0)))))</f>
        <v>#REF!</v>
      </c>
      <c r="AB17" s="224" t="s">
        <v>161</v>
      </c>
      <c r="AH17" s="166"/>
      <c r="AI17" s="167"/>
    </row>
    <row r="18" spans="1:35" ht="14.25" customHeight="1" x14ac:dyDescent="0.2">
      <c r="A18" s="56" t="s">
        <v>37</v>
      </c>
      <c r="B18" s="119" t="s">
        <v>93</v>
      </c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217"/>
      <c r="O18" s="268" t="s">
        <v>1</v>
      </c>
      <c r="P18" s="269"/>
      <c r="Q18" s="270"/>
      <c r="R18" s="271" t="str">
        <f>IF(LEN($O18)=1,IF($AA18="",Principal,IFERROR(INDEX(AGENTS_1[NOM],MATCH($AG$1,AGENTS_1[LETTRE],0)),"")),"")</f>
        <v>ULOLOT</v>
      </c>
      <c r="S18" s="272" t="str">
        <f>IF(LEN($C18)=1,IF($G18="",Principal,IFERROR(INDEX([1]!AGENTS[NOM],MATCH($L$1,[1]!AGENTS[LETTRE],0)),"")),"")</f>
        <v/>
      </c>
      <c r="T18" s="273" t="str">
        <f>IF(LEN($C18)=1,IF($G18="",Principal,IFERROR(INDEX([1]!AGENTS[NOM],MATCH($L$1,[1]!AGENTS[LETTRE],0)),"")),"")</f>
        <v/>
      </c>
      <c r="U18" s="274"/>
      <c r="V18" s="275"/>
      <c r="W18" s="276"/>
      <c r="X18" s="277" t="str">
        <f>IF(R18="","",LOOKUP(R18,(INDEX(AGENTS_1[VISA],MATCH(R18,AGENTS_1[NOM],0)))))</f>
        <v>J.U</v>
      </c>
      <c r="Y18" s="278" t="str">
        <f>IF(W18="","",LOOKUP(W18,(INDEX(#REF!,MATCH(W18,#REF!,0)))))</f>
        <v/>
      </c>
      <c r="Z18" s="279" t="e">
        <f>IF(X18="","",LOOKUP(X18,(INDEX(#REF!,MATCH(X18,#REF!,0)))))</f>
        <v>#REF!</v>
      </c>
      <c r="AH18" s="166"/>
      <c r="AI18" s="167"/>
    </row>
    <row r="19" spans="1:35" ht="15" customHeight="1" x14ac:dyDescent="0.2">
      <c r="A19" s="56" t="s">
        <v>39</v>
      </c>
      <c r="B19" s="119" t="s">
        <v>94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217"/>
      <c r="O19" s="268" t="s">
        <v>1</v>
      </c>
      <c r="P19" s="269"/>
      <c r="Q19" s="270"/>
      <c r="R19" s="271" t="str">
        <f>IF(LEN($O19)=1,IF($AA19="",Principal,IFERROR(INDEX(AGENTS_1[NOM],MATCH($AG$1,AGENTS_1[LETTRE],0)),"")),"")</f>
        <v>ULOLOT</v>
      </c>
      <c r="S19" s="272" t="str">
        <f>IF(LEN($C19)=1,IF($G19="",Principal,IFERROR(INDEX([1]!AGENTS[NOM],MATCH($L$1,[1]!AGENTS[LETTRE],0)),"")),"")</f>
        <v/>
      </c>
      <c r="T19" s="273" t="str">
        <f>IF(LEN($C19)=1,IF($G19="",Principal,IFERROR(INDEX([1]!AGENTS[NOM],MATCH($L$1,[1]!AGENTS[LETTRE],0)),"")),"")</f>
        <v/>
      </c>
      <c r="U19" s="274"/>
      <c r="V19" s="275"/>
      <c r="W19" s="276"/>
      <c r="X19" s="277" t="str">
        <f>IF(R19="","",LOOKUP(R19,(INDEX(AGENTS_1[VISA],MATCH(R19,AGENTS_1[NOM],0)))))</f>
        <v>J.U</v>
      </c>
      <c r="Y19" s="278" t="str">
        <f>IF(W19="","",LOOKUP(W19,(INDEX(#REF!,MATCH(W19,#REF!,0)))))</f>
        <v/>
      </c>
      <c r="Z19" s="279" t="e">
        <f>IF(X19="","",LOOKUP(X19,(INDEX(#REF!,MATCH(X19,#REF!,0)))))</f>
        <v>#REF!</v>
      </c>
      <c r="AH19" s="166"/>
      <c r="AI19" s="167"/>
    </row>
    <row r="20" spans="1:35" ht="15" customHeight="1" x14ac:dyDescent="0.2">
      <c r="A20" s="57" t="s">
        <v>42</v>
      </c>
      <c r="B20" s="119" t="s">
        <v>95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217"/>
      <c r="O20" s="268" t="s">
        <v>1</v>
      </c>
      <c r="P20" s="269"/>
      <c r="Q20" s="270"/>
      <c r="R20" s="271" t="str">
        <f>IF(LEN($O20)=1,IF($AA20="",Principal,IFERROR(INDEX(AGENTS_1[NOM],MATCH($AG$1,AGENTS_1[LETTRE],0)),"")),"")</f>
        <v>ULOLOT</v>
      </c>
      <c r="S20" s="272" t="str">
        <f>IF(LEN($C20)=1,IF($G20="",Principal,IFERROR(INDEX([1]!AGENTS[NOM],MATCH($L$1,[1]!AGENTS[LETTRE],0)),"")),"")</f>
        <v/>
      </c>
      <c r="T20" s="273" t="str">
        <f>IF(LEN($C20)=1,IF($G20="",Principal,IFERROR(INDEX([1]!AGENTS[NOM],MATCH($L$1,[1]!AGENTS[LETTRE],0)),"")),"")</f>
        <v/>
      </c>
      <c r="U20" s="274"/>
      <c r="V20" s="275"/>
      <c r="W20" s="276"/>
      <c r="X20" s="277" t="str">
        <f>IF(R20="","",LOOKUP(R20,(INDEX(AGENTS_1[VISA],MATCH(R20,AGENTS_1[NOM],0)))))</f>
        <v>J.U</v>
      </c>
      <c r="Y20" s="278" t="str">
        <f>IF(W20="","",LOOKUP(W20,(INDEX(#REF!,MATCH(W20,#REF!,0)))))</f>
        <v/>
      </c>
      <c r="Z20" s="279" t="e">
        <f>IF(X20="","",LOOKUP(X20,(INDEX(#REF!,MATCH(X20,#REF!,0)))))</f>
        <v>#REF!</v>
      </c>
      <c r="AH20" s="166"/>
      <c r="AI20" s="167"/>
    </row>
    <row r="21" spans="1:35" ht="15" customHeight="1" x14ac:dyDescent="0.2">
      <c r="A21" s="227" t="s">
        <v>82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S21" s="228"/>
      <c r="T21" s="228"/>
      <c r="U21" s="228"/>
      <c r="V21" s="228"/>
      <c r="W21" s="228"/>
      <c r="X21" s="228"/>
      <c r="Y21" s="228"/>
      <c r="Z21" s="265"/>
      <c r="AH21" s="166"/>
      <c r="AI21" s="167"/>
    </row>
    <row r="22" spans="1:35" ht="15" customHeight="1" x14ac:dyDescent="0.2">
      <c r="A22" s="57" t="s">
        <v>44</v>
      </c>
      <c r="B22" s="119" t="s">
        <v>96</v>
      </c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217"/>
      <c r="O22" s="268" t="s">
        <v>1</v>
      </c>
      <c r="P22" s="269"/>
      <c r="Q22" s="270"/>
      <c r="R22" s="271" t="str">
        <f>IF(LEN($O22)=1,IF($AA22="",Principal,IFERROR(INDEX(AGENTS_1[NOM],MATCH($AG$1,AGENTS_1[LETTRE],0)),"")),"")</f>
        <v>ULOLOT</v>
      </c>
      <c r="S22" s="272" t="str">
        <f>IF(LEN($C22)=1,IF($G22="",Principal,IFERROR(INDEX([1]!AGENTS[NOM],MATCH($L$1,[1]!AGENTS[LETTRE],0)),"")),"")</f>
        <v/>
      </c>
      <c r="T22" s="273" t="str">
        <f>IF(LEN($C22)=1,IF($G22="",Principal,IFERROR(INDEX([1]!AGENTS[NOM],MATCH($L$1,[1]!AGENTS[LETTRE],0)),"")),"")</f>
        <v/>
      </c>
      <c r="U22" s="274"/>
      <c r="V22" s="275"/>
      <c r="W22" s="276"/>
      <c r="X22" s="277" t="str">
        <f>IF(R22="","",LOOKUP(R22,(INDEX(AGENTS_1[VISA],MATCH(R22,AGENTS_1[NOM],0)))))</f>
        <v>J.U</v>
      </c>
      <c r="Y22" s="278" t="str">
        <f>IF(W22="","",LOOKUP(W22,(INDEX(#REF!,MATCH(W22,#REF!,0)))))</f>
        <v/>
      </c>
      <c r="Z22" s="279" t="e">
        <f>IF(X22="","",LOOKUP(X22,(INDEX(#REF!,MATCH(X22,#REF!,0)))))</f>
        <v>#REF!</v>
      </c>
      <c r="AH22" s="166"/>
      <c r="AI22" s="167"/>
    </row>
    <row r="23" spans="1:35" ht="15" customHeight="1" x14ac:dyDescent="0.2">
      <c r="A23" s="227" t="s">
        <v>74</v>
      </c>
      <c r="B23" s="228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S23" s="228"/>
      <c r="T23" s="228"/>
      <c r="U23" s="228"/>
      <c r="V23" s="228"/>
      <c r="W23" s="228"/>
      <c r="X23" s="228"/>
      <c r="Y23" s="228"/>
      <c r="Z23" s="265"/>
      <c r="AH23" s="166"/>
      <c r="AI23" s="167"/>
    </row>
    <row r="24" spans="1:35" ht="15" customHeight="1" x14ac:dyDescent="0.2">
      <c r="A24" s="127"/>
      <c r="B24" s="128" t="s">
        <v>97</v>
      </c>
      <c r="C24" s="290" t="s">
        <v>98</v>
      </c>
      <c r="D24" s="291"/>
      <c r="E24" s="292"/>
      <c r="F24" s="290" t="s">
        <v>99</v>
      </c>
      <c r="G24" s="291"/>
      <c r="H24" s="292"/>
      <c r="I24" s="290" t="s">
        <v>100</v>
      </c>
      <c r="J24" s="291"/>
      <c r="K24" s="292"/>
      <c r="L24" s="290" t="s">
        <v>101</v>
      </c>
      <c r="M24" s="291"/>
      <c r="N24" s="292"/>
      <c r="O24" s="290" t="s">
        <v>102</v>
      </c>
      <c r="P24" s="291"/>
      <c r="Q24" s="292"/>
      <c r="R24" s="290" t="s">
        <v>103</v>
      </c>
      <c r="S24" s="291"/>
      <c r="T24" s="292"/>
      <c r="U24" s="290" t="s">
        <v>104</v>
      </c>
      <c r="V24" s="291"/>
      <c r="W24" s="292"/>
      <c r="X24" s="290" t="s">
        <v>105</v>
      </c>
      <c r="Y24" s="291"/>
      <c r="Z24" s="293"/>
      <c r="AH24" s="166"/>
      <c r="AI24" s="167"/>
    </row>
    <row r="25" spans="1:35" ht="15" customHeight="1" x14ac:dyDescent="0.25">
      <c r="A25" s="132" t="s">
        <v>46</v>
      </c>
      <c r="B25" s="163" t="s">
        <v>106</v>
      </c>
      <c r="C25" s="294" t="str">
        <f>IF($O$17="","",IF(C26:Z26="","",VLOOKUP($O$17,#REF!,2,FALSE)))</f>
        <v/>
      </c>
      <c r="D25" s="295"/>
      <c r="E25" s="296"/>
      <c r="F25" s="294" t="str">
        <f>IF($O$17="","",IF(F26:AC26="","",VLOOKUP($O$17,#REF!,2,FALSE)))</f>
        <v/>
      </c>
      <c r="G25" s="295"/>
      <c r="H25" s="296"/>
      <c r="I25" s="294" t="str">
        <f>IF($O$17="","",IF(I26:AF26="","",VLOOKUP($O$17,#REF!,2,FALSE)))</f>
        <v/>
      </c>
      <c r="J25" s="295"/>
      <c r="K25" s="296"/>
      <c r="L25" s="294" t="str">
        <f>IF($O$17="","",IF(L26:AI26="","",VLOOKUP($O$17,#REF!,2,FALSE)))</f>
        <v/>
      </c>
      <c r="M25" s="295"/>
      <c r="N25" s="296"/>
      <c r="O25" s="294" t="str">
        <f>IF($O$17="","",IF(O26:AL26="","",VLOOKUP($O$17,#REF!,2,FALSE)))</f>
        <v/>
      </c>
      <c r="P25" s="295"/>
      <c r="Q25" s="296"/>
      <c r="R25" s="294" t="str">
        <f>IF($O$17="","",IF(R26:AO26="","",VLOOKUP($O$17,#REF!,2,FALSE)))</f>
        <v/>
      </c>
      <c r="S25" s="295"/>
      <c r="T25" s="296"/>
      <c r="U25" s="294" t="str">
        <f>IF($O$17="","",IF(U26:AR26="","",VLOOKUP($O$17,#REF!,2,FALSE)))</f>
        <v/>
      </c>
      <c r="V25" s="295"/>
      <c r="W25" s="296"/>
      <c r="X25" s="294" t="str">
        <f>IF($O$17="","",IF(X26:AU26="","",VLOOKUP($O$17,#REF!,2,FALSE)))</f>
        <v/>
      </c>
      <c r="Y25" s="295"/>
      <c r="Z25" s="297"/>
      <c r="AH25" s="166"/>
      <c r="AI25" s="167"/>
    </row>
    <row r="26" spans="1:35" ht="15" customHeight="1" x14ac:dyDescent="0.2">
      <c r="A26" s="172" t="s">
        <v>48</v>
      </c>
      <c r="B26" s="171" t="s">
        <v>107</v>
      </c>
      <c r="C26" s="268"/>
      <c r="D26" s="269"/>
      <c r="E26" s="270"/>
      <c r="F26" s="268"/>
      <c r="G26" s="269"/>
      <c r="H26" s="270"/>
      <c r="I26" s="268"/>
      <c r="J26" s="269"/>
      <c r="K26" s="270"/>
      <c r="L26" s="268"/>
      <c r="M26" s="269"/>
      <c r="N26" s="270"/>
      <c r="O26" s="268"/>
      <c r="P26" s="269"/>
      <c r="Q26" s="270"/>
      <c r="R26" s="268"/>
      <c r="S26" s="269"/>
      <c r="T26" s="270"/>
      <c r="U26" s="298"/>
      <c r="V26" s="299"/>
      <c r="W26" s="300"/>
      <c r="X26" s="301"/>
      <c r="Y26" s="302"/>
      <c r="Z26" s="303"/>
      <c r="AH26" s="166"/>
      <c r="AI26" s="167"/>
    </row>
    <row r="27" spans="1:35" ht="15" customHeight="1" x14ac:dyDescent="0.2">
      <c r="A27" s="172" t="s">
        <v>50</v>
      </c>
      <c r="B27" s="171" t="s">
        <v>108</v>
      </c>
      <c r="C27" s="298"/>
      <c r="D27" s="299"/>
      <c r="E27" s="300"/>
      <c r="F27" s="298"/>
      <c r="G27" s="299"/>
      <c r="H27" s="300"/>
      <c r="I27" s="298"/>
      <c r="J27" s="299"/>
      <c r="K27" s="300"/>
      <c r="L27" s="298"/>
      <c r="M27" s="299"/>
      <c r="N27" s="300"/>
      <c r="O27" s="298"/>
      <c r="P27" s="299"/>
      <c r="Q27" s="300"/>
      <c r="R27" s="298"/>
      <c r="S27" s="299"/>
      <c r="T27" s="300"/>
      <c r="U27" s="298"/>
      <c r="V27" s="299"/>
      <c r="W27" s="300"/>
      <c r="X27" s="307"/>
      <c r="Y27" s="308"/>
      <c r="Z27" s="309"/>
      <c r="AH27" s="166"/>
      <c r="AI27" s="167"/>
    </row>
    <row r="28" spans="1:35" ht="15" customHeight="1" x14ac:dyDescent="0.2">
      <c r="A28" s="172" t="s">
        <v>52</v>
      </c>
      <c r="B28" s="171" t="s">
        <v>109</v>
      </c>
      <c r="C28" s="268"/>
      <c r="D28" s="269"/>
      <c r="E28" s="270"/>
      <c r="F28" s="268"/>
      <c r="G28" s="269"/>
      <c r="H28" s="270"/>
      <c r="I28" s="268"/>
      <c r="J28" s="269"/>
      <c r="K28" s="270"/>
      <c r="L28" s="268"/>
      <c r="M28" s="269"/>
      <c r="N28" s="270"/>
      <c r="O28" s="268"/>
      <c r="P28" s="269"/>
      <c r="Q28" s="270"/>
      <c r="R28" s="268"/>
      <c r="S28" s="269"/>
      <c r="T28" s="270"/>
      <c r="U28" s="298"/>
      <c r="V28" s="299"/>
      <c r="W28" s="300"/>
      <c r="X28" s="301"/>
      <c r="Y28" s="302"/>
      <c r="Z28" s="303"/>
      <c r="AH28" s="166"/>
      <c r="AI28" s="167"/>
    </row>
    <row r="29" spans="1:35" ht="15" customHeight="1" x14ac:dyDescent="0.2">
      <c r="A29" s="201" t="s">
        <v>54</v>
      </c>
      <c r="B29" s="202" t="s">
        <v>110</v>
      </c>
      <c r="C29" s="332"/>
      <c r="D29" s="333"/>
      <c r="E29" s="334"/>
      <c r="F29" s="332"/>
      <c r="G29" s="333"/>
      <c r="H29" s="334"/>
      <c r="I29" s="332"/>
      <c r="J29" s="333"/>
      <c r="K29" s="334"/>
      <c r="L29" s="332"/>
      <c r="M29" s="333"/>
      <c r="N29" s="334"/>
      <c r="O29" s="332"/>
      <c r="P29" s="333"/>
      <c r="Q29" s="334"/>
      <c r="R29" s="332"/>
      <c r="S29" s="333"/>
      <c r="T29" s="334"/>
      <c r="U29" s="274"/>
      <c r="V29" s="275"/>
      <c r="W29" s="276"/>
      <c r="X29" s="323"/>
      <c r="Y29" s="324"/>
      <c r="Z29" s="325"/>
      <c r="AH29" s="166"/>
      <c r="AI29" s="167"/>
    </row>
    <row r="30" spans="1:35" ht="15" customHeight="1" x14ac:dyDescent="0.2">
      <c r="A30" s="326" t="s">
        <v>56</v>
      </c>
      <c r="B30" s="328" t="s">
        <v>111</v>
      </c>
      <c r="C30" s="173"/>
      <c r="D30" s="17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6"/>
      <c r="U30" s="146"/>
      <c r="V30" s="146"/>
      <c r="W30" s="147"/>
      <c r="X30" s="147"/>
      <c r="Y30" s="147"/>
      <c r="Z30" s="148"/>
      <c r="AH30" s="166"/>
      <c r="AI30" s="167"/>
    </row>
    <row r="31" spans="1:35" ht="15" customHeight="1" x14ac:dyDescent="0.2">
      <c r="A31" s="327"/>
      <c r="B31" s="329"/>
      <c r="C31" s="330"/>
      <c r="D31" s="331"/>
      <c r="E31" s="331"/>
      <c r="F31" s="331"/>
      <c r="G31" s="331"/>
      <c r="H31" s="331"/>
      <c r="I31" s="331"/>
      <c r="J31" s="331"/>
      <c r="K31" s="331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5"/>
      <c r="Y31" s="305"/>
      <c r="Z31" s="306"/>
      <c r="AH31" s="166"/>
      <c r="AI31" s="167"/>
    </row>
    <row r="32" spans="1:35" ht="48" customHeight="1" x14ac:dyDescent="0.2">
      <c r="A32" s="175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6"/>
      <c r="U32" s="146"/>
      <c r="V32" s="146"/>
      <c r="W32" s="147"/>
      <c r="X32" s="147"/>
      <c r="Y32" s="147"/>
      <c r="Z32" s="148"/>
      <c r="AH32" s="166"/>
      <c r="AI32" s="167"/>
    </row>
    <row r="33" spans="1:35" ht="30" customHeight="1" thickBot="1" x14ac:dyDescent="0.25">
      <c r="A33" s="310"/>
      <c r="B33" s="311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45"/>
      <c r="U33" s="45"/>
      <c r="V33" s="45"/>
      <c r="W33" s="47"/>
      <c r="X33" s="312"/>
      <c r="Y33" s="312"/>
      <c r="Z33" s="313"/>
      <c r="AH33" s="166"/>
      <c r="AI33" s="167"/>
    </row>
    <row r="34" spans="1:35" ht="15" customHeight="1" x14ac:dyDescent="0.2">
      <c r="A34" s="176" t="s">
        <v>77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5"/>
      <c r="X34" s="35"/>
      <c r="Y34" s="35"/>
      <c r="Z34" s="150"/>
      <c r="AH34" s="166"/>
      <c r="AI34" s="167"/>
    </row>
    <row r="35" spans="1:35" ht="15" customHeight="1" x14ac:dyDescent="0.2">
      <c r="A35" s="177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39"/>
      <c r="R35" s="39"/>
      <c r="S35" s="39"/>
      <c r="T35" s="39"/>
      <c r="U35" s="39"/>
      <c r="V35" s="39"/>
      <c r="W35" s="41"/>
      <c r="X35" s="41"/>
      <c r="Y35" s="41"/>
      <c r="Z35" s="152"/>
      <c r="AH35" s="166"/>
      <c r="AI35" s="167"/>
    </row>
    <row r="36" spans="1:35" ht="15" customHeight="1" thickBot="1" x14ac:dyDescent="0.25">
      <c r="A36" s="178" t="s">
        <v>79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45"/>
      <c r="R36" s="45"/>
      <c r="S36" s="45"/>
      <c r="T36" s="45"/>
      <c r="U36" s="45"/>
      <c r="V36" s="45"/>
      <c r="W36" s="47"/>
      <c r="X36" s="47"/>
      <c r="Y36" s="47"/>
      <c r="Z36" s="153"/>
      <c r="AH36" s="166"/>
      <c r="AI36" s="167"/>
    </row>
    <row r="37" spans="1:35" ht="15" customHeight="1" x14ac:dyDescent="0.2">
      <c r="A37" s="266" t="s">
        <v>80</v>
      </c>
      <c r="B37" s="267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17"/>
      <c r="R37" s="17"/>
      <c r="S37" s="17"/>
      <c r="T37" s="117"/>
      <c r="U37" s="117"/>
      <c r="V37" s="117"/>
      <c r="W37" s="19"/>
      <c r="X37" s="19"/>
      <c r="Y37" s="19"/>
      <c r="Z37" s="118"/>
      <c r="AH37" s="166"/>
      <c r="AI37" s="167"/>
    </row>
    <row r="38" spans="1:35" ht="15" customHeight="1" thickBot="1" x14ac:dyDescent="0.25">
      <c r="A38" s="179"/>
      <c r="B38" s="314" t="s">
        <v>81</v>
      </c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6"/>
      <c r="O38" s="317"/>
      <c r="P38" s="318"/>
      <c r="Q38" s="319"/>
      <c r="R38" s="317"/>
      <c r="S38" s="318"/>
      <c r="T38" s="319"/>
      <c r="U38" s="317"/>
      <c r="V38" s="318"/>
      <c r="W38" s="319"/>
      <c r="X38" s="320"/>
      <c r="Y38" s="321"/>
      <c r="Z38" s="322"/>
      <c r="AH38" s="166"/>
      <c r="AI38" s="167"/>
    </row>
    <row r="39" spans="1:35" x14ac:dyDescent="0.2">
      <c r="AH39" s="166"/>
      <c r="AI39" s="167"/>
    </row>
    <row r="40" spans="1:35" x14ac:dyDescent="0.2">
      <c r="AH40" s="166"/>
      <c r="AI40" s="167"/>
    </row>
    <row r="41" spans="1:35" x14ac:dyDescent="0.2">
      <c r="AH41" s="166"/>
      <c r="AI41" s="167"/>
    </row>
    <row r="42" spans="1:35" x14ac:dyDescent="0.2">
      <c r="AH42" s="166"/>
      <c r="AI42" s="167"/>
    </row>
    <row r="43" spans="1:35" x14ac:dyDescent="0.2">
      <c r="AH43" s="166"/>
      <c r="AI43" s="167"/>
    </row>
    <row r="44" spans="1:35" x14ac:dyDescent="0.2">
      <c r="AH44" s="169"/>
      <c r="AI44" s="167"/>
    </row>
    <row r="45" spans="1:35" x14ac:dyDescent="0.2">
      <c r="AH45" s="169"/>
      <c r="AI45" s="167"/>
    </row>
    <row r="46" spans="1:35" x14ac:dyDescent="0.2">
      <c r="AH46" s="169"/>
      <c r="AI46" s="167"/>
    </row>
    <row r="47" spans="1:35" x14ac:dyDescent="0.2">
      <c r="AH47" s="166"/>
      <c r="AI47" s="167"/>
    </row>
    <row r="48" spans="1:35" x14ac:dyDescent="0.2">
      <c r="AH48" s="166"/>
      <c r="AI48" s="167"/>
    </row>
    <row r="49" spans="34:35" x14ac:dyDescent="0.2">
      <c r="AH49" s="166"/>
      <c r="AI49" s="167"/>
    </row>
    <row r="50" spans="34:35" x14ac:dyDescent="0.2">
      <c r="AH50" s="166"/>
      <c r="AI50" s="167"/>
    </row>
    <row r="51" spans="34:35" x14ac:dyDescent="0.2">
      <c r="AH51" s="166"/>
      <c r="AI51" s="167"/>
    </row>
    <row r="52" spans="34:35" x14ac:dyDescent="0.2">
      <c r="AH52" s="166"/>
      <c r="AI52" s="167"/>
    </row>
    <row r="53" spans="34:35" x14ac:dyDescent="0.2">
      <c r="AH53" s="166"/>
      <c r="AI53" s="167"/>
    </row>
    <row r="54" spans="34:35" x14ac:dyDescent="0.2">
      <c r="AH54" s="166"/>
      <c r="AI54" s="167"/>
    </row>
    <row r="55" spans="34:35" x14ac:dyDescent="0.2">
      <c r="AH55" s="166"/>
      <c r="AI55" s="167"/>
    </row>
    <row r="56" spans="34:35" x14ac:dyDescent="0.2">
      <c r="AH56" s="166"/>
      <c r="AI56" s="167"/>
    </row>
    <row r="57" spans="34:35" x14ac:dyDescent="0.2">
      <c r="AH57" s="166"/>
      <c r="AI57" s="167"/>
    </row>
    <row r="58" spans="34:35" x14ac:dyDescent="0.2">
      <c r="AH58" s="166"/>
      <c r="AI58" s="167"/>
    </row>
    <row r="59" spans="34:35" x14ac:dyDescent="0.2">
      <c r="AH59" s="166"/>
      <c r="AI59" s="167"/>
    </row>
    <row r="60" spans="34:35" x14ac:dyDescent="0.2">
      <c r="AH60" s="166"/>
      <c r="AI60" s="167"/>
    </row>
    <row r="61" spans="34:35" x14ac:dyDescent="0.2">
      <c r="AH61" s="166"/>
      <c r="AI61" s="167"/>
    </row>
    <row r="62" spans="34:35" x14ac:dyDescent="0.2">
      <c r="AH62" s="166"/>
      <c r="AI62" s="167"/>
    </row>
    <row r="63" spans="34:35" x14ac:dyDescent="0.2">
      <c r="AH63" s="166"/>
      <c r="AI63" s="167"/>
    </row>
    <row r="64" spans="34:35" x14ac:dyDescent="0.2">
      <c r="AH64" s="166"/>
      <c r="AI64" s="167"/>
    </row>
    <row r="65" spans="34:35" x14ac:dyDescent="0.2">
      <c r="AH65" s="166"/>
      <c r="AI65" s="167"/>
    </row>
    <row r="66" spans="34:35" x14ac:dyDescent="0.2">
      <c r="AH66" s="166"/>
      <c r="AI66" s="167"/>
    </row>
    <row r="67" spans="34:35" x14ac:dyDescent="0.2">
      <c r="AH67" s="169"/>
      <c r="AI67" s="170"/>
    </row>
    <row r="68" spans="34:35" x14ac:dyDescent="0.2">
      <c r="AH68" s="169"/>
      <c r="AI68" s="167"/>
    </row>
    <row r="69" spans="34:35" x14ac:dyDescent="0.2">
      <c r="AH69" s="169"/>
      <c r="AI69" s="170"/>
    </row>
    <row r="70" spans="34:35" x14ac:dyDescent="0.2">
      <c r="AH70" s="169"/>
      <c r="AI70" s="167"/>
    </row>
    <row r="71" spans="34:35" x14ac:dyDescent="0.2">
      <c r="AH71" s="169"/>
      <c r="AI71" s="167"/>
    </row>
    <row r="72" spans="34:35" x14ac:dyDescent="0.2">
      <c r="AH72" s="169"/>
      <c r="AI72" s="167"/>
    </row>
    <row r="73" spans="34:35" x14ac:dyDescent="0.2">
      <c r="AH73" s="169"/>
      <c r="AI73" s="167"/>
    </row>
    <row r="74" spans="34:35" x14ac:dyDescent="0.2">
      <c r="AH74" s="164"/>
      <c r="AI74" s="165"/>
    </row>
    <row r="75" spans="34:35" x14ac:dyDescent="0.2">
      <c r="AH75" s="169"/>
      <c r="AI75" s="167"/>
    </row>
    <row r="76" spans="34:35" x14ac:dyDescent="0.2">
      <c r="AH76" s="166"/>
      <c r="AI76" s="167"/>
    </row>
    <row r="77" spans="34:35" x14ac:dyDescent="0.2">
      <c r="AH77" s="166"/>
      <c r="AI77" s="167"/>
    </row>
    <row r="78" spans="34:35" x14ac:dyDescent="0.2">
      <c r="AH78" s="166"/>
      <c r="AI78" s="167"/>
    </row>
    <row r="79" spans="34:35" x14ac:dyDescent="0.2">
      <c r="AH79" s="169"/>
      <c r="AI79" s="167"/>
    </row>
    <row r="80" spans="34:35" x14ac:dyDescent="0.2">
      <c r="AH80" s="169"/>
      <c r="AI80" s="167"/>
    </row>
    <row r="81" spans="34:35" x14ac:dyDescent="0.2">
      <c r="AH81" s="166"/>
      <c r="AI81" s="167"/>
    </row>
    <row r="82" spans="34:35" x14ac:dyDescent="0.2">
      <c r="AH82" s="169"/>
      <c r="AI82" s="170"/>
    </row>
    <row r="83" spans="34:35" x14ac:dyDescent="0.2">
      <c r="AH83" s="169"/>
      <c r="AI83" s="170"/>
    </row>
    <row r="84" spans="34:35" x14ac:dyDescent="0.2">
      <c r="AH84" s="166"/>
      <c r="AI84" s="167"/>
    </row>
    <row r="85" spans="34:35" x14ac:dyDescent="0.2">
      <c r="AH85" s="166"/>
      <c r="AI85" s="167"/>
    </row>
    <row r="86" spans="34:35" x14ac:dyDescent="0.2">
      <c r="AH86" s="166"/>
      <c r="AI86" s="167"/>
    </row>
    <row r="87" spans="34:35" x14ac:dyDescent="0.2">
      <c r="AH87" s="166"/>
      <c r="AI87" s="167"/>
    </row>
    <row r="88" spans="34:35" x14ac:dyDescent="0.2">
      <c r="AH88" s="166"/>
      <c r="AI88" s="167"/>
    </row>
    <row r="89" spans="34:35" x14ac:dyDescent="0.2">
      <c r="AH89" s="166"/>
      <c r="AI89" s="167"/>
    </row>
    <row r="90" spans="34:35" x14ac:dyDescent="0.2">
      <c r="AH90" s="166"/>
      <c r="AI90" s="167"/>
    </row>
    <row r="91" spans="34:35" x14ac:dyDescent="0.2">
      <c r="AH91" s="166"/>
      <c r="AI91" s="167"/>
    </row>
    <row r="92" spans="34:35" x14ac:dyDescent="0.2">
      <c r="AH92" s="166"/>
      <c r="AI92" s="167"/>
    </row>
    <row r="93" spans="34:35" x14ac:dyDescent="0.2">
      <c r="AH93" s="166"/>
      <c r="AI93" s="167"/>
    </row>
    <row r="94" spans="34:35" x14ac:dyDescent="0.2">
      <c r="AH94" s="166"/>
      <c r="AI94" s="167"/>
    </row>
    <row r="95" spans="34:35" x14ac:dyDescent="0.2">
      <c r="AH95" s="166"/>
      <c r="AI95" s="167"/>
    </row>
    <row r="96" spans="34:35" x14ac:dyDescent="0.2">
      <c r="AH96" s="166"/>
      <c r="AI96" s="167"/>
    </row>
    <row r="97" spans="34:35" x14ac:dyDescent="0.2">
      <c r="AH97" s="166"/>
      <c r="AI97" s="167"/>
    </row>
    <row r="98" spans="34:35" x14ac:dyDescent="0.2">
      <c r="AH98" s="166"/>
      <c r="AI98" s="167"/>
    </row>
    <row r="99" spans="34:35" x14ac:dyDescent="0.2">
      <c r="AH99" s="166"/>
      <c r="AI99" s="167"/>
    </row>
    <row r="100" spans="34:35" x14ac:dyDescent="0.2">
      <c r="AH100" s="166"/>
      <c r="AI100" s="167"/>
    </row>
    <row r="101" spans="34:35" x14ac:dyDescent="0.2">
      <c r="AH101" s="169"/>
      <c r="AI101" s="167"/>
    </row>
    <row r="102" spans="34:35" x14ac:dyDescent="0.2">
      <c r="AH102" s="166"/>
      <c r="AI102" s="167"/>
    </row>
    <row r="103" spans="34:35" x14ac:dyDescent="0.2">
      <c r="AH103" s="166"/>
      <c r="AI103" s="167"/>
    </row>
    <row r="104" spans="34:35" x14ac:dyDescent="0.2">
      <c r="AH104" s="166"/>
      <c r="AI104" s="167"/>
    </row>
    <row r="105" spans="34:35" x14ac:dyDescent="0.2">
      <c r="AH105" s="166"/>
      <c r="AI105" s="167"/>
    </row>
    <row r="106" spans="34:35" x14ac:dyDescent="0.2">
      <c r="AH106" s="166"/>
      <c r="AI106" s="167"/>
    </row>
    <row r="107" spans="34:35" x14ac:dyDescent="0.2">
      <c r="AH107" s="166"/>
      <c r="AI107" s="167"/>
    </row>
    <row r="108" spans="34:35" x14ac:dyDescent="0.2">
      <c r="AH108" s="166"/>
      <c r="AI108" s="167"/>
    </row>
    <row r="109" spans="34:35" x14ac:dyDescent="0.2">
      <c r="AH109" s="166"/>
      <c r="AI109" s="167"/>
    </row>
    <row r="110" spans="34:35" x14ac:dyDescent="0.2">
      <c r="AH110" s="166"/>
      <c r="AI110" s="167"/>
    </row>
    <row r="111" spans="34:35" x14ac:dyDescent="0.2">
      <c r="AH111" s="166"/>
      <c r="AI111" s="167"/>
    </row>
    <row r="112" spans="34:35" x14ac:dyDescent="0.2">
      <c r="AH112" s="166"/>
      <c r="AI112" s="167"/>
    </row>
    <row r="113" spans="34:35" x14ac:dyDescent="0.2">
      <c r="AH113" s="166"/>
      <c r="AI113" s="167"/>
    </row>
    <row r="114" spans="34:35" x14ac:dyDescent="0.2">
      <c r="AH114" s="166"/>
      <c r="AI114" s="167"/>
    </row>
    <row r="115" spans="34:35" x14ac:dyDescent="0.2">
      <c r="AH115" s="166"/>
      <c r="AI115" s="167"/>
    </row>
    <row r="116" spans="34:35" x14ac:dyDescent="0.2">
      <c r="AH116" s="166"/>
      <c r="AI116" s="180"/>
    </row>
    <row r="117" spans="34:35" x14ac:dyDescent="0.2">
      <c r="AH117" s="169"/>
      <c r="AI117" s="167"/>
    </row>
    <row r="118" spans="34:35" x14ac:dyDescent="0.2">
      <c r="AH118" s="166"/>
      <c r="AI118" s="167"/>
    </row>
    <row r="119" spans="34:35" x14ac:dyDescent="0.2">
      <c r="AH119" s="166"/>
      <c r="AI119" s="167"/>
    </row>
    <row r="120" spans="34:35" x14ac:dyDescent="0.2">
      <c r="AH120" s="169"/>
      <c r="AI120" s="167"/>
    </row>
    <row r="121" spans="34:35" x14ac:dyDescent="0.2">
      <c r="AH121" s="166"/>
      <c r="AI121" s="180"/>
    </row>
    <row r="122" spans="34:35" x14ac:dyDescent="0.2">
      <c r="AH122" s="166"/>
      <c r="AI122" s="167"/>
    </row>
    <row r="123" spans="34:35" x14ac:dyDescent="0.2">
      <c r="AH123" s="166"/>
      <c r="AI123" s="180"/>
    </row>
    <row r="124" spans="34:35" x14ac:dyDescent="0.2">
      <c r="AH124" s="166"/>
      <c r="AI124" s="167"/>
    </row>
    <row r="125" spans="34:35" x14ac:dyDescent="0.2">
      <c r="AH125" s="166"/>
      <c r="AI125" s="167"/>
    </row>
    <row r="126" spans="34:35" x14ac:dyDescent="0.2">
      <c r="AH126" s="164"/>
      <c r="AI126" s="165"/>
    </row>
    <row r="127" spans="34:35" x14ac:dyDescent="0.2">
      <c r="AH127" s="181"/>
      <c r="AI127" s="167"/>
    </row>
    <row r="128" spans="34:35" x14ac:dyDescent="0.2">
      <c r="AH128" s="166"/>
      <c r="AI128" s="167"/>
    </row>
    <row r="129" spans="34:35" x14ac:dyDescent="0.2">
      <c r="AH129" s="166"/>
      <c r="AI129" s="167"/>
    </row>
    <row r="130" spans="34:35" x14ac:dyDescent="0.2">
      <c r="AH130" s="166"/>
      <c r="AI130" s="167"/>
    </row>
    <row r="131" spans="34:35" x14ac:dyDescent="0.2">
      <c r="AH131" s="166"/>
      <c r="AI131" s="167"/>
    </row>
    <row r="132" spans="34:35" x14ac:dyDescent="0.2">
      <c r="AH132" s="169"/>
      <c r="AI132" s="167"/>
    </row>
    <row r="133" spans="34:35" x14ac:dyDescent="0.2">
      <c r="AH133" s="169"/>
      <c r="AI133" s="167"/>
    </row>
    <row r="134" spans="34:35" x14ac:dyDescent="0.2">
      <c r="AH134" s="169"/>
      <c r="AI134" s="167"/>
    </row>
    <row r="135" spans="34:35" x14ac:dyDescent="0.2">
      <c r="AH135" s="166"/>
      <c r="AI135" s="167"/>
    </row>
    <row r="136" spans="34:35" x14ac:dyDescent="0.2">
      <c r="AH136" s="166"/>
      <c r="AI136" s="167"/>
    </row>
    <row r="137" spans="34:35" x14ac:dyDescent="0.2">
      <c r="AH137" s="166"/>
      <c r="AI137" s="167"/>
    </row>
    <row r="138" spans="34:35" x14ac:dyDescent="0.2">
      <c r="AH138" s="182"/>
      <c r="AI138" s="183"/>
    </row>
    <row r="139" spans="34:35" x14ac:dyDescent="0.2">
      <c r="AH139" s="182"/>
      <c r="AI139" s="184"/>
    </row>
    <row r="140" spans="34:35" x14ac:dyDescent="0.2">
      <c r="AH140" s="182"/>
      <c r="AI140" s="184"/>
    </row>
    <row r="141" spans="34:35" x14ac:dyDescent="0.2">
      <c r="AH141" s="164"/>
      <c r="AI141" s="165"/>
    </row>
    <row r="142" spans="34:35" x14ac:dyDescent="0.2">
      <c r="AH142" s="164"/>
      <c r="AI142" s="165"/>
    </row>
    <row r="143" spans="34:35" x14ac:dyDescent="0.2">
      <c r="AH143" s="164"/>
      <c r="AI143" s="165"/>
    </row>
    <row r="144" spans="34:35" x14ac:dyDescent="0.2">
      <c r="AH144" s="164"/>
      <c r="AI144" s="165"/>
    </row>
    <row r="145" spans="34:35" x14ac:dyDescent="0.2">
      <c r="AH145" s="164"/>
      <c r="AI145" s="165"/>
    </row>
    <row r="146" spans="34:35" x14ac:dyDescent="0.2">
      <c r="AH146" s="164"/>
      <c r="AI146" s="165"/>
    </row>
    <row r="147" spans="34:35" x14ac:dyDescent="0.2">
      <c r="AH147" s="164"/>
      <c r="AI147" s="165"/>
    </row>
    <row r="148" spans="34:35" x14ac:dyDescent="0.2">
      <c r="AH148" s="164"/>
      <c r="AI148" s="165"/>
    </row>
    <row r="149" spans="34:35" x14ac:dyDescent="0.2">
      <c r="AH149" s="185"/>
      <c r="AI149" s="186"/>
    </row>
    <row r="150" spans="34:35" x14ac:dyDescent="0.2">
      <c r="AH150" s="185"/>
      <c r="AI150" s="186"/>
    </row>
    <row r="151" spans="34:35" x14ac:dyDescent="0.2">
      <c r="AH151" s="185"/>
      <c r="AI151" s="186"/>
    </row>
    <row r="152" spans="34:35" x14ac:dyDescent="0.2">
      <c r="AH152" s="185"/>
      <c r="AI152" s="186"/>
    </row>
    <row r="153" spans="34:35" x14ac:dyDescent="0.2">
      <c r="AH153" s="185"/>
      <c r="AI153" s="186"/>
    </row>
    <row r="154" spans="34:35" x14ac:dyDescent="0.2">
      <c r="AH154" s="185"/>
      <c r="AI154" s="186"/>
    </row>
    <row r="155" spans="34:35" x14ac:dyDescent="0.2">
      <c r="AH155" s="182"/>
      <c r="AI155" s="184"/>
    </row>
    <row r="156" spans="34:35" x14ac:dyDescent="0.2">
      <c r="AH156" s="182"/>
      <c r="AI156" s="184"/>
    </row>
    <row r="157" spans="34:35" x14ac:dyDescent="0.2">
      <c r="AH157" s="182"/>
      <c r="AI157" s="184"/>
    </row>
    <row r="158" spans="34:35" x14ac:dyDescent="0.2">
      <c r="AH158" s="182"/>
      <c r="AI158" s="184"/>
    </row>
    <row r="159" spans="34:35" x14ac:dyDescent="0.2">
      <c r="AH159" s="182"/>
      <c r="AI159" s="183"/>
    </row>
    <row r="160" spans="34:35" x14ac:dyDescent="0.2">
      <c r="AH160" s="182"/>
      <c r="AI160" s="183"/>
    </row>
    <row r="161" spans="34:35" x14ac:dyDescent="0.2">
      <c r="AH161" s="182"/>
      <c r="AI161" s="183"/>
    </row>
    <row r="162" spans="34:35" x14ac:dyDescent="0.2">
      <c r="AH162" s="182"/>
      <c r="AI162" s="183"/>
    </row>
    <row r="163" spans="34:35" x14ac:dyDescent="0.2">
      <c r="AH163" s="182"/>
      <c r="AI163" s="183"/>
    </row>
    <row r="164" spans="34:35" x14ac:dyDescent="0.2">
      <c r="AH164" s="182"/>
      <c r="AI164" s="183"/>
    </row>
    <row r="165" spans="34:35" x14ac:dyDescent="0.2">
      <c r="AH165" s="182"/>
      <c r="AI165" s="183"/>
    </row>
    <row r="166" spans="34:35" x14ac:dyDescent="0.2">
      <c r="AH166" s="182"/>
      <c r="AI166" s="184"/>
    </row>
    <row r="167" spans="34:35" x14ac:dyDescent="0.2">
      <c r="AH167" s="182"/>
      <c r="AI167" s="184"/>
    </row>
    <row r="168" spans="34:35" x14ac:dyDescent="0.2">
      <c r="AH168" s="182"/>
      <c r="AI168" s="184"/>
    </row>
    <row r="169" spans="34:35" x14ac:dyDescent="0.2">
      <c r="AH169" s="182"/>
      <c r="AI169" s="184"/>
    </row>
    <row r="170" spans="34:35" x14ac:dyDescent="0.2">
      <c r="AH170" s="182"/>
      <c r="AI170" s="184"/>
    </row>
    <row r="171" spans="34:35" x14ac:dyDescent="0.2">
      <c r="AH171" s="182"/>
      <c r="AI171" s="184"/>
    </row>
    <row r="172" spans="34:35" x14ac:dyDescent="0.2">
      <c r="AH172" s="182"/>
      <c r="AI172" s="184"/>
    </row>
    <row r="173" spans="34:35" ht="15" customHeight="1" x14ac:dyDescent="0.25"/>
  </sheetData>
  <mergeCells count="128">
    <mergeCell ref="A33:B33"/>
    <mergeCell ref="X33:Z33"/>
    <mergeCell ref="A37:B37"/>
    <mergeCell ref="B38:N38"/>
    <mergeCell ref="O38:Q38"/>
    <mergeCell ref="R38:T38"/>
    <mergeCell ref="U38:W38"/>
    <mergeCell ref="X38:Z38"/>
    <mergeCell ref="U29:W29"/>
    <mergeCell ref="X29:Z29"/>
    <mergeCell ref="A30:A31"/>
    <mergeCell ref="B30:B31"/>
    <mergeCell ref="C31:E31"/>
    <mergeCell ref="F31:H31"/>
    <mergeCell ref="I31:K31"/>
    <mergeCell ref="L31:N31"/>
    <mergeCell ref="O31:Q31"/>
    <mergeCell ref="R31:T31"/>
    <mergeCell ref="C29:E29"/>
    <mergeCell ref="F29:H29"/>
    <mergeCell ref="I29:K29"/>
    <mergeCell ref="L29:N29"/>
    <mergeCell ref="O29:Q29"/>
    <mergeCell ref="R29:T29"/>
    <mergeCell ref="U31:W31"/>
    <mergeCell ref="X31:Z31"/>
    <mergeCell ref="U27:W27"/>
    <mergeCell ref="X27:Z27"/>
    <mergeCell ref="C28:E28"/>
    <mergeCell ref="F28:H28"/>
    <mergeCell ref="I28:K28"/>
    <mergeCell ref="L28:N28"/>
    <mergeCell ref="O28:Q28"/>
    <mergeCell ref="R28:T28"/>
    <mergeCell ref="U28:W28"/>
    <mergeCell ref="X28:Z28"/>
    <mergeCell ref="C27:E27"/>
    <mergeCell ref="F27:H27"/>
    <mergeCell ref="I27:K27"/>
    <mergeCell ref="L27:N27"/>
    <mergeCell ref="O27:Q27"/>
    <mergeCell ref="R27:T27"/>
    <mergeCell ref="U25:W25"/>
    <mergeCell ref="X25:Z25"/>
    <mergeCell ref="C26:E26"/>
    <mergeCell ref="F26:H26"/>
    <mergeCell ref="I26:K26"/>
    <mergeCell ref="L26:N26"/>
    <mergeCell ref="O26:Q26"/>
    <mergeCell ref="R26:T26"/>
    <mergeCell ref="U26:W26"/>
    <mergeCell ref="X26:Z26"/>
    <mergeCell ref="C25:E25"/>
    <mergeCell ref="F25:H25"/>
    <mergeCell ref="I25:K25"/>
    <mergeCell ref="L25:N25"/>
    <mergeCell ref="O25:Q25"/>
    <mergeCell ref="R25:T25"/>
    <mergeCell ref="A23:B23"/>
    <mergeCell ref="C23:Z23"/>
    <mergeCell ref="C24:E24"/>
    <mergeCell ref="F24:H24"/>
    <mergeCell ref="I24:K24"/>
    <mergeCell ref="L24:N24"/>
    <mergeCell ref="O24:Q24"/>
    <mergeCell ref="R24:T24"/>
    <mergeCell ref="U24:W24"/>
    <mergeCell ref="X24:Z24"/>
    <mergeCell ref="A21:N21"/>
    <mergeCell ref="O21:Z21"/>
    <mergeCell ref="O22:Q22"/>
    <mergeCell ref="R22:T22"/>
    <mergeCell ref="U22:W22"/>
    <mergeCell ref="X22:Z22"/>
    <mergeCell ref="O19:Q19"/>
    <mergeCell ref="R19:T19"/>
    <mergeCell ref="U19:W19"/>
    <mergeCell ref="X19:Z19"/>
    <mergeCell ref="O20:Q20"/>
    <mergeCell ref="R20:T20"/>
    <mergeCell ref="U20:W20"/>
    <mergeCell ref="X20:Z20"/>
    <mergeCell ref="M17:N17"/>
    <mergeCell ref="O17:Q17"/>
    <mergeCell ref="R17:T17"/>
    <mergeCell ref="U17:W17"/>
    <mergeCell ref="X17:Z17"/>
    <mergeCell ref="O18:Q18"/>
    <mergeCell ref="R18:T18"/>
    <mergeCell ref="U18:W18"/>
    <mergeCell ref="X18:Z18"/>
    <mergeCell ref="O15:Q15"/>
    <mergeCell ref="R15:T15"/>
    <mergeCell ref="U15:W15"/>
    <mergeCell ref="X15:Z15"/>
    <mergeCell ref="O16:Q16"/>
    <mergeCell ref="R16:T16"/>
    <mergeCell ref="U16:W16"/>
    <mergeCell ref="X16:Z16"/>
    <mergeCell ref="O13:Q13"/>
    <mergeCell ref="R13:T13"/>
    <mergeCell ref="U13:W13"/>
    <mergeCell ref="X13:Z13"/>
    <mergeCell ref="B9:N9"/>
    <mergeCell ref="O9:Q9"/>
    <mergeCell ref="R9:T9"/>
    <mergeCell ref="U9:W9"/>
    <mergeCell ref="X9:Z9"/>
    <mergeCell ref="A1:M4"/>
    <mergeCell ref="N1:Z2"/>
    <mergeCell ref="A14:N14"/>
    <mergeCell ref="O14:Z14"/>
    <mergeCell ref="A10:N10"/>
    <mergeCell ref="O11:Q11"/>
    <mergeCell ref="R11:T11"/>
    <mergeCell ref="U11:W11"/>
    <mergeCell ref="X11:Z11"/>
    <mergeCell ref="A12:N12"/>
    <mergeCell ref="O12:Z12"/>
    <mergeCell ref="AE1:AF1"/>
    <mergeCell ref="N3:Z4"/>
    <mergeCell ref="AE3:AH6"/>
    <mergeCell ref="A6:N6"/>
    <mergeCell ref="O6:T6"/>
    <mergeCell ref="U6:X6"/>
    <mergeCell ref="Y6:Z6"/>
    <mergeCell ref="A7:N7"/>
    <mergeCell ref="O7:Z7"/>
  </mergeCells>
  <conditionalFormatting sqref="A11:B22">
    <cfRule type="expression" dxfId="2" priority="1">
      <formula>$O11="na"</formula>
    </cfRule>
  </conditionalFormatting>
  <dataValidations count="2">
    <dataValidation type="list" allowBlank="1" showInputMessage="1" showErrorMessage="1" sqref="O18:O20 O11 O13 O15:O16 O22">
      <formula1>INDIRECT("RESULTAT")</formula1>
    </dataValidation>
    <dataValidation allowBlank="1" showInputMessage="1" showErrorMessage="1" promptTitle="&quot;Attention!&quot;" prompt="Remplissage automatique_x000a_(Renseigner le N° de touret)" sqref="C25:Z25"/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 r:id="rId1"/>
  <ignoredErrors>
    <ignoredError sqref="X24 U24 R24 O24 I24 L24 F24 C24" numberStoredAsText="1"/>
    <ignoredError sqref="R1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20" r:id="rId4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228600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21" r:id="rId5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O17:Q17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0070C0"/>
    <pageSetUpPr fitToPage="1"/>
  </sheetPr>
  <dimension ref="A1:S39"/>
  <sheetViews>
    <sheetView showGridLines="0" zoomScaleSheetLayoutView="130" workbookViewId="0">
      <selection activeCell="C17" sqref="C17"/>
    </sheetView>
  </sheetViews>
  <sheetFormatPr baseColWidth="10" defaultColWidth="11.42578125" defaultRowHeight="15" x14ac:dyDescent="0.25"/>
  <cols>
    <col min="1" max="1" width="5.7109375" style="5" customWidth="1"/>
    <col min="2" max="2" width="47.28515625" style="5" customWidth="1"/>
    <col min="3" max="7" width="12.7109375" style="5" customWidth="1"/>
    <col min="8" max="11" width="12.7109375" style="62" customWidth="1"/>
    <col min="12" max="12" width="12.7109375" style="5" customWidth="1"/>
    <col min="13" max="13" width="11.42578125" style="5"/>
    <col min="14" max="15" width="11.42578125" style="6"/>
    <col min="16" max="16" width="11.42578125" style="5"/>
    <col min="17" max="17" width="16.42578125" style="5" customWidth="1"/>
    <col min="18" max="16384" width="11.42578125" style="5"/>
  </cols>
  <sheetData>
    <row r="1" spans="1:19" ht="15" customHeight="1" thickBot="1" x14ac:dyDescent="0.3">
      <c r="A1" s="229"/>
      <c r="B1" s="230"/>
      <c r="C1" s="87"/>
      <c r="D1" s="335" t="s">
        <v>112</v>
      </c>
      <c r="E1" s="335"/>
      <c r="F1" s="335"/>
      <c r="G1" s="335"/>
      <c r="H1" s="335"/>
      <c r="I1" s="335"/>
      <c r="J1" s="335"/>
      <c r="K1" s="335"/>
      <c r="L1" s="335"/>
      <c r="N1" s="6" t="s">
        <v>159</v>
      </c>
      <c r="P1" s="231" t="s">
        <v>20</v>
      </c>
      <c r="Q1" s="232"/>
      <c r="R1" s="7" t="s">
        <v>10</v>
      </c>
      <c r="S1" s="6"/>
    </row>
    <row r="2" spans="1:19" ht="15" customHeight="1" x14ac:dyDescent="0.25">
      <c r="A2" s="230"/>
      <c r="B2" s="230"/>
      <c r="C2" s="87"/>
      <c r="D2" s="335"/>
      <c r="E2" s="335"/>
      <c r="F2" s="335"/>
      <c r="G2" s="335"/>
      <c r="H2" s="335"/>
      <c r="I2" s="335"/>
      <c r="J2" s="335"/>
      <c r="K2" s="335"/>
      <c r="L2" s="335"/>
      <c r="P2" s="6"/>
      <c r="Q2" s="6"/>
      <c r="R2" s="6"/>
      <c r="S2" s="6"/>
    </row>
    <row r="3" spans="1:19" ht="15" customHeight="1" x14ac:dyDescent="0.25">
      <c r="A3" s="230"/>
      <c r="B3" s="230"/>
      <c r="C3" s="335" t="s">
        <v>113</v>
      </c>
      <c r="D3" s="335"/>
      <c r="E3" s="335"/>
      <c r="F3" s="335"/>
      <c r="G3" s="335"/>
      <c r="H3" s="335"/>
      <c r="I3" s="335"/>
      <c r="J3" s="335"/>
      <c r="K3" s="335"/>
      <c r="L3" s="335"/>
      <c r="P3" s="243" t="s">
        <v>145</v>
      </c>
      <c r="Q3" s="243"/>
      <c r="R3" s="243"/>
      <c r="S3" s="243"/>
    </row>
    <row r="4" spans="1:19" ht="15" customHeight="1" x14ac:dyDescent="0.25">
      <c r="A4" s="230"/>
      <c r="B4" s="230"/>
      <c r="C4" s="335"/>
      <c r="D4" s="335"/>
      <c r="E4" s="335"/>
      <c r="F4" s="335"/>
      <c r="G4" s="335"/>
      <c r="H4" s="335"/>
      <c r="I4" s="335"/>
      <c r="J4" s="335"/>
      <c r="K4" s="335"/>
      <c r="L4" s="335"/>
      <c r="P4" s="243"/>
      <c r="Q4" s="243"/>
      <c r="R4" s="243"/>
      <c r="S4" s="243"/>
    </row>
    <row r="5" spans="1:19" ht="9.9499999999999993" customHeight="1" thickBot="1" x14ac:dyDescent="0.3">
      <c r="P5" s="243"/>
      <c r="Q5" s="243"/>
      <c r="R5" s="243"/>
      <c r="S5" s="243"/>
    </row>
    <row r="6" spans="1:19" ht="20.100000000000001" customHeight="1" x14ac:dyDescent="0.25">
      <c r="A6" s="336" t="s">
        <v>21</v>
      </c>
      <c r="B6" s="337"/>
      <c r="C6" s="337"/>
      <c r="D6" s="345" t="str">
        <f>[1]Entête!B8</f>
        <v>…../…../……..</v>
      </c>
      <c r="E6" s="345"/>
      <c r="F6" s="345"/>
      <c r="G6" s="346"/>
      <c r="H6" s="207" t="s">
        <v>22</v>
      </c>
      <c r="I6" s="347" t="str">
        <f ca="1">RIGHT(CELL("nomfichier",A1),LEN(CELL("nomfichier",A1))-FIND("]",CELL("nomfichier",A1)))</f>
        <v>AV-FK-008.1TER</v>
      </c>
      <c r="J6" s="347"/>
      <c r="K6" s="347"/>
      <c r="L6" s="348"/>
      <c r="P6" s="243"/>
      <c r="Q6" s="243"/>
      <c r="R6" s="243"/>
      <c r="S6" s="243"/>
    </row>
    <row r="7" spans="1:19" ht="20.100000000000001" customHeight="1" thickBot="1" x14ac:dyDescent="0.3">
      <c r="A7" s="338" t="s">
        <v>23</v>
      </c>
      <c r="B7" s="339"/>
      <c r="C7" s="339"/>
      <c r="D7" s="340"/>
      <c r="E7" s="340"/>
      <c r="F7" s="340"/>
      <c r="G7" s="340"/>
      <c r="H7" s="340"/>
      <c r="I7" s="349"/>
      <c r="J7" s="349"/>
      <c r="K7" s="349"/>
      <c r="L7" s="350"/>
      <c r="P7" s="190"/>
      <c r="Q7" s="190"/>
      <c r="R7" s="190"/>
      <c r="S7" s="190"/>
    </row>
    <row r="8" spans="1:19" ht="9.9499999999999993" customHeight="1" thickBot="1" x14ac:dyDescent="0.3">
      <c r="P8" s="190"/>
      <c r="Q8" s="190"/>
      <c r="R8" s="190"/>
      <c r="S8" s="190"/>
    </row>
    <row r="9" spans="1:19" s="64" customFormat="1" ht="15" customHeight="1" thickBot="1" x14ac:dyDescent="0.3">
      <c r="A9" s="63" t="s">
        <v>13</v>
      </c>
      <c r="B9" s="206" t="s">
        <v>24</v>
      </c>
      <c r="C9" s="206" t="s">
        <v>114</v>
      </c>
      <c r="D9" s="206" t="s">
        <v>115</v>
      </c>
      <c r="E9" s="206" t="s">
        <v>116</v>
      </c>
      <c r="F9" s="206" t="s">
        <v>117</v>
      </c>
      <c r="G9" s="206" t="s">
        <v>118</v>
      </c>
      <c r="H9" s="206" t="s">
        <v>119</v>
      </c>
      <c r="I9" s="206" t="s">
        <v>120</v>
      </c>
      <c r="J9" s="206" t="s">
        <v>121</v>
      </c>
      <c r="K9" s="206" t="s">
        <v>122</v>
      </c>
      <c r="L9" s="88" t="s">
        <v>123</v>
      </c>
      <c r="N9" s="16"/>
      <c r="O9" s="16"/>
      <c r="P9" s="190"/>
      <c r="Q9" s="190"/>
      <c r="R9" s="190"/>
      <c r="S9" s="190"/>
    </row>
    <row r="10" spans="1:19" ht="15" customHeight="1" x14ac:dyDescent="0.25">
      <c r="A10" s="341" t="s">
        <v>31</v>
      </c>
      <c r="B10" s="342"/>
      <c r="C10" s="205"/>
      <c r="D10" s="65"/>
      <c r="E10" s="65"/>
      <c r="F10" s="66"/>
      <c r="G10" s="66"/>
      <c r="H10" s="67"/>
      <c r="I10" s="67"/>
      <c r="J10" s="67"/>
      <c r="K10" s="67"/>
      <c r="L10" s="68"/>
    </row>
    <row r="11" spans="1:19" ht="15.75" customHeight="1" thickBot="1" x14ac:dyDescent="0.3">
      <c r="A11" s="160" t="s">
        <v>8</v>
      </c>
      <c r="B11" s="89" t="s">
        <v>87</v>
      </c>
      <c r="C11" s="161"/>
      <c r="D11" s="161"/>
      <c r="E11" s="161"/>
      <c r="F11" s="161"/>
      <c r="G11" s="161"/>
      <c r="H11" s="161"/>
      <c r="I11" s="161"/>
      <c r="J11" s="161"/>
      <c r="K11" s="161"/>
      <c r="L11" s="162"/>
    </row>
    <row r="12" spans="1:19" ht="15" customHeight="1" x14ac:dyDescent="0.25">
      <c r="A12" s="341" t="s">
        <v>36</v>
      </c>
      <c r="B12" s="342"/>
      <c r="C12" s="65"/>
      <c r="D12" s="66"/>
      <c r="E12" s="66"/>
      <c r="F12" s="67"/>
      <c r="G12" s="66"/>
      <c r="H12" s="67"/>
      <c r="I12" s="67"/>
      <c r="J12" s="67"/>
      <c r="K12" s="67"/>
      <c r="L12" s="68"/>
    </row>
    <row r="13" spans="1:19" ht="15.75" thickBot="1" x14ac:dyDescent="0.3">
      <c r="A13" s="69" t="s">
        <v>10</v>
      </c>
      <c r="B13" s="89" t="s">
        <v>85</v>
      </c>
      <c r="C13" s="161"/>
      <c r="D13" s="161"/>
      <c r="E13" s="161"/>
      <c r="F13" s="161"/>
      <c r="G13" s="161"/>
      <c r="H13" s="161"/>
      <c r="I13" s="161"/>
      <c r="J13" s="161"/>
      <c r="K13" s="161"/>
      <c r="L13" s="162"/>
      <c r="M13" s="90"/>
    </row>
    <row r="14" spans="1:19" x14ac:dyDescent="0.25">
      <c r="A14" s="341" t="s">
        <v>124</v>
      </c>
      <c r="B14" s="342"/>
      <c r="C14" s="65"/>
      <c r="D14" s="66"/>
      <c r="E14" s="66"/>
      <c r="F14" s="67"/>
      <c r="G14" s="66"/>
      <c r="H14" s="67"/>
      <c r="I14" s="67"/>
      <c r="J14" s="67"/>
      <c r="K14" s="67"/>
      <c r="L14" s="68"/>
      <c r="M14" s="90"/>
    </row>
    <row r="15" spans="1:19" x14ac:dyDescent="0.25">
      <c r="A15" s="69" t="s">
        <v>1</v>
      </c>
      <c r="B15" s="91" t="s">
        <v>89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2"/>
      <c r="M15" s="90"/>
    </row>
    <row r="16" spans="1:19" x14ac:dyDescent="0.25">
      <c r="A16" s="69" t="s">
        <v>11</v>
      </c>
      <c r="B16" s="91" t="s">
        <v>90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2"/>
      <c r="M16" s="90"/>
    </row>
    <row r="17" spans="1:13" ht="45.75" customHeight="1" x14ac:dyDescent="0.25">
      <c r="A17" s="69" t="s">
        <v>34</v>
      </c>
      <c r="B17" s="91" t="s">
        <v>125</v>
      </c>
      <c r="C17" s="92"/>
      <c r="D17" s="92"/>
      <c r="E17" s="92"/>
      <c r="F17" s="92"/>
      <c r="G17" s="92"/>
      <c r="H17" s="92"/>
      <c r="I17" s="92"/>
      <c r="J17" s="92"/>
      <c r="K17" s="92"/>
      <c r="L17" s="93"/>
      <c r="M17" s="90"/>
    </row>
    <row r="18" spans="1:13" ht="15" customHeight="1" x14ac:dyDescent="0.25">
      <c r="A18" s="69" t="s">
        <v>37</v>
      </c>
      <c r="B18" s="91" t="s">
        <v>93</v>
      </c>
      <c r="C18" s="161"/>
      <c r="D18" s="161"/>
      <c r="E18" s="161"/>
      <c r="F18" s="161"/>
      <c r="G18" s="161"/>
      <c r="H18" s="161"/>
      <c r="I18" s="161"/>
      <c r="J18" s="161"/>
      <c r="K18" s="161"/>
      <c r="L18" s="162"/>
      <c r="M18" s="90"/>
    </row>
    <row r="19" spans="1:13" ht="30" customHeight="1" x14ac:dyDescent="0.25">
      <c r="A19" s="69" t="s">
        <v>39</v>
      </c>
      <c r="B19" s="91" t="s">
        <v>126</v>
      </c>
      <c r="C19" s="161"/>
      <c r="D19" s="161"/>
      <c r="E19" s="161"/>
      <c r="F19" s="161"/>
      <c r="G19" s="161"/>
      <c r="H19" s="161"/>
      <c r="I19" s="161"/>
      <c r="J19" s="161"/>
      <c r="K19" s="161"/>
      <c r="L19" s="162"/>
      <c r="M19" s="90"/>
    </row>
    <row r="20" spans="1:13" ht="15.75" thickBot="1" x14ac:dyDescent="0.3">
      <c r="A20" s="69" t="s">
        <v>42</v>
      </c>
      <c r="B20" s="89" t="s">
        <v>95</v>
      </c>
      <c r="C20" s="161"/>
      <c r="D20" s="161"/>
      <c r="E20" s="161"/>
      <c r="F20" s="161"/>
      <c r="G20" s="161"/>
      <c r="H20" s="161"/>
      <c r="I20" s="161"/>
      <c r="J20" s="161"/>
      <c r="K20" s="161"/>
      <c r="L20" s="162"/>
      <c r="M20" s="90"/>
    </row>
    <row r="21" spans="1:13" x14ac:dyDescent="0.25">
      <c r="A21" s="341" t="s">
        <v>67</v>
      </c>
      <c r="B21" s="342"/>
      <c r="C21" s="205"/>
      <c r="D21" s="65"/>
      <c r="E21" s="65"/>
      <c r="F21" s="66"/>
      <c r="G21" s="66"/>
      <c r="H21" s="67"/>
      <c r="I21" s="67"/>
      <c r="J21" s="67"/>
      <c r="K21" s="67"/>
      <c r="L21" s="68"/>
      <c r="M21" s="90"/>
    </row>
    <row r="22" spans="1:13" ht="15.75" thickBot="1" x14ac:dyDescent="0.3">
      <c r="A22" s="159" t="s">
        <v>44</v>
      </c>
      <c r="B22" s="91" t="s">
        <v>84</v>
      </c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90"/>
    </row>
    <row r="23" spans="1:13" x14ac:dyDescent="0.25">
      <c r="A23" s="341" t="s">
        <v>74</v>
      </c>
      <c r="B23" s="342"/>
      <c r="C23" s="205"/>
      <c r="D23" s="65"/>
      <c r="E23" s="65"/>
      <c r="F23" s="66"/>
      <c r="G23" s="66"/>
      <c r="H23" s="67"/>
      <c r="I23" s="67"/>
      <c r="J23" s="67"/>
      <c r="K23" s="67"/>
      <c r="L23" s="68"/>
      <c r="M23" s="90"/>
    </row>
    <row r="24" spans="1:13" x14ac:dyDescent="0.25">
      <c r="A24" s="71" t="s">
        <v>46</v>
      </c>
      <c r="B24" s="70" t="s">
        <v>127</v>
      </c>
      <c r="C24" s="214" t="str">
        <f>IF(C17="","",VLOOKUP(C17,#REF!,2))</f>
        <v/>
      </c>
      <c r="D24" s="214"/>
      <c r="E24" s="214"/>
      <c r="F24" s="215"/>
      <c r="G24" s="215"/>
      <c r="H24" s="214"/>
      <c r="I24" s="214"/>
      <c r="J24" s="214"/>
      <c r="K24" s="214"/>
      <c r="L24" s="216"/>
      <c r="M24" s="90"/>
    </row>
    <row r="25" spans="1:13" x14ac:dyDescent="0.25">
      <c r="A25" s="71" t="s">
        <v>48</v>
      </c>
      <c r="B25" s="70" t="s">
        <v>128</v>
      </c>
      <c r="C25" s="94"/>
      <c r="D25" s="94"/>
      <c r="E25" s="94"/>
      <c r="F25" s="95"/>
      <c r="G25" s="95"/>
      <c r="H25" s="96"/>
      <c r="I25" s="96"/>
      <c r="J25" s="96"/>
      <c r="K25" s="96"/>
      <c r="L25" s="97"/>
      <c r="M25" s="90"/>
    </row>
    <row r="26" spans="1:13" x14ac:dyDescent="0.25">
      <c r="A26" s="71" t="s">
        <v>50</v>
      </c>
      <c r="B26" s="70" t="s">
        <v>129</v>
      </c>
      <c r="C26" s="94"/>
      <c r="D26" s="94"/>
      <c r="E26" s="94"/>
      <c r="F26" s="95"/>
      <c r="G26" s="95"/>
      <c r="H26" s="96"/>
      <c r="I26" s="96"/>
      <c r="J26" s="96"/>
      <c r="K26" s="96"/>
      <c r="L26" s="97"/>
      <c r="M26" s="90"/>
    </row>
    <row r="27" spans="1:13" x14ac:dyDescent="0.25">
      <c r="A27" s="71" t="s">
        <v>52</v>
      </c>
      <c r="B27" s="70" t="s">
        <v>109</v>
      </c>
      <c r="C27" s="94"/>
      <c r="D27" s="94"/>
      <c r="E27" s="94"/>
      <c r="F27" s="95"/>
      <c r="G27" s="95"/>
      <c r="H27" s="96"/>
      <c r="I27" s="96"/>
      <c r="J27" s="96"/>
      <c r="K27" s="96"/>
      <c r="L27" s="97"/>
      <c r="M27" s="90"/>
    </row>
    <row r="28" spans="1:13" x14ac:dyDescent="0.25">
      <c r="A28" s="71" t="s">
        <v>54</v>
      </c>
      <c r="B28" s="70" t="s">
        <v>110</v>
      </c>
      <c r="C28" s="94"/>
      <c r="D28" s="94"/>
      <c r="E28" s="94"/>
      <c r="F28" s="95"/>
      <c r="G28" s="95"/>
      <c r="H28" s="96"/>
      <c r="I28" s="96"/>
      <c r="J28" s="96"/>
      <c r="K28" s="96"/>
      <c r="L28" s="97"/>
      <c r="M28" s="90"/>
    </row>
    <row r="29" spans="1:13" ht="15.75" thickBot="1" x14ac:dyDescent="0.3">
      <c r="A29" s="98" t="s">
        <v>56</v>
      </c>
      <c r="B29" s="99" t="s">
        <v>130</v>
      </c>
      <c r="C29" s="100"/>
      <c r="D29" s="100"/>
      <c r="E29" s="100"/>
      <c r="F29" s="100"/>
      <c r="G29" s="101"/>
      <c r="H29" s="101"/>
      <c r="I29" s="102"/>
      <c r="J29" s="102"/>
      <c r="K29" s="102"/>
      <c r="L29" s="103"/>
      <c r="M29" s="90"/>
    </row>
    <row r="30" spans="1:13" x14ac:dyDescent="0.25">
      <c r="A30" s="351" t="s">
        <v>14</v>
      </c>
      <c r="B30" s="352"/>
      <c r="C30" s="209" t="str">
        <f>IF(C$11="","",IF(C$33="",Principal,IFERROR(INDEX(AGENTS_1[NOM],MATCH($R$1,AGENTS_1[LETTRE],0)),"")))</f>
        <v/>
      </c>
      <c r="D30" s="104" t="str">
        <f>IF(D$11="","",IF(D$33="",Principal,IFERROR(INDEX(AGENTS_1[NOM],MATCH($R$1,AGENTS_1[LETTRE],0)),"")))</f>
        <v/>
      </c>
      <c r="E30" s="104" t="str">
        <f>IF(E$11="","",IF(E$33="",Principal,IFERROR(INDEX(AGENTS_1[NOM],MATCH($R$1,AGENTS_1[LETTRE],0)),"")))</f>
        <v/>
      </c>
      <c r="F30" s="104" t="str">
        <f>IF(F$11="","",IF(F$33="",Principal,IFERROR(INDEX(AGENTS_1[NOM],MATCH($R$1,AGENTS_1[LETTRE],0)),"")))</f>
        <v/>
      </c>
      <c r="G30" s="104" t="str">
        <f>IF(G$11="","",IF(G$33="",Principal,IFERROR(INDEX(AGENTS_1[NOM],MATCH($R$1,AGENTS_1[LETTRE],0)),"")))</f>
        <v/>
      </c>
      <c r="H30" s="104" t="str">
        <f>IF(H$11="","",IF(H$33="",Principal,IFERROR(INDEX(AGENTS_1[NOM],MATCH($R$1,AGENTS_1[LETTRE],0)),"")))</f>
        <v/>
      </c>
      <c r="I30" s="104" t="str">
        <f>IF(I$11="","",IF(I$33="",Principal,IFERROR(INDEX(AGENTS_1[NOM],MATCH($R$1,AGENTS_1[LETTRE],0)),"")))</f>
        <v/>
      </c>
      <c r="J30" s="104" t="str">
        <f>IF(J$11="","",IF(J$33="",Principal,IFERROR(INDEX(AGENTS_1[NOM],MATCH($R$1,AGENTS_1[LETTRE],0)),"")))</f>
        <v/>
      </c>
      <c r="K30" s="104" t="str">
        <f>IF(K$11="","",IF(K$33="",Principal,IFERROR(INDEX(AGENTS_1[NOM],MATCH($R$1,AGENTS_1[LETTRE],0)),"")))</f>
        <v/>
      </c>
      <c r="L30" s="105" t="str">
        <f>IF(L$11="","",IF(L$33="",Principal,IFERROR(INDEX(AGENTS_1[NOM],MATCH($R$1,AGENTS_1[LETTRE],0)),"")))</f>
        <v/>
      </c>
      <c r="M30" s="90"/>
    </row>
    <row r="31" spans="1:13" x14ac:dyDescent="0.25">
      <c r="A31" s="353" t="s">
        <v>12</v>
      </c>
      <c r="B31" s="354"/>
      <c r="C31" s="106"/>
      <c r="D31" s="106"/>
      <c r="E31" s="106"/>
      <c r="F31" s="106"/>
      <c r="G31" s="106"/>
      <c r="H31" s="106"/>
      <c r="I31" s="106"/>
      <c r="J31" s="106"/>
      <c r="K31" s="106"/>
      <c r="L31" s="107"/>
      <c r="M31" s="90"/>
    </row>
    <row r="32" spans="1:13" ht="16.5" thickBot="1" x14ac:dyDescent="0.3">
      <c r="A32" s="355" t="s">
        <v>15</v>
      </c>
      <c r="B32" s="356"/>
      <c r="C32" s="108" t="str">
        <f>IF(C$30="","",LOOKUP(C$30,(INDEX(AGENTS_1[VISA],MATCH(C$30,AGENTS_1[NOM],0)))))</f>
        <v/>
      </c>
      <c r="D32" s="108" t="str">
        <f>IF(D$30="","",LOOKUP(D$30,(INDEX(AGENTS_1[VISA],MATCH(D$30,AGENTS_1[NOM],0)))))</f>
        <v/>
      </c>
      <c r="E32" s="108" t="str">
        <f>IF(E$30="","",LOOKUP(E$30,(INDEX(AGENTS_1[VISA],MATCH(E$30,AGENTS_1[NOM],0)))))</f>
        <v/>
      </c>
      <c r="F32" s="108" t="str">
        <f>IF(F$30="","",LOOKUP(F$30,(INDEX(AGENTS_1[VISA],MATCH(F$30,AGENTS_1[NOM],0)))))</f>
        <v/>
      </c>
      <c r="G32" s="108" t="str">
        <f>IF(G$30="","",LOOKUP(G$30,(INDEX(AGENTS_1[VISA],MATCH(G$30,AGENTS_1[NOM],0)))))</f>
        <v/>
      </c>
      <c r="H32" s="108" t="str">
        <f>IF(H$30="","",LOOKUP(H$30,(INDEX(AGENTS_1[VISA],MATCH(H$30,AGENTS_1[NOM],0)))))</f>
        <v/>
      </c>
      <c r="I32" s="108" t="str">
        <f>IF(I$30="","",LOOKUP(I$30,(INDEX(AGENTS_1[VISA],MATCH(I$30,AGENTS_1[NOM],0)))))</f>
        <v/>
      </c>
      <c r="J32" s="108" t="str">
        <f>IF(J$30="","",LOOKUP(J$30,(INDEX(AGENTS_1[VISA],MATCH(J$30,AGENTS_1[NOM],0)))))</f>
        <v/>
      </c>
      <c r="K32" s="108" t="str">
        <f>IF(K$30="","",LOOKUP(K$30,(INDEX(AGENTS_1[VISA],MATCH(K$30,AGENTS_1[NOM],0)))))</f>
        <v/>
      </c>
      <c r="L32" s="162" t="str">
        <f>IF(L$30="","",LOOKUP(L$30,(INDEX(AGENTS_1[VISA],MATCH(L$30,AGENTS_1[NOM],0)))))</f>
        <v/>
      </c>
      <c r="M32" s="90"/>
    </row>
    <row r="33" spans="1:13" x14ac:dyDescent="0.25">
      <c r="A33" s="109"/>
      <c r="B33" s="110"/>
      <c r="C33" s="210"/>
      <c r="D33" s="210"/>
      <c r="E33" s="210"/>
      <c r="F33" s="210"/>
      <c r="G33" s="210"/>
      <c r="H33" s="210"/>
      <c r="I33" s="210"/>
      <c r="J33" s="210"/>
      <c r="K33" s="210"/>
      <c r="L33" s="211"/>
      <c r="M33" s="90"/>
    </row>
    <row r="34" spans="1:13" ht="15.75" thickBot="1" x14ac:dyDescent="0.3">
      <c r="A34" s="109"/>
      <c r="B34" s="110"/>
      <c r="C34" s="81"/>
      <c r="D34" s="81"/>
      <c r="E34" s="81"/>
      <c r="F34" s="81"/>
      <c r="G34" s="81"/>
      <c r="H34" s="81"/>
      <c r="I34" s="81"/>
      <c r="J34" s="81"/>
      <c r="K34" s="81"/>
      <c r="L34" s="83"/>
      <c r="M34" s="90"/>
    </row>
    <row r="35" spans="1:13" ht="15" customHeight="1" x14ac:dyDescent="0.25">
      <c r="A35" s="75"/>
      <c r="B35" s="76"/>
      <c r="C35" s="76"/>
      <c r="D35" s="76"/>
      <c r="E35" s="76"/>
      <c r="F35" s="76"/>
      <c r="G35" s="76"/>
      <c r="H35" s="77"/>
      <c r="I35" s="77"/>
      <c r="J35" s="77"/>
      <c r="K35" s="77"/>
      <c r="L35" s="78"/>
    </row>
    <row r="36" spans="1:13" ht="15" customHeight="1" x14ac:dyDescent="0.25">
      <c r="A36" s="79" t="s">
        <v>78</v>
      </c>
      <c r="B36" s="80"/>
      <c r="C36" s="80"/>
      <c r="D36" s="81"/>
      <c r="E36" s="81"/>
      <c r="F36" s="81"/>
      <c r="G36" s="81"/>
      <c r="H36" s="82"/>
      <c r="I36" s="82"/>
      <c r="J36" s="82"/>
      <c r="K36" s="82"/>
      <c r="L36" s="83"/>
    </row>
    <row r="37" spans="1:13" ht="15" customHeight="1" thickBot="1" x14ac:dyDescent="0.3">
      <c r="A37" s="84" t="s">
        <v>79</v>
      </c>
      <c r="B37" s="72"/>
      <c r="C37" s="72"/>
      <c r="D37" s="73"/>
      <c r="E37" s="73"/>
      <c r="F37" s="73"/>
      <c r="G37" s="73"/>
      <c r="H37" s="74"/>
      <c r="I37" s="74"/>
      <c r="J37" s="74"/>
      <c r="K37" s="74"/>
      <c r="L37" s="85"/>
    </row>
    <row r="38" spans="1:13" ht="15" customHeight="1" x14ac:dyDescent="0.25">
      <c r="A38" s="341" t="s">
        <v>80</v>
      </c>
      <c r="B38" s="342"/>
      <c r="C38" s="205"/>
      <c r="D38" s="65"/>
      <c r="E38" s="357" t="s">
        <v>0</v>
      </c>
      <c r="F38" s="358"/>
      <c r="G38" s="357" t="s">
        <v>25</v>
      </c>
      <c r="H38" s="358"/>
      <c r="I38" s="359" t="s">
        <v>26</v>
      </c>
      <c r="J38" s="360"/>
      <c r="K38" s="359" t="s">
        <v>27</v>
      </c>
      <c r="L38" s="361"/>
    </row>
    <row r="39" spans="1:13" ht="20.100000000000001" customHeight="1" thickBot="1" x14ac:dyDescent="0.3">
      <c r="A39" s="86"/>
      <c r="B39" s="111" t="s">
        <v>81</v>
      </c>
      <c r="C39" s="343"/>
      <c r="D39" s="344"/>
      <c r="E39" s="362"/>
      <c r="F39" s="363"/>
      <c r="G39" s="362"/>
      <c r="H39" s="363"/>
      <c r="I39" s="364"/>
      <c r="J39" s="365"/>
      <c r="K39" s="364"/>
      <c r="L39" s="366"/>
    </row>
  </sheetData>
  <mergeCells count="28">
    <mergeCell ref="G38:H38"/>
    <mergeCell ref="I38:J38"/>
    <mergeCell ref="K38:L38"/>
    <mergeCell ref="C39:D39"/>
    <mergeCell ref="E39:F39"/>
    <mergeCell ref="G39:H39"/>
    <mergeCell ref="I39:J39"/>
    <mergeCell ref="K39:L39"/>
    <mergeCell ref="E38:F38"/>
    <mergeCell ref="A23:B23"/>
    <mergeCell ref="A30:B30"/>
    <mergeCell ref="A31:B31"/>
    <mergeCell ref="A32:B32"/>
    <mergeCell ref="A38:B38"/>
    <mergeCell ref="A21:B21"/>
    <mergeCell ref="A1:B4"/>
    <mergeCell ref="D1:L2"/>
    <mergeCell ref="P1:Q1"/>
    <mergeCell ref="C3:L4"/>
    <mergeCell ref="P3:S6"/>
    <mergeCell ref="A6:C6"/>
    <mergeCell ref="D6:G6"/>
    <mergeCell ref="I6:L6"/>
    <mergeCell ref="A7:C7"/>
    <mergeCell ref="D7:L7"/>
    <mergeCell ref="A10:B10"/>
    <mergeCell ref="A12:B12"/>
    <mergeCell ref="A14:B14"/>
  </mergeCells>
  <conditionalFormatting sqref="A11:B22">
    <cfRule type="expression" dxfId="1" priority="1">
      <formula>$C11:$L11="na"</formula>
    </cfRule>
  </conditionalFormatting>
  <dataValidations count="2">
    <dataValidation type="list" allowBlank="1" showInputMessage="1" showErrorMessage="1" sqref="C34:L34">
      <formula1>RESULTAT</formula1>
    </dataValidation>
    <dataValidation type="list" allowBlank="1" showInputMessage="1" showErrorMessage="1" sqref="C22:L22 C11:L11 C18:L20 C15:L16 C13:L13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7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228600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8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228600</xdr:colOff>
                    <xdr:row>10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C17:L17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7030A0"/>
    <pageSetUpPr fitToPage="1"/>
  </sheetPr>
  <dimension ref="A1:P93"/>
  <sheetViews>
    <sheetView showGridLines="0" zoomScaleSheetLayoutView="85" workbookViewId="0">
      <selection activeCell="E28" sqref="E28:E29"/>
    </sheetView>
  </sheetViews>
  <sheetFormatPr baseColWidth="10" defaultColWidth="11.42578125" defaultRowHeight="15" x14ac:dyDescent="0.25"/>
  <cols>
    <col min="1" max="1" width="5.7109375" style="6" customWidth="1"/>
    <col min="2" max="2" width="39.42578125" style="6" bestFit="1" customWidth="1"/>
    <col min="3" max="4" width="12.7109375" style="6" customWidth="1"/>
    <col min="5" max="5" width="13.85546875" style="6" customWidth="1"/>
    <col min="6" max="6" width="18.42578125" style="6" customWidth="1"/>
    <col min="7" max="7" width="12.7109375" style="6" customWidth="1"/>
    <col min="8" max="8" width="12.7109375" style="8" customWidth="1"/>
    <col min="9" max="9" width="12.7109375" style="6" customWidth="1"/>
    <col min="10" max="12" width="11.42578125" style="6"/>
    <col min="13" max="13" width="14.7109375" style="6" customWidth="1"/>
    <col min="14" max="16384" width="11.42578125" style="6"/>
  </cols>
  <sheetData>
    <row r="1" spans="1:16" ht="15" customHeight="1" thickBot="1" x14ac:dyDescent="0.3">
      <c r="A1" s="229"/>
      <c r="B1" s="230"/>
      <c r="C1" s="229"/>
      <c r="D1" s="230"/>
      <c r="E1" s="230" t="s">
        <v>131</v>
      </c>
      <c r="F1" s="230"/>
      <c r="G1" s="230"/>
      <c r="H1" s="230"/>
      <c r="I1" s="230"/>
      <c r="K1" s="6" t="s">
        <v>159</v>
      </c>
      <c r="M1" s="231" t="s">
        <v>20</v>
      </c>
      <c r="N1" s="232"/>
      <c r="O1" s="7"/>
    </row>
    <row r="2" spans="1:16" ht="15" customHeight="1" x14ac:dyDescent="0.25">
      <c r="A2" s="230"/>
      <c r="B2" s="230"/>
      <c r="C2" s="230"/>
      <c r="D2" s="230"/>
      <c r="E2" s="230"/>
      <c r="F2" s="230"/>
      <c r="G2" s="230"/>
      <c r="H2" s="230"/>
      <c r="I2" s="230"/>
    </row>
    <row r="3" spans="1:16" ht="15" customHeight="1" x14ac:dyDescent="0.25">
      <c r="A3" s="230"/>
      <c r="B3" s="230"/>
      <c r="C3" s="230"/>
      <c r="D3" s="230"/>
      <c r="E3" s="230" t="s">
        <v>18</v>
      </c>
      <c r="F3" s="230"/>
      <c r="G3" s="230"/>
      <c r="H3" s="230"/>
      <c r="I3" s="230"/>
      <c r="M3" s="243" t="s">
        <v>140</v>
      </c>
      <c r="N3" s="243"/>
      <c r="O3" s="243"/>
      <c r="P3" s="243"/>
    </row>
    <row r="4" spans="1:16" ht="15" customHeight="1" x14ac:dyDescent="0.25">
      <c r="A4" s="230"/>
      <c r="B4" s="230"/>
      <c r="C4" s="230"/>
      <c r="D4" s="230"/>
      <c r="E4" s="230"/>
      <c r="F4" s="230"/>
      <c r="G4" s="230"/>
      <c r="H4" s="230"/>
      <c r="I4" s="230"/>
      <c r="L4" s="190"/>
      <c r="M4" s="243"/>
      <c r="N4" s="243"/>
      <c r="O4" s="243"/>
      <c r="P4" s="243"/>
    </row>
    <row r="5" spans="1:16" ht="9.9499999999999993" customHeight="1" thickBot="1" x14ac:dyDescent="0.3">
      <c r="L5" s="190"/>
      <c r="M5" s="243"/>
      <c r="N5" s="243"/>
      <c r="O5" s="243"/>
      <c r="P5" s="243"/>
    </row>
    <row r="6" spans="1:16" ht="15" customHeight="1" x14ac:dyDescent="0.25">
      <c r="A6" s="233" t="s">
        <v>21</v>
      </c>
      <c r="B6" s="234"/>
      <c r="C6" s="234"/>
      <c r="D6" s="234"/>
      <c r="E6" s="234"/>
      <c r="F6" s="244" t="str">
        <f>[1]Entête!B8</f>
        <v>…../…../……..</v>
      </c>
      <c r="G6" s="245"/>
      <c r="H6" s="204" t="s">
        <v>22</v>
      </c>
      <c r="I6" s="10" t="str">
        <f ca="1">RIGHT(CELL("nomfichier",A1),LEN(CELL("nomfichier",A1))-FIND("]",CELL("nomfichier",A1)))</f>
        <v>AV-FK-008.3</v>
      </c>
      <c r="L6" s="190"/>
      <c r="M6" s="190"/>
    </row>
    <row r="7" spans="1:16" ht="15" customHeight="1" thickBot="1" x14ac:dyDescent="0.3">
      <c r="A7" s="237" t="s">
        <v>23</v>
      </c>
      <c r="B7" s="238"/>
      <c r="C7" s="238"/>
      <c r="D7" s="238"/>
      <c r="E7" s="238"/>
      <c r="F7" s="239"/>
      <c r="G7" s="239"/>
      <c r="H7" s="239"/>
      <c r="I7" s="240"/>
    </row>
    <row r="8" spans="1:16" ht="9.9499999999999993" customHeight="1" thickBot="1" x14ac:dyDescent="0.3"/>
    <row r="9" spans="1:16" s="16" customFormat="1" ht="15" customHeight="1" thickBot="1" x14ac:dyDescent="0.3">
      <c r="A9" s="11" t="s">
        <v>13</v>
      </c>
      <c r="B9" s="369" t="s">
        <v>24</v>
      </c>
      <c r="C9" s="255"/>
      <c r="D9" s="370"/>
      <c r="E9" s="256"/>
      <c r="F9" s="113" t="s">
        <v>0</v>
      </c>
      <c r="G9" s="114" t="s">
        <v>25</v>
      </c>
      <c r="H9" s="14" t="s">
        <v>26</v>
      </c>
      <c r="I9" s="115" t="s">
        <v>27</v>
      </c>
    </row>
    <row r="10" spans="1:16" ht="15" customHeight="1" x14ac:dyDescent="0.25">
      <c r="A10" s="241" t="s">
        <v>36</v>
      </c>
      <c r="B10" s="242"/>
      <c r="C10" s="267"/>
      <c r="D10" s="242"/>
      <c r="E10" s="267"/>
      <c r="F10" s="116"/>
      <c r="G10" s="117"/>
      <c r="H10" s="19"/>
      <c r="I10" s="118"/>
    </row>
    <row r="11" spans="1:16" ht="15" customHeight="1" x14ac:dyDescent="0.25">
      <c r="A11" s="21" t="s">
        <v>8</v>
      </c>
      <c r="B11" s="119" t="s">
        <v>132</v>
      </c>
      <c r="C11" s="120"/>
      <c r="D11" s="121"/>
      <c r="E11" s="122"/>
      <c r="F11" s="161"/>
      <c r="G11" s="55" t="str">
        <f>IF(LEN($F11)=1,IF($J11="",Principal,IFERROR(INDEX(AGENTS_1[NOM],MATCH($O$1,AGENTS_1[LETTRE],0)),"")),"")</f>
        <v/>
      </c>
      <c r="H11" s="24"/>
      <c r="I11" s="112" t="str">
        <f>IF(G11="","",LOOKUP(G11,(INDEX(AGENTS_1[VISA],MATCH(G11,AGENTS_1[NOM],0)))))</f>
        <v/>
      </c>
    </row>
    <row r="12" spans="1:16" ht="15" customHeight="1" x14ac:dyDescent="0.25">
      <c r="A12" s="56" t="s">
        <v>10</v>
      </c>
      <c r="B12" s="119" t="s">
        <v>133</v>
      </c>
      <c r="C12" s="120"/>
      <c r="D12" s="121"/>
      <c r="E12" s="122"/>
      <c r="F12" s="161"/>
      <c r="G12" s="55" t="str">
        <f>IF(LEN($F12)=1,IF($J12="",Principal,IFERROR(INDEX(AGENTS_1[NOM],MATCH($O$1,AGENTS_1[LETTRE],0)),"")),"")</f>
        <v/>
      </c>
      <c r="H12" s="24"/>
      <c r="I12" s="112" t="str">
        <f>IF(G12="","",LOOKUP(G12,(INDEX(AGENTS_1[VISA],MATCH(G12,AGENTS_1[NOM],0)))))</f>
        <v/>
      </c>
    </row>
    <row r="13" spans="1:16" ht="15" customHeight="1" x14ac:dyDescent="0.25">
      <c r="A13" s="227" t="s">
        <v>41</v>
      </c>
      <c r="B13" s="228"/>
      <c r="C13" s="280"/>
      <c r="D13" s="228"/>
      <c r="E13" s="371"/>
      <c r="F13" s="123" t="str">
        <f>IF(D13="","",LOOKUP(D13,(INDEX(AGENTS_1[VISA],MATCH(D13,AGENTS_1[VISA],0)))))</f>
        <v/>
      </c>
      <c r="G13" s="26"/>
      <c r="H13" s="28"/>
      <c r="I13" s="124" t="str">
        <f>IF(G13="","",LOOKUP(G13,(INDEX(AGENTS_1[VISA],MATCH(G13,AGENTS_1[NOM],0)))))</f>
        <v/>
      </c>
    </row>
    <row r="14" spans="1:16" ht="39.75" customHeight="1" x14ac:dyDescent="0.25">
      <c r="A14" s="57" t="s">
        <v>1</v>
      </c>
      <c r="B14" s="372" t="s">
        <v>134</v>
      </c>
      <c r="C14" s="373"/>
      <c r="D14" s="374"/>
      <c r="E14" s="375"/>
      <c r="F14" s="55"/>
      <c r="G14" s="55" t="str">
        <f>IF($F14="","",IF($J14="",Principal,IFERROR(INDEX(AGENTS_1[NOM],MATCH($O$1,AGENTS_1[LETTRE],0)),"")))</f>
        <v/>
      </c>
      <c r="H14" s="24"/>
      <c r="I14" s="112" t="str">
        <f>IF(G14="","",LOOKUP(G14,(INDEX(AGENTS_1[VISA],MATCH(G14,AGENTS_1[NOM],0)))))</f>
        <v/>
      </c>
    </row>
    <row r="15" spans="1:16" ht="15" customHeight="1" x14ac:dyDescent="0.25">
      <c r="A15" s="56" t="s">
        <v>11</v>
      </c>
      <c r="B15" s="376" t="s">
        <v>135</v>
      </c>
      <c r="C15" s="377"/>
      <c r="D15" s="378"/>
      <c r="E15" s="379"/>
      <c r="F15" s="55"/>
      <c r="G15" s="55" t="str">
        <f>IF($F15="","",IF($J15="",Principal,IFERROR(INDEX(AGENTS_1[NOM],MATCH($O$1,AGENTS_1[LETTRE],0)),"")))</f>
        <v/>
      </c>
      <c r="H15" s="24"/>
      <c r="I15" s="112" t="str">
        <f>IF(G15="","",LOOKUP(G15,(INDEX(AGENTS_1[VISA],MATCH(G15,AGENTS_1[NOM],0)))))</f>
        <v/>
      </c>
    </row>
    <row r="16" spans="1:16" ht="15" customHeight="1" x14ac:dyDescent="0.25">
      <c r="A16" s="227" t="s">
        <v>74</v>
      </c>
      <c r="B16" s="228"/>
      <c r="C16" s="203"/>
      <c r="D16" s="198"/>
      <c r="E16" s="203"/>
      <c r="F16" s="61"/>
      <c r="G16" s="125"/>
      <c r="H16" s="28"/>
      <c r="I16" s="126"/>
    </row>
    <row r="17" spans="1:9" ht="15" customHeight="1" x14ac:dyDescent="0.25">
      <c r="A17" s="127"/>
      <c r="B17" s="128" t="s">
        <v>136</v>
      </c>
      <c r="C17" s="129">
        <v>1</v>
      </c>
      <c r="D17" s="130">
        <v>2</v>
      </c>
      <c r="E17" s="129">
        <v>3</v>
      </c>
      <c r="F17" s="130">
        <v>4</v>
      </c>
      <c r="G17" s="129">
        <v>5</v>
      </c>
      <c r="H17" s="129">
        <v>6</v>
      </c>
      <c r="I17" s="131">
        <v>7</v>
      </c>
    </row>
    <row r="18" spans="1:9" ht="15" customHeight="1" x14ac:dyDescent="0.25">
      <c r="A18" s="132" t="s">
        <v>34</v>
      </c>
      <c r="B18" s="128" t="s">
        <v>109</v>
      </c>
      <c r="C18" s="133"/>
      <c r="D18" s="134"/>
      <c r="E18" s="133"/>
      <c r="F18" s="134"/>
      <c r="G18" s="135"/>
      <c r="H18" s="136"/>
      <c r="I18" s="137"/>
    </row>
    <row r="19" spans="1:9" ht="15" customHeight="1" x14ac:dyDescent="0.25">
      <c r="A19" s="138" t="s">
        <v>37</v>
      </c>
      <c r="B19" s="139" t="s">
        <v>111</v>
      </c>
      <c r="C19" s="140"/>
      <c r="D19" s="58"/>
      <c r="E19" s="140"/>
      <c r="F19" s="59"/>
      <c r="G19" s="30"/>
      <c r="H19" s="60"/>
      <c r="I19" s="141"/>
    </row>
    <row r="20" spans="1:9" ht="48" customHeight="1" x14ac:dyDescent="0.25">
      <c r="A20" s="142"/>
      <c r="B20" s="143"/>
      <c r="C20" s="144"/>
      <c r="D20" s="143"/>
      <c r="E20" s="144"/>
      <c r="F20" s="145"/>
      <c r="G20" s="146"/>
      <c r="H20" s="147"/>
      <c r="I20" s="148"/>
    </row>
    <row r="21" spans="1:9" ht="30" customHeight="1" thickBot="1" x14ac:dyDescent="0.3">
      <c r="A21" s="380"/>
      <c r="B21" s="381"/>
      <c r="C21" s="149"/>
      <c r="D21" s="44"/>
      <c r="E21" s="149"/>
      <c r="F21" s="46"/>
      <c r="G21" s="45"/>
      <c r="H21" s="367"/>
      <c r="I21" s="368"/>
    </row>
    <row r="22" spans="1:9" ht="15" customHeight="1" x14ac:dyDescent="0.25">
      <c r="A22" s="32" t="s">
        <v>77</v>
      </c>
      <c r="B22" s="33"/>
      <c r="C22" s="34"/>
      <c r="D22" s="33"/>
      <c r="E22" s="34"/>
      <c r="F22" s="33"/>
      <c r="G22" s="34"/>
      <c r="H22" s="35"/>
      <c r="I22" s="150"/>
    </row>
    <row r="23" spans="1:9" ht="15" customHeight="1" x14ac:dyDescent="0.25">
      <c r="A23" s="37" t="s">
        <v>78</v>
      </c>
      <c r="B23" s="38"/>
      <c r="C23" s="151"/>
      <c r="D23" s="38"/>
      <c r="E23" s="151"/>
      <c r="F23" s="40"/>
      <c r="G23" s="39"/>
      <c r="H23" s="41"/>
      <c r="I23" s="152"/>
    </row>
    <row r="24" spans="1:9" ht="15" customHeight="1" thickBot="1" x14ac:dyDescent="0.3">
      <c r="A24" s="43" t="s">
        <v>79</v>
      </c>
      <c r="B24" s="44"/>
      <c r="C24" s="149"/>
      <c r="D24" s="44"/>
      <c r="E24" s="149"/>
      <c r="F24" s="46"/>
      <c r="G24" s="45"/>
      <c r="H24" s="47"/>
      <c r="I24" s="153"/>
    </row>
    <row r="25" spans="1:9" ht="15" customHeight="1" x14ac:dyDescent="0.25">
      <c r="A25" s="241" t="s">
        <v>80</v>
      </c>
      <c r="B25" s="242"/>
      <c r="C25" s="200"/>
      <c r="D25" s="199"/>
      <c r="E25" s="200"/>
      <c r="F25" s="116"/>
      <c r="G25" s="117"/>
      <c r="H25" s="19"/>
      <c r="I25" s="118"/>
    </row>
    <row r="26" spans="1:9" ht="15" customHeight="1" thickBot="1" x14ac:dyDescent="0.3">
      <c r="A26" s="49"/>
      <c r="B26" s="50" t="s">
        <v>81</v>
      </c>
      <c r="C26" s="154"/>
      <c r="D26" s="50"/>
      <c r="E26" s="154"/>
      <c r="F26" s="51"/>
      <c r="G26" s="31"/>
      <c r="H26" s="52"/>
      <c r="I26" s="155"/>
    </row>
    <row r="27" spans="1:9" x14ac:dyDescent="0.25">
      <c r="A27" s="54"/>
      <c r="B27" s="54"/>
      <c r="D27" s="54"/>
      <c r="F27" s="54"/>
    </row>
    <row r="28" spans="1:9" x14ac:dyDescent="0.25">
      <c r="A28" s="54"/>
      <c r="B28" s="54"/>
      <c r="D28" s="54"/>
      <c r="F28" s="54"/>
    </row>
    <row r="29" spans="1:9" x14ac:dyDescent="0.25">
      <c r="A29" s="54"/>
      <c r="B29" s="54"/>
      <c r="D29" s="54"/>
      <c r="F29" s="54"/>
    </row>
    <row r="30" spans="1:9" x14ac:dyDescent="0.25">
      <c r="A30" s="54"/>
      <c r="B30" s="54"/>
      <c r="D30" s="54"/>
      <c r="F30" s="54"/>
    </row>
    <row r="31" spans="1:9" x14ac:dyDescent="0.25">
      <c r="A31" s="54"/>
      <c r="B31" s="54"/>
      <c r="D31" s="54"/>
      <c r="F31" s="54"/>
    </row>
    <row r="32" spans="1:9" x14ac:dyDescent="0.25">
      <c r="A32" s="54"/>
      <c r="B32" s="54"/>
      <c r="D32" s="54"/>
      <c r="F32" s="54"/>
    </row>
    <row r="33" spans="1:6" x14ac:dyDescent="0.25">
      <c r="A33" s="54"/>
      <c r="B33" s="54"/>
      <c r="D33" s="54"/>
      <c r="F33" s="54"/>
    </row>
    <row r="34" spans="1:6" x14ac:dyDescent="0.25">
      <c r="A34" s="54"/>
      <c r="B34" s="54"/>
      <c r="D34" s="54"/>
      <c r="F34" s="54"/>
    </row>
    <row r="35" spans="1:6" x14ac:dyDescent="0.25">
      <c r="A35" s="54"/>
      <c r="B35" s="54"/>
      <c r="D35" s="54"/>
      <c r="F35" s="54"/>
    </row>
    <row r="36" spans="1:6" x14ac:dyDescent="0.25">
      <c r="A36" s="54"/>
      <c r="B36" s="54"/>
      <c r="D36" s="54"/>
      <c r="F36" s="54"/>
    </row>
    <row r="37" spans="1:6" x14ac:dyDescent="0.25">
      <c r="A37" s="54"/>
      <c r="B37" s="54"/>
      <c r="D37" s="54"/>
      <c r="F37" s="54"/>
    </row>
    <row r="38" spans="1:6" x14ac:dyDescent="0.25">
      <c r="A38" s="54"/>
      <c r="B38" s="54"/>
      <c r="D38" s="54"/>
      <c r="F38" s="54"/>
    </row>
    <row r="39" spans="1:6" x14ac:dyDescent="0.25">
      <c r="A39" s="54"/>
      <c r="B39" s="54"/>
      <c r="D39" s="54"/>
      <c r="F39" s="54"/>
    </row>
    <row r="40" spans="1:6" x14ac:dyDescent="0.25">
      <c r="A40" s="54"/>
      <c r="B40" s="54"/>
      <c r="D40" s="54"/>
      <c r="F40" s="54"/>
    </row>
    <row r="41" spans="1:6" x14ac:dyDescent="0.25">
      <c r="A41" s="54"/>
      <c r="B41" s="54"/>
      <c r="D41" s="54"/>
      <c r="F41" s="54"/>
    </row>
    <row r="42" spans="1:6" x14ac:dyDescent="0.25">
      <c r="A42" s="54"/>
      <c r="B42" s="54"/>
      <c r="D42" s="54"/>
      <c r="F42" s="54"/>
    </row>
    <row r="43" spans="1:6" x14ac:dyDescent="0.25">
      <c r="A43" s="54"/>
      <c r="B43" s="54"/>
      <c r="D43" s="54"/>
      <c r="F43" s="54"/>
    </row>
    <row r="44" spans="1:6" x14ac:dyDescent="0.25">
      <c r="A44" s="54"/>
      <c r="B44" s="54"/>
      <c r="D44" s="54"/>
      <c r="F44" s="54"/>
    </row>
    <row r="45" spans="1:6" x14ac:dyDescent="0.25">
      <c r="A45" s="54"/>
      <c r="B45" s="54"/>
      <c r="D45" s="54"/>
      <c r="F45" s="54"/>
    </row>
    <row r="46" spans="1:6" x14ac:dyDescent="0.25">
      <c r="A46" s="54"/>
      <c r="B46" s="54"/>
      <c r="D46" s="54"/>
      <c r="F46" s="54"/>
    </row>
    <row r="47" spans="1:6" x14ac:dyDescent="0.25">
      <c r="A47" s="54"/>
      <c r="B47" s="54"/>
      <c r="D47" s="54"/>
      <c r="F47" s="54"/>
    </row>
    <row r="48" spans="1:6" x14ac:dyDescent="0.25">
      <c r="A48" s="54"/>
      <c r="B48" s="54"/>
      <c r="D48" s="54"/>
      <c r="F48" s="54"/>
    </row>
    <row r="49" spans="1:6" x14ac:dyDescent="0.25">
      <c r="A49" s="54"/>
      <c r="B49" s="54"/>
      <c r="D49" s="54"/>
      <c r="F49" s="54"/>
    </row>
    <row r="50" spans="1:6" x14ac:dyDescent="0.25">
      <c r="A50" s="54"/>
      <c r="B50" s="54"/>
      <c r="D50" s="54"/>
      <c r="F50" s="54"/>
    </row>
    <row r="51" spans="1:6" x14ac:dyDescent="0.25">
      <c r="A51" s="54"/>
      <c r="B51" s="54"/>
      <c r="D51" s="54"/>
      <c r="F51" s="54"/>
    </row>
    <row r="52" spans="1:6" x14ac:dyDescent="0.25">
      <c r="A52" s="54"/>
      <c r="B52" s="54"/>
      <c r="D52" s="54"/>
      <c r="F52" s="54"/>
    </row>
    <row r="53" spans="1:6" x14ac:dyDescent="0.25">
      <c r="A53" s="54"/>
      <c r="B53" s="54"/>
      <c r="D53" s="54"/>
      <c r="F53" s="54"/>
    </row>
    <row r="54" spans="1:6" x14ac:dyDescent="0.25">
      <c r="A54" s="54"/>
      <c r="B54" s="54"/>
      <c r="D54" s="54"/>
      <c r="F54" s="54"/>
    </row>
    <row r="55" spans="1:6" x14ac:dyDescent="0.25">
      <c r="A55" s="54"/>
      <c r="B55" s="54"/>
      <c r="D55" s="54"/>
      <c r="F55" s="54"/>
    </row>
    <row r="56" spans="1:6" x14ac:dyDescent="0.25">
      <c r="A56" s="54"/>
      <c r="B56" s="54"/>
      <c r="D56" s="54"/>
      <c r="F56" s="54"/>
    </row>
    <row r="57" spans="1:6" x14ac:dyDescent="0.25">
      <c r="A57" s="54"/>
      <c r="B57" s="54"/>
      <c r="D57" s="54"/>
      <c r="F57" s="54"/>
    </row>
    <row r="58" spans="1:6" x14ac:dyDescent="0.25">
      <c r="A58" s="54"/>
      <c r="B58" s="54"/>
      <c r="D58" s="54"/>
      <c r="F58" s="54"/>
    </row>
    <row r="59" spans="1:6" x14ac:dyDescent="0.25">
      <c r="A59" s="54"/>
      <c r="B59" s="54"/>
      <c r="D59" s="54"/>
      <c r="F59" s="54"/>
    </row>
    <row r="60" spans="1:6" x14ac:dyDescent="0.25">
      <c r="A60" s="54"/>
      <c r="B60" s="54"/>
      <c r="D60" s="54"/>
      <c r="F60" s="54"/>
    </row>
    <row r="61" spans="1:6" x14ac:dyDescent="0.25">
      <c r="A61" s="54"/>
      <c r="B61" s="54"/>
      <c r="D61" s="54"/>
      <c r="F61" s="54"/>
    </row>
    <row r="62" spans="1:6" x14ac:dyDescent="0.25">
      <c r="A62" s="54"/>
      <c r="B62" s="54"/>
      <c r="D62" s="54"/>
      <c r="F62" s="54"/>
    </row>
    <row r="63" spans="1:6" x14ac:dyDescent="0.25">
      <c r="A63" s="54"/>
      <c r="B63" s="54"/>
      <c r="D63" s="54"/>
      <c r="F63" s="54"/>
    </row>
    <row r="64" spans="1:6" x14ac:dyDescent="0.25">
      <c r="A64" s="54"/>
      <c r="B64" s="54"/>
      <c r="D64" s="54"/>
      <c r="F64" s="54"/>
    </row>
    <row r="65" spans="1:6" x14ac:dyDescent="0.25">
      <c r="A65" s="54"/>
      <c r="B65" s="54"/>
      <c r="D65" s="54"/>
      <c r="F65" s="54"/>
    </row>
    <row r="66" spans="1:6" x14ac:dyDescent="0.25">
      <c r="A66" s="54"/>
      <c r="B66" s="54"/>
      <c r="D66" s="54"/>
      <c r="F66" s="54"/>
    </row>
    <row r="67" spans="1:6" x14ac:dyDescent="0.25">
      <c r="A67" s="54"/>
      <c r="B67" s="54"/>
      <c r="D67" s="54"/>
      <c r="F67" s="54"/>
    </row>
    <row r="68" spans="1:6" x14ac:dyDescent="0.25">
      <c r="A68" s="54"/>
      <c r="B68" s="54"/>
      <c r="D68" s="54"/>
      <c r="F68" s="54"/>
    </row>
    <row r="69" spans="1:6" x14ac:dyDescent="0.25">
      <c r="A69" s="54"/>
      <c r="B69" s="54"/>
      <c r="D69" s="54"/>
      <c r="F69" s="54"/>
    </row>
    <row r="70" spans="1:6" x14ac:dyDescent="0.25">
      <c r="A70" s="54"/>
      <c r="B70" s="54"/>
      <c r="D70" s="54"/>
      <c r="F70" s="54"/>
    </row>
    <row r="71" spans="1:6" x14ac:dyDescent="0.25">
      <c r="A71" s="54"/>
      <c r="B71" s="54"/>
      <c r="D71" s="54"/>
      <c r="F71" s="54"/>
    </row>
    <row r="72" spans="1:6" x14ac:dyDescent="0.25">
      <c r="A72" s="54"/>
      <c r="B72" s="54"/>
      <c r="D72" s="54"/>
      <c r="F72" s="54"/>
    </row>
    <row r="73" spans="1:6" x14ac:dyDescent="0.25">
      <c r="A73" s="54"/>
      <c r="B73" s="54"/>
      <c r="D73" s="54"/>
      <c r="F73" s="54"/>
    </row>
    <row r="74" spans="1:6" x14ac:dyDescent="0.25">
      <c r="A74" s="54"/>
      <c r="B74" s="54"/>
      <c r="D74" s="54"/>
      <c r="F74" s="54"/>
    </row>
    <row r="75" spans="1:6" x14ac:dyDescent="0.25">
      <c r="A75" s="54"/>
      <c r="B75" s="54"/>
      <c r="D75" s="54"/>
      <c r="F75" s="54"/>
    </row>
    <row r="76" spans="1:6" x14ac:dyDescent="0.25">
      <c r="A76" s="54"/>
      <c r="B76" s="54"/>
      <c r="D76" s="54"/>
      <c r="F76" s="54"/>
    </row>
    <row r="77" spans="1:6" x14ac:dyDescent="0.25">
      <c r="A77" s="54"/>
      <c r="B77" s="54"/>
      <c r="D77" s="54"/>
      <c r="F77" s="54"/>
    </row>
    <row r="78" spans="1:6" x14ac:dyDescent="0.25">
      <c r="A78" s="54"/>
      <c r="B78" s="54"/>
      <c r="D78" s="54"/>
      <c r="F78" s="54"/>
    </row>
    <row r="79" spans="1:6" x14ac:dyDescent="0.25">
      <c r="A79" s="54"/>
      <c r="B79" s="54"/>
      <c r="D79" s="54"/>
      <c r="F79" s="54"/>
    </row>
    <row r="80" spans="1:6" x14ac:dyDescent="0.25">
      <c r="A80" s="54"/>
      <c r="B80" s="54"/>
      <c r="D80" s="54"/>
      <c r="F80" s="54"/>
    </row>
    <row r="81" spans="1:6" x14ac:dyDescent="0.25">
      <c r="A81" s="54"/>
      <c r="B81" s="54"/>
      <c r="D81" s="54"/>
      <c r="F81" s="54"/>
    </row>
    <row r="82" spans="1:6" x14ac:dyDescent="0.25">
      <c r="A82" s="54"/>
      <c r="B82" s="54"/>
      <c r="D82" s="54"/>
      <c r="F82" s="54"/>
    </row>
    <row r="83" spans="1:6" x14ac:dyDescent="0.25">
      <c r="A83" s="54"/>
      <c r="B83" s="54"/>
      <c r="D83" s="54"/>
      <c r="F83" s="54"/>
    </row>
    <row r="84" spans="1:6" x14ac:dyDescent="0.25">
      <c r="A84" s="54"/>
      <c r="B84" s="54"/>
      <c r="D84" s="54"/>
      <c r="F84" s="54"/>
    </row>
    <row r="85" spans="1:6" x14ac:dyDescent="0.25">
      <c r="A85" s="54"/>
      <c r="B85" s="54"/>
      <c r="D85" s="54"/>
      <c r="F85" s="54"/>
    </row>
    <row r="86" spans="1:6" x14ac:dyDescent="0.25">
      <c r="A86" s="54"/>
      <c r="B86" s="54"/>
      <c r="D86" s="54"/>
      <c r="F86" s="54"/>
    </row>
    <row r="87" spans="1:6" x14ac:dyDescent="0.25">
      <c r="A87" s="54"/>
      <c r="B87" s="54"/>
      <c r="D87" s="54"/>
      <c r="F87" s="54"/>
    </row>
    <row r="88" spans="1:6" x14ac:dyDescent="0.25">
      <c r="A88" s="54"/>
      <c r="B88" s="54"/>
      <c r="D88" s="54"/>
      <c r="F88" s="54"/>
    </row>
    <row r="89" spans="1:6" x14ac:dyDescent="0.25">
      <c r="A89" s="54"/>
      <c r="B89" s="54"/>
      <c r="D89" s="54"/>
      <c r="F89" s="54"/>
    </row>
    <row r="90" spans="1:6" x14ac:dyDescent="0.25">
      <c r="A90" s="54"/>
      <c r="B90" s="54"/>
      <c r="D90" s="54"/>
      <c r="F90" s="54"/>
    </row>
    <row r="91" spans="1:6" x14ac:dyDescent="0.25">
      <c r="A91" s="54"/>
      <c r="B91" s="54"/>
      <c r="D91" s="54"/>
      <c r="F91" s="54"/>
    </row>
    <row r="92" spans="1:6" x14ac:dyDescent="0.25">
      <c r="A92" s="54"/>
      <c r="B92" s="54"/>
      <c r="D92" s="54"/>
      <c r="F92" s="54"/>
    </row>
    <row r="93" spans="1:6" x14ac:dyDescent="0.25">
      <c r="A93" s="54"/>
      <c r="B93" s="54"/>
      <c r="D93" s="54"/>
      <c r="F93" s="54"/>
    </row>
  </sheetData>
  <mergeCells count="19">
    <mergeCell ref="A25:B25"/>
    <mergeCell ref="A13:E13"/>
    <mergeCell ref="B14:E14"/>
    <mergeCell ref="B15:E15"/>
    <mergeCell ref="A16:B16"/>
    <mergeCell ref="A21:B21"/>
    <mergeCell ref="H21:I21"/>
    <mergeCell ref="A6:E6"/>
    <mergeCell ref="F6:G6"/>
    <mergeCell ref="A7:E7"/>
    <mergeCell ref="F7:I7"/>
    <mergeCell ref="B9:E9"/>
    <mergeCell ref="A10:E10"/>
    <mergeCell ref="A1:B4"/>
    <mergeCell ref="C1:D4"/>
    <mergeCell ref="E1:I2"/>
    <mergeCell ref="M1:N1"/>
    <mergeCell ref="E3:I4"/>
    <mergeCell ref="M3:P5"/>
  </mergeCells>
  <conditionalFormatting sqref="A11:E12">
    <cfRule type="expression" dxfId="0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1:F1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9" r:id="rId3" name="Répertoire">
              <controlPr defaultSize="0" print="0" autoFill="0" autoPict="0" macro="[0]!AllerRe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12</xdr:col>
                    <xdr:colOff>228600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40" r:id="rId4" name="Réserve">
              <controlPr defaultSize="0" print="0" autoFill="0" autoPict="0" macro="[0]!AllerReserve">
                <anchor moveWithCells="1" siz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12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F15</xm:sqref>
        </x14:dataValidation>
        <x14:dataValidation type="list" allowBlank="1" showInputMessage="1" showErrorMessage="1">
          <x14:formula1>
            <xm:f>#REF!</xm:f>
          </x14:formula1>
          <xm:sqref>F14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MENU1</vt:lpstr>
      <vt:lpstr>AV-FK-001</vt:lpstr>
      <vt:lpstr>AV-FK-008.1</vt:lpstr>
      <vt:lpstr>AV-FK-008.1TER</vt:lpstr>
      <vt:lpstr>AV-FK-008.3</vt:lpstr>
      <vt:lpstr>AGENTS</vt:lpstr>
      <vt:lpstr>Principal</vt:lpstr>
      <vt:lpstr>'AV-FK-001'!Zone_d_impression</vt:lpstr>
      <vt:lpstr>'AV-FK-008.1'!Zone_d_impression</vt:lpstr>
      <vt:lpstr>'AV-FK-008.1TER'!Zone_d_impression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cp:lastPrinted>2020-11-24T12:50:06Z</cp:lastPrinted>
  <dcterms:created xsi:type="dcterms:W3CDTF">2020-10-28T13:39:00Z</dcterms:created>
  <dcterms:modified xsi:type="dcterms:W3CDTF">2020-12-03T14:13:55Z</dcterms:modified>
</cp:coreProperties>
</file>