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ba8edb0075492cb/Bureau/Cat Heures/"/>
    </mc:Choice>
  </mc:AlternateContent>
  <xr:revisionPtr revIDLastSave="78" documentId="8_{5C130A11-7618-472F-90F8-62A9E2003DBB}" xr6:coauthVersionLast="47" xr6:coauthVersionMax="47" xr10:uidLastSave="{9CEF81F9-DF8F-4FD9-9A08-A62A3DFF1C17}"/>
  <bookViews>
    <workbookView xWindow="-120" yWindow="-120" windowWidth="29040" windowHeight="15720" xr2:uid="{00000000-000D-0000-FFFF-FFFF00000000}"/>
  </bookViews>
  <sheets>
    <sheet name="Source" sheetId="1" r:id="rId1"/>
    <sheet name="TCD" sheetId="13" r:id="rId2"/>
    <sheet name="Souhait" sheetId="4" r:id="rId3"/>
  </sheets>
  <definedNames>
    <definedName name="_xlnm._FilterDatabase" localSheetId="2" hidden="1">Souhait!$A$4:$AB$193</definedName>
    <definedName name="_xlnm._FilterDatabase" localSheetId="0">Source!$A$4:$Y$4</definedName>
  </definedNames>
  <calcPr calcId="191029"/>
  <pivotCaches>
    <pivotCache cacheId="126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193" i="4" l="1"/>
  <c r="Y192" i="4"/>
  <c r="Y191" i="4"/>
  <c r="Y190" i="4"/>
  <c r="Y189" i="4"/>
  <c r="Y188" i="4"/>
  <c r="Y187" i="4"/>
  <c r="Y186" i="4"/>
  <c r="Y185" i="4"/>
  <c r="Y184" i="4"/>
  <c r="Y183" i="4"/>
  <c r="Y182" i="4"/>
  <c r="Y181" i="4"/>
  <c r="Y180" i="4"/>
  <c r="Y179" i="4"/>
  <c r="Y178" i="4"/>
  <c r="Y177" i="4"/>
  <c r="Y176" i="4"/>
  <c r="Y175" i="4"/>
  <c r="Y174" i="4"/>
  <c r="Y173" i="4"/>
  <c r="Y172" i="4"/>
  <c r="Y171" i="4"/>
  <c r="Y170" i="4"/>
  <c r="Y169" i="4"/>
  <c r="Y168" i="4"/>
  <c r="Y167" i="4"/>
  <c r="Y166" i="4"/>
  <c r="Y165" i="4"/>
  <c r="Y164" i="4"/>
  <c r="Y163" i="4"/>
  <c r="Y162" i="4"/>
  <c r="Y161" i="4"/>
  <c r="Y160" i="4"/>
  <c r="Y159" i="4"/>
  <c r="Y158" i="4"/>
  <c r="Y157" i="4"/>
  <c r="Y156" i="4"/>
  <c r="Y155" i="4"/>
  <c r="Y154" i="4"/>
  <c r="Y153" i="4"/>
  <c r="Y152" i="4"/>
  <c r="Y151" i="4"/>
  <c r="Y150" i="4"/>
  <c r="Y149" i="4"/>
  <c r="Y148" i="4"/>
  <c r="Y147" i="4"/>
  <c r="Y146" i="4"/>
  <c r="Y145" i="4"/>
  <c r="Y144" i="4"/>
  <c r="Y143" i="4"/>
  <c r="Y142" i="4"/>
  <c r="Y141" i="4"/>
  <c r="Y140" i="4"/>
  <c r="Y139" i="4"/>
  <c r="Y138" i="4"/>
  <c r="Y137" i="4"/>
  <c r="Y136" i="4"/>
  <c r="Y135" i="4"/>
  <c r="Y134" i="4"/>
  <c r="Y133" i="4"/>
  <c r="Y132" i="4"/>
  <c r="Y131" i="4"/>
  <c r="Y130" i="4"/>
  <c r="Y129" i="4"/>
  <c r="Y128" i="4"/>
  <c r="Y127" i="4"/>
  <c r="Y126" i="4"/>
  <c r="Y125" i="4"/>
  <c r="Y124" i="4"/>
  <c r="Y123" i="4"/>
  <c r="Y122" i="4"/>
  <c r="Y121" i="4"/>
  <c r="Y120" i="4"/>
  <c r="Y119" i="4"/>
  <c r="Y118" i="4"/>
  <c r="Y117" i="4"/>
  <c r="Y116" i="4"/>
  <c r="Y115" i="4"/>
  <c r="Y114" i="4"/>
  <c r="Y113" i="4"/>
  <c r="Y112" i="4"/>
  <c r="Y111" i="4"/>
  <c r="Y110" i="4"/>
  <c r="Y109" i="4"/>
  <c r="Y108" i="4"/>
  <c r="Y107" i="4"/>
  <c r="Y106" i="4"/>
  <c r="Y105" i="4"/>
  <c r="Y104" i="4"/>
  <c r="Y103" i="4"/>
  <c r="Y102" i="4"/>
  <c r="Y101" i="4"/>
  <c r="Y100" i="4"/>
  <c r="Y99" i="4"/>
  <c r="Y98" i="4"/>
  <c r="Y97" i="4"/>
  <c r="Y96" i="4"/>
  <c r="Y95" i="4"/>
  <c r="Y94" i="4"/>
  <c r="Y93" i="4"/>
  <c r="Y92" i="4"/>
  <c r="Y91" i="4"/>
  <c r="Y90" i="4"/>
  <c r="Y89" i="4"/>
  <c r="Y88" i="4"/>
  <c r="Y87" i="4"/>
  <c r="Y86" i="4"/>
  <c r="Y85" i="4"/>
  <c r="Y84" i="4"/>
  <c r="Y83" i="4"/>
  <c r="Y82" i="4"/>
  <c r="Y81" i="4"/>
  <c r="Y80" i="4"/>
  <c r="Y79" i="4"/>
  <c r="Y78" i="4"/>
  <c r="Y77" i="4"/>
  <c r="Y76" i="4"/>
  <c r="Y75" i="4"/>
  <c r="Y74" i="4"/>
  <c r="Y73" i="4"/>
  <c r="Y72" i="4"/>
  <c r="Y71" i="4"/>
  <c r="Y70" i="4"/>
  <c r="Y69" i="4"/>
  <c r="Y68" i="4"/>
  <c r="Y67" i="4"/>
  <c r="Y66" i="4"/>
  <c r="Y65" i="4"/>
  <c r="Y64" i="4"/>
  <c r="Y63" i="4"/>
  <c r="Y62" i="4"/>
  <c r="Y61" i="4"/>
  <c r="Y60" i="4"/>
  <c r="Y59" i="4"/>
  <c r="Y58" i="4"/>
  <c r="Y57" i="4"/>
  <c r="Y56" i="4"/>
  <c r="Y55" i="4"/>
  <c r="Y54" i="4"/>
  <c r="Y53" i="4"/>
  <c r="Y52" i="4"/>
  <c r="Y51" i="4"/>
  <c r="Y50" i="4"/>
  <c r="Y49" i="4"/>
  <c r="Y48" i="4"/>
  <c r="Y47" i="4"/>
  <c r="Y46" i="4"/>
  <c r="Y45" i="4"/>
  <c r="Y44" i="4"/>
  <c r="Y43" i="4"/>
  <c r="Y42" i="4"/>
  <c r="Y41" i="4"/>
  <c r="Y40" i="4"/>
  <c r="Y39" i="4"/>
  <c r="Y38" i="4"/>
  <c r="Y37" i="4"/>
  <c r="Y36" i="4"/>
  <c r="Y35" i="4"/>
  <c r="Y34" i="4"/>
  <c r="Y33" i="4"/>
  <c r="Y32" i="4"/>
  <c r="Y31" i="4"/>
  <c r="Y30" i="4"/>
  <c r="Y29" i="4"/>
  <c r="Y28" i="4"/>
  <c r="Y27" i="4"/>
  <c r="Y26" i="4"/>
  <c r="Y25" i="4"/>
  <c r="Y24" i="4"/>
  <c r="Y23" i="4"/>
  <c r="Y22" i="4"/>
  <c r="Y21" i="4"/>
  <c r="Y20" i="4"/>
  <c r="Y19" i="4"/>
  <c r="Y18" i="4"/>
  <c r="Y17" i="4"/>
  <c r="Y16" i="4"/>
  <c r="Y15" i="4"/>
  <c r="Y14" i="4"/>
  <c r="Y13" i="4"/>
  <c r="Y12" i="4"/>
  <c r="Y11" i="4"/>
  <c r="Y10" i="4"/>
  <c r="Y6" i="4"/>
  <c r="Y7" i="4"/>
  <c r="Y8" i="4"/>
  <c r="Y9" i="4"/>
  <c r="Y5" i="4"/>
  <c r="S193" i="4"/>
  <c r="S192" i="4"/>
  <c r="T192" i="4" s="1"/>
  <c r="U192" i="4" s="1"/>
  <c r="S191" i="4"/>
  <c r="T191" i="4" s="1"/>
  <c r="U191" i="4" s="1"/>
  <c r="S190" i="4"/>
  <c r="S189" i="4"/>
  <c r="S188" i="4"/>
  <c r="S187" i="4"/>
  <c r="S186" i="4"/>
  <c r="S185" i="4"/>
  <c r="T185" i="4" s="1"/>
  <c r="U185" i="4" s="1"/>
  <c r="S184" i="4"/>
  <c r="T184" i="4" s="1"/>
  <c r="U184" i="4" s="1"/>
  <c r="S183" i="4"/>
  <c r="S182" i="4"/>
  <c r="S181" i="4"/>
  <c r="S180" i="4"/>
  <c r="T180" i="4" s="1"/>
  <c r="U180" i="4" s="1"/>
  <c r="S179" i="4"/>
  <c r="T179" i="4" s="1"/>
  <c r="U179" i="4" s="1"/>
  <c r="S178" i="4"/>
  <c r="S177" i="4"/>
  <c r="S176" i="4"/>
  <c r="S175" i="4"/>
  <c r="T175" i="4" s="1"/>
  <c r="U175" i="4" s="1"/>
  <c r="S174" i="4"/>
  <c r="S173" i="4"/>
  <c r="T173" i="4" s="1"/>
  <c r="U173" i="4" s="1"/>
  <c r="S172" i="4"/>
  <c r="T172" i="4" s="1"/>
  <c r="U172" i="4" s="1"/>
  <c r="S171" i="4"/>
  <c r="S170" i="4"/>
  <c r="S169" i="4"/>
  <c r="S168" i="4"/>
  <c r="T168" i="4" s="1"/>
  <c r="U168" i="4" s="1"/>
  <c r="S167" i="4"/>
  <c r="T167" i="4" s="1"/>
  <c r="U167" i="4" s="1"/>
  <c r="S166" i="4"/>
  <c r="S165" i="4"/>
  <c r="S164" i="4"/>
  <c r="T164" i="4" s="1"/>
  <c r="U164" i="4" s="1"/>
  <c r="S163" i="4"/>
  <c r="T163" i="4" s="1"/>
  <c r="U163" i="4" s="1"/>
  <c r="S162" i="4"/>
  <c r="S161" i="4"/>
  <c r="T161" i="4" s="1"/>
  <c r="X161" i="4" s="1"/>
  <c r="S160" i="4"/>
  <c r="T160" i="4" s="1"/>
  <c r="U160" i="4" s="1"/>
  <c r="S159" i="4"/>
  <c r="S158" i="4"/>
  <c r="S157" i="4"/>
  <c r="S156" i="4"/>
  <c r="T156" i="4" s="1"/>
  <c r="U156" i="4" s="1"/>
  <c r="S155" i="4"/>
  <c r="S154" i="4"/>
  <c r="S153" i="4"/>
  <c r="S152" i="4"/>
  <c r="T152" i="4" s="1"/>
  <c r="U152" i="4" s="1"/>
  <c r="S151" i="4"/>
  <c r="S150" i="4"/>
  <c r="S149" i="4"/>
  <c r="S148" i="4"/>
  <c r="T148" i="4" s="1"/>
  <c r="U148" i="4" s="1"/>
  <c r="S147" i="4"/>
  <c r="S146" i="4"/>
  <c r="S145" i="4"/>
  <c r="S144" i="4"/>
  <c r="T144" i="4" s="1"/>
  <c r="U144" i="4" s="1"/>
  <c r="S143" i="4"/>
  <c r="T143" i="4" s="1"/>
  <c r="U143" i="4" s="1"/>
  <c r="S142" i="4"/>
  <c r="S141" i="4"/>
  <c r="S140" i="4"/>
  <c r="T140" i="4" s="1"/>
  <c r="U140" i="4" s="1"/>
  <c r="S139" i="4"/>
  <c r="S138" i="4"/>
  <c r="S137" i="4"/>
  <c r="T137" i="4" s="1"/>
  <c r="U137" i="4" s="1"/>
  <c r="S136" i="4"/>
  <c r="T136" i="4" s="1"/>
  <c r="U136" i="4" s="1"/>
  <c r="S135" i="4"/>
  <c r="S134" i="4"/>
  <c r="S133" i="4"/>
  <c r="S132" i="4"/>
  <c r="T132" i="4" s="1"/>
  <c r="U132" i="4" s="1"/>
  <c r="S131" i="4"/>
  <c r="S130" i="4"/>
  <c r="S129" i="4"/>
  <c r="S128" i="4"/>
  <c r="T128" i="4" s="1"/>
  <c r="U128" i="4" s="1"/>
  <c r="S127" i="4"/>
  <c r="T127" i="4" s="1"/>
  <c r="U127" i="4" s="1"/>
  <c r="S126" i="4"/>
  <c r="S125" i="4"/>
  <c r="T125" i="4" s="1"/>
  <c r="U125" i="4" s="1"/>
  <c r="S124" i="4"/>
  <c r="T124" i="4" s="1"/>
  <c r="U124" i="4" s="1"/>
  <c r="S123" i="4"/>
  <c r="S122" i="4"/>
  <c r="S121" i="4"/>
  <c r="S120" i="4"/>
  <c r="T120" i="4" s="1"/>
  <c r="U120" i="4" s="1"/>
  <c r="S119" i="4"/>
  <c r="T119" i="4" s="1"/>
  <c r="U119" i="4" s="1"/>
  <c r="S118" i="4"/>
  <c r="T118" i="4" s="1"/>
  <c r="X118" i="4" s="1"/>
  <c r="S117" i="4"/>
  <c r="S116" i="4"/>
  <c r="S115" i="4"/>
  <c r="S114" i="4"/>
  <c r="T114" i="4" s="1"/>
  <c r="U114" i="4" s="1"/>
  <c r="S113" i="4"/>
  <c r="T113" i="4" s="1"/>
  <c r="X113" i="4" s="1"/>
  <c r="S112" i="4"/>
  <c r="T112" i="4" s="1"/>
  <c r="U112" i="4" s="1"/>
  <c r="S111" i="4"/>
  <c r="S110" i="4"/>
  <c r="T110" i="4" s="1"/>
  <c r="U110" i="4" s="1"/>
  <c r="S109" i="4"/>
  <c r="S108" i="4"/>
  <c r="T108" i="4" s="1"/>
  <c r="U108" i="4" s="1"/>
  <c r="S107" i="4"/>
  <c r="S106" i="4"/>
  <c r="S105" i="4"/>
  <c r="S104" i="4"/>
  <c r="S103" i="4"/>
  <c r="T103" i="4" s="1"/>
  <c r="U103" i="4" s="1"/>
  <c r="S102" i="4"/>
  <c r="T102" i="4" s="1"/>
  <c r="U102" i="4" s="1"/>
  <c r="S101" i="4"/>
  <c r="T101" i="4" s="1"/>
  <c r="U101" i="4" s="1"/>
  <c r="S100" i="4"/>
  <c r="T100" i="4" s="1"/>
  <c r="U100" i="4" s="1"/>
  <c r="S99" i="4"/>
  <c r="S98" i="4"/>
  <c r="T98" i="4" s="1"/>
  <c r="U98" i="4" s="1"/>
  <c r="S97" i="4"/>
  <c r="T97" i="4" s="1"/>
  <c r="X97" i="4" s="1"/>
  <c r="S96" i="4"/>
  <c r="T96" i="4" s="1"/>
  <c r="U96" i="4" s="1"/>
  <c r="S95" i="4"/>
  <c r="T95" i="4" s="1"/>
  <c r="U95" i="4" s="1"/>
  <c r="S94" i="4"/>
  <c r="T94" i="4" s="1"/>
  <c r="U94" i="4" s="1"/>
  <c r="S93" i="4"/>
  <c r="S92" i="4"/>
  <c r="T92" i="4" s="1"/>
  <c r="U92" i="4" s="1"/>
  <c r="S91" i="4"/>
  <c r="S90" i="4"/>
  <c r="S89" i="4"/>
  <c r="T89" i="4" s="1"/>
  <c r="X89" i="4" s="1"/>
  <c r="S88" i="4"/>
  <c r="T88" i="4" s="1"/>
  <c r="U88" i="4" s="1"/>
  <c r="S87" i="4"/>
  <c r="S86" i="4"/>
  <c r="S85" i="4"/>
  <c r="S84" i="4"/>
  <c r="S83" i="4"/>
  <c r="T83" i="4" s="1"/>
  <c r="U83" i="4" s="1"/>
  <c r="S82" i="4"/>
  <c r="S81" i="4"/>
  <c r="S80" i="4"/>
  <c r="S79" i="4"/>
  <c r="T79" i="4" s="1"/>
  <c r="U79" i="4" s="1"/>
  <c r="S78" i="4"/>
  <c r="S77" i="4"/>
  <c r="T77" i="4" s="1"/>
  <c r="X77" i="4" s="1"/>
  <c r="S76" i="4"/>
  <c r="S75" i="4"/>
  <c r="S74" i="4"/>
  <c r="S73" i="4"/>
  <c r="T73" i="4" s="1"/>
  <c r="U73" i="4" s="1"/>
  <c r="S72" i="4"/>
  <c r="S71" i="4"/>
  <c r="T71" i="4" s="1"/>
  <c r="U71" i="4" s="1"/>
  <c r="S70" i="4"/>
  <c r="S69" i="4"/>
  <c r="S68" i="4"/>
  <c r="S67" i="4"/>
  <c r="S66" i="4"/>
  <c r="S65" i="4"/>
  <c r="T65" i="4" s="1"/>
  <c r="X65" i="4" s="1"/>
  <c r="S64" i="4"/>
  <c r="S63" i="4"/>
  <c r="S62" i="4"/>
  <c r="S61" i="4"/>
  <c r="T61" i="4" s="1"/>
  <c r="U61" i="4" s="1"/>
  <c r="S60" i="4"/>
  <c r="S59" i="4"/>
  <c r="T59" i="4" s="1"/>
  <c r="U59" i="4" s="1"/>
  <c r="S58" i="4"/>
  <c r="S57" i="4"/>
  <c r="S56" i="4"/>
  <c r="S55" i="4"/>
  <c r="T55" i="4" s="1"/>
  <c r="U55" i="4" s="1"/>
  <c r="S54" i="4"/>
  <c r="S53" i="4"/>
  <c r="T53" i="4" s="1"/>
  <c r="X53" i="4" s="1"/>
  <c r="S52" i="4"/>
  <c r="S51" i="4"/>
  <c r="S50" i="4"/>
  <c r="S49" i="4"/>
  <c r="T49" i="4" s="1"/>
  <c r="U49" i="4" s="1"/>
  <c r="S48" i="4"/>
  <c r="S47" i="4"/>
  <c r="T47" i="4" s="1"/>
  <c r="U47" i="4" s="1"/>
  <c r="S46" i="4"/>
  <c r="S45" i="4"/>
  <c r="S44" i="4"/>
  <c r="S43" i="4"/>
  <c r="T43" i="4" s="1"/>
  <c r="U43" i="4" s="1"/>
  <c r="S42" i="4"/>
  <c r="S41" i="4"/>
  <c r="T41" i="4" s="1"/>
  <c r="U41" i="4" s="1"/>
  <c r="S40" i="4"/>
  <c r="S39" i="4"/>
  <c r="S38" i="4"/>
  <c r="S37" i="4"/>
  <c r="T37" i="4" s="1"/>
  <c r="X37" i="4" s="1"/>
  <c r="S36" i="4"/>
  <c r="S35" i="4"/>
  <c r="T35" i="4" s="1"/>
  <c r="U35" i="4" s="1"/>
  <c r="S34" i="4"/>
  <c r="S33" i="4"/>
  <c r="S32" i="4"/>
  <c r="S31" i="4"/>
  <c r="S30" i="4"/>
  <c r="S29" i="4"/>
  <c r="T29" i="4" s="1"/>
  <c r="U29" i="4" s="1"/>
  <c r="S28" i="4"/>
  <c r="S27" i="4"/>
  <c r="S26" i="4"/>
  <c r="S25" i="4"/>
  <c r="T25" i="4" s="1"/>
  <c r="U25" i="4" s="1"/>
  <c r="S24" i="4"/>
  <c r="S23" i="4"/>
  <c r="S22" i="4"/>
  <c r="S21" i="4"/>
  <c r="S20" i="4"/>
  <c r="S19" i="4"/>
  <c r="T19" i="4" s="1"/>
  <c r="U19" i="4" s="1"/>
  <c r="S18" i="4"/>
  <c r="S17" i="4"/>
  <c r="T17" i="4" s="1"/>
  <c r="U17" i="4" s="1"/>
  <c r="S16" i="4"/>
  <c r="S15" i="4"/>
  <c r="T15" i="4" s="1"/>
  <c r="U15" i="4" s="1"/>
  <c r="S14" i="4"/>
  <c r="S13" i="4"/>
  <c r="S12" i="4"/>
  <c r="T12" i="4" s="1"/>
  <c r="U12" i="4" s="1"/>
  <c r="S11" i="4"/>
  <c r="T11" i="4" s="1"/>
  <c r="U11" i="4" s="1"/>
  <c r="S10" i="4"/>
  <c r="S9" i="4"/>
  <c r="S8" i="4"/>
  <c r="T8" i="4" s="1"/>
  <c r="S7" i="4"/>
  <c r="T7" i="4" s="1"/>
  <c r="S6" i="4"/>
  <c r="T90" i="4"/>
  <c r="U90" i="4" s="1"/>
  <c r="T153" i="4"/>
  <c r="U153" i="4" s="1"/>
  <c r="T9" i="4"/>
  <c r="U9" i="4" s="1"/>
  <c r="S5" i="4"/>
  <c r="T5" i="4" s="1"/>
  <c r="U5" i="4" s="1"/>
  <c r="T21" i="4"/>
  <c r="U21" i="4" s="1"/>
  <c r="T27" i="4"/>
  <c r="U27" i="4" s="1"/>
  <c r="T31" i="4"/>
  <c r="U31" i="4" s="1"/>
  <c r="T33" i="4"/>
  <c r="U33" i="4" s="1"/>
  <c r="T39" i="4"/>
  <c r="U39" i="4" s="1"/>
  <c r="T45" i="4"/>
  <c r="U45" i="4" s="1"/>
  <c r="T51" i="4"/>
  <c r="U51" i="4" s="1"/>
  <c r="T57" i="4"/>
  <c r="X57" i="4" s="1"/>
  <c r="T63" i="4"/>
  <c r="U63" i="4" s="1"/>
  <c r="T67" i="4"/>
  <c r="U67" i="4" s="1"/>
  <c r="T69" i="4"/>
  <c r="U69" i="4" s="1"/>
  <c r="T75" i="4"/>
  <c r="U75" i="4" s="1"/>
  <c r="T81" i="4"/>
  <c r="X81" i="4" s="1"/>
  <c r="T85" i="4"/>
  <c r="U85" i="4" s="1"/>
  <c r="T87" i="4"/>
  <c r="U87" i="4" s="1"/>
  <c r="T91" i="4"/>
  <c r="U91" i="4" s="1"/>
  <c r="T99" i="4"/>
  <c r="U99" i="4" s="1"/>
  <c r="T104" i="4"/>
  <c r="U104" i="4" s="1"/>
  <c r="T105" i="4"/>
  <c r="U105" i="4" s="1"/>
  <c r="T111" i="4"/>
  <c r="U111" i="4" s="1"/>
  <c r="T115" i="4"/>
  <c r="U115" i="4" s="1"/>
  <c r="T116" i="4"/>
  <c r="U116" i="4" s="1"/>
  <c r="T117" i="4"/>
  <c r="U117" i="4" s="1"/>
  <c r="T121" i="4"/>
  <c r="U121" i="4" s="1"/>
  <c r="T123" i="4"/>
  <c r="U123" i="4" s="1"/>
  <c r="T129" i="4"/>
  <c r="U129" i="4" s="1"/>
  <c r="T133" i="4"/>
  <c r="U133" i="4" s="1"/>
  <c r="T135" i="4"/>
  <c r="U135" i="4" s="1"/>
  <c r="T139" i="4"/>
  <c r="U139" i="4" s="1"/>
  <c r="T141" i="4"/>
  <c r="U141" i="4" s="1"/>
  <c r="T145" i="4"/>
  <c r="U145" i="4" s="1"/>
  <c r="T147" i="4"/>
  <c r="U147" i="4" s="1"/>
  <c r="T149" i="4"/>
  <c r="X149" i="4" s="1"/>
  <c r="T151" i="4"/>
  <c r="U151" i="4" s="1"/>
  <c r="T157" i="4"/>
  <c r="U157" i="4" s="1"/>
  <c r="T159" i="4"/>
  <c r="U159" i="4" s="1"/>
  <c r="T165" i="4"/>
  <c r="U165" i="4" s="1"/>
  <c r="T169" i="4"/>
  <c r="U169" i="4" s="1"/>
  <c r="T171" i="4"/>
  <c r="U171" i="4" s="1"/>
  <c r="T176" i="4"/>
  <c r="U176" i="4" s="1"/>
  <c r="T177" i="4"/>
  <c r="U177" i="4" s="1"/>
  <c r="T181" i="4"/>
  <c r="U181" i="4" s="1"/>
  <c r="T183" i="4"/>
  <c r="U183" i="4" s="1"/>
  <c r="T187" i="4"/>
  <c r="U187" i="4" s="1"/>
  <c r="T188" i="4"/>
  <c r="U188" i="4" s="1"/>
  <c r="T189" i="4"/>
  <c r="U189" i="4" s="1"/>
  <c r="T193" i="4"/>
  <c r="U193" i="4" s="1"/>
  <c r="Y115" i="1"/>
  <c r="W115" i="1"/>
  <c r="V115" i="1"/>
  <c r="U115" i="1"/>
  <c r="Y114" i="1"/>
  <c r="W114" i="1"/>
  <c r="V114" i="1"/>
  <c r="U114" i="1"/>
  <c r="Y113" i="1"/>
  <c r="W113" i="1"/>
  <c r="V113" i="1"/>
  <c r="U113" i="1"/>
  <c r="Y112" i="1"/>
  <c r="W112" i="1"/>
  <c r="V112" i="1"/>
  <c r="U112" i="1"/>
  <c r="Y111" i="1"/>
  <c r="W111" i="1"/>
  <c r="V111" i="1"/>
  <c r="U111" i="1"/>
  <c r="Y110" i="1"/>
  <c r="W110" i="1"/>
  <c r="V110" i="1"/>
  <c r="U110" i="1"/>
  <c r="Y109" i="1"/>
  <c r="W109" i="1"/>
  <c r="V109" i="1"/>
  <c r="U109" i="1"/>
  <c r="Y108" i="1"/>
  <c r="W108" i="1"/>
  <c r="V108" i="1"/>
  <c r="U108" i="1"/>
  <c r="Y107" i="1"/>
  <c r="W107" i="1"/>
  <c r="V107" i="1"/>
  <c r="U107" i="1"/>
  <c r="Y106" i="1"/>
  <c r="W106" i="1"/>
  <c r="V106" i="1"/>
  <c r="U106" i="1"/>
  <c r="Y105" i="1"/>
  <c r="W105" i="1"/>
  <c r="V105" i="1"/>
  <c r="U105" i="1"/>
  <c r="Y104" i="1"/>
  <c r="W104" i="1"/>
  <c r="V104" i="1"/>
  <c r="U104" i="1"/>
  <c r="Y103" i="1"/>
  <c r="W103" i="1"/>
  <c r="V103" i="1"/>
  <c r="U103" i="1"/>
  <c r="Y102" i="1"/>
  <c r="W102" i="1"/>
  <c r="V102" i="1"/>
  <c r="U102" i="1"/>
  <c r="Y101" i="1"/>
  <c r="W101" i="1"/>
  <c r="V101" i="1"/>
  <c r="U101" i="1"/>
  <c r="Y100" i="1"/>
  <c r="W100" i="1"/>
  <c r="V100" i="1"/>
  <c r="U100" i="1"/>
  <c r="Y99" i="1"/>
  <c r="W99" i="1"/>
  <c r="V99" i="1"/>
  <c r="U99" i="1"/>
  <c r="Y98" i="1"/>
  <c r="W98" i="1"/>
  <c r="V98" i="1"/>
  <c r="U98" i="1"/>
  <c r="Y97" i="1"/>
  <c r="W97" i="1"/>
  <c r="V97" i="1"/>
  <c r="U97" i="1"/>
  <c r="Y96" i="1"/>
  <c r="W96" i="1"/>
  <c r="V96" i="1"/>
  <c r="U96" i="1"/>
  <c r="Y95" i="1"/>
  <c r="W95" i="1"/>
  <c r="V95" i="1"/>
  <c r="U95" i="1"/>
  <c r="Y94" i="1"/>
  <c r="W94" i="1"/>
  <c r="V94" i="1"/>
  <c r="U94" i="1"/>
  <c r="Y93" i="1"/>
  <c r="W93" i="1"/>
  <c r="V93" i="1"/>
  <c r="U93" i="1"/>
  <c r="Y92" i="1"/>
  <c r="W92" i="1"/>
  <c r="V92" i="1"/>
  <c r="U92" i="1"/>
  <c r="Y91" i="1"/>
  <c r="W91" i="1"/>
  <c r="V91" i="1"/>
  <c r="U91" i="1"/>
  <c r="Y90" i="1"/>
  <c r="W90" i="1"/>
  <c r="V90" i="1"/>
  <c r="U90" i="1"/>
  <c r="Y89" i="1"/>
  <c r="W89" i="1"/>
  <c r="V89" i="1"/>
  <c r="U89" i="1"/>
  <c r="Y88" i="1"/>
  <c r="W88" i="1"/>
  <c r="V88" i="1"/>
  <c r="U88" i="1"/>
  <c r="Y87" i="1"/>
  <c r="W87" i="1"/>
  <c r="V87" i="1"/>
  <c r="U87" i="1"/>
  <c r="Y86" i="1"/>
  <c r="W86" i="1"/>
  <c r="V86" i="1"/>
  <c r="U86" i="1"/>
  <c r="Y85" i="1"/>
  <c r="W85" i="1"/>
  <c r="V85" i="1"/>
  <c r="U85" i="1"/>
  <c r="Y84" i="1"/>
  <c r="W84" i="1"/>
  <c r="V84" i="1"/>
  <c r="U84" i="1"/>
  <c r="Y83" i="1"/>
  <c r="W83" i="1"/>
  <c r="V83" i="1"/>
  <c r="U83" i="1"/>
  <c r="Y82" i="1"/>
  <c r="W82" i="1"/>
  <c r="V82" i="1"/>
  <c r="U82" i="1"/>
  <c r="Y81" i="1"/>
  <c r="W81" i="1"/>
  <c r="V81" i="1"/>
  <c r="U81" i="1"/>
  <c r="Y80" i="1"/>
  <c r="W80" i="1"/>
  <c r="V80" i="1"/>
  <c r="U80" i="1"/>
  <c r="Y79" i="1"/>
  <c r="W79" i="1"/>
  <c r="V79" i="1"/>
  <c r="U79" i="1"/>
  <c r="Y78" i="1"/>
  <c r="W78" i="1"/>
  <c r="V78" i="1"/>
  <c r="U78" i="1"/>
  <c r="Y77" i="1"/>
  <c r="W77" i="1"/>
  <c r="V77" i="1"/>
  <c r="U77" i="1"/>
  <c r="Y76" i="1"/>
  <c r="W76" i="1"/>
  <c r="V76" i="1"/>
  <c r="U76" i="1"/>
  <c r="Y75" i="1"/>
  <c r="W75" i="1"/>
  <c r="V75" i="1"/>
  <c r="U75" i="1"/>
  <c r="Y74" i="1"/>
  <c r="W74" i="1"/>
  <c r="V74" i="1"/>
  <c r="U74" i="1"/>
  <c r="Y73" i="1"/>
  <c r="W73" i="1"/>
  <c r="V73" i="1"/>
  <c r="U73" i="1"/>
  <c r="Y72" i="1"/>
  <c r="W72" i="1"/>
  <c r="V72" i="1"/>
  <c r="U72" i="1"/>
  <c r="Y71" i="1"/>
  <c r="W71" i="1"/>
  <c r="V71" i="1"/>
  <c r="U71" i="1"/>
  <c r="Y70" i="1"/>
  <c r="W70" i="1"/>
  <c r="V70" i="1"/>
  <c r="U70" i="1"/>
  <c r="Y69" i="1"/>
  <c r="W69" i="1"/>
  <c r="V69" i="1"/>
  <c r="U69" i="1"/>
  <c r="Y68" i="1"/>
  <c r="W68" i="1"/>
  <c r="V68" i="1"/>
  <c r="U68" i="1"/>
  <c r="Y67" i="1"/>
  <c r="W67" i="1"/>
  <c r="V67" i="1"/>
  <c r="U67" i="1"/>
  <c r="Y66" i="1"/>
  <c r="W66" i="1"/>
  <c r="V66" i="1"/>
  <c r="U66" i="1"/>
  <c r="Y65" i="1"/>
  <c r="W65" i="1"/>
  <c r="V65" i="1"/>
  <c r="U65" i="1"/>
  <c r="Y64" i="1"/>
  <c r="W64" i="1"/>
  <c r="V64" i="1"/>
  <c r="U64" i="1"/>
  <c r="Y63" i="1"/>
  <c r="W63" i="1"/>
  <c r="V63" i="1"/>
  <c r="U63" i="1"/>
  <c r="Y62" i="1"/>
  <c r="W62" i="1"/>
  <c r="V62" i="1"/>
  <c r="U62" i="1"/>
  <c r="Y61" i="1"/>
  <c r="W61" i="1"/>
  <c r="V61" i="1"/>
  <c r="U61" i="1"/>
  <c r="Y60" i="1"/>
  <c r="W60" i="1"/>
  <c r="V60" i="1"/>
  <c r="U60" i="1"/>
  <c r="Y59" i="1"/>
  <c r="W59" i="1"/>
  <c r="V59" i="1"/>
  <c r="U59" i="1"/>
  <c r="Y58" i="1"/>
  <c r="W58" i="1"/>
  <c r="V58" i="1"/>
  <c r="U58" i="1"/>
  <c r="Y57" i="1"/>
  <c r="W57" i="1"/>
  <c r="V57" i="1"/>
  <c r="U57" i="1"/>
  <c r="Y56" i="1"/>
  <c r="W56" i="1"/>
  <c r="V56" i="1"/>
  <c r="U56" i="1"/>
  <c r="Y55" i="1"/>
  <c r="W55" i="1"/>
  <c r="V55" i="1"/>
  <c r="U55" i="1"/>
  <c r="Y54" i="1"/>
  <c r="W54" i="1"/>
  <c r="V54" i="1"/>
  <c r="U54" i="1"/>
  <c r="Y53" i="1"/>
  <c r="W53" i="1"/>
  <c r="V53" i="1"/>
  <c r="U53" i="1"/>
  <c r="Y52" i="1"/>
  <c r="W52" i="1"/>
  <c r="V52" i="1"/>
  <c r="U52" i="1"/>
  <c r="Y51" i="1"/>
  <c r="W51" i="1"/>
  <c r="V51" i="1"/>
  <c r="U51" i="1"/>
  <c r="Y50" i="1"/>
  <c r="W50" i="1"/>
  <c r="V50" i="1"/>
  <c r="U50" i="1"/>
  <c r="Y49" i="1"/>
  <c r="W49" i="1"/>
  <c r="V49" i="1"/>
  <c r="U49" i="1"/>
  <c r="Y48" i="1"/>
  <c r="W48" i="1"/>
  <c r="V48" i="1"/>
  <c r="U48" i="1"/>
  <c r="Y47" i="1"/>
  <c r="W47" i="1"/>
  <c r="V47" i="1"/>
  <c r="U47" i="1"/>
  <c r="Y46" i="1"/>
  <c r="W46" i="1"/>
  <c r="V46" i="1"/>
  <c r="U46" i="1"/>
  <c r="Y45" i="1"/>
  <c r="W45" i="1"/>
  <c r="V45" i="1"/>
  <c r="U45" i="1"/>
  <c r="Y44" i="1"/>
  <c r="W44" i="1"/>
  <c r="V44" i="1"/>
  <c r="U44" i="1"/>
  <c r="Y43" i="1"/>
  <c r="W43" i="1"/>
  <c r="V43" i="1"/>
  <c r="U43" i="1"/>
  <c r="Y42" i="1"/>
  <c r="W42" i="1"/>
  <c r="V42" i="1"/>
  <c r="U42" i="1"/>
  <c r="Y41" i="1"/>
  <c r="W41" i="1"/>
  <c r="V41" i="1"/>
  <c r="U41" i="1"/>
  <c r="Y40" i="1"/>
  <c r="W40" i="1"/>
  <c r="V40" i="1"/>
  <c r="U40" i="1"/>
  <c r="Y39" i="1"/>
  <c r="W39" i="1"/>
  <c r="V39" i="1"/>
  <c r="U39" i="1"/>
  <c r="Y38" i="1"/>
  <c r="W38" i="1"/>
  <c r="V38" i="1"/>
  <c r="U38" i="1"/>
  <c r="Y37" i="1"/>
  <c r="W37" i="1"/>
  <c r="V37" i="1"/>
  <c r="U37" i="1"/>
  <c r="Y36" i="1"/>
  <c r="W36" i="1"/>
  <c r="V36" i="1"/>
  <c r="U36" i="1"/>
  <c r="Y35" i="1"/>
  <c r="W35" i="1"/>
  <c r="V35" i="1"/>
  <c r="U35" i="1"/>
  <c r="Y34" i="1"/>
  <c r="W34" i="1"/>
  <c r="V34" i="1"/>
  <c r="U34" i="1"/>
  <c r="Y33" i="1"/>
  <c r="W33" i="1"/>
  <c r="V33" i="1"/>
  <c r="U33" i="1"/>
  <c r="Y32" i="1"/>
  <c r="W32" i="1"/>
  <c r="V32" i="1"/>
  <c r="U32" i="1"/>
  <c r="Y31" i="1"/>
  <c r="W31" i="1"/>
  <c r="V31" i="1"/>
  <c r="U31" i="1"/>
  <c r="Y30" i="1"/>
  <c r="W30" i="1"/>
  <c r="V30" i="1"/>
  <c r="U30" i="1"/>
  <c r="Y29" i="1"/>
  <c r="W29" i="1"/>
  <c r="V29" i="1"/>
  <c r="U29" i="1"/>
  <c r="Y28" i="1"/>
  <c r="W28" i="1"/>
  <c r="V28" i="1"/>
  <c r="U28" i="1"/>
  <c r="Y27" i="1"/>
  <c r="W27" i="1"/>
  <c r="V27" i="1"/>
  <c r="U27" i="1"/>
  <c r="Y26" i="1"/>
  <c r="W26" i="1"/>
  <c r="V26" i="1"/>
  <c r="U26" i="1"/>
  <c r="Y25" i="1"/>
  <c r="W25" i="1"/>
  <c r="V25" i="1"/>
  <c r="U25" i="1"/>
  <c r="Y24" i="1"/>
  <c r="W24" i="1"/>
  <c r="V24" i="1"/>
  <c r="U24" i="1"/>
  <c r="Y23" i="1"/>
  <c r="W23" i="1"/>
  <c r="V23" i="1"/>
  <c r="U23" i="1"/>
  <c r="Y22" i="1"/>
  <c r="W22" i="1"/>
  <c r="V22" i="1"/>
  <c r="U22" i="1"/>
  <c r="Y21" i="1"/>
  <c r="W21" i="1"/>
  <c r="V21" i="1"/>
  <c r="U21" i="1"/>
  <c r="Y20" i="1"/>
  <c r="W20" i="1"/>
  <c r="V20" i="1"/>
  <c r="U20" i="1"/>
  <c r="Y19" i="1"/>
  <c r="W19" i="1"/>
  <c r="V19" i="1"/>
  <c r="U19" i="1"/>
  <c r="Y18" i="1"/>
  <c r="W18" i="1"/>
  <c r="V18" i="1"/>
  <c r="U18" i="1"/>
  <c r="Y17" i="1"/>
  <c r="W17" i="1"/>
  <c r="V17" i="1"/>
  <c r="U17" i="1"/>
  <c r="Y16" i="1"/>
  <c r="W16" i="1"/>
  <c r="V16" i="1"/>
  <c r="U16" i="1"/>
  <c r="Y15" i="1"/>
  <c r="W15" i="1"/>
  <c r="V15" i="1"/>
  <c r="U15" i="1"/>
  <c r="Y14" i="1"/>
  <c r="W14" i="1"/>
  <c r="V14" i="1"/>
  <c r="U14" i="1"/>
  <c r="Y13" i="1"/>
  <c r="W13" i="1"/>
  <c r="V13" i="1"/>
  <c r="U13" i="1"/>
  <c r="Y12" i="1"/>
  <c r="W12" i="1"/>
  <c r="V12" i="1"/>
  <c r="U12" i="1"/>
  <c r="Y11" i="1"/>
  <c r="W11" i="1"/>
  <c r="V11" i="1"/>
  <c r="U11" i="1"/>
  <c r="Y10" i="1"/>
  <c r="W10" i="1"/>
  <c r="V10" i="1"/>
  <c r="U10" i="1"/>
  <c r="Y9" i="1"/>
  <c r="W9" i="1"/>
  <c r="V9" i="1"/>
  <c r="U9" i="1"/>
  <c r="Y8" i="1"/>
  <c r="W8" i="1"/>
  <c r="V8" i="1"/>
  <c r="U8" i="1"/>
  <c r="Y7" i="1"/>
  <c r="W7" i="1"/>
  <c r="V7" i="1"/>
  <c r="U7" i="1"/>
  <c r="Y6" i="1"/>
  <c r="W6" i="1"/>
  <c r="V6" i="1"/>
  <c r="U6" i="1"/>
  <c r="Y5" i="1"/>
  <c r="W5" i="1"/>
  <c r="V5" i="1"/>
  <c r="U5" i="1"/>
  <c r="V153" i="1"/>
  <c r="V154" i="1"/>
  <c r="Y153" i="1"/>
  <c r="W153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Y451" i="1"/>
  <c r="Y452" i="1"/>
  <c r="Y453" i="1"/>
  <c r="Y454" i="1"/>
  <c r="Y455" i="1"/>
  <c r="Y456" i="1"/>
  <c r="Y457" i="1"/>
  <c r="Y458" i="1"/>
  <c r="Y459" i="1"/>
  <c r="Y460" i="1"/>
  <c r="Y461" i="1"/>
  <c r="Y462" i="1"/>
  <c r="Y463" i="1"/>
  <c r="Y464" i="1"/>
  <c r="Y465" i="1"/>
  <c r="Y466" i="1"/>
  <c r="Y467" i="1"/>
  <c r="Y468" i="1"/>
  <c r="Y469" i="1"/>
  <c r="Y470" i="1"/>
  <c r="Y471" i="1"/>
  <c r="Y472" i="1"/>
  <c r="Y473" i="1"/>
  <c r="Y474" i="1"/>
  <c r="Y475" i="1"/>
  <c r="Y476" i="1"/>
  <c r="Y477" i="1"/>
  <c r="Y478" i="1"/>
  <c r="Y479" i="1"/>
  <c r="Y480" i="1"/>
  <c r="Y481" i="1"/>
  <c r="Y482" i="1"/>
  <c r="Y483" i="1"/>
  <c r="Y484" i="1"/>
  <c r="Y485" i="1"/>
  <c r="Y486" i="1"/>
  <c r="Y487" i="1"/>
  <c r="Y488" i="1"/>
  <c r="Y489" i="1"/>
  <c r="Y490" i="1"/>
  <c r="Y491" i="1"/>
  <c r="Y492" i="1"/>
  <c r="Y493" i="1"/>
  <c r="Y494" i="1"/>
  <c r="Y495" i="1"/>
  <c r="Y496" i="1"/>
  <c r="Y497" i="1"/>
  <c r="Y498" i="1"/>
  <c r="Y499" i="1"/>
  <c r="Y500" i="1"/>
  <c r="Y501" i="1"/>
  <c r="Y502" i="1"/>
  <c r="Y503" i="1"/>
  <c r="Y504" i="1"/>
  <c r="Y505" i="1"/>
  <c r="Y506" i="1"/>
  <c r="Y507" i="1"/>
  <c r="Y508" i="1"/>
  <c r="Y509" i="1"/>
  <c r="Y510" i="1"/>
  <c r="Y511" i="1"/>
  <c r="Y512" i="1"/>
  <c r="Y513" i="1"/>
  <c r="Y514" i="1"/>
  <c r="Y515" i="1"/>
  <c r="Y516" i="1"/>
  <c r="Y517" i="1"/>
  <c r="Y518" i="1"/>
  <c r="Y519" i="1"/>
  <c r="Y520" i="1"/>
  <c r="Y521" i="1"/>
  <c r="Y522" i="1"/>
  <c r="Y523" i="1"/>
  <c r="Y524" i="1"/>
  <c r="Y525" i="1"/>
  <c r="Y526" i="1"/>
  <c r="Y527" i="1"/>
  <c r="Y528" i="1"/>
  <c r="Y529" i="1"/>
  <c r="Y530" i="1"/>
  <c r="Y531" i="1"/>
  <c r="Y532" i="1"/>
  <c r="Y533" i="1"/>
  <c r="Y534" i="1"/>
  <c r="Y535" i="1"/>
  <c r="Y536" i="1"/>
  <c r="Y537" i="1"/>
  <c r="Y538" i="1"/>
  <c r="Y539" i="1"/>
  <c r="Y540" i="1"/>
  <c r="Y541" i="1"/>
  <c r="Y542" i="1"/>
  <c r="Y543" i="1"/>
  <c r="Y544" i="1"/>
  <c r="Y545" i="1"/>
  <c r="Y546" i="1"/>
  <c r="Y547" i="1"/>
  <c r="Y548" i="1"/>
  <c r="Y549" i="1"/>
  <c r="Y550" i="1"/>
  <c r="Y551" i="1"/>
  <c r="Y552" i="1"/>
  <c r="Y553" i="1"/>
  <c r="Y554" i="1"/>
  <c r="Y555" i="1"/>
  <c r="Y556" i="1"/>
  <c r="Y557" i="1"/>
  <c r="Y558" i="1"/>
  <c r="Y559" i="1"/>
  <c r="Y560" i="1"/>
  <c r="Y561" i="1"/>
  <c r="Y562" i="1"/>
  <c r="Y563" i="1"/>
  <c r="Y564" i="1"/>
  <c r="Y565" i="1"/>
  <c r="Y566" i="1"/>
  <c r="Y567" i="1"/>
  <c r="Y568" i="1"/>
  <c r="Y569" i="1"/>
  <c r="Y570" i="1"/>
  <c r="Y571" i="1"/>
  <c r="Y572" i="1"/>
  <c r="Y573" i="1"/>
  <c r="Y574" i="1"/>
  <c r="Y575" i="1"/>
  <c r="Y576" i="1"/>
  <c r="Y577" i="1"/>
  <c r="Y578" i="1"/>
  <c r="Y579" i="1"/>
  <c r="Y580" i="1"/>
  <c r="Y581" i="1"/>
  <c r="Y582" i="1"/>
  <c r="Y583" i="1"/>
  <c r="Y584" i="1"/>
  <c r="Y585" i="1"/>
  <c r="Y586" i="1"/>
  <c r="Y587" i="1"/>
  <c r="Y588" i="1"/>
  <c r="Y589" i="1"/>
  <c r="Y590" i="1"/>
  <c r="Y591" i="1"/>
  <c r="Y592" i="1"/>
  <c r="Y593" i="1"/>
  <c r="Y594" i="1"/>
  <c r="Y595" i="1"/>
  <c r="Y596" i="1"/>
  <c r="Y597" i="1"/>
  <c r="Y598" i="1"/>
  <c r="Y599" i="1"/>
  <c r="Y600" i="1"/>
  <c r="Y601" i="1"/>
  <c r="Y602" i="1"/>
  <c r="Y603" i="1"/>
  <c r="Y604" i="1"/>
  <c r="Y605" i="1"/>
  <c r="Y606" i="1"/>
  <c r="Y607" i="1"/>
  <c r="Y608" i="1"/>
  <c r="Y609" i="1"/>
  <c r="Y610" i="1"/>
  <c r="Y611" i="1"/>
  <c r="Y612" i="1"/>
  <c r="Y613" i="1"/>
  <c r="Y614" i="1"/>
  <c r="Y615" i="1"/>
  <c r="Y616" i="1"/>
  <c r="Y617" i="1"/>
  <c r="Y618" i="1"/>
  <c r="Y619" i="1"/>
  <c r="Y620" i="1"/>
  <c r="Y621" i="1"/>
  <c r="Y622" i="1"/>
  <c r="Y623" i="1"/>
  <c r="Y624" i="1"/>
  <c r="Y625" i="1"/>
  <c r="Y626" i="1"/>
  <c r="Y627" i="1"/>
  <c r="Y628" i="1"/>
  <c r="Y629" i="1"/>
  <c r="Y630" i="1"/>
  <c r="Y631" i="1"/>
  <c r="Y632" i="1"/>
  <c r="Y633" i="1"/>
  <c r="Y634" i="1"/>
  <c r="Y635" i="1"/>
  <c r="Y636" i="1"/>
  <c r="Y637" i="1"/>
  <c r="Y638" i="1"/>
  <c r="Y639" i="1"/>
  <c r="Y640" i="1"/>
  <c r="Y641" i="1"/>
  <c r="Y642" i="1"/>
  <c r="Y643" i="1"/>
  <c r="Y644" i="1"/>
  <c r="Y645" i="1"/>
  <c r="Y646" i="1"/>
  <c r="Y647" i="1"/>
  <c r="Y648" i="1"/>
  <c r="Y649" i="1"/>
  <c r="Y650" i="1"/>
  <c r="Y651" i="1"/>
  <c r="Y652" i="1"/>
  <c r="Y653" i="1"/>
  <c r="Y654" i="1"/>
  <c r="Y655" i="1"/>
  <c r="Y656" i="1"/>
  <c r="Y657" i="1"/>
  <c r="Y658" i="1"/>
  <c r="Y659" i="1"/>
  <c r="Y660" i="1"/>
  <c r="Y661" i="1"/>
  <c r="Y662" i="1"/>
  <c r="Y663" i="1"/>
  <c r="Y664" i="1"/>
  <c r="Y665" i="1"/>
  <c r="Y666" i="1"/>
  <c r="Y667" i="1"/>
  <c r="Y668" i="1"/>
  <c r="Y669" i="1"/>
  <c r="Y670" i="1"/>
  <c r="Y671" i="1"/>
  <c r="Y672" i="1"/>
  <c r="Y673" i="1"/>
  <c r="Y674" i="1"/>
  <c r="Y675" i="1"/>
  <c r="Y676" i="1"/>
  <c r="Y677" i="1"/>
  <c r="Y678" i="1"/>
  <c r="Y679" i="1"/>
  <c r="Y680" i="1"/>
  <c r="Y681" i="1"/>
  <c r="Y682" i="1"/>
  <c r="Y683" i="1"/>
  <c r="Y684" i="1"/>
  <c r="Y685" i="1"/>
  <c r="Y686" i="1"/>
  <c r="Y687" i="1"/>
  <c r="Y688" i="1"/>
  <c r="Y689" i="1"/>
  <c r="Y690" i="1"/>
  <c r="Y691" i="1"/>
  <c r="Y692" i="1"/>
  <c r="Y693" i="1"/>
  <c r="Y694" i="1"/>
  <c r="Y695" i="1"/>
  <c r="Y696" i="1"/>
  <c r="Y697" i="1"/>
  <c r="Y698" i="1"/>
  <c r="Y699" i="1"/>
  <c r="Y700" i="1"/>
  <c r="Y701" i="1"/>
  <c r="Y702" i="1"/>
  <c r="Y703" i="1"/>
  <c r="Y704" i="1"/>
  <c r="Y705" i="1"/>
  <c r="Y706" i="1"/>
  <c r="Y707" i="1"/>
  <c r="Y708" i="1"/>
  <c r="Y709" i="1"/>
  <c r="Y710" i="1"/>
  <c r="Y711" i="1"/>
  <c r="Y712" i="1"/>
  <c r="Y713" i="1"/>
  <c r="Y714" i="1"/>
  <c r="Y715" i="1"/>
  <c r="Y716" i="1"/>
  <c r="Y717" i="1"/>
  <c r="Y718" i="1"/>
  <c r="Y719" i="1"/>
  <c r="Y720" i="1"/>
  <c r="Y721" i="1"/>
  <c r="Y722" i="1"/>
  <c r="Y723" i="1"/>
  <c r="Y724" i="1"/>
  <c r="Y725" i="1"/>
  <c r="Y726" i="1"/>
  <c r="Y727" i="1"/>
  <c r="Y728" i="1"/>
  <c r="Y729" i="1"/>
  <c r="Y730" i="1"/>
  <c r="Y731" i="1"/>
  <c r="Y732" i="1"/>
  <c r="Y733" i="1"/>
  <c r="Y734" i="1"/>
  <c r="Y735" i="1"/>
  <c r="Y736" i="1"/>
  <c r="Y737" i="1"/>
  <c r="Y738" i="1"/>
  <c r="Y739" i="1"/>
  <c r="Y740" i="1"/>
  <c r="Y741" i="1"/>
  <c r="Y742" i="1"/>
  <c r="Y743" i="1"/>
  <c r="Y744" i="1"/>
  <c r="Y745" i="1"/>
  <c r="Y746" i="1"/>
  <c r="Y747" i="1"/>
  <c r="Y748" i="1"/>
  <c r="Y749" i="1"/>
  <c r="Y750" i="1"/>
  <c r="Y751" i="1"/>
  <c r="Y752" i="1"/>
  <c r="Y753" i="1"/>
  <c r="Y754" i="1"/>
  <c r="Y755" i="1"/>
  <c r="Y756" i="1"/>
  <c r="Y757" i="1"/>
  <c r="Y758" i="1"/>
  <c r="Y759" i="1"/>
  <c r="Y760" i="1"/>
  <c r="Y761" i="1"/>
  <c r="Y762" i="1"/>
  <c r="Y763" i="1"/>
  <c r="Y764" i="1"/>
  <c r="Y765" i="1"/>
  <c r="Y766" i="1"/>
  <c r="Y767" i="1"/>
  <c r="Y768" i="1"/>
  <c r="Y769" i="1"/>
  <c r="Y770" i="1"/>
  <c r="Y771" i="1"/>
  <c r="Y772" i="1"/>
  <c r="Y773" i="1"/>
  <c r="Y774" i="1"/>
  <c r="Y775" i="1"/>
  <c r="Y776" i="1"/>
  <c r="Y777" i="1"/>
  <c r="Y778" i="1"/>
  <c r="Y779" i="1"/>
  <c r="Y780" i="1"/>
  <c r="Y781" i="1"/>
  <c r="Y782" i="1"/>
  <c r="Y783" i="1"/>
  <c r="Y784" i="1"/>
  <c r="Y785" i="1"/>
  <c r="Y786" i="1"/>
  <c r="Y787" i="1"/>
  <c r="Y788" i="1"/>
  <c r="Y789" i="1"/>
  <c r="Y790" i="1"/>
  <c r="Y791" i="1"/>
  <c r="Y792" i="1"/>
  <c r="Y793" i="1"/>
  <c r="Y794" i="1"/>
  <c r="Y795" i="1"/>
  <c r="Y796" i="1"/>
  <c r="Y797" i="1"/>
  <c r="Y798" i="1"/>
  <c r="Y799" i="1"/>
  <c r="Y800" i="1"/>
  <c r="Y801" i="1"/>
  <c r="Y802" i="1"/>
  <c r="Y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116" i="1"/>
  <c r="V96" i="4" l="1"/>
  <c r="X25" i="4"/>
  <c r="X15" i="4"/>
  <c r="X99" i="4"/>
  <c r="V12" i="4"/>
  <c r="X111" i="4"/>
  <c r="X193" i="4"/>
  <c r="V191" i="4"/>
  <c r="V49" i="4"/>
  <c r="V61" i="4"/>
  <c r="V73" i="4"/>
  <c r="V85" i="4"/>
  <c r="V121" i="4"/>
  <c r="W121" i="4" s="1"/>
  <c r="V133" i="4"/>
  <c r="V145" i="4"/>
  <c r="W145" i="4" s="1"/>
  <c r="V157" i="4"/>
  <c r="W157" i="4" s="1"/>
  <c r="V169" i="4"/>
  <c r="V181" i="4"/>
  <c r="V193" i="4"/>
  <c r="W193" i="4" s="1"/>
  <c r="X183" i="4"/>
  <c r="X87" i="4"/>
  <c r="V5" i="4"/>
  <c r="X171" i="4"/>
  <c r="X85" i="4"/>
  <c r="V118" i="4"/>
  <c r="V27" i="4"/>
  <c r="W27" i="4" s="1"/>
  <c r="V39" i="4"/>
  <c r="W39" i="4" s="1"/>
  <c r="V51" i="4"/>
  <c r="V63" i="4"/>
  <c r="V75" i="4"/>
  <c r="V87" i="4"/>
  <c r="V99" i="4"/>
  <c r="V111" i="4"/>
  <c r="W111" i="4" s="1"/>
  <c r="V123" i="4"/>
  <c r="V135" i="4"/>
  <c r="W135" i="4" s="1"/>
  <c r="V147" i="4"/>
  <c r="W147" i="4" s="1"/>
  <c r="V159" i="4"/>
  <c r="V171" i="4"/>
  <c r="V183" i="4"/>
  <c r="V192" i="4"/>
  <c r="X169" i="4"/>
  <c r="X75" i="4"/>
  <c r="V180" i="4"/>
  <c r="X157" i="4"/>
  <c r="X73" i="4"/>
  <c r="T13" i="4"/>
  <c r="V41" i="4"/>
  <c r="W41" i="4" s="1"/>
  <c r="V53" i="4"/>
  <c r="V65" i="4"/>
  <c r="V77" i="4"/>
  <c r="V101" i="4"/>
  <c r="W101" i="4" s="1"/>
  <c r="V125" i="4"/>
  <c r="V137" i="4"/>
  <c r="V173" i="4"/>
  <c r="V185" i="4"/>
  <c r="W185" i="4" s="1"/>
  <c r="V168" i="4"/>
  <c r="X147" i="4"/>
  <c r="X61" i="4"/>
  <c r="V94" i="4"/>
  <c r="W94" i="4" s="1"/>
  <c r="V90" i="4"/>
  <c r="W90" i="4" s="1"/>
  <c r="V156" i="4"/>
  <c r="W156" i="4" s="1"/>
  <c r="X145" i="4"/>
  <c r="X51" i="4"/>
  <c r="T155" i="4"/>
  <c r="U155" i="4" s="1"/>
  <c r="T131" i="4"/>
  <c r="U131" i="4" s="1"/>
  <c r="V19" i="4"/>
  <c r="V31" i="4"/>
  <c r="V43" i="4"/>
  <c r="V55" i="4"/>
  <c r="V67" i="4"/>
  <c r="V79" i="4"/>
  <c r="W79" i="4" s="1"/>
  <c r="V91" i="4"/>
  <c r="V103" i="4"/>
  <c r="W103" i="4" s="1"/>
  <c r="V115" i="4"/>
  <c r="V127" i="4"/>
  <c r="V139" i="4"/>
  <c r="V151" i="4"/>
  <c r="W151" i="4" s="1"/>
  <c r="V163" i="4"/>
  <c r="V175" i="4"/>
  <c r="V187" i="4"/>
  <c r="V144" i="4"/>
  <c r="W144" i="4" s="1"/>
  <c r="X133" i="4"/>
  <c r="X49" i="4"/>
  <c r="V95" i="4"/>
  <c r="W95" i="4" s="1"/>
  <c r="V167" i="4"/>
  <c r="W167" i="4" s="1"/>
  <c r="T107" i="4"/>
  <c r="U107" i="4" s="1"/>
  <c r="V92" i="4"/>
  <c r="W92" i="4" s="1"/>
  <c r="V104" i="4"/>
  <c r="W104" i="4" s="1"/>
  <c r="V116" i="4"/>
  <c r="V128" i="4"/>
  <c r="V140" i="4"/>
  <c r="V152" i="4"/>
  <c r="V164" i="4"/>
  <c r="V176" i="4"/>
  <c r="W176" i="4" s="1"/>
  <c r="V188" i="4"/>
  <c r="W188" i="4" s="1"/>
  <c r="V132" i="4"/>
  <c r="W132" i="4" s="1"/>
  <c r="X123" i="4"/>
  <c r="X39" i="4"/>
  <c r="V179" i="4"/>
  <c r="T106" i="4"/>
  <c r="U106" i="4" s="1"/>
  <c r="V9" i="4"/>
  <c r="V21" i="4"/>
  <c r="V33" i="4"/>
  <c r="V45" i="4"/>
  <c r="V57" i="4"/>
  <c r="V69" i="4"/>
  <c r="W69" i="4" s="1"/>
  <c r="V81" i="4"/>
  <c r="V105" i="4"/>
  <c r="W105" i="4" s="1"/>
  <c r="V117" i="4"/>
  <c r="V129" i="4"/>
  <c r="V141" i="4"/>
  <c r="V153" i="4"/>
  <c r="W153" i="4" s="1"/>
  <c r="V165" i="4"/>
  <c r="V177" i="4"/>
  <c r="V189" i="4"/>
  <c r="V120" i="4"/>
  <c r="X121" i="4"/>
  <c r="X143" i="1"/>
  <c r="X131" i="1"/>
  <c r="X119" i="1"/>
  <c r="X228" i="1"/>
  <c r="X216" i="1"/>
  <c r="X204" i="1"/>
  <c r="X192" i="1"/>
  <c r="X180" i="1"/>
  <c r="X168" i="1"/>
  <c r="X156" i="1"/>
  <c r="U8" i="4"/>
  <c r="X8" i="4"/>
  <c r="V64" i="4"/>
  <c r="U7" i="4"/>
  <c r="X7" i="4"/>
  <c r="V110" i="4"/>
  <c r="W110" i="4" s="1"/>
  <c r="V98" i="4"/>
  <c r="W98" i="4" s="1"/>
  <c r="X159" i="4"/>
  <c r="X135" i="4"/>
  <c r="X63" i="4"/>
  <c r="X27" i="4"/>
  <c r="V97" i="4"/>
  <c r="V37" i="4"/>
  <c r="V25" i="4"/>
  <c r="W25" i="4" s="1"/>
  <c r="X110" i="4"/>
  <c r="X98" i="4"/>
  <c r="X181" i="4"/>
  <c r="T23" i="4"/>
  <c r="V143" i="4"/>
  <c r="V119" i="4"/>
  <c r="V83" i="4"/>
  <c r="V71" i="4"/>
  <c r="W71" i="4" s="1"/>
  <c r="V59" i="4"/>
  <c r="V47" i="4"/>
  <c r="V35" i="4"/>
  <c r="W35" i="4" s="1"/>
  <c r="V11" i="4"/>
  <c r="W11" i="4" s="1"/>
  <c r="X192" i="4"/>
  <c r="X180" i="4"/>
  <c r="X168" i="4"/>
  <c r="X156" i="4"/>
  <c r="X144" i="4"/>
  <c r="X132" i="4"/>
  <c r="X120" i="4"/>
  <c r="X108" i="4"/>
  <c r="X96" i="4"/>
  <c r="X12" i="4"/>
  <c r="X191" i="4"/>
  <c r="X179" i="4"/>
  <c r="X167" i="4"/>
  <c r="X155" i="4"/>
  <c r="X143" i="4"/>
  <c r="X131" i="4"/>
  <c r="X119" i="4"/>
  <c r="X95" i="4"/>
  <c r="X83" i="4"/>
  <c r="X71" i="4"/>
  <c r="X59" i="4"/>
  <c r="X47" i="4"/>
  <c r="X35" i="4"/>
  <c r="X11" i="4"/>
  <c r="X106" i="4"/>
  <c r="X94" i="4"/>
  <c r="V8" i="4"/>
  <c r="X189" i="4"/>
  <c r="X177" i="4"/>
  <c r="X165" i="4"/>
  <c r="X153" i="4"/>
  <c r="X141" i="4"/>
  <c r="X129" i="4"/>
  <c r="X117" i="4"/>
  <c r="X105" i="4"/>
  <c r="X69" i="4"/>
  <c r="X45" i="4"/>
  <c r="X33" i="4"/>
  <c r="X21" i="4"/>
  <c r="V7" i="4"/>
  <c r="X188" i="4"/>
  <c r="X176" i="4"/>
  <c r="X164" i="4"/>
  <c r="X152" i="4"/>
  <c r="X140" i="4"/>
  <c r="X128" i="4"/>
  <c r="X116" i="4"/>
  <c r="X104" i="4"/>
  <c r="X92" i="4"/>
  <c r="V108" i="4"/>
  <c r="W108" i="4" s="1"/>
  <c r="V114" i="4"/>
  <c r="W114" i="4" s="1"/>
  <c r="V102" i="4"/>
  <c r="W102" i="4" s="1"/>
  <c r="X187" i="4"/>
  <c r="X175" i="4"/>
  <c r="X163" i="4"/>
  <c r="X151" i="4"/>
  <c r="X139" i="4"/>
  <c r="X127" i="4"/>
  <c r="X115" i="4"/>
  <c r="X103" i="4"/>
  <c r="X91" i="4"/>
  <c r="X79" i="4"/>
  <c r="X67" i="4"/>
  <c r="X55" i="4"/>
  <c r="X43" i="4"/>
  <c r="X31" i="4"/>
  <c r="X19" i="4"/>
  <c r="V29" i="4"/>
  <c r="W29" i="4" s="1"/>
  <c r="V17" i="4"/>
  <c r="X5" i="4"/>
  <c r="X114" i="4"/>
  <c r="X102" i="4"/>
  <c r="X90" i="4"/>
  <c r="V184" i="4"/>
  <c r="V172" i="4"/>
  <c r="W172" i="4" s="1"/>
  <c r="V160" i="4"/>
  <c r="W160" i="4" s="1"/>
  <c r="V148" i="4"/>
  <c r="V136" i="4"/>
  <c r="V124" i="4"/>
  <c r="V112" i="4"/>
  <c r="W112" i="4" s="1"/>
  <c r="V100" i="4"/>
  <c r="W100" i="4" s="1"/>
  <c r="V88" i="4"/>
  <c r="W88" i="4" s="1"/>
  <c r="X9" i="4"/>
  <c r="X185" i="4"/>
  <c r="X173" i="4"/>
  <c r="X137" i="4"/>
  <c r="X125" i="4"/>
  <c r="AA125" i="4" s="1"/>
  <c r="X101" i="4"/>
  <c r="X41" i="4"/>
  <c r="X29" i="4"/>
  <c r="X17" i="4"/>
  <c r="V15" i="4"/>
  <c r="X184" i="4"/>
  <c r="X172" i="4"/>
  <c r="X160" i="4"/>
  <c r="X148" i="4"/>
  <c r="X136" i="4"/>
  <c r="X124" i="4"/>
  <c r="X112" i="4"/>
  <c r="X100" i="4"/>
  <c r="X88" i="4"/>
  <c r="U97" i="4"/>
  <c r="U37" i="4"/>
  <c r="U118" i="4"/>
  <c r="U81" i="4"/>
  <c r="U57" i="4"/>
  <c r="U161" i="4"/>
  <c r="V161" i="4" s="1"/>
  <c r="U149" i="4"/>
  <c r="V149" i="4" s="1"/>
  <c r="U113" i="4"/>
  <c r="U89" i="4"/>
  <c r="V89" i="4" s="1"/>
  <c r="U77" i="4"/>
  <c r="U65" i="4"/>
  <c r="W65" i="4" s="1"/>
  <c r="Z65" i="4" s="1"/>
  <c r="U53" i="4"/>
  <c r="W173" i="4"/>
  <c r="Y194" i="4"/>
  <c r="W125" i="4"/>
  <c r="W141" i="4"/>
  <c r="W129" i="4"/>
  <c r="W5" i="4"/>
  <c r="W51" i="4"/>
  <c r="W137" i="4"/>
  <c r="W19" i="4"/>
  <c r="W165" i="4"/>
  <c r="W179" i="4"/>
  <c r="W119" i="4"/>
  <c r="W33" i="4"/>
  <c r="W187" i="4"/>
  <c r="W96" i="4"/>
  <c r="W159" i="4"/>
  <c r="W189" i="4"/>
  <c r="W87" i="4"/>
  <c r="W67" i="4"/>
  <c r="W9" i="4"/>
  <c r="W181" i="4"/>
  <c r="W177" i="4"/>
  <c r="W169" i="4"/>
  <c r="W148" i="4"/>
  <c r="T86" i="4"/>
  <c r="T84" i="4"/>
  <c r="T70" i="4"/>
  <c r="X70" i="4" s="1"/>
  <c r="T40" i="4"/>
  <c r="X40" i="4" s="1"/>
  <c r="T26" i="4"/>
  <c r="T20" i="4"/>
  <c r="T190" i="4"/>
  <c r="T186" i="4"/>
  <c r="V186" i="4" s="1"/>
  <c r="T182" i="4"/>
  <c r="T178" i="4"/>
  <c r="T174" i="4"/>
  <c r="T170" i="4"/>
  <c r="X170" i="4" s="1"/>
  <c r="T166" i="4"/>
  <c r="X166" i="4" s="1"/>
  <c r="T162" i="4"/>
  <c r="V162" i="4" s="1"/>
  <c r="T158" i="4"/>
  <c r="V158" i="4" s="1"/>
  <c r="T154" i="4"/>
  <c r="X154" i="4" s="1"/>
  <c r="T150" i="4"/>
  <c r="V150" i="4" s="1"/>
  <c r="T146" i="4"/>
  <c r="T142" i="4"/>
  <c r="X142" i="4" s="1"/>
  <c r="T138" i="4"/>
  <c r="X138" i="4" s="1"/>
  <c r="T134" i="4"/>
  <c r="X134" i="4" s="1"/>
  <c r="T130" i="4"/>
  <c r="T126" i="4"/>
  <c r="T122" i="4"/>
  <c r="V122" i="4" s="1"/>
  <c r="W116" i="4"/>
  <c r="T109" i="4"/>
  <c r="T93" i="4"/>
  <c r="V93" i="4" s="1"/>
  <c r="T82" i="4"/>
  <c r="V82" i="4" s="1"/>
  <c r="T80" i="4"/>
  <c r="X80" i="4" s="1"/>
  <c r="T72" i="4"/>
  <c r="T56" i="4"/>
  <c r="X56" i="4" s="1"/>
  <c r="T14" i="4"/>
  <c r="T78" i="4"/>
  <c r="V78" i="4" s="1"/>
  <c r="T76" i="4"/>
  <c r="V76" i="4" s="1"/>
  <c r="T48" i="4"/>
  <c r="T34" i="4"/>
  <c r="T74" i="4"/>
  <c r="T58" i="4"/>
  <c r="X58" i="4" s="1"/>
  <c r="T28" i="4"/>
  <c r="X28" i="4" s="1"/>
  <c r="T60" i="4"/>
  <c r="T42" i="4"/>
  <c r="T16" i="4"/>
  <c r="T10" i="4"/>
  <c r="V10" i="4" s="1"/>
  <c r="T36" i="4"/>
  <c r="T22" i="4"/>
  <c r="X22" i="4" s="1"/>
  <c r="T62" i="4"/>
  <c r="V62" i="4" s="1"/>
  <c r="T50" i="4"/>
  <c r="X50" i="4" s="1"/>
  <c r="T64" i="4"/>
  <c r="X64" i="4" s="1"/>
  <c r="T44" i="4"/>
  <c r="X44" i="4" s="1"/>
  <c r="T30" i="4"/>
  <c r="X30" i="4" s="1"/>
  <c r="W12" i="4"/>
  <c r="T24" i="4"/>
  <c r="T6" i="4"/>
  <c r="T66" i="4"/>
  <c r="X66" i="4" s="1"/>
  <c r="T52" i="4"/>
  <c r="X52" i="4" s="1"/>
  <c r="T38" i="4"/>
  <c r="T18" i="4"/>
  <c r="X18" i="4" s="1"/>
  <c r="T68" i="4"/>
  <c r="T32" i="4"/>
  <c r="X32" i="4" s="1"/>
  <c r="T54" i="4"/>
  <c r="X54" i="4" s="1"/>
  <c r="T46" i="4"/>
  <c r="W17" i="4"/>
  <c r="X7" i="1"/>
  <c r="X19" i="1"/>
  <c r="X276" i="1"/>
  <c r="X264" i="1"/>
  <c r="X252" i="1"/>
  <c r="X240" i="1"/>
  <c r="X28" i="1"/>
  <c r="X31" i="1"/>
  <c r="X21" i="1"/>
  <c r="X33" i="1"/>
  <c r="X24" i="1"/>
  <c r="X5" i="1"/>
  <c r="X11" i="1"/>
  <c r="X14" i="1"/>
  <c r="X17" i="1"/>
  <c r="X23" i="1"/>
  <c r="X32" i="1"/>
  <c r="X35" i="1"/>
  <c r="X38" i="1"/>
  <c r="X41" i="1"/>
  <c r="X47" i="1"/>
  <c r="X50" i="1"/>
  <c r="X53" i="1"/>
  <c r="X113" i="1"/>
  <c r="X27" i="1"/>
  <c r="X30" i="1"/>
  <c r="X29" i="1"/>
  <c r="X65" i="1"/>
  <c r="X101" i="1"/>
  <c r="X110" i="1"/>
  <c r="X42" i="1"/>
  <c r="X45" i="1"/>
  <c r="X48" i="1"/>
  <c r="X54" i="1"/>
  <c r="X57" i="1"/>
  <c r="X60" i="1"/>
  <c r="X63" i="1"/>
  <c r="X66" i="1"/>
  <c r="X72" i="1"/>
  <c r="X75" i="1"/>
  <c r="X78" i="1"/>
  <c r="X87" i="1"/>
  <c r="X93" i="1"/>
  <c r="X96" i="1"/>
  <c r="X102" i="1"/>
  <c r="X105" i="1"/>
  <c r="X108" i="1"/>
  <c r="X114" i="1"/>
  <c r="X43" i="1"/>
  <c r="X52" i="1"/>
  <c r="X55" i="1"/>
  <c r="X64" i="1"/>
  <c r="X67" i="1"/>
  <c r="X79" i="1"/>
  <c r="X97" i="1"/>
  <c r="X100" i="1"/>
  <c r="X103" i="1"/>
  <c r="X109" i="1"/>
  <c r="X112" i="1"/>
  <c r="X115" i="1"/>
  <c r="X9" i="1"/>
  <c r="X12" i="1"/>
  <c r="X18" i="1"/>
  <c r="X59" i="1"/>
  <c r="X62" i="1"/>
  <c r="X68" i="1"/>
  <c r="X71" i="1"/>
  <c r="X74" i="1"/>
  <c r="X77" i="1"/>
  <c r="X83" i="1"/>
  <c r="X86" i="1"/>
  <c r="X89" i="1"/>
  <c r="X92" i="1"/>
  <c r="X98" i="1"/>
  <c r="X104" i="1"/>
  <c r="X36" i="1"/>
  <c r="X39" i="1"/>
  <c r="X10" i="1"/>
  <c r="X69" i="1"/>
  <c r="X81" i="1"/>
  <c r="X26" i="1"/>
  <c r="X88" i="1"/>
  <c r="X91" i="1"/>
  <c r="X6" i="1"/>
  <c r="X94" i="1"/>
  <c r="X20" i="1"/>
  <c r="X56" i="1"/>
  <c r="X111" i="1"/>
  <c r="X22" i="1"/>
  <c r="X15" i="1"/>
  <c r="X34" i="1"/>
  <c r="X37" i="1"/>
  <c r="X40" i="1"/>
  <c r="X51" i="1"/>
  <c r="X70" i="1"/>
  <c r="X73" i="1"/>
  <c r="X76" i="1"/>
  <c r="X84" i="1"/>
  <c r="X95" i="1"/>
  <c r="X25" i="1"/>
  <c r="X61" i="1"/>
  <c r="X90" i="1"/>
  <c r="X106" i="1"/>
  <c r="X13" i="1"/>
  <c r="X46" i="1"/>
  <c r="X49" i="1"/>
  <c r="X82" i="1"/>
  <c r="X58" i="1"/>
  <c r="X16" i="1"/>
  <c r="X85" i="1"/>
  <c r="X99" i="1"/>
  <c r="X107" i="1"/>
  <c r="X8" i="1"/>
  <c r="X44" i="1"/>
  <c r="X80" i="1"/>
  <c r="X792" i="1"/>
  <c r="X780" i="1"/>
  <c r="X768" i="1"/>
  <c r="X756" i="1"/>
  <c r="X744" i="1"/>
  <c r="X732" i="1"/>
  <c r="X720" i="1"/>
  <c r="X708" i="1"/>
  <c r="X696" i="1"/>
  <c r="X684" i="1"/>
  <c r="X672" i="1"/>
  <c r="X660" i="1"/>
  <c r="X648" i="1"/>
  <c r="X636" i="1"/>
  <c r="X624" i="1"/>
  <c r="X612" i="1"/>
  <c r="X600" i="1"/>
  <c r="X588" i="1"/>
  <c r="X576" i="1"/>
  <c r="X564" i="1"/>
  <c r="X552" i="1"/>
  <c r="X540" i="1"/>
  <c r="X528" i="1"/>
  <c r="X516" i="1"/>
  <c r="X504" i="1"/>
  <c r="X492" i="1"/>
  <c r="X480" i="1"/>
  <c r="X468" i="1"/>
  <c r="X456" i="1"/>
  <c r="X444" i="1"/>
  <c r="X432" i="1"/>
  <c r="X420" i="1"/>
  <c r="X408" i="1"/>
  <c r="X396" i="1"/>
  <c r="X384" i="1"/>
  <c r="X372" i="1"/>
  <c r="X360" i="1"/>
  <c r="X348" i="1"/>
  <c r="X336" i="1"/>
  <c r="X324" i="1"/>
  <c r="X312" i="1"/>
  <c r="X300" i="1"/>
  <c r="X288" i="1"/>
  <c r="X153" i="1"/>
  <c r="X794" i="1"/>
  <c r="X782" i="1"/>
  <c r="X770" i="1"/>
  <c r="X758" i="1"/>
  <c r="X746" i="1"/>
  <c r="X734" i="1"/>
  <c r="X722" i="1"/>
  <c r="X710" i="1"/>
  <c r="X698" i="1"/>
  <c r="X686" i="1"/>
  <c r="X674" i="1"/>
  <c r="X662" i="1"/>
  <c r="X650" i="1"/>
  <c r="X638" i="1"/>
  <c r="X626" i="1"/>
  <c r="X614" i="1"/>
  <c r="X602" i="1"/>
  <c r="X590" i="1"/>
  <c r="X578" i="1"/>
  <c r="X566" i="1"/>
  <c r="X554" i="1"/>
  <c r="X542" i="1"/>
  <c r="X530" i="1"/>
  <c r="X518" i="1"/>
  <c r="X506" i="1"/>
  <c r="X494" i="1"/>
  <c r="X482" i="1"/>
  <c r="X470" i="1"/>
  <c r="X458" i="1"/>
  <c r="X446" i="1"/>
  <c r="X434" i="1"/>
  <c r="X422" i="1"/>
  <c r="X410" i="1"/>
  <c r="X398" i="1"/>
  <c r="X386" i="1"/>
  <c r="X374" i="1"/>
  <c r="X362" i="1"/>
  <c r="X350" i="1"/>
  <c r="X338" i="1"/>
  <c r="X326" i="1"/>
  <c r="X314" i="1"/>
  <c r="X302" i="1"/>
  <c r="X290" i="1"/>
  <c r="X278" i="1"/>
  <c r="X266" i="1"/>
  <c r="X254" i="1"/>
  <c r="X242" i="1"/>
  <c r="X230" i="1"/>
  <c r="X218" i="1"/>
  <c r="X116" i="1"/>
  <c r="X206" i="1"/>
  <c r="X194" i="1"/>
  <c r="X182" i="1"/>
  <c r="X170" i="1"/>
  <c r="X158" i="1"/>
  <c r="X145" i="1"/>
  <c r="X133" i="1"/>
  <c r="X791" i="1"/>
  <c r="X779" i="1"/>
  <c r="X767" i="1"/>
  <c r="X755" i="1"/>
  <c r="X743" i="1"/>
  <c r="X731" i="1"/>
  <c r="X719" i="1"/>
  <c r="X707" i="1"/>
  <c r="X695" i="1"/>
  <c r="X683" i="1"/>
  <c r="X671" i="1"/>
  <c r="X659" i="1"/>
  <c r="X647" i="1"/>
  <c r="X635" i="1"/>
  <c r="X611" i="1"/>
  <c r="X623" i="1"/>
  <c r="X599" i="1"/>
  <c r="X587" i="1"/>
  <c r="X575" i="1"/>
  <c r="X563" i="1"/>
  <c r="X551" i="1"/>
  <c r="X539" i="1"/>
  <c r="X527" i="1"/>
  <c r="X784" i="1"/>
  <c r="X760" i="1"/>
  <c r="X736" i="1"/>
  <c r="X712" i="1"/>
  <c r="X688" i="1"/>
  <c r="X628" i="1"/>
  <c r="X604" i="1"/>
  <c r="X580" i="1"/>
  <c r="X544" i="1"/>
  <c r="X520" i="1"/>
  <c r="X496" i="1"/>
  <c r="X460" i="1"/>
  <c r="X436" i="1"/>
  <c r="X412" i="1"/>
  <c r="X376" i="1"/>
  <c r="X352" i="1"/>
  <c r="X316" i="1"/>
  <c r="X796" i="1"/>
  <c r="X772" i="1"/>
  <c r="X748" i="1"/>
  <c r="X724" i="1"/>
  <c r="X700" i="1"/>
  <c r="X676" i="1"/>
  <c r="X652" i="1"/>
  <c r="X640" i="1"/>
  <c r="X616" i="1"/>
  <c r="X592" i="1"/>
  <c r="X568" i="1"/>
  <c r="X556" i="1"/>
  <c r="X532" i="1"/>
  <c r="X508" i="1"/>
  <c r="X484" i="1"/>
  <c r="X472" i="1"/>
  <c r="X448" i="1"/>
  <c r="X424" i="1"/>
  <c r="X400" i="1"/>
  <c r="X388" i="1"/>
  <c r="X364" i="1"/>
  <c r="X340" i="1"/>
  <c r="X328" i="1"/>
  <c r="X121" i="1"/>
  <c r="X515" i="1"/>
  <c r="X503" i="1"/>
  <c r="X491" i="1"/>
  <c r="X479" i="1"/>
  <c r="X467" i="1"/>
  <c r="X455" i="1"/>
  <c r="X443" i="1"/>
  <c r="X431" i="1"/>
  <c r="X419" i="1"/>
  <c r="X407" i="1"/>
  <c r="X395" i="1"/>
  <c r="X383" i="1"/>
  <c r="X371" i="1"/>
  <c r="X359" i="1"/>
  <c r="X347" i="1"/>
  <c r="X335" i="1"/>
  <c r="X323" i="1"/>
  <c r="X311" i="1"/>
  <c r="X299" i="1"/>
  <c r="X287" i="1"/>
  <c r="X275" i="1"/>
  <c r="X263" i="1"/>
  <c r="X251" i="1"/>
  <c r="X800" i="1"/>
  <c r="X788" i="1"/>
  <c r="X776" i="1"/>
  <c r="X764" i="1"/>
  <c r="X752" i="1"/>
  <c r="X740" i="1"/>
  <c r="X728" i="1"/>
  <c r="X716" i="1"/>
  <c r="X704" i="1"/>
  <c r="X692" i="1"/>
  <c r="X680" i="1"/>
  <c r="X668" i="1"/>
  <c r="X656" i="1"/>
  <c r="X644" i="1"/>
  <c r="X632" i="1"/>
  <c r="X620" i="1"/>
  <c r="X608" i="1"/>
  <c r="X596" i="1"/>
  <c r="X584" i="1"/>
  <c r="X572" i="1"/>
  <c r="X560" i="1"/>
  <c r="X548" i="1"/>
  <c r="X536" i="1"/>
  <c r="X524" i="1"/>
  <c r="X512" i="1"/>
  <c r="X500" i="1"/>
  <c r="X488" i="1"/>
  <c r="X476" i="1"/>
  <c r="X464" i="1"/>
  <c r="X452" i="1"/>
  <c r="X440" i="1"/>
  <c r="X428" i="1"/>
  <c r="X416" i="1"/>
  <c r="X404" i="1"/>
  <c r="X392" i="1"/>
  <c r="X380" i="1"/>
  <c r="X368" i="1"/>
  <c r="X356" i="1"/>
  <c r="X344" i="1"/>
  <c r="X332" i="1"/>
  <c r="X320" i="1"/>
  <c r="X308" i="1"/>
  <c r="X296" i="1"/>
  <c r="X284" i="1"/>
  <c r="X272" i="1"/>
  <c r="X260" i="1"/>
  <c r="X248" i="1"/>
  <c r="X236" i="1"/>
  <c r="X224" i="1"/>
  <c r="X212" i="1"/>
  <c r="X200" i="1"/>
  <c r="X188" i="1"/>
  <c r="X176" i="1"/>
  <c r="X164" i="1"/>
  <c r="X151" i="1"/>
  <c r="X139" i="1"/>
  <c r="X127" i="1"/>
  <c r="X664" i="1"/>
  <c r="X239" i="1"/>
  <c r="X227" i="1"/>
  <c r="X375" i="1"/>
  <c r="X363" i="1"/>
  <c r="X351" i="1"/>
  <c r="X339" i="1"/>
  <c r="X327" i="1"/>
  <c r="X315" i="1"/>
  <c r="X303" i="1"/>
  <c r="X291" i="1"/>
  <c r="X279" i="1"/>
  <c r="X267" i="1"/>
  <c r="X255" i="1"/>
  <c r="X243" i="1"/>
  <c r="X231" i="1"/>
  <c r="X219" i="1"/>
  <c r="X207" i="1"/>
  <c r="X195" i="1"/>
  <c r="X183" i="1"/>
  <c r="X171" i="1"/>
  <c r="X159" i="1"/>
  <c r="X146" i="1"/>
  <c r="X134" i="1"/>
  <c r="X122" i="1"/>
  <c r="X215" i="1"/>
  <c r="X203" i="1"/>
  <c r="X304" i="1"/>
  <c r="X292" i="1"/>
  <c r="X280" i="1"/>
  <c r="X268" i="1"/>
  <c r="X256" i="1"/>
  <c r="X244" i="1"/>
  <c r="X232" i="1"/>
  <c r="X220" i="1"/>
  <c r="X208" i="1"/>
  <c r="X196" i="1"/>
  <c r="X184" i="1"/>
  <c r="X172" i="1"/>
  <c r="X160" i="1"/>
  <c r="X147" i="1"/>
  <c r="X135" i="1"/>
  <c r="X123" i="1"/>
  <c r="X795" i="1"/>
  <c r="X783" i="1"/>
  <c r="X771" i="1"/>
  <c r="X759" i="1"/>
  <c r="X747" i="1"/>
  <c r="X735" i="1"/>
  <c r="X723" i="1"/>
  <c r="X711" i="1"/>
  <c r="X699" i="1"/>
  <c r="X687" i="1"/>
  <c r="X675" i="1"/>
  <c r="X663" i="1"/>
  <c r="X651" i="1"/>
  <c r="X639" i="1"/>
  <c r="X627" i="1"/>
  <c r="X615" i="1"/>
  <c r="X603" i="1"/>
  <c r="X591" i="1"/>
  <c r="X579" i="1"/>
  <c r="X567" i="1"/>
  <c r="X555" i="1"/>
  <c r="X543" i="1"/>
  <c r="X531" i="1"/>
  <c r="X519" i="1"/>
  <c r="X507" i="1"/>
  <c r="X495" i="1"/>
  <c r="X483" i="1"/>
  <c r="X471" i="1"/>
  <c r="X459" i="1"/>
  <c r="X447" i="1"/>
  <c r="X435" i="1"/>
  <c r="X423" i="1"/>
  <c r="X411" i="1"/>
  <c r="X399" i="1"/>
  <c r="X387" i="1"/>
  <c r="X191" i="1"/>
  <c r="X179" i="1"/>
  <c r="X167" i="1"/>
  <c r="X155" i="1"/>
  <c r="X142" i="1"/>
  <c r="X130" i="1"/>
  <c r="X118" i="1"/>
  <c r="X797" i="1"/>
  <c r="X785" i="1"/>
  <c r="X773" i="1"/>
  <c r="X761" i="1"/>
  <c r="X749" i="1"/>
  <c r="X737" i="1"/>
  <c r="X725" i="1"/>
  <c r="X713" i="1"/>
  <c r="X701" i="1"/>
  <c r="X689" i="1"/>
  <c r="X677" i="1"/>
  <c r="X665" i="1"/>
  <c r="X653" i="1"/>
  <c r="X641" i="1"/>
  <c r="X629" i="1"/>
  <c r="X617" i="1"/>
  <c r="X605" i="1"/>
  <c r="X593" i="1"/>
  <c r="X581" i="1"/>
  <c r="X569" i="1"/>
  <c r="X557" i="1"/>
  <c r="X545" i="1"/>
  <c r="X533" i="1"/>
  <c r="X521" i="1"/>
  <c r="X509" i="1"/>
  <c r="X497" i="1"/>
  <c r="X485" i="1"/>
  <c r="X473" i="1"/>
  <c r="X461" i="1"/>
  <c r="X449" i="1"/>
  <c r="X437" i="1"/>
  <c r="X425" i="1"/>
  <c r="X413" i="1"/>
  <c r="X401" i="1"/>
  <c r="X389" i="1"/>
  <c r="X377" i="1"/>
  <c r="X365" i="1"/>
  <c r="X353" i="1"/>
  <c r="X341" i="1"/>
  <c r="X329" i="1"/>
  <c r="X317" i="1"/>
  <c r="X305" i="1"/>
  <c r="X293" i="1"/>
  <c r="X281" i="1"/>
  <c r="X269" i="1"/>
  <c r="X257" i="1"/>
  <c r="X245" i="1"/>
  <c r="X233" i="1"/>
  <c r="X221" i="1"/>
  <c r="X209" i="1"/>
  <c r="X197" i="1"/>
  <c r="X185" i="1"/>
  <c r="X173" i="1"/>
  <c r="X161" i="1"/>
  <c r="X148" i="1"/>
  <c r="X136" i="1"/>
  <c r="X124" i="1"/>
  <c r="X798" i="1"/>
  <c r="X786" i="1"/>
  <c r="X774" i="1"/>
  <c r="X762" i="1"/>
  <c r="X750" i="1"/>
  <c r="X738" i="1"/>
  <c r="X726" i="1"/>
  <c r="X714" i="1"/>
  <c r="X702" i="1"/>
  <c r="X690" i="1"/>
  <c r="X678" i="1"/>
  <c r="X666" i="1"/>
  <c r="X654" i="1"/>
  <c r="X642" i="1"/>
  <c r="X630" i="1"/>
  <c r="X618" i="1"/>
  <c r="X606" i="1"/>
  <c r="X594" i="1"/>
  <c r="X582" i="1"/>
  <c r="X570" i="1"/>
  <c r="X558" i="1"/>
  <c r="X546" i="1"/>
  <c r="X534" i="1"/>
  <c r="X522" i="1"/>
  <c r="X510" i="1"/>
  <c r="X498" i="1"/>
  <c r="X486" i="1"/>
  <c r="X474" i="1"/>
  <c r="X462" i="1"/>
  <c r="X450" i="1"/>
  <c r="X438" i="1"/>
  <c r="X426" i="1"/>
  <c r="X414" i="1"/>
  <c r="X402" i="1"/>
  <c r="X390" i="1"/>
  <c r="X378" i="1"/>
  <c r="X366" i="1"/>
  <c r="X354" i="1"/>
  <c r="X342" i="1"/>
  <c r="X330" i="1"/>
  <c r="X318" i="1"/>
  <c r="X306" i="1"/>
  <c r="X294" i="1"/>
  <c r="X282" i="1"/>
  <c r="X270" i="1"/>
  <c r="X258" i="1"/>
  <c r="X246" i="1"/>
  <c r="X234" i="1"/>
  <c r="X222" i="1"/>
  <c r="X210" i="1"/>
  <c r="X198" i="1"/>
  <c r="X186" i="1"/>
  <c r="X174" i="1"/>
  <c r="X162" i="1"/>
  <c r="X149" i="1"/>
  <c r="X137" i="1"/>
  <c r="X125" i="1"/>
  <c r="X799" i="1"/>
  <c r="X787" i="1"/>
  <c r="X775" i="1"/>
  <c r="X763" i="1"/>
  <c r="X751" i="1"/>
  <c r="X739" i="1"/>
  <c r="X727" i="1"/>
  <c r="X715" i="1"/>
  <c r="X703" i="1"/>
  <c r="X691" i="1"/>
  <c r="X679" i="1"/>
  <c r="X667" i="1"/>
  <c r="X655" i="1"/>
  <c r="X643" i="1"/>
  <c r="X631" i="1"/>
  <c r="X619" i="1"/>
  <c r="X607" i="1"/>
  <c r="X595" i="1"/>
  <c r="X583" i="1"/>
  <c r="X571" i="1"/>
  <c r="X559" i="1"/>
  <c r="X547" i="1"/>
  <c r="X535" i="1"/>
  <c r="X523" i="1"/>
  <c r="X511" i="1"/>
  <c r="X499" i="1"/>
  <c r="X487" i="1"/>
  <c r="X475" i="1"/>
  <c r="X463" i="1"/>
  <c r="X451" i="1"/>
  <c r="X439" i="1"/>
  <c r="X427" i="1"/>
  <c r="X415" i="1"/>
  <c r="X403" i="1"/>
  <c r="X391" i="1"/>
  <c r="X379" i="1"/>
  <c r="X367" i="1"/>
  <c r="X355" i="1"/>
  <c r="X343" i="1"/>
  <c r="X331" i="1"/>
  <c r="X319" i="1"/>
  <c r="X307" i="1"/>
  <c r="X295" i="1"/>
  <c r="X283" i="1"/>
  <c r="X271" i="1"/>
  <c r="X259" i="1"/>
  <c r="X247" i="1"/>
  <c r="X235" i="1"/>
  <c r="X223" i="1"/>
  <c r="X211" i="1"/>
  <c r="X199" i="1"/>
  <c r="X187" i="1"/>
  <c r="X175" i="1"/>
  <c r="X163" i="1"/>
  <c r="X150" i="1"/>
  <c r="X138" i="1"/>
  <c r="X126" i="1"/>
  <c r="X802" i="1"/>
  <c r="X790" i="1"/>
  <c r="X778" i="1"/>
  <c r="X766" i="1"/>
  <c r="X754" i="1"/>
  <c r="X742" i="1"/>
  <c r="X730" i="1"/>
  <c r="X718" i="1"/>
  <c r="X706" i="1"/>
  <c r="X694" i="1"/>
  <c r="X682" i="1"/>
  <c r="X670" i="1"/>
  <c r="X658" i="1"/>
  <c r="X646" i="1"/>
  <c r="X634" i="1"/>
  <c r="X622" i="1"/>
  <c r="X610" i="1"/>
  <c r="X598" i="1"/>
  <c r="X586" i="1"/>
  <c r="X574" i="1"/>
  <c r="X562" i="1"/>
  <c r="X550" i="1"/>
  <c r="X538" i="1"/>
  <c r="X526" i="1"/>
  <c r="X514" i="1"/>
  <c r="X502" i="1"/>
  <c r="X490" i="1"/>
  <c r="X478" i="1"/>
  <c r="X466" i="1"/>
  <c r="X454" i="1"/>
  <c r="X442" i="1"/>
  <c r="X430" i="1"/>
  <c r="X418" i="1"/>
  <c r="X406" i="1"/>
  <c r="X394" i="1"/>
  <c r="X382" i="1"/>
  <c r="X370" i="1"/>
  <c r="X358" i="1"/>
  <c r="X346" i="1"/>
  <c r="X334" i="1"/>
  <c r="X322" i="1"/>
  <c r="X310" i="1"/>
  <c r="X298" i="1"/>
  <c r="X286" i="1"/>
  <c r="X274" i="1"/>
  <c r="X262" i="1"/>
  <c r="X250" i="1"/>
  <c r="X238" i="1"/>
  <c r="X226" i="1"/>
  <c r="X214" i="1"/>
  <c r="X202" i="1"/>
  <c r="X190" i="1"/>
  <c r="X178" i="1"/>
  <c r="X166" i="1"/>
  <c r="X154" i="1"/>
  <c r="X141" i="1"/>
  <c r="X129" i="1"/>
  <c r="X117" i="1"/>
  <c r="X801" i="1"/>
  <c r="X789" i="1"/>
  <c r="X777" i="1"/>
  <c r="X765" i="1"/>
  <c r="X753" i="1"/>
  <c r="X741" i="1"/>
  <c r="X729" i="1"/>
  <c r="X717" i="1"/>
  <c r="X705" i="1"/>
  <c r="X693" i="1"/>
  <c r="X681" i="1"/>
  <c r="X669" i="1"/>
  <c r="X657" i="1"/>
  <c r="X645" i="1"/>
  <c r="X633" i="1"/>
  <c r="X621" i="1"/>
  <c r="X609" i="1"/>
  <c r="X597" i="1"/>
  <c r="X585" i="1"/>
  <c r="X573" i="1"/>
  <c r="X561" i="1"/>
  <c r="X549" i="1"/>
  <c r="X537" i="1"/>
  <c r="X525" i="1"/>
  <c r="X513" i="1"/>
  <c r="X501" i="1"/>
  <c r="X489" i="1"/>
  <c r="X477" i="1"/>
  <c r="X465" i="1"/>
  <c r="X453" i="1"/>
  <c r="X441" i="1"/>
  <c r="X429" i="1"/>
  <c r="X417" i="1"/>
  <c r="X405" i="1"/>
  <c r="X393" i="1"/>
  <c r="X381" i="1"/>
  <c r="X369" i="1"/>
  <c r="X357" i="1"/>
  <c r="X345" i="1"/>
  <c r="X333" i="1"/>
  <c r="X321" i="1"/>
  <c r="X309" i="1"/>
  <c r="X297" i="1"/>
  <c r="X285" i="1"/>
  <c r="X273" i="1"/>
  <c r="X261" i="1"/>
  <c r="X249" i="1"/>
  <c r="X237" i="1"/>
  <c r="X225" i="1"/>
  <c r="X213" i="1"/>
  <c r="X201" i="1"/>
  <c r="X189" i="1"/>
  <c r="X177" i="1"/>
  <c r="X165" i="1"/>
  <c r="X152" i="1"/>
  <c r="X140" i="1"/>
  <c r="X128" i="1"/>
  <c r="X793" i="1"/>
  <c r="X781" i="1"/>
  <c r="X769" i="1"/>
  <c r="X757" i="1"/>
  <c r="X745" i="1"/>
  <c r="X733" i="1"/>
  <c r="X721" i="1"/>
  <c r="X709" i="1"/>
  <c r="X697" i="1"/>
  <c r="X685" i="1"/>
  <c r="X673" i="1"/>
  <c r="X661" i="1"/>
  <c r="X649" i="1"/>
  <c r="X637" i="1"/>
  <c r="X625" i="1"/>
  <c r="X613" i="1"/>
  <c r="X601" i="1"/>
  <c r="X589" i="1"/>
  <c r="X577" i="1"/>
  <c r="X565" i="1"/>
  <c r="X553" i="1"/>
  <c r="X541" i="1"/>
  <c r="X529" i="1"/>
  <c r="X517" i="1"/>
  <c r="X505" i="1"/>
  <c r="X493" i="1"/>
  <c r="X481" i="1"/>
  <c r="X469" i="1"/>
  <c r="X457" i="1"/>
  <c r="X445" i="1"/>
  <c r="X433" i="1"/>
  <c r="X421" i="1"/>
  <c r="X409" i="1"/>
  <c r="X397" i="1"/>
  <c r="X385" i="1"/>
  <c r="X373" i="1"/>
  <c r="X361" i="1"/>
  <c r="X349" i="1"/>
  <c r="X337" i="1"/>
  <c r="X325" i="1"/>
  <c r="X313" i="1"/>
  <c r="X301" i="1"/>
  <c r="X289" i="1"/>
  <c r="X277" i="1"/>
  <c r="X265" i="1"/>
  <c r="X253" i="1"/>
  <c r="X241" i="1"/>
  <c r="X229" i="1"/>
  <c r="X217" i="1"/>
  <c r="X205" i="1"/>
  <c r="X193" i="1"/>
  <c r="X181" i="1"/>
  <c r="X169" i="1"/>
  <c r="X157" i="1"/>
  <c r="X144" i="1"/>
  <c r="X132" i="1"/>
  <c r="X120" i="1"/>
  <c r="V154" i="4" l="1"/>
  <c r="W7" i="4"/>
  <c r="V70" i="4"/>
  <c r="V107" i="4"/>
  <c r="X107" i="4"/>
  <c r="V58" i="4"/>
  <c r="V131" i="4"/>
  <c r="W131" i="4" s="1"/>
  <c r="U13" i="4"/>
  <c r="V13" i="4" s="1"/>
  <c r="W13" i="4" s="1"/>
  <c r="AA13" i="4" s="1"/>
  <c r="X13" i="4"/>
  <c r="V66" i="4"/>
  <c r="V155" i="4"/>
  <c r="W155" i="4" s="1"/>
  <c r="AA155" i="4" s="1"/>
  <c r="V54" i="4"/>
  <c r="V106" i="4"/>
  <c r="W106" i="4" s="1"/>
  <c r="AA106" i="4" s="1"/>
  <c r="U16" i="4"/>
  <c r="X16" i="4"/>
  <c r="U190" i="4"/>
  <c r="V190" i="4" s="1"/>
  <c r="W190" i="4" s="1"/>
  <c r="X190" i="4"/>
  <c r="U23" i="4"/>
  <c r="X23" i="4"/>
  <c r="U42" i="4"/>
  <c r="X42" i="4"/>
  <c r="U93" i="4"/>
  <c r="X93" i="4"/>
  <c r="V30" i="4"/>
  <c r="V23" i="4"/>
  <c r="V22" i="4"/>
  <c r="V72" i="4"/>
  <c r="X72" i="4"/>
  <c r="U20" i="4"/>
  <c r="X20" i="4"/>
  <c r="U158" i="4"/>
  <c r="X158" i="4"/>
  <c r="W149" i="4"/>
  <c r="AA149" i="4" s="1"/>
  <c r="V18" i="4"/>
  <c r="U146" i="4"/>
  <c r="V146" i="4" s="1"/>
  <c r="W146" i="4" s="1"/>
  <c r="X146" i="4"/>
  <c r="U6" i="4"/>
  <c r="V6" i="4" s="1"/>
  <c r="W6" i="4" s="1"/>
  <c r="X6" i="4"/>
  <c r="U74" i="4"/>
  <c r="X74" i="4"/>
  <c r="U109" i="4"/>
  <c r="V109" i="4" s="1"/>
  <c r="W109" i="4" s="1"/>
  <c r="X109" i="4"/>
  <c r="U162" i="4"/>
  <c r="X162" i="4"/>
  <c r="V84" i="4"/>
  <c r="X84" i="4"/>
  <c r="W161" i="4"/>
  <c r="Z161" i="4" s="1"/>
  <c r="V134" i="4"/>
  <c r="V80" i="4"/>
  <c r="U36" i="4"/>
  <c r="V36" i="4" s="1"/>
  <c r="W36" i="4" s="1"/>
  <c r="X36" i="4"/>
  <c r="U34" i="4"/>
  <c r="X34" i="4"/>
  <c r="U86" i="4"/>
  <c r="V86" i="4" s="1"/>
  <c r="W86" i="4" s="1"/>
  <c r="X86" i="4"/>
  <c r="U46" i="4"/>
  <c r="X46" i="4"/>
  <c r="V56" i="4"/>
  <c r="U76" i="4"/>
  <c r="W76" i="4" s="1"/>
  <c r="X76" i="4"/>
  <c r="U126" i="4"/>
  <c r="X126" i="4"/>
  <c r="U174" i="4"/>
  <c r="V174" i="4" s="1"/>
  <c r="X174" i="4"/>
  <c r="V52" i="4"/>
  <c r="V74" i="4"/>
  <c r="W74" i="4" s="1"/>
  <c r="V142" i="4"/>
  <c r="V44" i="4"/>
  <c r="U24" i="4"/>
  <c r="V24" i="4" s="1"/>
  <c r="W24" i="4" s="1"/>
  <c r="X24" i="4"/>
  <c r="U78" i="4"/>
  <c r="X78" i="4"/>
  <c r="U130" i="4"/>
  <c r="V130" i="4" s="1"/>
  <c r="W130" i="4" s="1"/>
  <c r="X130" i="4"/>
  <c r="U178" i="4"/>
  <c r="V178" i="4" s="1"/>
  <c r="W178" i="4" s="1"/>
  <c r="X178" i="4"/>
  <c r="Z67" i="4"/>
  <c r="V138" i="4"/>
  <c r="V40" i="4"/>
  <c r="V32" i="4"/>
  <c r="V166" i="4"/>
  <c r="X48" i="4"/>
  <c r="V48" i="4"/>
  <c r="W48" i="4" s="1"/>
  <c r="U122" i="4"/>
  <c r="X122" i="4"/>
  <c r="U68" i="4"/>
  <c r="V68" i="4" s="1"/>
  <c r="W68" i="4" s="1"/>
  <c r="X68" i="4"/>
  <c r="U14" i="4"/>
  <c r="V14" i="4" s="1"/>
  <c r="W14" i="4" s="1"/>
  <c r="X14" i="4"/>
  <c r="U182" i="4"/>
  <c r="V182" i="4" s="1"/>
  <c r="X182" i="4"/>
  <c r="V126" i="4"/>
  <c r="V28" i="4"/>
  <c r="V50" i="4"/>
  <c r="V20" i="4"/>
  <c r="U10" i="4"/>
  <c r="X10" i="4"/>
  <c r="U186" i="4"/>
  <c r="X186" i="4"/>
  <c r="V16" i="4"/>
  <c r="V46" i="4"/>
  <c r="U38" i="4"/>
  <c r="V38" i="4" s="1"/>
  <c r="X38" i="4"/>
  <c r="U62" i="4"/>
  <c r="X62" i="4"/>
  <c r="V60" i="4"/>
  <c r="X60" i="4"/>
  <c r="U82" i="4"/>
  <c r="X82" i="4"/>
  <c r="U150" i="4"/>
  <c r="X150" i="4"/>
  <c r="U26" i="4"/>
  <c r="V26" i="4" s="1"/>
  <c r="W26" i="4" s="1"/>
  <c r="X26" i="4"/>
  <c r="W89" i="4"/>
  <c r="V42" i="4"/>
  <c r="V170" i="4"/>
  <c r="V34" i="4"/>
  <c r="V113" i="4"/>
  <c r="W113" i="4" s="1"/>
  <c r="Z104" i="4"/>
  <c r="Z94" i="4"/>
  <c r="Z35" i="4"/>
  <c r="AA7" i="4"/>
  <c r="Z129" i="4"/>
  <c r="AA88" i="4"/>
  <c r="Z145" i="4"/>
  <c r="Z173" i="4"/>
  <c r="W37" i="4"/>
  <c r="AA37" i="4" s="1"/>
  <c r="W97" i="4"/>
  <c r="Z97" i="4" s="1"/>
  <c r="W118" i="4"/>
  <c r="AA118" i="4" s="1"/>
  <c r="Z155" i="4"/>
  <c r="U80" i="4"/>
  <c r="U18" i="4"/>
  <c r="U142" i="4"/>
  <c r="U52" i="4"/>
  <c r="W52" i="4" s="1"/>
  <c r="U64" i="4"/>
  <c r="Z121" i="4"/>
  <c r="Z169" i="4"/>
  <c r="Z19" i="4"/>
  <c r="U48" i="4"/>
  <c r="U54" i="4"/>
  <c r="U84" i="4"/>
  <c r="Z114" i="4"/>
  <c r="AA131" i="4"/>
  <c r="Z179" i="4"/>
  <c r="U154" i="4"/>
  <c r="Z185" i="4"/>
  <c r="U166" i="4"/>
  <c r="Z88" i="4"/>
  <c r="U40" i="4"/>
  <c r="U70" i="4"/>
  <c r="W70" i="4" s="1"/>
  <c r="U50" i="4"/>
  <c r="U170" i="4"/>
  <c r="Z187" i="4"/>
  <c r="U66" i="4"/>
  <c r="W66" i="4" s="1"/>
  <c r="U32" i="4"/>
  <c r="Z103" i="4"/>
  <c r="U60" i="4"/>
  <c r="W60" i="4" s="1"/>
  <c r="U56" i="4"/>
  <c r="U22" i="4"/>
  <c r="U28" i="4"/>
  <c r="U72" i="4"/>
  <c r="U134" i="4"/>
  <c r="U58" i="4"/>
  <c r="U138" i="4"/>
  <c r="U30" i="4"/>
  <c r="U44" i="4"/>
  <c r="W44" i="4" s="1"/>
  <c r="Z29" i="4"/>
  <c r="Z90" i="4"/>
  <c r="Z141" i="4"/>
  <c r="AA29" i="4"/>
  <c r="Z39" i="4"/>
  <c r="Z112" i="4"/>
  <c r="W63" i="4"/>
  <c r="Z63" i="4" s="1"/>
  <c r="W143" i="4"/>
  <c r="AA143" i="4" s="1"/>
  <c r="Z7" i="4"/>
  <c r="W21" i="4"/>
  <c r="Z21" i="4" s="1"/>
  <c r="AA103" i="4"/>
  <c r="W192" i="4"/>
  <c r="Z192" i="4" s="1"/>
  <c r="AA19" i="4"/>
  <c r="AA187" i="4"/>
  <c r="Z69" i="4"/>
  <c r="W57" i="4"/>
  <c r="Z57" i="4" s="1"/>
  <c r="Z96" i="4"/>
  <c r="W15" i="4"/>
  <c r="Z15" i="4" s="1"/>
  <c r="Z110" i="4"/>
  <c r="Z51" i="4"/>
  <c r="AA35" i="4"/>
  <c r="W85" i="4"/>
  <c r="AA85" i="4" s="1"/>
  <c r="Z11" i="4"/>
  <c r="Z5" i="4"/>
  <c r="Z33" i="4"/>
  <c r="AA33" i="4"/>
  <c r="AA119" i="4"/>
  <c r="AA112" i="4"/>
  <c r="Z165" i="4"/>
  <c r="AA114" i="4"/>
  <c r="Z119" i="4"/>
  <c r="AA96" i="4"/>
  <c r="W31" i="4"/>
  <c r="W191" i="4"/>
  <c r="AA11" i="4"/>
  <c r="W152" i="4"/>
  <c r="Z152" i="4" s="1"/>
  <c r="Z131" i="4"/>
  <c r="W45" i="4"/>
  <c r="W47" i="4"/>
  <c r="W73" i="4"/>
  <c r="Z73" i="4" s="1"/>
  <c r="AA104" i="4"/>
  <c r="W59" i="4"/>
  <c r="Z59" i="4" s="1"/>
  <c r="W81" i="4"/>
  <c r="Z81" i="4" s="1"/>
  <c r="W163" i="4"/>
  <c r="Z163" i="4" s="1"/>
  <c r="W83" i="4"/>
  <c r="AA83" i="4" s="1"/>
  <c r="W164" i="4"/>
  <c r="Z164" i="4" s="1"/>
  <c r="W61" i="4"/>
  <c r="Z61" i="4" s="1"/>
  <c r="AA51" i="4"/>
  <c r="Z41" i="4"/>
  <c r="W184" i="4"/>
  <c r="Z184" i="4" s="1"/>
  <c r="Z9" i="4"/>
  <c r="W53" i="4"/>
  <c r="Z53" i="4" s="1"/>
  <c r="W171" i="4"/>
  <c r="W99" i="4"/>
  <c r="Z99" i="4" s="1"/>
  <c r="Z125" i="4"/>
  <c r="W139" i="4"/>
  <c r="AA139" i="4" s="1"/>
  <c r="W175" i="4"/>
  <c r="AA41" i="4"/>
  <c r="W43" i="4"/>
  <c r="W120" i="4"/>
  <c r="Z120" i="4" s="1"/>
  <c r="AA110" i="4"/>
  <c r="AA179" i="4"/>
  <c r="Z147" i="4"/>
  <c r="W107" i="4"/>
  <c r="AA107" i="4" s="1"/>
  <c r="W49" i="4"/>
  <c r="Z151" i="4"/>
  <c r="Z102" i="4"/>
  <c r="AA102" i="4"/>
  <c r="Z25" i="4"/>
  <c r="AA25" i="4"/>
  <c r="Z27" i="4"/>
  <c r="AA27" i="4"/>
  <c r="AA71" i="4"/>
  <c r="Z71" i="4"/>
  <c r="AA9" i="4"/>
  <c r="W55" i="4"/>
  <c r="W133" i="4"/>
  <c r="AA133" i="4" s="1"/>
  <c r="AA39" i="4"/>
  <c r="Z87" i="4"/>
  <c r="AA87" i="4"/>
  <c r="AA65" i="4"/>
  <c r="W117" i="4"/>
  <c r="AA117" i="4" s="1"/>
  <c r="AA69" i="4"/>
  <c r="AA67" i="4"/>
  <c r="AA173" i="4"/>
  <c r="AA151" i="4"/>
  <c r="W124" i="4"/>
  <c r="Z124" i="4" s="1"/>
  <c r="AA94" i="4"/>
  <c r="W123" i="4"/>
  <c r="W75" i="4"/>
  <c r="W180" i="4"/>
  <c r="Z180" i="4" s="1"/>
  <c r="AA147" i="4"/>
  <c r="W127" i="4"/>
  <c r="W183" i="4"/>
  <c r="AA5" i="4"/>
  <c r="AA165" i="4"/>
  <c r="W140" i="4"/>
  <c r="AA140" i="4" s="1"/>
  <c r="Z176" i="4"/>
  <c r="AA176" i="4"/>
  <c r="Z159" i="4"/>
  <c r="AA159" i="4"/>
  <c r="Z17" i="4"/>
  <c r="AA17" i="4"/>
  <c r="Z95" i="4"/>
  <c r="AA95" i="4"/>
  <c r="W136" i="4"/>
  <c r="Z100" i="4"/>
  <c r="AA100" i="4"/>
  <c r="AA163" i="4"/>
  <c r="Z111" i="4"/>
  <c r="AA111" i="4"/>
  <c r="Z188" i="4"/>
  <c r="AA188" i="4"/>
  <c r="Z189" i="4"/>
  <c r="AA189" i="4"/>
  <c r="Z153" i="4"/>
  <c r="AA153" i="4"/>
  <c r="Z92" i="4"/>
  <c r="AA92" i="4"/>
  <c r="Z144" i="4"/>
  <c r="AA144" i="4"/>
  <c r="Z135" i="4"/>
  <c r="AA135" i="4"/>
  <c r="Z157" i="4"/>
  <c r="AA157" i="4"/>
  <c r="AA148" i="4"/>
  <c r="Z148" i="4"/>
  <c r="Z116" i="4"/>
  <c r="AA116" i="4"/>
  <c r="Z177" i="4"/>
  <c r="AA177" i="4"/>
  <c r="Z98" i="4"/>
  <c r="AA98" i="4"/>
  <c r="Z132" i="4"/>
  <c r="AA132" i="4"/>
  <c r="Z108" i="4"/>
  <c r="AA108" i="4"/>
  <c r="Z181" i="4"/>
  <c r="AA181" i="4"/>
  <c r="AA121" i="4"/>
  <c r="Z106" i="4"/>
  <c r="W115" i="4"/>
  <c r="Z101" i="4"/>
  <c r="AA101" i="4"/>
  <c r="Z156" i="4"/>
  <c r="AA156" i="4"/>
  <c r="AA89" i="4"/>
  <c r="Z89" i="4"/>
  <c r="W174" i="4"/>
  <c r="AA145" i="4"/>
  <c r="AA185" i="4"/>
  <c r="W38" i="4"/>
  <c r="Z160" i="4"/>
  <c r="AA160" i="4"/>
  <c r="W16" i="4"/>
  <c r="W77" i="4"/>
  <c r="AA105" i="4"/>
  <c r="Z105" i="4"/>
  <c r="W182" i="4"/>
  <c r="AA169" i="4"/>
  <c r="AA90" i="4"/>
  <c r="W8" i="4"/>
  <c r="Z79" i="4"/>
  <c r="AA79" i="4"/>
  <c r="W168" i="4"/>
  <c r="AA129" i="4"/>
  <c r="Z137" i="4"/>
  <c r="AA137" i="4"/>
  <c r="Z12" i="4"/>
  <c r="AA12" i="4"/>
  <c r="Z172" i="4"/>
  <c r="AA172" i="4"/>
  <c r="AA141" i="4"/>
  <c r="W128" i="4"/>
  <c r="W28" i="4"/>
  <c r="W91" i="4"/>
  <c r="W20" i="4"/>
  <c r="Z193" i="4"/>
  <c r="AA193" i="4"/>
  <c r="Z167" i="4"/>
  <c r="AA167" i="4"/>
  <c r="Z149" i="4" l="1"/>
  <c r="W54" i="4"/>
  <c r="AA161" i="4"/>
  <c r="W56" i="4"/>
  <c r="W80" i="4"/>
  <c r="W40" i="4"/>
  <c r="Z13" i="4"/>
  <c r="Z113" i="4"/>
  <c r="AA113" i="4"/>
  <c r="W50" i="4"/>
  <c r="Z50" i="4" s="1"/>
  <c r="W22" i="4"/>
  <c r="Z22" i="4" s="1"/>
  <c r="W142" i="4"/>
  <c r="Z142" i="4" s="1"/>
  <c r="W18" i="4"/>
  <c r="AA18" i="4" s="1"/>
  <c r="W84" i="4"/>
  <c r="W166" i="4"/>
  <c r="Z166" i="4" s="1"/>
  <c r="W23" i="4"/>
  <c r="AA21" i="4"/>
  <c r="AA59" i="4"/>
  <c r="W32" i="4"/>
  <c r="AA32" i="4" s="1"/>
  <c r="Z37" i="4"/>
  <c r="W72" i="4"/>
  <c r="AA72" i="4" s="1"/>
  <c r="W170" i="4"/>
  <c r="Z170" i="4" s="1"/>
  <c r="Z143" i="4"/>
  <c r="Z118" i="4"/>
  <c r="W154" i="4"/>
  <c r="Z154" i="4" s="1"/>
  <c r="W134" i="4"/>
  <c r="Z134" i="4" s="1"/>
  <c r="W30" i="4"/>
  <c r="Z30" i="4" s="1"/>
  <c r="W138" i="4"/>
  <c r="Z138" i="4" s="1"/>
  <c r="W58" i="4"/>
  <c r="AA58" i="4" s="1"/>
  <c r="W64" i="4"/>
  <c r="AA64" i="4" s="1"/>
  <c r="AA97" i="4"/>
  <c r="AA184" i="4"/>
  <c r="AA57" i="4"/>
  <c r="X194" i="4"/>
  <c r="Z107" i="4"/>
  <c r="AA63" i="4"/>
  <c r="AA73" i="4"/>
  <c r="Z139" i="4"/>
  <c r="AA192" i="4"/>
  <c r="Z85" i="4"/>
  <c r="AA15" i="4"/>
  <c r="Z140" i="4"/>
  <c r="W34" i="4"/>
  <c r="AA34" i="4" s="1"/>
  <c r="AA152" i="4"/>
  <c r="AA61" i="4"/>
  <c r="Z117" i="4"/>
  <c r="Z31" i="4"/>
  <c r="AA31" i="4"/>
  <c r="AA99" i="4"/>
  <c r="Z191" i="4"/>
  <c r="AA191" i="4"/>
  <c r="W126" i="4"/>
  <c r="Z126" i="4" s="1"/>
  <c r="AA81" i="4"/>
  <c r="Z47" i="4"/>
  <c r="AA47" i="4"/>
  <c r="Z83" i="4"/>
  <c r="AA45" i="4"/>
  <c r="Z45" i="4"/>
  <c r="AA164" i="4"/>
  <c r="Z43" i="4"/>
  <c r="AA43" i="4"/>
  <c r="AA124" i="4"/>
  <c r="AA120" i="4"/>
  <c r="W93" i="4"/>
  <c r="Z93" i="4" s="1"/>
  <c r="Z175" i="4"/>
  <c r="AA175" i="4"/>
  <c r="AA49" i="4"/>
  <c r="Z49" i="4"/>
  <c r="AA180" i="4"/>
  <c r="Z171" i="4"/>
  <c r="AA171" i="4"/>
  <c r="W162" i="4"/>
  <c r="Z162" i="4" s="1"/>
  <c r="AA53" i="4"/>
  <c r="W10" i="4"/>
  <c r="AA10" i="4" s="1"/>
  <c r="Z183" i="4"/>
  <c r="AA183" i="4"/>
  <c r="W122" i="4"/>
  <c r="Z122" i="4" s="1"/>
  <c r="AA127" i="4"/>
  <c r="Z127" i="4"/>
  <c r="Z75" i="4"/>
  <c r="AA75" i="4"/>
  <c r="Z123" i="4"/>
  <c r="AA123" i="4"/>
  <c r="W42" i="4"/>
  <c r="Z42" i="4" s="1"/>
  <c r="W62" i="4"/>
  <c r="AA62" i="4" s="1"/>
  <c r="AA55" i="4"/>
  <c r="Z55" i="4"/>
  <c r="Z133" i="4"/>
  <c r="Z76" i="4"/>
  <c r="AA76" i="4"/>
  <c r="Z84" i="4"/>
  <c r="AA84" i="4"/>
  <c r="Z56" i="4"/>
  <c r="AA56" i="4"/>
  <c r="Z174" i="4"/>
  <c r="AA174" i="4"/>
  <c r="AA142" i="4"/>
  <c r="Z44" i="4"/>
  <c r="AA44" i="4"/>
  <c r="Z40" i="4"/>
  <c r="AA40" i="4"/>
  <c r="Z24" i="4"/>
  <c r="AA24" i="4"/>
  <c r="Z80" i="4"/>
  <c r="AA80" i="4"/>
  <c r="Z60" i="4"/>
  <c r="AA60" i="4"/>
  <c r="Z48" i="4"/>
  <c r="AA48" i="4"/>
  <c r="Z66" i="4"/>
  <c r="AA66" i="4"/>
  <c r="Z14" i="4"/>
  <c r="AA14" i="4"/>
  <c r="Z54" i="4"/>
  <c r="AA54" i="4"/>
  <c r="Z8" i="4"/>
  <c r="AA8" i="4"/>
  <c r="Z16" i="4"/>
  <c r="AA16" i="4"/>
  <c r="W46" i="4"/>
  <c r="W150" i="4"/>
  <c r="Z136" i="4"/>
  <c r="AA136" i="4"/>
  <c r="Z190" i="4"/>
  <c r="AA190" i="4"/>
  <c r="Z26" i="4"/>
  <c r="AA26" i="4"/>
  <c r="AA128" i="4"/>
  <c r="Z128" i="4"/>
  <c r="Z36" i="4"/>
  <c r="AA36" i="4"/>
  <c r="W82" i="4"/>
  <c r="Z182" i="4"/>
  <c r="AA182" i="4"/>
  <c r="Z70" i="4"/>
  <c r="AA70" i="4"/>
  <c r="W158" i="4"/>
  <c r="AA168" i="4"/>
  <c r="Z168" i="4"/>
  <c r="Z86" i="4"/>
  <c r="AA86" i="4"/>
  <c r="Z178" i="4"/>
  <c r="AA178" i="4"/>
  <c r="Z20" i="4"/>
  <c r="AA20" i="4"/>
  <c r="Z68" i="4"/>
  <c r="AA68" i="4"/>
  <c r="Z28" i="4"/>
  <c r="AA28" i="4"/>
  <c r="Z77" i="4"/>
  <c r="AA77" i="4"/>
  <c r="Z6" i="4"/>
  <c r="AA6" i="4"/>
  <c r="Z146" i="4"/>
  <c r="AA146" i="4"/>
  <c r="Z130" i="4"/>
  <c r="AA130" i="4"/>
  <c r="Z38" i="4"/>
  <c r="AA38" i="4"/>
  <c r="Z74" i="4"/>
  <c r="AA74" i="4"/>
  <c r="Z52" i="4"/>
  <c r="AA52" i="4"/>
  <c r="Z109" i="4"/>
  <c r="AA109" i="4"/>
  <c r="Z91" i="4"/>
  <c r="AA91" i="4"/>
  <c r="W186" i="4"/>
  <c r="W78" i="4"/>
  <c r="Z115" i="4"/>
  <c r="AA115" i="4"/>
  <c r="AA166" i="4" l="1"/>
  <c r="AA170" i="4"/>
  <c r="Z32" i="4"/>
  <c r="AA50" i="4"/>
  <c r="AA22" i="4"/>
  <c r="Z18" i="4"/>
  <c r="AA23" i="4"/>
  <c r="Z23" i="4"/>
  <c r="AA30" i="4"/>
  <c r="AA134" i="4"/>
  <c r="Z64" i="4"/>
  <c r="Z72" i="4"/>
  <c r="Z58" i="4"/>
  <c r="AA154" i="4"/>
  <c r="AA138" i="4"/>
  <c r="Z62" i="4"/>
  <c r="AA93" i="4"/>
  <c r="Z34" i="4"/>
  <c r="AA122" i="4"/>
  <c r="AA162" i="4"/>
  <c r="AA126" i="4"/>
  <c r="Z10" i="4"/>
  <c r="W194" i="4"/>
  <c r="W196" i="4" s="1"/>
  <c r="W197" i="4" s="1"/>
  <c r="AA42" i="4"/>
  <c r="Z150" i="4"/>
  <c r="AA150" i="4"/>
  <c r="Z158" i="4"/>
  <c r="AA158" i="4"/>
  <c r="Z46" i="4"/>
  <c r="AA46" i="4"/>
  <c r="Z78" i="4"/>
  <c r="AA78" i="4"/>
  <c r="Z186" i="4"/>
  <c r="AA186" i="4"/>
  <c r="Z82" i="4"/>
  <c r="AA82" i="4"/>
  <c r="AA194" i="4" l="1"/>
  <c r="Z194" i="4"/>
  <c r="AA196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Jean-Charles SICARD</author>
  </authors>
  <commentList>
    <comment ref="U4" authorId="0" shapeId="0" xr:uid="{971A0658-06D7-41A6-960C-03036EAB1BA8}">
      <text>
        <r>
          <rPr>
            <b/>
            <sz val="9"/>
            <color indexed="81"/>
            <rFont val="Tahoma"/>
            <family val="2"/>
          </rPr>
          <t>Indiquer les numéros de semaine</t>
        </r>
      </text>
    </comment>
    <comment ref="V4" authorId="0" shapeId="0" xr:uid="{65337EB9-B6E2-4FAC-8BE1-FB97B0FFC7AB}">
      <text>
        <r>
          <rPr>
            <b/>
            <sz val="9"/>
            <color indexed="81"/>
            <rFont val="Tahoma"/>
            <family val="2"/>
          </rPr>
          <t>(Fin de matinée) - (Début de matinée)</t>
        </r>
      </text>
    </comment>
    <comment ref="W4" authorId="0" shapeId="0" xr:uid="{8D508180-B066-4440-AC15-1E5F7B2CE2BF}">
      <text>
        <r>
          <rPr>
            <b/>
            <sz val="9"/>
            <color indexed="81"/>
            <rFont val="Tahoma"/>
            <family val="2"/>
          </rPr>
          <t>(Fin d'après-midi) - (Début d'après-midi)</t>
        </r>
      </text>
    </comment>
    <comment ref="X4" authorId="0" shapeId="0" xr:uid="{FD0221E7-C7B1-4811-9D2B-238A9C286D2B}">
      <text>
        <r>
          <rPr>
            <b/>
            <sz val="9"/>
            <color indexed="81"/>
            <rFont val="Tahoma"/>
            <family val="2"/>
          </rPr>
          <t>(Matin) + (Après-midi)</t>
        </r>
      </text>
    </comment>
    <comment ref="Y4" authorId="0" shapeId="0" xr:uid="{6F944D86-97DC-4D36-9B82-4885CEBB28BD}">
      <text>
        <r>
          <rPr>
            <b/>
            <sz val="9"/>
            <color indexed="81"/>
            <rFont val="Tahoma"/>
            <family val="2"/>
          </rPr>
          <t xml:space="preserve">(Début d'après-midi) - (Fin de matinée)
</t>
        </r>
      </text>
    </comment>
  </commentList>
</comments>
</file>

<file path=xl/sharedStrings.xml><?xml version="1.0" encoding="utf-8"?>
<sst xmlns="http://schemas.openxmlformats.org/spreadsheetml/2006/main" count="80" uniqueCount="75">
  <si>
    <t>Début de matinée</t>
  </si>
  <si>
    <t>Fin de matinée</t>
  </si>
  <si>
    <t>Début d'après-midi</t>
  </si>
  <si>
    <t>Fin d'après-midi</t>
  </si>
  <si>
    <t>CP</t>
  </si>
  <si>
    <t>Récup</t>
  </si>
  <si>
    <t>Arret de travail</t>
  </si>
  <si>
    <t>Férié</t>
  </si>
  <si>
    <t>Enfant malade</t>
  </si>
  <si>
    <t>Sans solde</t>
  </si>
  <si>
    <t>Télétravail</t>
  </si>
  <si>
    <t>Activité partielle</t>
  </si>
  <si>
    <t>Décés</t>
  </si>
  <si>
    <t>Déménagement</t>
  </si>
  <si>
    <t>0.5</t>
  </si>
  <si>
    <t>Formation</t>
  </si>
  <si>
    <t>Numéro semaine</t>
  </si>
  <si>
    <t>Nbre de jour actif par semaine</t>
  </si>
  <si>
    <t>Matin</t>
  </si>
  <si>
    <t>Après-midi</t>
  </si>
  <si>
    <t>Heures travaillées</t>
  </si>
  <si>
    <t>Pause</t>
  </si>
  <si>
    <t>Date</t>
  </si>
  <si>
    <t>Étiquettes de lignes</t>
  </si>
  <si>
    <t>Total général</t>
  </si>
  <si>
    <t>Nombre de Récup</t>
  </si>
  <si>
    <t>Nombre de Sans solde</t>
  </si>
  <si>
    <t>Nombre de Décés</t>
  </si>
  <si>
    <t>Nombre de Déménagement</t>
  </si>
  <si>
    <t>Nombre de Nbre de jour actif par semaine</t>
  </si>
  <si>
    <t>Nombre de CP</t>
  </si>
  <si>
    <t>Nombre de Arret de travail</t>
  </si>
  <si>
    <t>Nombre de Férié</t>
  </si>
  <si>
    <t>Nombre de Formation</t>
  </si>
  <si>
    <t>Nombre de Télétravail</t>
  </si>
  <si>
    <t>Nombre de Activité partielle</t>
  </si>
  <si>
    <t>Somme de Heures travaillées</t>
  </si>
  <si>
    <t>Somme de Pause</t>
  </si>
  <si>
    <t>Année</t>
  </si>
  <si>
    <t>Nombre de Enfant malade</t>
  </si>
  <si>
    <t>Base horaire</t>
  </si>
  <si>
    <t>Calcul heures spéciales</t>
  </si>
  <si>
    <t>Calcul Heures travaillées + spéciales</t>
  </si>
  <si>
    <t>Calcul Heures sup</t>
  </si>
  <si>
    <t>Calcul Heures majorées</t>
  </si>
  <si>
    <t>Calcul Total heures en plus</t>
  </si>
  <si>
    <t>Calcul Heures inférieures</t>
  </si>
  <si>
    <t>Calcul récup</t>
  </si>
  <si>
    <t>Le salarié doit</t>
  </si>
  <si>
    <t>L'entreprise doit</t>
  </si>
  <si>
    <t>les 8h</t>
  </si>
  <si>
    <t xml:space="preserve"> Pause</t>
  </si>
  <si>
    <t xml:space="preserve"> Heures
Travaillées</t>
  </si>
  <si>
    <t xml:space="preserve"> Sans solde</t>
  </si>
  <si>
    <t xml:space="preserve"> Jours actif semaine</t>
  </si>
  <si>
    <t xml:space="preserve"> CP</t>
  </si>
  <si>
    <t xml:space="preserve"> Récup</t>
  </si>
  <si>
    <t xml:space="preserve"> Arret de travail</t>
  </si>
  <si>
    <t xml:space="preserve"> Férié</t>
  </si>
  <si>
    <t xml:space="preserve"> Enfant malade</t>
  </si>
  <si>
    <t xml:space="preserve"> Formation</t>
  </si>
  <si>
    <t xml:space="preserve"> Télétravail</t>
  </si>
  <si>
    <t xml:space="preserve"> Activité partielle</t>
  </si>
  <si>
    <t xml:space="preserve"> Décés</t>
  </si>
  <si>
    <t xml:space="preserve"> Déménagement</t>
  </si>
  <si>
    <t xml:space="preserve"> Base horaire</t>
  </si>
  <si>
    <t xml:space="preserve"> Les 8h</t>
  </si>
  <si>
    <t xml:space="preserve"> Total J Spéciales</t>
  </si>
  <si>
    <t>Nombre de Heures spéciales</t>
  </si>
  <si>
    <t>Somme de Heures travaillées + spéciales</t>
  </si>
  <si>
    <t>Somme de Heures sup</t>
  </si>
  <si>
    <t>Données remplies à la main</t>
  </si>
  <si>
    <t>Rempli par formules</t>
  </si>
  <si>
    <t>Rempli via TCD</t>
  </si>
  <si>
    <t>BESOIN D'AIDE POUR RAJOUTER CECI ET Y MATTRE DES FORMULES.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</si>
</sst>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$-F400]h:mm:ss\ AM/PM"/>
    <numFmt numFmtId="166" formatCode="0.0"/>
  </numFmts>
  <fonts count="8" x14ac:knownFonts="1">
    <font>
      <sz val="10"/>
      <color rgb="FF000000"/>
      <name val="Times New Roman"/>
      <charset val="204"/>
    </font>
    <font>
      <sz val="8"/>
      <name val="Tahoma"/>
      <family val="2"/>
    </font>
    <font>
      <sz val="10"/>
      <color rgb="FF000000"/>
      <name val="Times New Roman"/>
      <family val="1"/>
    </font>
    <font>
      <sz val="10"/>
      <name val="Arial"/>
      <family val="2"/>
    </font>
    <font>
      <b/>
      <sz val="9"/>
      <color indexed="81"/>
      <name val="Tahoma"/>
      <family val="2"/>
    </font>
    <font>
      <b/>
      <sz val="10"/>
      <color rgb="FF000000"/>
      <name val="Times New Roman"/>
      <family val="1"/>
    </font>
    <font>
      <sz val="10"/>
      <name val="Times New Roman"/>
      <family val="1"/>
    </font>
    <font>
      <b/>
      <sz val="10"/>
      <color theme="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 applyAlignment="1">
      <alignment horizontal="left" vertical="top"/>
    </xf>
    <xf numFmtId="46" fontId="0" fillId="0" borderId="0" xfId="0" applyNumberFormat="1" applyAlignment="1">
      <alignment horizontal="left" vertical="top"/>
    </xf>
    <xf numFmtId="0" fontId="0" fillId="0" borderId="2" xfId="0" applyBorder="1" applyAlignment="1">
      <alignment horizontal="left" vertical="top"/>
    </xf>
    <xf numFmtId="166" fontId="0" fillId="0" borderId="2" xfId="0" applyNumberFormat="1" applyBorder="1" applyAlignment="1">
      <alignment horizontal="left" vertical="top"/>
    </xf>
    <xf numFmtId="46" fontId="0" fillId="0" borderId="2" xfId="0" applyNumberForma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166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46" fontId="5" fillId="0" borderId="0" xfId="0" applyNumberFormat="1" applyFont="1" applyAlignment="1">
      <alignment horizontal="left" vertical="top"/>
    </xf>
    <xf numFmtId="1" fontId="0" fillId="0" borderId="0" xfId="0" applyNumberFormat="1" applyAlignment="1">
      <alignment horizontal="left" vertical="top"/>
    </xf>
    <xf numFmtId="0" fontId="6" fillId="0" borderId="2" xfId="0" applyFont="1" applyFill="1" applyBorder="1" applyAlignment="1">
      <alignment horizontal="left" vertical="top"/>
    </xf>
    <xf numFmtId="1" fontId="3" fillId="0" borderId="2" xfId="0" applyNumberFormat="1" applyFont="1" applyFill="1" applyBorder="1" applyAlignment="1">
      <alignment horizontal="left" vertical="top"/>
    </xf>
    <xf numFmtId="0" fontId="3" fillId="0" borderId="2" xfId="0" applyFont="1" applyFill="1" applyBorder="1" applyAlignment="1">
      <alignment horizontal="left" vertical="top"/>
    </xf>
    <xf numFmtId="165" fontId="3" fillId="0" borderId="2" xfId="0" applyNumberFormat="1" applyFont="1" applyFill="1" applyBorder="1" applyAlignment="1">
      <alignment horizontal="left" vertical="top"/>
    </xf>
    <xf numFmtId="1" fontId="3" fillId="0" borderId="0" xfId="0" applyNumberFormat="1" applyFont="1" applyFill="1" applyAlignment="1">
      <alignment horizontal="left" vertical="top"/>
    </xf>
    <xf numFmtId="0" fontId="3" fillId="0" borderId="0" xfId="0" applyFont="1" applyFill="1" applyAlignment="1">
      <alignment horizontal="left" vertical="top"/>
    </xf>
    <xf numFmtId="0" fontId="6" fillId="0" borderId="0" xfId="0" applyFont="1" applyFill="1" applyAlignment="1">
      <alignment horizontal="left" vertical="top"/>
    </xf>
    <xf numFmtId="164" fontId="3" fillId="0" borderId="6" xfId="0" applyNumberFormat="1" applyFont="1" applyFill="1" applyBorder="1" applyAlignment="1">
      <alignment horizontal="left" vertical="top"/>
    </xf>
    <xf numFmtId="164" fontId="3" fillId="0" borderId="2" xfId="0" applyNumberFormat="1" applyFont="1" applyFill="1" applyBorder="1" applyAlignment="1">
      <alignment horizontal="left" vertical="top"/>
    </xf>
    <xf numFmtId="46" fontId="6" fillId="0" borderId="0" xfId="0" applyNumberFormat="1" applyFont="1" applyFill="1" applyAlignment="1">
      <alignment horizontal="left" vertical="top"/>
    </xf>
    <xf numFmtId="164" fontId="3" fillId="0" borderId="5" xfId="0" applyNumberFormat="1" applyFont="1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left" vertical="top"/>
    </xf>
    <xf numFmtId="164" fontId="3" fillId="0" borderId="4" xfId="0" applyNumberFormat="1" applyFont="1" applyFill="1" applyBorder="1" applyAlignment="1">
      <alignment horizontal="left" vertical="top"/>
    </xf>
    <xf numFmtId="164" fontId="1" fillId="0" borderId="5" xfId="0" applyNumberFormat="1" applyFont="1" applyFill="1" applyBorder="1" applyAlignment="1">
      <alignment horizontal="left" vertical="top" shrinkToFit="1"/>
    </xf>
    <xf numFmtId="46" fontId="1" fillId="0" borderId="1" xfId="0" applyNumberFormat="1" applyFont="1" applyFill="1" applyBorder="1" applyAlignment="1">
      <alignment horizontal="left" vertical="top" wrapText="1"/>
    </xf>
    <xf numFmtId="46" fontId="1" fillId="0" borderId="1" xfId="0" applyNumberFormat="1" applyFont="1" applyFill="1" applyBorder="1" applyAlignment="1">
      <alignment horizontal="left" vertical="top" shrinkToFit="1"/>
    </xf>
    <xf numFmtId="46" fontId="1" fillId="0" borderId="4" xfId="0" applyNumberFormat="1" applyFont="1" applyFill="1" applyBorder="1" applyAlignment="1">
      <alignment horizontal="left" vertical="top" shrinkToFit="1"/>
    </xf>
    <xf numFmtId="16" fontId="3" fillId="0" borderId="2" xfId="0" applyNumberFormat="1" applyFont="1" applyFill="1" applyBorder="1" applyAlignment="1">
      <alignment horizontal="left" vertical="top"/>
    </xf>
    <xf numFmtId="164" fontId="1" fillId="0" borderId="6" xfId="0" applyNumberFormat="1" applyFont="1" applyFill="1" applyBorder="1" applyAlignment="1">
      <alignment horizontal="left" vertical="top" shrinkToFit="1"/>
    </xf>
    <xf numFmtId="46" fontId="1" fillId="0" borderId="2" xfId="0" applyNumberFormat="1" applyFont="1" applyFill="1" applyBorder="1" applyAlignment="1">
      <alignment horizontal="left" vertical="top" wrapText="1"/>
    </xf>
    <xf numFmtId="46" fontId="1" fillId="0" borderId="2" xfId="0" applyNumberFormat="1" applyFont="1" applyFill="1" applyBorder="1" applyAlignment="1">
      <alignment horizontal="left" vertical="top" shrinkToFit="1"/>
    </xf>
    <xf numFmtId="46" fontId="1" fillId="0" borderId="3" xfId="0" applyNumberFormat="1" applyFont="1" applyFill="1" applyBorder="1" applyAlignment="1">
      <alignment horizontal="left" vertical="top" shrinkToFit="1"/>
    </xf>
    <xf numFmtId="164" fontId="3" fillId="0" borderId="3" xfId="0" applyNumberFormat="1" applyFont="1" applyFill="1" applyBorder="1" applyAlignment="1">
      <alignment horizontal="left" vertical="top"/>
    </xf>
    <xf numFmtId="46" fontId="1" fillId="0" borderId="0" xfId="0" applyNumberFormat="1" applyFont="1" applyFill="1" applyAlignment="1">
      <alignment horizontal="left" vertical="top" wrapText="1"/>
    </xf>
    <xf numFmtId="46" fontId="1" fillId="0" borderId="0" xfId="0" applyNumberFormat="1" applyFont="1" applyFill="1" applyAlignment="1">
      <alignment horizontal="left" vertical="top" shrinkToFit="1"/>
    </xf>
    <xf numFmtId="164" fontId="3" fillId="0" borderId="0" xfId="0" applyNumberFormat="1" applyFont="1" applyFill="1" applyAlignment="1">
      <alignment horizontal="left" vertical="top"/>
    </xf>
    <xf numFmtId="164" fontId="6" fillId="0" borderId="0" xfId="0" applyNumberFormat="1" applyFont="1" applyFill="1" applyAlignment="1">
      <alignment horizontal="left" vertical="top"/>
    </xf>
    <xf numFmtId="164" fontId="1" fillId="2" borderId="5" xfId="0" applyNumberFormat="1" applyFont="1" applyFill="1" applyBorder="1" applyAlignment="1">
      <alignment horizontal="left" vertical="top" wrapText="1"/>
    </xf>
    <xf numFmtId="1" fontId="3" fillId="2" borderId="2" xfId="0" applyNumberFormat="1" applyFont="1" applyFill="1" applyBorder="1" applyAlignment="1">
      <alignment horizontal="left" vertical="top"/>
    </xf>
    <xf numFmtId="0" fontId="3" fillId="2" borderId="2" xfId="0" applyFont="1" applyFill="1" applyBorder="1" applyAlignment="1">
      <alignment horizontal="left" vertical="top"/>
    </xf>
    <xf numFmtId="164" fontId="7" fillId="2" borderId="7" xfId="0" applyNumberFormat="1" applyFont="1" applyFill="1" applyBorder="1" applyAlignment="1">
      <alignment horizontal="center" vertical="top"/>
    </xf>
    <xf numFmtId="164" fontId="7" fillId="2" borderId="0" xfId="0" applyNumberFormat="1" applyFont="1" applyFill="1" applyBorder="1" applyAlignment="1">
      <alignment horizontal="center" vertical="top"/>
    </xf>
    <xf numFmtId="0" fontId="6" fillId="3" borderId="0" xfId="0" applyFont="1" applyFill="1" applyAlignment="1">
      <alignment horizontal="center" vertical="top"/>
    </xf>
    <xf numFmtId="0" fontId="6" fillId="3" borderId="2" xfId="0" applyFont="1" applyFill="1" applyBorder="1" applyAlignment="1">
      <alignment horizontal="left" vertical="top"/>
    </xf>
    <xf numFmtId="1" fontId="3" fillId="3" borderId="0" xfId="0" applyNumberFormat="1" applyFont="1" applyFill="1" applyAlignment="1">
      <alignment horizontal="left" vertical="top"/>
    </xf>
    <xf numFmtId="165" fontId="3" fillId="3" borderId="0" xfId="0" applyNumberFormat="1" applyFont="1" applyFill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0" fontId="5" fillId="4" borderId="0" xfId="0" applyFont="1" applyFill="1" applyAlignment="1">
      <alignment horizontal="center" vertical="top"/>
    </xf>
    <xf numFmtId="0" fontId="2" fillId="0" borderId="0" xfId="1" applyAlignment="1">
      <alignment horizontal="left" vertical="top"/>
    </xf>
    <xf numFmtId="0" fontId="2" fillId="0" borderId="2" xfId="1" applyBorder="1" applyAlignment="1">
      <alignment horizontal="left" vertical="top"/>
    </xf>
    <xf numFmtId="46" fontId="2" fillId="0" borderId="2" xfId="1" applyNumberFormat="1" applyBorder="1" applyAlignment="1">
      <alignment horizontal="left" vertical="top"/>
    </xf>
    <xf numFmtId="166" fontId="2" fillId="0" borderId="2" xfId="1" applyNumberFormat="1" applyBorder="1" applyAlignment="1">
      <alignment horizontal="left" vertical="top"/>
    </xf>
    <xf numFmtId="1" fontId="2" fillId="0" borderId="2" xfId="1" applyNumberFormat="1" applyBorder="1" applyAlignment="1">
      <alignment horizontal="left" vertical="top"/>
    </xf>
    <xf numFmtId="0" fontId="2" fillId="0" borderId="2" xfId="1" applyBorder="1" applyAlignment="1">
      <alignment horizontal="left" vertical="top" indent="1"/>
    </xf>
    <xf numFmtId="165" fontId="2" fillId="0" borderId="2" xfId="1" applyNumberFormat="1" applyBorder="1" applyAlignment="1">
      <alignment horizontal="left" vertical="top"/>
    </xf>
    <xf numFmtId="0" fontId="2" fillId="0" borderId="0" xfId="1" applyAlignment="1">
      <alignment horizontal="left" vertical="top" wrapText="1"/>
    </xf>
    <xf numFmtId="0" fontId="2" fillId="0" borderId="2" xfId="1" applyBorder="1" applyAlignment="1">
      <alignment horizontal="left" vertical="top" wrapText="1"/>
    </xf>
    <xf numFmtId="0" fontId="2" fillId="0" borderId="2" xfId="1" pivotButton="1" applyBorder="1" applyAlignment="1">
      <alignment horizontal="left" vertical="top" wrapText="1"/>
    </xf>
    <xf numFmtId="46" fontId="7" fillId="5" borderId="0" xfId="0" applyNumberFormat="1" applyFont="1" applyFill="1" applyAlignment="1">
      <alignment horizontal="center" vertical="top"/>
    </xf>
  </cellXfs>
  <cellStyles count="2">
    <cellStyle name="Normal" xfId="0" builtinId="0"/>
    <cellStyle name="Normal 2" xfId="1" xr:uid="{6B06178D-E3FC-47F9-9B32-58A3AD7A3115}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0.0"/>
    </dxf>
    <dxf>
      <numFmt numFmtId="31" formatCode="[h]:mm:ss"/>
    </dxf>
    <dxf>
      <numFmt numFmtId="31" formatCode="[h]:mm:ss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wrapText="1"/>
    </dxf>
    <dxf>
      <numFmt numFmtId="31" formatCode="[h]:mm:ss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[$-F400]h:mm:ss\ AM/P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Charles SICARD" refreshedDate="44969.128975347223" createdVersion="8" refreshedVersion="8" minRefreshableVersion="3" recordCount="798" xr:uid="{2C82C6BE-E40C-4510-B7FA-E180B01D01A2}">
  <cacheSource type="worksheet">
    <worksheetSource ref="A4:Y802" sheet="Source"/>
  </cacheSource>
  <cacheFields count="32">
    <cacheField name="Année" numFmtId="0">
      <sharedItems containsSemiMixedTypes="0" containsString="0" containsNumber="1" containsInteger="1" minValue="2019" maxValue="2023" count="5">
        <n v="2019"/>
        <n v="2020"/>
        <n v="2021"/>
        <n v="2022"/>
        <n v="2023"/>
      </sharedItems>
    </cacheField>
    <cacheField name="Date" numFmtId="164">
      <sharedItems containsSemiMixedTypes="0" containsNonDate="0" containsDate="1" containsString="0" minDate="2019-07-15T00:00:00" maxDate="2023-02-01T00:00:00"/>
    </cacheField>
    <cacheField name="CP" numFmtId="0">
      <sharedItems containsString="0" containsBlank="1" containsNumber="1" containsInteger="1" minValue="1" maxValue="1"/>
    </cacheField>
    <cacheField name="Récup" numFmtId="0">
      <sharedItems containsBlank="1" containsMixedTypes="1" containsNumber="1" minValue="0.5" maxValue="1"/>
    </cacheField>
    <cacheField name="Arret de travail" numFmtId="0">
      <sharedItems containsString="0" containsBlank="1" containsNumber="1" containsInteger="1" minValue="1" maxValue="1"/>
    </cacheField>
    <cacheField name="Férié" numFmtId="0">
      <sharedItems containsString="0" containsBlank="1" containsNumber="1" containsInteger="1" minValue="1" maxValue="1"/>
    </cacheField>
    <cacheField name="Enfant malade" numFmtId="0">
      <sharedItems containsString="0" containsBlank="1" containsNumber="1" containsInteger="1" minValue="1" maxValue="1"/>
    </cacheField>
    <cacheField name="Formation" numFmtId="0">
      <sharedItems containsString="0" containsBlank="1" containsNumber="1" containsInteger="1" minValue="1" maxValue="1"/>
    </cacheField>
    <cacheField name="Télétravail" numFmtId="0">
      <sharedItems containsString="0" containsBlank="1" containsNumber="1" containsInteger="1" minValue="1" maxValue="1"/>
    </cacheField>
    <cacheField name="Activité partielle" numFmtId="0">
      <sharedItems containsString="0" containsBlank="1" containsNumber="1" containsInteger="1" minValue="1" maxValue="1"/>
    </cacheField>
    <cacheField name="Décés" numFmtId="0">
      <sharedItems containsNonDate="0" containsString="0" containsBlank="1"/>
    </cacheField>
    <cacheField name="Déménagement" numFmtId="0">
      <sharedItems containsNonDate="0" containsString="0" containsBlank="1"/>
    </cacheField>
    <cacheField name="Sans solde" numFmtId="0">
      <sharedItems containsString="0" containsBlank="1" containsNumber="1" containsInteger="1" minValue="1" maxValue="1"/>
    </cacheField>
    <cacheField name="Début de matinée" numFmtId="0">
      <sharedItems containsNonDate="0" containsDate="1" containsString="0" containsBlank="1" minDate="1899-12-30T00:00:00" maxDate="1899-12-30T10:24:38"/>
    </cacheField>
    <cacheField name="Fin de matinée" numFmtId="0">
      <sharedItems containsNonDate="0" containsDate="1" containsString="0" containsBlank="1" minDate="1899-12-30T00:00:00" maxDate="1899-12-30T15:03:37"/>
    </cacheField>
    <cacheField name="Début d'après-midi" numFmtId="0">
      <sharedItems containsNonDate="0" containsDate="1" containsString="0" containsBlank="1" minDate="1899-12-30T00:00:00" maxDate="1899-12-30T15:21:27"/>
    </cacheField>
    <cacheField name="Fin d'après-midi" numFmtId="0">
      <sharedItems containsNonDate="0" containsDate="1" containsString="0" containsBlank="1" minDate="1899-12-30T00:00:00" maxDate="1899-12-30T20:29:57"/>
    </cacheField>
    <cacheField name="Numéro semaine" numFmtId="0">
      <sharedItems containsString="0" containsBlank="1" containsNumber="1" containsInteger="1" minValue="1" maxValue="53" count="54"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  <n v="10"/>
        <m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</sharedItems>
    </cacheField>
    <cacheField name="Nbre de jour actif par semaine" numFmtId="0">
      <sharedItems containsString="0" containsBlank="1" containsNumber="1" containsInteger="1" minValue="1" maxValue="53"/>
    </cacheField>
    <cacheField name="Matin" numFmtId="46">
      <sharedItems containsSemiMixedTypes="0" containsNonDate="0" containsDate="1" containsString="0" minDate="1899-12-30T00:00:00" maxDate="1899-12-30T07:18:19"/>
    </cacheField>
    <cacheField name="Après-midi" numFmtId="46">
      <sharedItems containsSemiMixedTypes="0" containsNonDate="0" containsDate="1" containsString="0" minDate="1899-12-30T00:00:00" maxDate="1899-12-30T07:17:49"/>
    </cacheField>
    <cacheField name="Heures travaillées" numFmtId="46">
      <sharedItems containsSemiMixedTypes="0" containsNonDate="0" containsDate="1" containsString="0" minDate="1899-12-30T00:00:00" maxDate="1899-12-30T10:58:07"/>
    </cacheField>
    <cacheField name="Pause" numFmtId="46">
      <sharedItems containsSemiMixedTypes="0" containsNonDate="0" containsDate="1" containsString="0" minDate="1899-12-30T00:00:00" maxDate="1899-12-30T01:16:15"/>
    </cacheField>
    <cacheField name="Base horaire" numFmtId="46">
      <sharedItems containsSemiMixedTypes="0" containsNonDate="0" containsDate="1" containsString="0" minDate="1899-12-31T11:00:00" maxDate="1899-12-31T11:00:00"/>
    </cacheField>
    <cacheField name="les 8h" numFmtId="46">
      <sharedItems containsSemiMixedTypes="0" containsNonDate="0" containsDate="1" containsString="0" minDate="1899-12-30T08:00:00" maxDate="1899-12-30T08:00:00"/>
    </cacheField>
    <cacheField name="H Spéciales" numFmtId="0" formula="CP+Récup+'Arret de travail'+Férié+'Enfant malade'+Formation+Télétravail+'Activité partielle'+Décés+Déménagement" databaseField="0"/>
    <cacheField name="Champ1" numFmtId="0" formula="CP+Récup" databaseField="0"/>
    <cacheField name="Heures spéciales" numFmtId="0" formula="('Total J Spéciales'*('Base horaire'/'Nbre de jour actif par semaine'))/'Nbre de jour actif par semaine'" databaseField="0"/>
    <cacheField name="Total J Spéciales" numFmtId="0" formula="CP+Récup+'Arret de travail'+Férié+'Enfant malade'+Formation+Télétravail+'Activité partielle'+Décés+Déménagement" databaseField="0"/>
    <cacheField name="Champ2" numFmtId="0" formula="'Total J Spéciales'" databaseField="0"/>
    <cacheField name="Heures travaillées + spéciales" numFmtId="0" formula="'Heures travaillées'+'Heures spéciales'" databaseField="0"/>
    <cacheField name="Heures sup" numFmtId="0" formula="IF(('Heures travaillées + spéciales' *'Nbre de jour actif par semaine' )&gt;'Base horaire','Heures travaillées + spéciales' -'Base horaire'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8">
  <r>
    <x v="0"/>
    <d v="2019-07-15T00:00:00"/>
    <m/>
    <m/>
    <m/>
    <m/>
    <m/>
    <m/>
    <m/>
    <m/>
    <m/>
    <m/>
    <m/>
    <d v="1899-12-30T08:08:27"/>
    <d v="1899-12-30T13:00:00"/>
    <d v="1899-12-30T14:00:00"/>
    <d v="1899-12-30T18:38:13"/>
    <x v="0"/>
    <n v="1"/>
    <d v="1899-12-30T04:51:33"/>
    <d v="1899-12-30T04:38:13"/>
    <d v="1899-12-30T09:29:46"/>
    <d v="1899-12-30T01:00:00"/>
    <d v="1899-12-31T11:00:00"/>
    <d v="1899-12-30T08:00:00"/>
  </r>
  <r>
    <x v="0"/>
    <d v="2019-07-16T00:00:00"/>
    <m/>
    <m/>
    <m/>
    <m/>
    <m/>
    <m/>
    <m/>
    <m/>
    <m/>
    <m/>
    <m/>
    <d v="1899-12-30T07:51:04"/>
    <d v="1899-12-30T13:01:47"/>
    <d v="1899-12-30T13:47:00"/>
    <d v="1899-12-30T18:15:07"/>
    <x v="0"/>
    <n v="1"/>
    <d v="1899-12-30T05:10:43"/>
    <d v="1899-12-30T04:28:07"/>
    <d v="1899-12-30T09:38:50"/>
    <d v="1899-12-30T00:45:13"/>
    <d v="1899-12-31T11:00:00"/>
    <d v="1899-12-30T08:00:00"/>
  </r>
  <r>
    <x v="0"/>
    <d v="2019-07-17T00:00:00"/>
    <m/>
    <m/>
    <m/>
    <m/>
    <m/>
    <m/>
    <m/>
    <m/>
    <m/>
    <m/>
    <m/>
    <d v="1899-12-30T07:50:14"/>
    <d v="1899-12-30T13:12:00"/>
    <d v="1899-12-30T13:56:31"/>
    <d v="1899-12-30T18:10:36"/>
    <x v="0"/>
    <n v="1"/>
    <d v="1899-12-30T05:21:46"/>
    <d v="1899-12-30T04:14:05"/>
    <d v="1899-12-30T09:35:51"/>
    <d v="1899-12-30T00:44:31"/>
    <d v="1899-12-31T11:00:00"/>
    <d v="1899-12-30T08:00:00"/>
  </r>
  <r>
    <x v="0"/>
    <d v="2019-07-18T00:00:00"/>
    <m/>
    <m/>
    <m/>
    <m/>
    <m/>
    <m/>
    <m/>
    <m/>
    <m/>
    <m/>
    <m/>
    <d v="1899-12-30T08:02:24"/>
    <d v="1899-12-30T13:05:52"/>
    <d v="1899-12-30T14:01:56"/>
    <d v="1899-12-30T18:11:49"/>
    <x v="0"/>
    <n v="1"/>
    <d v="1899-12-30T05:03:28"/>
    <d v="1899-12-30T04:09:53"/>
    <d v="1899-12-30T09:13:21"/>
    <d v="1899-12-30T00:56:04"/>
    <d v="1899-12-31T11:00:00"/>
    <d v="1899-12-30T08:00:00"/>
  </r>
  <r>
    <x v="0"/>
    <d v="2019-07-19T00:00:00"/>
    <m/>
    <m/>
    <m/>
    <m/>
    <m/>
    <m/>
    <m/>
    <m/>
    <m/>
    <m/>
    <m/>
    <d v="1899-12-30T07:57:52"/>
    <d v="1899-12-30T13:08:21"/>
    <d v="1899-12-30T14:04:18"/>
    <d v="1899-12-30T18:07:10"/>
    <x v="0"/>
    <n v="1"/>
    <d v="1899-12-30T05:10:29"/>
    <d v="1899-12-30T04:02:52"/>
    <d v="1899-12-30T09:13:21"/>
    <d v="1899-12-30T00:55:57"/>
    <d v="1899-12-31T11:00:00"/>
    <d v="1899-12-30T08:00:00"/>
  </r>
  <r>
    <x v="0"/>
    <d v="2019-07-22T00:00:00"/>
    <m/>
    <m/>
    <m/>
    <m/>
    <m/>
    <m/>
    <m/>
    <m/>
    <m/>
    <m/>
    <m/>
    <d v="1899-12-30T08:04:43"/>
    <d v="1899-12-30T13:08:21"/>
    <d v="1899-12-30T13:45:37"/>
    <d v="1899-12-30T18:05:33"/>
    <x v="1"/>
    <n v="1"/>
    <d v="1899-12-30T05:03:38"/>
    <d v="1899-12-30T04:19:56"/>
    <d v="1899-12-30T09:23:34"/>
    <d v="1899-12-30T00:37:16"/>
    <d v="1899-12-31T11:00:00"/>
    <d v="1899-12-30T08:00:00"/>
  </r>
  <r>
    <x v="0"/>
    <d v="2019-07-23T00:00:00"/>
    <m/>
    <m/>
    <m/>
    <m/>
    <m/>
    <m/>
    <m/>
    <m/>
    <m/>
    <m/>
    <m/>
    <d v="1899-12-30T07:45:50"/>
    <d v="1899-12-30T13:13:05"/>
    <d v="1899-12-30T13:59:25"/>
    <d v="1899-12-30T18:06:52"/>
    <x v="1"/>
    <n v="1"/>
    <d v="1899-12-30T05:27:15"/>
    <d v="1899-12-30T04:07:27"/>
    <d v="1899-12-30T09:34:42"/>
    <d v="1899-12-30T00:46:20"/>
    <d v="1899-12-31T11:00:00"/>
    <d v="1899-12-30T08:00:00"/>
  </r>
  <r>
    <x v="0"/>
    <d v="2019-07-24T00:00:00"/>
    <m/>
    <m/>
    <m/>
    <m/>
    <m/>
    <m/>
    <m/>
    <m/>
    <m/>
    <m/>
    <m/>
    <d v="1899-12-30T07:40:43"/>
    <d v="1899-12-30T13:08:45"/>
    <d v="1899-12-30T14:03:40"/>
    <d v="1899-12-30T18:02:52"/>
    <x v="1"/>
    <n v="1"/>
    <d v="1899-12-30T05:28:02"/>
    <d v="1899-12-30T03:59:12"/>
    <d v="1899-12-30T09:27:14"/>
    <d v="1899-12-30T00:54:55"/>
    <d v="1899-12-31T11:00:00"/>
    <d v="1899-12-30T08:00:00"/>
  </r>
  <r>
    <x v="0"/>
    <d v="2019-07-25T00:00:00"/>
    <m/>
    <m/>
    <m/>
    <m/>
    <m/>
    <m/>
    <m/>
    <m/>
    <m/>
    <m/>
    <m/>
    <d v="1899-12-30T07:45:44"/>
    <d v="1899-12-30T13:41:33"/>
    <d v="1899-12-30T14:03:08"/>
    <d v="1899-12-30T18:00:00"/>
    <x v="1"/>
    <n v="1"/>
    <d v="1899-12-30T05:55:49"/>
    <d v="1899-12-30T03:56:52"/>
    <d v="1899-12-30T09:52:41"/>
    <d v="1899-12-30T00:21:35"/>
    <d v="1899-12-31T11:00:00"/>
    <d v="1899-12-30T08:00:00"/>
  </r>
  <r>
    <x v="0"/>
    <d v="2019-07-26T00:00:00"/>
    <m/>
    <m/>
    <m/>
    <m/>
    <m/>
    <m/>
    <m/>
    <m/>
    <m/>
    <m/>
    <m/>
    <d v="1899-12-30T07:42:39"/>
    <d v="1899-12-30T13:28:24"/>
    <d v="1899-12-30T13:51:16"/>
    <d v="1899-12-30T18:18:02"/>
    <x v="1"/>
    <n v="1"/>
    <d v="1899-12-30T05:45:45"/>
    <d v="1899-12-30T04:26:46"/>
    <d v="1899-12-30T10:12:31"/>
    <d v="1899-12-30T00:22:52"/>
    <d v="1899-12-31T11:00:00"/>
    <d v="1899-12-30T08:00:00"/>
  </r>
  <r>
    <x v="0"/>
    <d v="2019-07-29T00:00:00"/>
    <m/>
    <m/>
    <m/>
    <m/>
    <m/>
    <m/>
    <m/>
    <m/>
    <m/>
    <m/>
    <m/>
    <d v="1899-12-30T07:45:20"/>
    <d v="1899-12-30T13:11:53"/>
    <d v="1899-12-30T13:42:20"/>
    <d v="1899-12-30T18:22:12"/>
    <x v="2"/>
    <n v="1"/>
    <d v="1899-12-30T05:26:33"/>
    <d v="1899-12-30T04:39:52"/>
    <d v="1899-12-30T10:06:25"/>
    <d v="1899-12-30T00:30:27"/>
    <d v="1899-12-31T11:00:00"/>
    <d v="1899-12-30T08:00:00"/>
  </r>
  <r>
    <x v="0"/>
    <d v="2019-07-30T00:00:00"/>
    <m/>
    <m/>
    <m/>
    <m/>
    <m/>
    <m/>
    <m/>
    <m/>
    <m/>
    <m/>
    <m/>
    <d v="1899-12-30T07:41:29"/>
    <d v="1899-12-30T12:56:04"/>
    <d v="1899-12-30T13:44:32"/>
    <d v="1899-12-30T18:05:50"/>
    <x v="2"/>
    <n v="1"/>
    <d v="1899-12-30T05:14:35"/>
    <d v="1899-12-30T04:21:18"/>
    <d v="1899-12-30T09:35:53"/>
    <d v="1899-12-30T00:48:28"/>
    <d v="1899-12-31T11:00:00"/>
    <d v="1899-12-30T08:00:00"/>
  </r>
  <r>
    <x v="0"/>
    <d v="2019-07-31T00:00:00"/>
    <m/>
    <m/>
    <m/>
    <m/>
    <m/>
    <m/>
    <m/>
    <m/>
    <m/>
    <m/>
    <m/>
    <d v="1899-12-30T09:14:24"/>
    <d v="1899-12-30T13:02:28"/>
    <d v="1899-12-30T13:55:27"/>
    <d v="1899-12-30T18:09:14"/>
    <x v="2"/>
    <n v="1"/>
    <d v="1899-12-30T03:48:04"/>
    <d v="1899-12-30T04:13:47"/>
    <d v="1899-12-30T08:01:51"/>
    <d v="1899-12-30T00:52:59"/>
    <d v="1899-12-31T11:00:00"/>
    <d v="1899-12-30T08:00:00"/>
  </r>
  <r>
    <x v="0"/>
    <d v="2019-08-01T00:00:00"/>
    <m/>
    <m/>
    <m/>
    <m/>
    <m/>
    <m/>
    <m/>
    <m/>
    <m/>
    <m/>
    <m/>
    <d v="1899-12-30T08:31:11"/>
    <d v="1899-12-30T13:00:00"/>
    <d v="1899-12-30T14:00:00"/>
    <d v="1899-12-30T15:15:34"/>
    <x v="2"/>
    <n v="1"/>
    <d v="1899-12-30T04:28:49"/>
    <d v="1899-12-30T01:15:34"/>
    <d v="1899-12-30T05:44:23"/>
    <d v="1899-12-30T01:00:00"/>
    <d v="1899-12-31T11:00:00"/>
    <d v="1899-12-30T08:00:00"/>
  </r>
  <r>
    <x v="0"/>
    <d v="2019-08-05T00:00:00"/>
    <m/>
    <n v="1"/>
    <m/>
    <m/>
    <m/>
    <m/>
    <m/>
    <m/>
    <m/>
    <m/>
    <m/>
    <d v="1899-12-30T00:00:00"/>
    <d v="1899-12-30T00:00:00"/>
    <d v="1899-12-30T00:00:00"/>
    <d v="1899-12-30T00:00:00"/>
    <x v="3"/>
    <n v="1"/>
    <d v="1899-12-30T00:00:00"/>
    <d v="1899-12-30T00:00:00"/>
    <d v="1899-12-30T00:00:00"/>
    <d v="1899-12-30T00:00:00"/>
    <d v="1899-12-31T11:00:00"/>
    <d v="1899-12-30T08:00:00"/>
  </r>
  <r>
    <x v="0"/>
    <d v="2019-08-06T00:00:00"/>
    <n v="1"/>
    <m/>
    <m/>
    <m/>
    <m/>
    <m/>
    <m/>
    <m/>
    <m/>
    <m/>
    <m/>
    <d v="1899-12-30T00:00:00"/>
    <d v="1899-12-30T00:00:00"/>
    <d v="1899-12-30T00:00:00"/>
    <d v="1899-12-30T00:00:00"/>
    <x v="3"/>
    <n v="1"/>
    <d v="1899-12-30T00:00:00"/>
    <d v="1899-12-30T00:00:00"/>
    <d v="1899-12-30T00:00:00"/>
    <d v="1899-12-30T00:00:00"/>
    <d v="1899-12-31T11:00:00"/>
    <d v="1899-12-30T08:00:00"/>
  </r>
  <r>
    <x v="0"/>
    <d v="2019-08-07T00:00:00"/>
    <n v="1"/>
    <m/>
    <m/>
    <m/>
    <m/>
    <m/>
    <m/>
    <m/>
    <m/>
    <m/>
    <m/>
    <d v="1899-12-30T00:00:00"/>
    <d v="1899-12-30T00:00:00"/>
    <d v="1899-12-30T00:00:00"/>
    <d v="1899-12-30T00:00:00"/>
    <x v="3"/>
    <n v="1"/>
    <d v="1899-12-30T00:00:00"/>
    <d v="1899-12-30T00:00:00"/>
    <d v="1899-12-30T00:00:00"/>
    <d v="1899-12-30T00:00:00"/>
    <d v="1899-12-31T11:00:00"/>
    <d v="1899-12-30T08:00:00"/>
  </r>
  <r>
    <x v="0"/>
    <d v="2019-08-08T00:00:00"/>
    <n v="1"/>
    <m/>
    <m/>
    <m/>
    <m/>
    <m/>
    <m/>
    <m/>
    <m/>
    <m/>
    <m/>
    <d v="1899-12-30T00:00:00"/>
    <d v="1899-12-30T00:00:00"/>
    <d v="1899-12-30T00:00:00"/>
    <d v="1899-12-30T00:00:00"/>
    <x v="3"/>
    <n v="1"/>
    <d v="1899-12-30T00:00:00"/>
    <d v="1899-12-30T00:00:00"/>
    <d v="1899-12-30T00:00:00"/>
    <d v="1899-12-30T00:00:00"/>
    <d v="1899-12-31T11:00:00"/>
    <d v="1899-12-30T08:00:00"/>
  </r>
  <r>
    <x v="0"/>
    <d v="2019-08-09T00:00:00"/>
    <m/>
    <m/>
    <m/>
    <m/>
    <m/>
    <m/>
    <m/>
    <m/>
    <m/>
    <m/>
    <n v="1"/>
    <d v="1899-12-30T00:00:00"/>
    <d v="1899-12-30T00:00:00"/>
    <d v="1899-12-30T00:00:00"/>
    <d v="1899-12-30T00:00:00"/>
    <x v="3"/>
    <n v="1"/>
    <d v="1899-12-30T00:00:00"/>
    <d v="1899-12-30T00:00:00"/>
    <d v="1899-12-30T00:00:00"/>
    <d v="1899-12-30T00:00:00"/>
    <d v="1899-12-31T11:00:00"/>
    <d v="1899-12-30T08:00:00"/>
  </r>
  <r>
    <x v="0"/>
    <d v="2019-08-12T00:00:00"/>
    <m/>
    <m/>
    <m/>
    <m/>
    <m/>
    <m/>
    <m/>
    <m/>
    <m/>
    <m/>
    <n v="1"/>
    <d v="1899-12-30T00:00:00"/>
    <d v="1899-12-30T00:00:00"/>
    <d v="1899-12-30T00:00:00"/>
    <d v="1899-12-30T00:00:00"/>
    <x v="4"/>
    <n v="1"/>
    <d v="1899-12-30T00:00:00"/>
    <d v="1899-12-30T00:00:00"/>
    <d v="1899-12-30T00:00:00"/>
    <d v="1899-12-30T00:00:00"/>
    <d v="1899-12-31T11:00:00"/>
    <d v="1899-12-30T08:00:00"/>
  </r>
  <r>
    <x v="0"/>
    <d v="2019-08-13T00:00:00"/>
    <m/>
    <m/>
    <m/>
    <m/>
    <m/>
    <m/>
    <m/>
    <m/>
    <m/>
    <m/>
    <n v="1"/>
    <d v="1899-12-30T00:00:00"/>
    <d v="1899-12-30T00:00:00"/>
    <d v="1899-12-30T00:00:00"/>
    <d v="1899-12-30T00:00:00"/>
    <x v="4"/>
    <n v="1"/>
    <d v="1899-12-30T00:00:00"/>
    <d v="1899-12-30T00:00:00"/>
    <d v="1899-12-30T00:00:00"/>
    <d v="1899-12-30T00:00:00"/>
    <d v="1899-12-31T11:00:00"/>
    <d v="1899-12-30T08:00:00"/>
  </r>
  <r>
    <x v="0"/>
    <d v="2019-08-14T00:00:00"/>
    <m/>
    <m/>
    <m/>
    <m/>
    <m/>
    <m/>
    <m/>
    <m/>
    <m/>
    <m/>
    <n v="1"/>
    <d v="1899-12-30T00:00:00"/>
    <d v="1899-12-30T00:00:00"/>
    <d v="1899-12-30T00:00:00"/>
    <d v="1899-12-30T00:00:00"/>
    <x v="4"/>
    <n v="1"/>
    <d v="1899-12-30T00:00:00"/>
    <d v="1899-12-30T00:00:00"/>
    <d v="1899-12-30T00:00:00"/>
    <d v="1899-12-30T00:00:00"/>
    <d v="1899-12-31T11:00:00"/>
    <d v="1899-12-30T08:00:00"/>
  </r>
  <r>
    <x v="0"/>
    <d v="2019-08-15T00:00:00"/>
    <m/>
    <m/>
    <m/>
    <n v="1"/>
    <m/>
    <m/>
    <m/>
    <m/>
    <m/>
    <m/>
    <m/>
    <d v="1899-12-30T00:00:00"/>
    <d v="1899-12-30T00:00:00"/>
    <d v="1899-12-30T00:00:00"/>
    <d v="1899-12-30T00:00:00"/>
    <x v="4"/>
    <n v="1"/>
    <d v="1899-12-30T00:00:00"/>
    <d v="1899-12-30T00:00:00"/>
    <d v="1899-12-30T00:00:00"/>
    <d v="1899-12-30T00:00:00"/>
    <d v="1899-12-31T11:00:00"/>
    <d v="1899-12-30T08:00:00"/>
  </r>
  <r>
    <x v="0"/>
    <d v="2019-08-16T00:00:00"/>
    <m/>
    <m/>
    <m/>
    <m/>
    <m/>
    <m/>
    <m/>
    <m/>
    <m/>
    <m/>
    <n v="1"/>
    <d v="1899-12-30T00:00:00"/>
    <d v="1899-12-30T00:00:00"/>
    <d v="1899-12-30T00:00:00"/>
    <d v="1899-12-30T00:00:00"/>
    <x v="4"/>
    <n v="1"/>
    <d v="1899-12-30T00:00:00"/>
    <d v="1899-12-30T00:00:00"/>
    <d v="1899-12-30T00:00:00"/>
    <d v="1899-12-30T00:00:00"/>
    <d v="1899-12-31T11:00:00"/>
    <d v="1899-12-30T08:00:00"/>
  </r>
  <r>
    <x v="0"/>
    <d v="2019-08-19T00:00:00"/>
    <m/>
    <m/>
    <m/>
    <m/>
    <m/>
    <m/>
    <m/>
    <m/>
    <m/>
    <m/>
    <n v="1"/>
    <d v="1899-12-30T00:00:00"/>
    <d v="1899-12-30T00:00:00"/>
    <d v="1899-12-30T00:00:00"/>
    <d v="1899-12-30T00:00:00"/>
    <x v="5"/>
    <n v="1"/>
    <d v="1899-12-30T00:00:00"/>
    <d v="1899-12-30T00:00:00"/>
    <d v="1899-12-30T00:00:00"/>
    <d v="1899-12-30T00:00:00"/>
    <d v="1899-12-31T11:00:00"/>
    <d v="1899-12-30T08:00:00"/>
  </r>
  <r>
    <x v="0"/>
    <d v="2019-08-20T00:00:00"/>
    <m/>
    <m/>
    <m/>
    <m/>
    <m/>
    <m/>
    <m/>
    <m/>
    <m/>
    <m/>
    <n v="1"/>
    <d v="1899-12-30T00:00:00"/>
    <d v="1899-12-30T00:00:00"/>
    <d v="1899-12-30T00:00:00"/>
    <d v="1899-12-30T00:00:00"/>
    <x v="5"/>
    <n v="1"/>
    <d v="1899-12-30T00:00:00"/>
    <d v="1899-12-30T00:00:00"/>
    <d v="1899-12-30T00:00:00"/>
    <d v="1899-12-30T00:00:00"/>
    <d v="1899-12-31T11:00:00"/>
    <d v="1899-12-30T08:00:00"/>
  </r>
  <r>
    <x v="0"/>
    <d v="2019-08-21T00:00:00"/>
    <m/>
    <m/>
    <m/>
    <m/>
    <m/>
    <m/>
    <m/>
    <m/>
    <m/>
    <m/>
    <n v="1"/>
    <d v="1899-12-30T00:00:00"/>
    <d v="1899-12-30T00:00:00"/>
    <d v="1899-12-30T00:00:00"/>
    <d v="1899-12-30T00:00:00"/>
    <x v="5"/>
    <n v="1"/>
    <d v="1899-12-30T00:00:00"/>
    <d v="1899-12-30T00:00:00"/>
    <d v="1899-12-30T00:00:00"/>
    <d v="1899-12-30T00:00:00"/>
    <d v="1899-12-31T11:00:00"/>
    <d v="1899-12-30T08:00:00"/>
  </r>
  <r>
    <x v="0"/>
    <d v="2019-08-22T00:00:00"/>
    <m/>
    <m/>
    <m/>
    <m/>
    <m/>
    <m/>
    <m/>
    <m/>
    <m/>
    <m/>
    <n v="1"/>
    <d v="1899-12-30T00:00:00"/>
    <d v="1899-12-30T00:00:00"/>
    <d v="1899-12-30T00:00:00"/>
    <d v="1899-12-30T00:00:00"/>
    <x v="5"/>
    <n v="1"/>
    <d v="1899-12-30T00:00:00"/>
    <d v="1899-12-30T00:00:00"/>
    <d v="1899-12-30T00:00:00"/>
    <d v="1899-12-30T00:00:00"/>
    <d v="1899-12-31T11:00:00"/>
    <d v="1899-12-30T08:00:00"/>
  </r>
  <r>
    <x v="0"/>
    <d v="2019-08-23T00:00:00"/>
    <m/>
    <m/>
    <m/>
    <m/>
    <m/>
    <m/>
    <m/>
    <m/>
    <m/>
    <m/>
    <n v="1"/>
    <d v="1899-12-30T00:00:00"/>
    <d v="1899-12-30T00:00:00"/>
    <d v="1899-12-30T00:00:00"/>
    <d v="1899-12-30T00:00:00"/>
    <x v="5"/>
    <n v="1"/>
    <d v="1899-12-30T00:00:00"/>
    <d v="1899-12-30T00:00:00"/>
    <d v="1899-12-30T00:00:00"/>
    <d v="1899-12-30T00:00:00"/>
    <d v="1899-12-31T11:00:00"/>
    <d v="1899-12-30T08:00:00"/>
  </r>
  <r>
    <x v="0"/>
    <d v="2019-08-26T00:00:00"/>
    <m/>
    <m/>
    <m/>
    <m/>
    <m/>
    <m/>
    <m/>
    <m/>
    <m/>
    <m/>
    <m/>
    <d v="1899-12-30T08:04:14"/>
    <d v="1899-12-30T12:35:49"/>
    <d v="1899-12-30T13:07:08"/>
    <d v="1899-12-30T18:04:25"/>
    <x v="6"/>
    <n v="1"/>
    <d v="1899-12-30T04:31:35"/>
    <d v="1899-12-30T04:57:17"/>
    <d v="1899-12-30T09:28:52"/>
    <d v="1899-12-30T00:31:19"/>
    <d v="1899-12-31T11:00:00"/>
    <d v="1899-12-30T08:00:00"/>
  </r>
  <r>
    <x v="0"/>
    <d v="2019-08-27T00:00:00"/>
    <m/>
    <m/>
    <m/>
    <m/>
    <m/>
    <m/>
    <m/>
    <m/>
    <m/>
    <m/>
    <m/>
    <d v="1899-12-30T08:13:40"/>
    <d v="1899-12-30T13:05:59"/>
    <d v="1899-12-30T13:31:02"/>
    <d v="1899-12-30T18:08:47"/>
    <x v="6"/>
    <n v="1"/>
    <d v="1899-12-30T04:52:19"/>
    <d v="1899-12-30T04:37:45"/>
    <d v="1899-12-30T09:30:04"/>
    <d v="1899-12-30T00:25:03"/>
    <d v="1899-12-31T11:00:00"/>
    <d v="1899-12-30T08:00:00"/>
  </r>
  <r>
    <x v="0"/>
    <d v="2019-08-28T00:00:00"/>
    <m/>
    <m/>
    <m/>
    <m/>
    <m/>
    <m/>
    <m/>
    <m/>
    <m/>
    <m/>
    <m/>
    <d v="1899-12-30T08:03:43"/>
    <d v="1899-12-30T12:43:08"/>
    <d v="1899-12-30T13:04:37"/>
    <d v="1899-12-30T18:00:22"/>
    <x v="6"/>
    <n v="1"/>
    <d v="1899-12-30T04:39:25"/>
    <d v="1899-12-30T04:55:45"/>
    <d v="1899-12-30T09:35:10"/>
    <d v="1899-12-30T00:21:29"/>
    <d v="1899-12-31T11:00:00"/>
    <d v="1899-12-30T08:00:00"/>
  </r>
  <r>
    <x v="0"/>
    <d v="2019-08-29T00:00:00"/>
    <m/>
    <m/>
    <m/>
    <m/>
    <m/>
    <m/>
    <m/>
    <m/>
    <m/>
    <m/>
    <m/>
    <d v="1899-12-30T08:05:41"/>
    <d v="1899-12-30T13:26:27"/>
    <d v="1899-12-30T13:55:55"/>
    <d v="1899-12-30T18:10:11"/>
    <x v="6"/>
    <n v="1"/>
    <d v="1899-12-30T05:20:46"/>
    <d v="1899-12-30T04:14:16"/>
    <d v="1899-12-30T09:35:02"/>
    <d v="1899-12-30T00:29:28"/>
    <d v="1899-12-31T11:00:00"/>
    <d v="1899-12-30T08:00:00"/>
  </r>
  <r>
    <x v="0"/>
    <d v="2019-08-30T00:00:00"/>
    <m/>
    <m/>
    <m/>
    <m/>
    <m/>
    <m/>
    <m/>
    <m/>
    <m/>
    <m/>
    <m/>
    <d v="1899-12-30T07:57:59"/>
    <d v="1899-12-30T13:31:17"/>
    <d v="1899-12-30T14:02:58"/>
    <d v="1899-12-30T16:02:09"/>
    <x v="6"/>
    <n v="1"/>
    <d v="1899-12-30T05:33:18"/>
    <d v="1899-12-30T01:59:11"/>
    <d v="1899-12-30T07:32:29"/>
    <d v="1899-12-30T00:31:41"/>
    <d v="1899-12-31T11:00:00"/>
    <d v="1899-12-30T08:00:00"/>
  </r>
  <r>
    <x v="0"/>
    <d v="2019-09-02T00:00:00"/>
    <m/>
    <m/>
    <m/>
    <m/>
    <m/>
    <m/>
    <m/>
    <m/>
    <m/>
    <m/>
    <m/>
    <d v="1899-12-30T07:45:16"/>
    <d v="1899-12-30T13:32:18"/>
    <d v="1899-12-30T14:27:46"/>
    <d v="1899-12-30T18:03:21"/>
    <x v="7"/>
    <n v="1"/>
    <d v="1899-12-30T05:47:02"/>
    <d v="1899-12-30T03:35:35"/>
    <d v="1899-12-30T09:22:37"/>
    <d v="1899-12-30T00:55:28"/>
    <d v="1899-12-31T11:00:00"/>
    <d v="1899-12-30T08:00:00"/>
  </r>
  <r>
    <x v="0"/>
    <d v="2019-09-03T00:00:00"/>
    <m/>
    <m/>
    <m/>
    <m/>
    <m/>
    <m/>
    <m/>
    <m/>
    <m/>
    <m/>
    <m/>
    <d v="1899-12-30T07:46:57"/>
    <d v="1899-12-30T13:16:10"/>
    <d v="1899-12-30T13:58:19"/>
    <d v="1899-12-30T18:16:58"/>
    <x v="7"/>
    <n v="1"/>
    <d v="1899-12-30T05:29:13"/>
    <d v="1899-12-30T04:18:39"/>
    <d v="1899-12-30T09:47:52"/>
    <d v="1899-12-30T00:42:09"/>
    <d v="1899-12-31T11:00:00"/>
    <d v="1899-12-30T08:00:00"/>
  </r>
  <r>
    <x v="0"/>
    <d v="2019-09-04T00:00:00"/>
    <m/>
    <m/>
    <m/>
    <m/>
    <m/>
    <m/>
    <m/>
    <m/>
    <m/>
    <m/>
    <m/>
    <d v="1899-12-30T08:51:13"/>
    <d v="1899-12-30T13:32:19"/>
    <d v="1899-12-30T13:56:15"/>
    <d v="1899-12-30T19:03:26"/>
    <x v="7"/>
    <n v="1"/>
    <d v="1899-12-30T04:41:06"/>
    <d v="1899-12-30T05:07:11"/>
    <d v="1899-12-30T09:48:17"/>
    <d v="1899-12-30T00:23:56"/>
    <d v="1899-12-31T11:00:00"/>
    <d v="1899-12-30T08:00:00"/>
  </r>
  <r>
    <x v="0"/>
    <d v="2019-09-05T00:00:00"/>
    <m/>
    <m/>
    <m/>
    <m/>
    <m/>
    <m/>
    <m/>
    <m/>
    <m/>
    <m/>
    <m/>
    <d v="1899-12-30T08:00:00"/>
    <d v="1899-12-30T13:00:00"/>
    <d v="1899-12-30T14:00:00"/>
    <d v="1899-12-30T18:00:00"/>
    <x v="7"/>
    <n v="1"/>
    <d v="1899-12-30T05:00:00"/>
    <d v="1899-12-30T04:00:00"/>
    <d v="1899-12-30T09:00:00"/>
    <d v="1899-12-30T01:00:00"/>
    <d v="1899-12-31T11:00:00"/>
    <d v="1899-12-30T08:00:00"/>
  </r>
  <r>
    <x v="0"/>
    <d v="2019-09-06T00:00:00"/>
    <m/>
    <m/>
    <m/>
    <m/>
    <m/>
    <m/>
    <m/>
    <m/>
    <m/>
    <m/>
    <m/>
    <d v="1899-12-30T07:44:25"/>
    <d v="1899-12-30T13:28:02"/>
    <d v="1899-12-30T14:01:40"/>
    <d v="1899-12-30T18:14:59"/>
    <x v="7"/>
    <n v="1"/>
    <d v="1899-12-30T05:43:37"/>
    <d v="1899-12-30T04:13:19"/>
    <d v="1899-12-30T09:56:56"/>
    <d v="1899-12-30T00:33:38"/>
    <d v="1899-12-31T11:00:00"/>
    <d v="1899-12-30T08:00:00"/>
  </r>
  <r>
    <x v="0"/>
    <d v="2019-09-09T00:00:00"/>
    <m/>
    <m/>
    <m/>
    <m/>
    <m/>
    <m/>
    <m/>
    <m/>
    <m/>
    <m/>
    <m/>
    <d v="1899-12-30T00:00:00"/>
    <d v="1899-12-30T00:00:00"/>
    <d v="1899-12-30T12:45:43"/>
    <d v="1899-12-30T18:13:08"/>
    <x v="8"/>
    <n v="1"/>
    <d v="1899-12-30T00:00:00"/>
    <d v="1899-12-30T05:27:25"/>
    <d v="1899-12-30T05:27:25"/>
    <d v="1899-12-30T00:00:00"/>
    <d v="1899-12-31T11:00:00"/>
    <d v="1899-12-30T08:00:00"/>
  </r>
  <r>
    <x v="0"/>
    <d v="2019-09-10T00:00:00"/>
    <m/>
    <m/>
    <m/>
    <m/>
    <m/>
    <m/>
    <m/>
    <m/>
    <m/>
    <m/>
    <m/>
    <d v="1899-12-30T07:51:21"/>
    <d v="1899-12-30T13:02:58"/>
    <d v="1899-12-30T13:57:07"/>
    <d v="1899-12-30T18:03:30"/>
    <x v="8"/>
    <n v="1"/>
    <d v="1899-12-30T05:11:37"/>
    <d v="1899-12-30T04:06:23"/>
    <d v="1899-12-30T09:18:00"/>
    <d v="1899-12-30T00:54:09"/>
    <d v="1899-12-31T11:00:00"/>
    <d v="1899-12-30T08:00:00"/>
  </r>
  <r>
    <x v="0"/>
    <d v="2019-09-11T00:00:00"/>
    <m/>
    <m/>
    <m/>
    <m/>
    <m/>
    <m/>
    <m/>
    <m/>
    <m/>
    <m/>
    <m/>
    <d v="1899-12-30T08:53:59"/>
    <d v="1899-12-30T13:22:27"/>
    <d v="1899-12-30T13:49:49"/>
    <d v="1899-12-30T19:07:49"/>
    <x v="8"/>
    <n v="1"/>
    <d v="1899-12-30T04:28:28"/>
    <d v="1899-12-30T05:18:00"/>
    <d v="1899-12-30T09:46:28"/>
    <d v="1899-12-30T00:27:22"/>
    <d v="1899-12-31T11:00:00"/>
    <d v="1899-12-30T08:00:00"/>
  </r>
  <r>
    <x v="0"/>
    <d v="2019-09-12T00:00:00"/>
    <m/>
    <m/>
    <m/>
    <m/>
    <m/>
    <m/>
    <m/>
    <m/>
    <m/>
    <m/>
    <m/>
    <d v="1899-12-30T07:59:00"/>
    <d v="1899-12-30T13:20:15"/>
    <d v="1899-12-30T13:56:34"/>
    <d v="1899-12-30T18:04:30"/>
    <x v="8"/>
    <n v="1"/>
    <d v="1899-12-30T05:21:15"/>
    <d v="1899-12-30T04:07:56"/>
    <d v="1899-12-30T09:29:11"/>
    <d v="1899-12-30T00:36:19"/>
    <d v="1899-12-31T11:00:00"/>
    <d v="1899-12-30T08:00:00"/>
  </r>
  <r>
    <x v="0"/>
    <d v="2019-09-14T00:00:00"/>
    <m/>
    <m/>
    <m/>
    <m/>
    <m/>
    <m/>
    <m/>
    <m/>
    <m/>
    <m/>
    <m/>
    <d v="1899-12-30T08:40:07"/>
    <d v="1899-12-30T13:17:44"/>
    <d v="1899-12-30T13:53:36"/>
    <d v="1899-12-30T19:11:31"/>
    <x v="8"/>
    <n v="1"/>
    <d v="1899-12-30T04:37:37"/>
    <d v="1899-12-30T05:17:55"/>
    <d v="1899-12-30T09:55:32"/>
    <d v="1899-12-30T00:35:52"/>
    <d v="1899-12-31T11:00:00"/>
    <d v="1899-12-30T08:00:00"/>
  </r>
  <r>
    <x v="0"/>
    <d v="2019-09-16T00:00:00"/>
    <m/>
    <m/>
    <m/>
    <m/>
    <m/>
    <m/>
    <m/>
    <m/>
    <m/>
    <m/>
    <m/>
    <m/>
    <m/>
    <d v="1899-12-30T12:41:24"/>
    <d v="1899-12-30T18:03:33"/>
    <x v="9"/>
    <n v="1"/>
    <d v="1899-12-30T00:00:00"/>
    <d v="1899-12-30T05:22:09"/>
    <d v="1899-12-30T05:22:09"/>
    <d v="1899-12-30T00:00:00"/>
    <d v="1899-12-31T11:00:00"/>
    <d v="1899-12-30T08:00:00"/>
  </r>
  <r>
    <x v="0"/>
    <d v="2019-09-17T00:00:00"/>
    <m/>
    <m/>
    <m/>
    <m/>
    <m/>
    <m/>
    <m/>
    <m/>
    <m/>
    <m/>
    <m/>
    <d v="1899-12-30T08:09:41"/>
    <d v="1899-12-30T13:13:41"/>
    <d v="1899-12-30T13:58:16"/>
    <d v="1899-12-30T18:23:19"/>
    <x v="9"/>
    <n v="1"/>
    <d v="1899-12-30T05:04:00"/>
    <d v="1899-12-30T04:25:03"/>
    <d v="1899-12-30T09:29:03"/>
    <d v="1899-12-30T00:44:35"/>
    <d v="1899-12-31T11:00:00"/>
    <d v="1899-12-30T08:00:00"/>
  </r>
  <r>
    <x v="0"/>
    <d v="2019-09-18T00:00:00"/>
    <m/>
    <m/>
    <m/>
    <m/>
    <m/>
    <m/>
    <m/>
    <m/>
    <m/>
    <m/>
    <m/>
    <d v="1899-12-30T07:39:33"/>
    <d v="1899-12-30T13:31:27"/>
    <d v="1899-12-30T13:56:56"/>
    <d v="1899-12-30T19:03:09"/>
    <x v="9"/>
    <n v="1"/>
    <d v="1899-12-30T05:51:54"/>
    <d v="1899-12-30T05:06:13"/>
    <d v="1899-12-30T10:58:07"/>
    <d v="1899-12-30T00:25:29"/>
    <d v="1899-12-31T11:00:00"/>
    <d v="1899-12-30T08:00:00"/>
  </r>
  <r>
    <x v="0"/>
    <d v="2019-09-19T00:00:00"/>
    <m/>
    <m/>
    <m/>
    <m/>
    <m/>
    <m/>
    <m/>
    <m/>
    <m/>
    <m/>
    <m/>
    <d v="1899-12-30T07:59:16"/>
    <d v="1899-12-30T13:25:25"/>
    <d v="1899-12-30T14:00:22"/>
    <d v="1899-12-30T18:11:19"/>
    <x v="9"/>
    <n v="1"/>
    <d v="1899-12-30T05:26:09"/>
    <d v="1899-12-30T04:10:57"/>
    <d v="1899-12-30T09:37:06"/>
    <d v="1899-12-30T00:34:57"/>
    <d v="1899-12-31T11:00:00"/>
    <d v="1899-12-30T08:00:00"/>
  </r>
  <r>
    <x v="0"/>
    <d v="2019-09-21T00:00:00"/>
    <m/>
    <m/>
    <m/>
    <m/>
    <m/>
    <m/>
    <m/>
    <m/>
    <m/>
    <m/>
    <m/>
    <d v="1899-12-30T08:50:59"/>
    <d v="1899-12-30T13:12:49"/>
    <d v="1899-12-30T13:45:23"/>
    <d v="1899-12-30T18:22:18"/>
    <x v="9"/>
    <n v="1"/>
    <d v="1899-12-30T04:21:50"/>
    <d v="1899-12-30T04:36:55"/>
    <d v="1899-12-30T08:58:45"/>
    <d v="1899-12-30T00:32:34"/>
    <d v="1899-12-31T11:00:00"/>
    <d v="1899-12-30T08:00:00"/>
  </r>
  <r>
    <x v="0"/>
    <d v="2019-09-23T00:00:00"/>
    <m/>
    <m/>
    <m/>
    <m/>
    <m/>
    <m/>
    <m/>
    <m/>
    <m/>
    <m/>
    <m/>
    <d v="1899-12-30T00:00:00"/>
    <d v="1899-12-30T00:00:00"/>
    <d v="1899-12-30T13:00:09"/>
    <d v="1899-12-30T18:36:34"/>
    <x v="10"/>
    <n v="1"/>
    <d v="1899-12-30T00:00:00"/>
    <d v="1899-12-30T05:36:25"/>
    <d v="1899-12-30T05:36:25"/>
    <d v="1899-12-30T00:00:00"/>
    <d v="1899-12-31T11:00:00"/>
    <d v="1899-12-30T08:00:00"/>
  </r>
  <r>
    <x v="0"/>
    <d v="2019-09-24T00:00:00"/>
    <m/>
    <m/>
    <m/>
    <m/>
    <m/>
    <m/>
    <m/>
    <m/>
    <m/>
    <m/>
    <m/>
    <d v="1899-12-30T07:49:34"/>
    <d v="1899-12-30T13:12:53"/>
    <d v="1899-12-30T14:03:04"/>
    <d v="1899-12-30T18:06:44"/>
    <x v="10"/>
    <n v="1"/>
    <d v="1899-12-30T05:23:19"/>
    <d v="1899-12-30T04:03:40"/>
    <d v="1899-12-30T09:26:59"/>
    <d v="1899-12-30T00:50:11"/>
    <d v="1899-12-31T11:00:00"/>
    <d v="1899-12-30T08:00:00"/>
  </r>
  <r>
    <x v="0"/>
    <d v="2019-09-25T00:00:00"/>
    <m/>
    <m/>
    <m/>
    <m/>
    <m/>
    <m/>
    <m/>
    <m/>
    <m/>
    <m/>
    <m/>
    <d v="1899-12-30T07:45:26"/>
    <d v="1899-12-30T13:25:50"/>
    <d v="1899-12-30T14:00:00"/>
    <d v="1899-12-30T19:08:20"/>
    <x v="10"/>
    <n v="1"/>
    <d v="1899-12-30T05:40:24"/>
    <d v="1899-12-30T05:08:20"/>
    <d v="1899-12-30T10:48:44"/>
    <d v="1899-12-30T00:34:10"/>
    <d v="1899-12-31T11:00:00"/>
    <d v="1899-12-30T08:00:00"/>
  </r>
  <r>
    <x v="0"/>
    <d v="2019-09-26T00:00:00"/>
    <m/>
    <m/>
    <m/>
    <m/>
    <m/>
    <m/>
    <m/>
    <m/>
    <m/>
    <m/>
    <m/>
    <d v="1899-12-30T07:53:46"/>
    <d v="1899-12-30T12:37:57"/>
    <d v="1899-12-30T12:58:07"/>
    <d v="1899-12-30T15:31:55"/>
    <x v="10"/>
    <n v="1"/>
    <d v="1899-12-30T04:44:11"/>
    <d v="1899-12-30T02:33:48"/>
    <d v="1899-12-30T07:17:59"/>
    <d v="1899-12-30T00:20:10"/>
    <d v="1899-12-31T11:00:00"/>
    <d v="1899-12-30T08:00:00"/>
  </r>
  <r>
    <x v="0"/>
    <d v="2019-09-30T00:00:00"/>
    <m/>
    <m/>
    <m/>
    <m/>
    <m/>
    <m/>
    <m/>
    <m/>
    <m/>
    <m/>
    <m/>
    <d v="1899-12-30T00:00:00"/>
    <d v="1899-12-30T00:00:00"/>
    <d v="1899-12-30T13:42:39"/>
    <d v="1899-12-30T18:13:45"/>
    <x v="11"/>
    <n v="1"/>
    <d v="1899-12-30T00:00:00"/>
    <d v="1899-12-30T04:31:06"/>
    <d v="1899-12-30T04:31:06"/>
    <d v="1899-12-30T00:00:00"/>
    <d v="1899-12-31T11:00:00"/>
    <d v="1899-12-30T08:00:00"/>
  </r>
  <r>
    <x v="0"/>
    <d v="2019-10-01T00:00:00"/>
    <m/>
    <m/>
    <m/>
    <m/>
    <m/>
    <m/>
    <m/>
    <m/>
    <m/>
    <m/>
    <m/>
    <d v="1899-12-30T07:46:07"/>
    <d v="1899-12-30T13:00:42"/>
    <d v="1899-12-30T13:52:11"/>
    <d v="1899-12-30T17:39:52"/>
    <x v="11"/>
    <n v="1"/>
    <d v="1899-12-30T05:14:35"/>
    <d v="1899-12-30T03:47:41"/>
    <d v="1899-12-30T09:02:16"/>
    <d v="1899-12-30T00:51:29"/>
    <d v="1899-12-31T11:00:00"/>
    <d v="1899-12-30T08:00:00"/>
  </r>
  <r>
    <x v="0"/>
    <d v="2019-10-02T00:00:00"/>
    <m/>
    <m/>
    <m/>
    <m/>
    <m/>
    <m/>
    <m/>
    <m/>
    <m/>
    <m/>
    <m/>
    <d v="1899-12-30T07:55:50"/>
    <d v="1899-12-30T13:10:29"/>
    <d v="1899-12-30T13:55:43"/>
    <d v="1899-12-30T17:16:07"/>
    <x v="11"/>
    <n v="1"/>
    <d v="1899-12-30T05:14:39"/>
    <d v="1899-12-30T03:20:24"/>
    <d v="1899-12-30T08:35:03"/>
    <d v="1899-12-30T00:45:14"/>
    <d v="1899-12-31T11:00:00"/>
    <d v="1899-12-30T08:00:00"/>
  </r>
  <r>
    <x v="0"/>
    <d v="2019-10-03T00:00:00"/>
    <m/>
    <m/>
    <m/>
    <m/>
    <m/>
    <m/>
    <m/>
    <m/>
    <m/>
    <m/>
    <m/>
    <d v="1899-12-30T07:56:06"/>
    <d v="1899-12-30T13:13:21"/>
    <d v="1899-12-30T14:02:33"/>
    <d v="1899-12-30T18:05:40"/>
    <x v="11"/>
    <n v="1"/>
    <d v="1899-12-30T05:17:15"/>
    <d v="1899-12-30T04:03:07"/>
    <d v="1899-12-30T09:20:22"/>
    <d v="1899-12-30T00:49:12"/>
    <d v="1899-12-31T11:00:00"/>
    <d v="1899-12-30T08:00:00"/>
  </r>
  <r>
    <x v="0"/>
    <d v="2019-10-05T00:00:00"/>
    <m/>
    <m/>
    <m/>
    <m/>
    <m/>
    <m/>
    <m/>
    <m/>
    <m/>
    <m/>
    <m/>
    <d v="1899-12-30T07:52:16"/>
    <d v="1899-12-30T13:20:22"/>
    <d v="1899-12-30T14:00:29"/>
    <d v="1899-12-30T19:00:35"/>
    <x v="11"/>
    <n v="1"/>
    <d v="1899-12-30T05:28:06"/>
    <d v="1899-12-30T05:00:06"/>
    <d v="1899-12-30T10:28:12"/>
    <d v="1899-12-30T00:40:07"/>
    <d v="1899-12-31T11:00:00"/>
    <d v="1899-12-30T08:00:00"/>
  </r>
  <r>
    <x v="0"/>
    <d v="2019-10-07T00:00:00"/>
    <m/>
    <m/>
    <m/>
    <m/>
    <m/>
    <m/>
    <m/>
    <m/>
    <m/>
    <m/>
    <m/>
    <d v="1899-12-30T00:00:00"/>
    <d v="1899-12-30T00:00:00"/>
    <d v="1899-12-30T12:48:05"/>
    <d v="1899-12-30T18:45:11"/>
    <x v="12"/>
    <n v="1"/>
    <d v="1899-12-30T00:00:00"/>
    <d v="1899-12-30T05:57:06"/>
    <d v="1899-12-30T05:57:06"/>
    <d v="1899-12-30T00:00:00"/>
    <d v="1899-12-31T11:00:00"/>
    <d v="1899-12-30T08:00:00"/>
  </r>
  <r>
    <x v="0"/>
    <d v="2019-10-08T00:00:00"/>
    <m/>
    <m/>
    <m/>
    <m/>
    <m/>
    <m/>
    <m/>
    <m/>
    <m/>
    <m/>
    <m/>
    <d v="1899-12-30T08:23:34"/>
    <d v="1899-12-30T13:02:45"/>
    <d v="1899-12-30T13:52:50"/>
    <d v="1899-12-30T18:10:09"/>
    <x v="12"/>
    <n v="1"/>
    <d v="1899-12-30T04:39:11"/>
    <d v="1899-12-30T04:17:19"/>
    <d v="1899-12-30T08:56:30"/>
    <d v="1899-12-30T00:50:05"/>
    <d v="1899-12-31T11:00:00"/>
    <d v="1899-12-30T08:00:00"/>
  </r>
  <r>
    <x v="0"/>
    <d v="2019-10-09T00:00:00"/>
    <m/>
    <m/>
    <m/>
    <m/>
    <m/>
    <m/>
    <m/>
    <m/>
    <m/>
    <m/>
    <m/>
    <d v="1899-12-30T07:40:10"/>
    <d v="1899-12-30T13:06:07"/>
    <d v="1899-12-30T13:56:29"/>
    <d v="1899-12-30T18:12:50"/>
    <x v="12"/>
    <n v="1"/>
    <d v="1899-12-30T05:25:57"/>
    <d v="1899-12-30T04:16:21"/>
    <d v="1899-12-30T09:42:18"/>
    <d v="1899-12-30T00:50:22"/>
    <d v="1899-12-31T11:00:00"/>
    <d v="1899-12-30T08:00:00"/>
  </r>
  <r>
    <x v="0"/>
    <d v="2019-10-10T00:00:00"/>
    <m/>
    <m/>
    <m/>
    <m/>
    <m/>
    <m/>
    <m/>
    <m/>
    <m/>
    <m/>
    <m/>
    <d v="1899-12-30T07:54:04"/>
    <d v="1899-12-30T13:01:41"/>
    <d v="1899-12-30T14:03:37"/>
    <d v="1899-12-30T18:20:13"/>
    <x v="12"/>
    <n v="1"/>
    <d v="1899-12-30T05:07:37"/>
    <d v="1899-12-30T04:16:36"/>
    <d v="1899-12-30T09:24:13"/>
    <d v="1899-12-30T01:01:56"/>
    <d v="1899-12-31T11:00:00"/>
    <d v="1899-12-30T08:00:00"/>
  </r>
  <r>
    <x v="0"/>
    <d v="2019-10-14T00:00:00"/>
    <m/>
    <m/>
    <m/>
    <m/>
    <m/>
    <m/>
    <m/>
    <m/>
    <m/>
    <m/>
    <m/>
    <d v="1899-12-30T00:00:00"/>
    <d v="1899-12-30T00:00:00"/>
    <d v="1899-12-30T12:43:15"/>
    <d v="1899-12-30T18:11:31"/>
    <x v="13"/>
    <n v="1"/>
    <d v="1899-12-30T00:00:00"/>
    <d v="1899-12-30T05:28:16"/>
    <d v="1899-12-30T05:28:16"/>
    <d v="1899-12-30T00:00:00"/>
    <d v="1899-12-31T11:00:00"/>
    <d v="1899-12-30T08:00:00"/>
  </r>
  <r>
    <x v="0"/>
    <d v="2019-10-15T00:00:00"/>
    <m/>
    <m/>
    <m/>
    <m/>
    <m/>
    <m/>
    <m/>
    <m/>
    <m/>
    <m/>
    <m/>
    <d v="1899-12-30T07:45:36"/>
    <d v="1899-12-30T13:03:49"/>
    <d v="1899-12-30T13:49:15"/>
    <d v="1899-12-30T18:04:35"/>
    <x v="13"/>
    <n v="1"/>
    <d v="1899-12-30T05:18:13"/>
    <d v="1899-12-30T04:15:20"/>
    <d v="1899-12-30T09:33:33"/>
    <d v="1899-12-30T00:45:26"/>
    <d v="1899-12-31T11:00:00"/>
    <d v="1899-12-30T08:00:00"/>
  </r>
  <r>
    <x v="0"/>
    <d v="2019-10-16T00:00:00"/>
    <m/>
    <m/>
    <m/>
    <m/>
    <m/>
    <m/>
    <m/>
    <m/>
    <m/>
    <m/>
    <m/>
    <d v="1899-12-30T07:46:31"/>
    <d v="1899-12-30T13:55:19"/>
    <d v="1899-12-30T14:15:56"/>
    <d v="1899-12-30T18:14:47"/>
    <x v="13"/>
    <n v="1"/>
    <d v="1899-12-30T06:08:48"/>
    <d v="1899-12-30T03:58:51"/>
    <d v="1899-12-30T10:07:39"/>
    <d v="1899-12-30T00:20:37"/>
    <d v="1899-12-31T11:00:00"/>
    <d v="1899-12-30T08:00:00"/>
  </r>
  <r>
    <x v="0"/>
    <d v="2019-10-17T00:00:00"/>
    <m/>
    <m/>
    <m/>
    <m/>
    <m/>
    <m/>
    <m/>
    <m/>
    <m/>
    <m/>
    <m/>
    <d v="1899-12-30T07:49:48"/>
    <d v="1899-12-30T13:06:23"/>
    <d v="1899-12-30T13:58:48"/>
    <d v="1899-12-30T18:09:03"/>
    <x v="13"/>
    <n v="1"/>
    <d v="1899-12-30T05:16:35"/>
    <d v="1899-12-30T04:10:15"/>
    <d v="1899-12-30T09:26:50"/>
    <d v="1899-12-30T00:52:25"/>
    <d v="1899-12-31T11:00:00"/>
    <d v="1899-12-30T08:00:00"/>
  </r>
  <r>
    <x v="0"/>
    <d v="2019-10-21T00:00:00"/>
    <m/>
    <m/>
    <m/>
    <m/>
    <m/>
    <m/>
    <m/>
    <m/>
    <m/>
    <m/>
    <m/>
    <d v="1899-12-30T07:56:29"/>
    <d v="1899-12-30T13:00:00"/>
    <d v="1899-12-30T14:00:00"/>
    <d v="1899-12-30T18:10:35"/>
    <x v="14"/>
    <n v="1"/>
    <d v="1899-12-30T05:03:31"/>
    <d v="1899-12-30T04:10:35"/>
    <d v="1899-12-30T09:14:06"/>
    <d v="1899-12-30T01:00:00"/>
    <d v="1899-12-31T11:00:00"/>
    <d v="1899-12-30T08:00:00"/>
  </r>
  <r>
    <x v="0"/>
    <d v="2019-10-22T00:00:00"/>
    <m/>
    <m/>
    <m/>
    <m/>
    <m/>
    <m/>
    <m/>
    <m/>
    <m/>
    <m/>
    <m/>
    <d v="1899-12-30T07:54:40"/>
    <d v="1899-12-30T13:24:09"/>
    <d v="1899-12-30T13:59:02"/>
    <d v="1899-12-30T18:10:40"/>
    <x v="14"/>
    <n v="1"/>
    <d v="1899-12-30T05:29:29"/>
    <d v="1899-12-30T04:11:38"/>
    <d v="1899-12-30T09:41:07"/>
    <d v="1899-12-30T00:34:53"/>
    <d v="1899-12-31T11:00:00"/>
    <d v="1899-12-30T08:00:00"/>
  </r>
  <r>
    <x v="0"/>
    <d v="2019-10-23T00:00:00"/>
    <m/>
    <m/>
    <m/>
    <m/>
    <m/>
    <m/>
    <m/>
    <m/>
    <m/>
    <m/>
    <m/>
    <d v="1899-12-30T07:48:14"/>
    <d v="1899-12-30T13:26:56"/>
    <d v="1899-12-30T14:02:10"/>
    <d v="1899-12-30T18:11:23"/>
    <x v="14"/>
    <n v="1"/>
    <d v="1899-12-30T05:38:42"/>
    <d v="1899-12-30T04:09:13"/>
    <d v="1899-12-30T09:47:55"/>
    <d v="1899-12-30T00:35:14"/>
    <d v="1899-12-31T11:00:00"/>
    <d v="1899-12-30T08:00:00"/>
  </r>
  <r>
    <x v="0"/>
    <d v="2019-10-24T00:00:00"/>
    <m/>
    <m/>
    <m/>
    <m/>
    <m/>
    <m/>
    <m/>
    <m/>
    <m/>
    <m/>
    <m/>
    <d v="1899-12-30T07:48:08"/>
    <d v="1899-12-30T13:19:38"/>
    <d v="1899-12-30T14:01:22"/>
    <d v="1899-12-30T18:40:47"/>
    <x v="14"/>
    <n v="1"/>
    <d v="1899-12-30T05:31:30"/>
    <d v="1899-12-30T04:39:25"/>
    <d v="1899-12-30T10:10:55"/>
    <d v="1899-12-30T00:41:44"/>
    <d v="1899-12-31T11:00:00"/>
    <d v="1899-12-30T08:00:00"/>
  </r>
  <r>
    <x v="0"/>
    <d v="2019-10-28T00:00:00"/>
    <m/>
    <m/>
    <m/>
    <m/>
    <m/>
    <m/>
    <m/>
    <m/>
    <m/>
    <m/>
    <m/>
    <d v="1899-12-30T00:00:00"/>
    <d v="1899-12-30T00:00:00"/>
    <d v="1899-12-30T13:55:03"/>
    <d v="1899-12-30T19:05:13"/>
    <x v="15"/>
    <n v="1"/>
    <d v="1899-12-30T00:00:00"/>
    <d v="1899-12-30T05:10:10"/>
    <d v="1899-12-30T05:10:10"/>
    <d v="1899-12-30T00:00:00"/>
    <d v="1899-12-31T11:00:00"/>
    <d v="1899-12-30T08:00:00"/>
  </r>
  <r>
    <x v="0"/>
    <d v="2019-10-29T00:00:00"/>
    <m/>
    <m/>
    <m/>
    <m/>
    <m/>
    <m/>
    <m/>
    <m/>
    <m/>
    <m/>
    <m/>
    <d v="1899-12-30T08:50:31"/>
    <d v="1899-12-30T14:02:54"/>
    <d v="1899-12-30T14:59:22"/>
    <d v="1899-12-30T18:00:24"/>
    <x v="15"/>
    <n v="1"/>
    <d v="1899-12-30T05:12:23"/>
    <d v="1899-12-30T03:01:02"/>
    <d v="1899-12-30T08:13:25"/>
    <d v="1899-12-30T00:56:28"/>
    <d v="1899-12-31T11:00:00"/>
    <d v="1899-12-30T08:00:00"/>
  </r>
  <r>
    <x v="0"/>
    <d v="2019-10-30T00:00:00"/>
    <m/>
    <m/>
    <m/>
    <m/>
    <m/>
    <m/>
    <m/>
    <m/>
    <m/>
    <m/>
    <m/>
    <d v="1899-12-30T08:49:11"/>
    <d v="1899-12-30T14:28:38"/>
    <d v="1899-12-30T15:01:08"/>
    <d v="1899-12-30T20:11:29"/>
    <x v="15"/>
    <n v="1"/>
    <d v="1899-12-30T05:39:27"/>
    <d v="1899-12-30T05:10:21"/>
    <d v="1899-12-30T10:49:48"/>
    <d v="1899-12-30T00:32:30"/>
    <d v="1899-12-31T11:00:00"/>
    <d v="1899-12-30T08:00:00"/>
  </r>
  <r>
    <x v="0"/>
    <d v="2019-10-31T00:00:00"/>
    <m/>
    <m/>
    <m/>
    <m/>
    <m/>
    <m/>
    <m/>
    <m/>
    <m/>
    <m/>
    <m/>
    <d v="1899-12-30T08:49:38"/>
    <d v="1899-12-30T13:00:00"/>
    <d v="1899-12-30T14:00:00"/>
    <d v="1899-12-30T17:00:07"/>
    <x v="15"/>
    <n v="1"/>
    <d v="1899-12-30T04:10:22"/>
    <d v="1899-12-30T03:00:07"/>
    <d v="1899-12-30T07:10:29"/>
    <d v="1899-12-30T01:00:00"/>
    <d v="1899-12-31T11:00:00"/>
    <d v="1899-12-30T08:00:00"/>
  </r>
  <r>
    <x v="0"/>
    <d v="2019-11-04T00:00:00"/>
    <m/>
    <m/>
    <m/>
    <m/>
    <m/>
    <m/>
    <m/>
    <m/>
    <m/>
    <m/>
    <m/>
    <d v="1899-12-30T08:54:15"/>
    <d v="1899-12-30T13:00:00"/>
    <d v="1899-12-30T14:00:00"/>
    <d v="1899-12-30T18:00:00"/>
    <x v="16"/>
    <n v="1"/>
    <d v="1899-12-30T04:05:45"/>
    <d v="1899-12-30T04:00:00"/>
    <d v="1899-12-30T08:05:45"/>
    <d v="1899-12-30T01:00:00"/>
    <d v="1899-12-31T11:00:00"/>
    <d v="1899-12-30T08:00:00"/>
  </r>
  <r>
    <x v="0"/>
    <d v="2019-11-05T00:00:00"/>
    <m/>
    <m/>
    <m/>
    <m/>
    <m/>
    <m/>
    <m/>
    <m/>
    <m/>
    <m/>
    <m/>
    <d v="1899-12-30T08:47:24"/>
    <d v="1899-12-30T14:17:31"/>
    <d v="1899-12-30T15:01:30"/>
    <d v="1899-12-30T19:03:39"/>
    <x v="16"/>
    <n v="1"/>
    <d v="1899-12-30T05:30:07"/>
    <d v="1899-12-30T04:02:09"/>
    <d v="1899-12-30T09:32:16"/>
    <d v="1899-12-30T00:43:59"/>
    <d v="1899-12-31T11:00:00"/>
    <d v="1899-12-30T08:00:00"/>
  </r>
  <r>
    <x v="0"/>
    <d v="2019-11-06T00:00:00"/>
    <m/>
    <m/>
    <m/>
    <m/>
    <m/>
    <m/>
    <m/>
    <m/>
    <m/>
    <m/>
    <m/>
    <d v="1899-12-30T08:47:26"/>
    <d v="1899-12-30T14:13:09"/>
    <d v="1899-12-30T14:57:57"/>
    <d v="1899-12-30T18:53:52"/>
    <x v="16"/>
    <n v="1"/>
    <d v="1899-12-30T05:25:43"/>
    <d v="1899-12-30T03:55:55"/>
    <d v="1899-12-30T09:21:38"/>
    <d v="1899-12-30T00:44:48"/>
    <d v="1899-12-31T11:00:00"/>
    <d v="1899-12-30T08:00:00"/>
  </r>
  <r>
    <x v="0"/>
    <d v="2019-11-07T00:00:00"/>
    <m/>
    <n v="1"/>
    <m/>
    <m/>
    <m/>
    <m/>
    <m/>
    <m/>
    <m/>
    <m/>
    <m/>
    <d v="1899-12-30T00:00:00"/>
    <d v="1899-12-30T00:00:00"/>
    <d v="1899-12-30T00:00:00"/>
    <d v="1899-12-30T00:00:00"/>
    <x v="16"/>
    <n v="1"/>
    <d v="1899-12-30T00:00:00"/>
    <d v="1899-12-30T00:00:00"/>
    <d v="1899-12-30T00:00:00"/>
    <d v="1899-12-30T00:00:00"/>
    <d v="1899-12-31T11:00:00"/>
    <d v="1899-12-30T08:00:00"/>
  </r>
  <r>
    <x v="0"/>
    <d v="2019-11-11T00:00:00"/>
    <m/>
    <m/>
    <m/>
    <n v="1"/>
    <m/>
    <m/>
    <m/>
    <m/>
    <m/>
    <m/>
    <m/>
    <d v="1899-12-30T00:00:00"/>
    <d v="1899-12-30T00:00:00"/>
    <d v="1899-12-30T00:00:00"/>
    <d v="1899-12-30T00:00:00"/>
    <x v="17"/>
    <n v="1"/>
    <d v="1899-12-30T00:00:00"/>
    <d v="1899-12-30T00:00:00"/>
    <d v="1899-12-30T00:00:00"/>
    <d v="1899-12-30T00:00:00"/>
    <d v="1899-12-31T11:00:00"/>
    <d v="1899-12-30T08:00:00"/>
  </r>
  <r>
    <x v="0"/>
    <d v="2019-11-12T00:00:00"/>
    <m/>
    <m/>
    <m/>
    <m/>
    <m/>
    <m/>
    <m/>
    <m/>
    <m/>
    <m/>
    <m/>
    <d v="1899-12-30T08:56:37"/>
    <d v="1899-12-30T14:14:14"/>
    <d v="1899-12-30T15:03:14"/>
    <d v="1899-12-30T19:11:19"/>
    <x v="17"/>
    <n v="1"/>
    <d v="1899-12-30T05:17:37"/>
    <d v="1899-12-30T04:08:05"/>
    <d v="1899-12-30T09:25:42"/>
    <d v="1899-12-30T00:49:00"/>
    <d v="1899-12-31T11:00:00"/>
    <d v="1899-12-30T08:00:00"/>
  </r>
  <r>
    <x v="0"/>
    <d v="2019-11-13T00:00:00"/>
    <m/>
    <m/>
    <m/>
    <m/>
    <m/>
    <m/>
    <m/>
    <m/>
    <m/>
    <m/>
    <m/>
    <d v="1899-12-30T08:54:14"/>
    <d v="1899-12-30T14:36:36"/>
    <d v="1899-12-30T15:13:57"/>
    <d v="1899-12-30T19:05:49"/>
    <x v="17"/>
    <n v="1"/>
    <d v="1899-12-30T05:42:22"/>
    <d v="1899-12-30T03:51:52"/>
    <d v="1899-12-30T09:34:14"/>
    <d v="1899-12-30T00:37:21"/>
    <d v="1899-12-31T11:00:00"/>
    <d v="1899-12-30T08:00:00"/>
  </r>
  <r>
    <x v="0"/>
    <d v="2019-11-14T00:00:00"/>
    <m/>
    <m/>
    <m/>
    <m/>
    <m/>
    <m/>
    <m/>
    <m/>
    <m/>
    <m/>
    <m/>
    <d v="1899-12-30T08:53:25"/>
    <d v="1899-12-30T14:25:45"/>
    <d v="1899-12-30T15:05:42"/>
    <d v="1899-12-30T19:26:52"/>
    <x v="17"/>
    <n v="1"/>
    <d v="1899-12-30T05:32:20"/>
    <d v="1899-12-30T04:21:10"/>
    <d v="1899-12-30T09:53:30"/>
    <d v="1899-12-30T00:39:57"/>
    <d v="1899-12-31T11:00:00"/>
    <d v="1899-12-30T08:00:00"/>
  </r>
  <r>
    <x v="0"/>
    <d v="2019-11-18T00:00:00"/>
    <m/>
    <m/>
    <m/>
    <m/>
    <m/>
    <m/>
    <m/>
    <m/>
    <m/>
    <m/>
    <m/>
    <d v="1899-12-30T00:00:00"/>
    <d v="1899-12-30T00:00:00"/>
    <d v="1899-12-30T13:38:00"/>
    <d v="1899-12-30T19:10:09"/>
    <x v="18"/>
    <n v="1"/>
    <d v="1899-12-30T00:00:00"/>
    <d v="1899-12-30T05:32:09"/>
    <d v="1899-12-30T05:32:09"/>
    <d v="1899-12-30T00:00:00"/>
    <d v="1899-12-31T11:00:00"/>
    <d v="1899-12-30T08:00:00"/>
  </r>
  <r>
    <x v="0"/>
    <d v="2019-11-19T00:00:00"/>
    <m/>
    <m/>
    <m/>
    <m/>
    <m/>
    <m/>
    <m/>
    <m/>
    <m/>
    <m/>
    <m/>
    <d v="1899-12-30T08:53:10"/>
    <d v="1899-12-30T13:00:00"/>
    <d v="1899-12-30T14:00:00"/>
    <d v="1899-12-30T19:06:23"/>
    <x v="18"/>
    <n v="1"/>
    <d v="1899-12-30T04:06:50"/>
    <d v="1899-12-30T05:06:23"/>
    <d v="1899-12-30T09:13:13"/>
    <d v="1899-12-30T01:00:00"/>
    <d v="1899-12-31T11:00:00"/>
    <d v="1899-12-30T08:00:00"/>
  </r>
  <r>
    <x v="0"/>
    <d v="2019-11-20T00:00:00"/>
    <m/>
    <m/>
    <m/>
    <m/>
    <m/>
    <m/>
    <m/>
    <m/>
    <m/>
    <m/>
    <m/>
    <d v="1899-12-30T08:44:47"/>
    <d v="1899-12-30T14:28:31"/>
    <d v="1899-12-30T15:03:47"/>
    <d v="1899-12-30T19:30:23"/>
    <x v="18"/>
    <n v="1"/>
    <d v="1899-12-30T05:43:44"/>
    <d v="1899-12-30T04:26:36"/>
    <d v="1899-12-30T10:10:20"/>
    <d v="1899-12-30T00:35:16"/>
    <d v="1899-12-31T11:00:00"/>
    <d v="1899-12-30T08:00:00"/>
  </r>
  <r>
    <x v="0"/>
    <d v="2019-11-21T00:00:00"/>
    <m/>
    <m/>
    <m/>
    <m/>
    <m/>
    <m/>
    <m/>
    <m/>
    <m/>
    <m/>
    <m/>
    <d v="1899-12-30T09:00:00"/>
    <d v="1899-12-30T14:43:17"/>
    <d v="1899-12-30T15:15:41"/>
    <d v="1899-12-30T19:18:29"/>
    <x v="18"/>
    <n v="1"/>
    <d v="1899-12-30T05:43:17"/>
    <d v="1899-12-30T04:02:48"/>
    <d v="1899-12-30T09:46:05"/>
    <d v="1899-12-30T00:32:24"/>
    <d v="1899-12-31T11:00:00"/>
    <d v="1899-12-30T08:00:00"/>
  </r>
  <r>
    <x v="0"/>
    <d v="2019-11-25T00:00:00"/>
    <m/>
    <m/>
    <m/>
    <m/>
    <m/>
    <m/>
    <m/>
    <m/>
    <m/>
    <m/>
    <m/>
    <d v="1899-12-30T00:00:00"/>
    <d v="1899-12-30T00:00:00"/>
    <d v="1899-12-30T13:51:02"/>
    <d v="1899-12-30T19:07:44"/>
    <x v="19"/>
    <n v="1"/>
    <d v="1899-12-30T00:00:00"/>
    <d v="1899-12-30T05:16:42"/>
    <d v="1899-12-30T05:16:42"/>
    <d v="1899-12-30T00:00:00"/>
    <d v="1899-12-31T11:00:00"/>
    <d v="1899-12-30T08:00:00"/>
  </r>
  <r>
    <x v="0"/>
    <d v="2019-11-26T00:00:00"/>
    <m/>
    <m/>
    <m/>
    <m/>
    <m/>
    <m/>
    <m/>
    <m/>
    <m/>
    <m/>
    <m/>
    <d v="1899-12-30T08:58:13"/>
    <d v="1899-12-30T14:11:09"/>
    <d v="1899-12-30T15:01:14"/>
    <d v="1899-12-30T19:16:59"/>
    <x v="19"/>
    <n v="1"/>
    <d v="1899-12-30T05:12:56"/>
    <d v="1899-12-30T04:15:45"/>
    <d v="1899-12-30T09:28:41"/>
    <d v="1899-12-30T00:50:05"/>
    <d v="1899-12-31T11:00:00"/>
    <d v="1899-12-30T08:00:00"/>
  </r>
  <r>
    <x v="0"/>
    <d v="2019-11-27T00:00:00"/>
    <m/>
    <m/>
    <m/>
    <m/>
    <m/>
    <m/>
    <m/>
    <m/>
    <m/>
    <m/>
    <m/>
    <d v="1899-12-30T08:46:50"/>
    <d v="1899-12-30T14:05:16"/>
    <d v="1899-12-30T15:13:06"/>
    <d v="1899-12-30T19:03:50"/>
    <x v="19"/>
    <n v="1"/>
    <d v="1899-12-30T05:18:26"/>
    <d v="1899-12-30T03:50:44"/>
    <d v="1899-12-30T09:09:10"/>
    <d v="1899-12-30T01:07:50"/>
    <d v="1899-12-31T11:00:00"/>
    <d v="1899-12-30T08:00:00"/>
  </r>
  <r>
    <x v="0"/>
    <d v="2019-11-28T00:00:00"/>
    <m/>
    <m/>
    <m/>
    <m/>
    <m/>
    <m/>
    <m/>
    <m/>
    <m/>
    <m/>
    <m/>
    <d v="1899-12-30T08:47:31"/>
    <d v="1899-12-30T14:44:45"/>
    <d v="1899-12-30T15:07:39"/>
    <d v="1899-12-30T19:00:00"/>
    <x v="19"/>
    <n v="1"/>
    <d v="1899-12-30T05:57:14"/>
    <d v="1899-12-30T03:52:21"/>
    <d v="1899-12-30T09:49:35"/>
    <d v="1899-12-30T00:22:54"/>
    <d v="1899-12-31T11:00:00"/>
    <d v="1899-12-30T08:00:00"/>
  </r>
  <r>
    <x v="0"/>
    <d v="2019-11-30T00:00:00"/>
    <m/>
    <m/>
    <m/>
    <m/>
    <m/>
    <m/>
    <m/>
    <m/>
    <m/>
    <m/>
    <m/>
    <d v="1899-12-30T08:44:08"/>
    <d v="1899-12-30T13:00:00"/>
    <d v="1899-12-30T14:00:00"/>
    <d v="1899-12-30T17:03:36"/>
    <x v="19"/>
    <n v="1"/>
    <d v="1899-12-30T04:15:52"/>
    <d v="1899-12-30T03:03:36"/>
    <d v="1899-12-30T07:19:28"/>
    <d v="1899-12-30T01:00:00"/>
    <d v="1899-12-31T11:00:00"/>
    <d v="1899-12-30T08:00:00"/>
  </r>
  <r>
    <x v="0"/>
    <d v="2019-12-02T00:00:00"/>
    <m/>
    <m/>
    <m/>
    <m/>
    <m/>
    <m/>
    <m/>
    <m/>
    <m/>
    <m/>
    <m/>
    <d v="1899-12-30T09:01:43"/>
    <d v="1899-12-30T14:26:03"/>
    <d v="1899-12-30T15:04:30"/>
    <d v="1899-12-30T19:04:36"/>
    <x v="20"/>
    <n v="1"/>
    <d v="1899-12-30T05:24:20"/>
    <d v="1899-12-30T04:00:06"/>
    <d v="1899-12-30T09:24:26"/>
    <d v="1899-12-30T00:38:27"/>
    <d v="1899-12-31T11:00:00"/>
    <d v="1899-12-30T08:00:00"/>
  </r>
  <r>
    <x v="0"/>
    <d v="2019-12-03T00:00:00"/>
    <m/>
    <m/>
    <m/>
    <m/>
    <m/>
    <m/>
    <m/>
    <m/>
    <m/>
    <m/>
    <m/>
    <d v="1899-12-30T08:49:59"/>
    <d v="1899-12-30T14:42:27"/>
    <d v="1899-12-30T15:08:19"/>
    <d v="1899-12-30T19:00:00"/>
    <x v="20"/>
    <n v="1"/>
    <d v="1899-12-30T05:52:28"/>
    <d v="1899-12-30T03:51:41"/>
    <d v="1899-12-30T09:44:09"/>
    <d v="1899-12-30T00:25:52"/>
    <d v="1899-12-31T11:00:00"/>
    <d v="1899-12-30T08:00:00"/>
  </r>
  <r>
    <x v="0"/>
    <d v="2019-12-04T00:00:00"/>
    <m/>
    <m/>
    <m/>
    <m/>
    <m/>
    <m/>
    <m/>
    <m/>
    <m/>
    <m/>
    <m/>
    <d v="1899-12-30T08:55:02"/>
    <d v="1899-12-30T14:26:29"/>
    <d v="1899-12-30T15:17:24"/>
    <d v="1899-12-30T19:55:39"/>
    <x v="20"/>
    <n v="1"/>
    <d v="1899-12-30T05:31:27"/>
    <d v="1899-12-30T04:38:15"/>
    <d v="1899-12-30T10:09:42"/>
    <d v="1899-12-30T00:50:55"/>
    <d v="1899-12-31T11:00:00"/>
    <d v="1899-12-30T08:00:00"/>
  </r>
  <r>
    <x v="0"/>
    <d v="2019-12-05T00:00:00"/>
    <m/>
    <m/>
    <m/>
    <m/>
    <m/>
    <m/>
    <m/>
    <m/>
    <m/>
    <m/>
    <m/>
    <d v="1899-12-30T08:32:34"/>
    <d v="1899-12-30T13:54:48"/>
    <d v="1899-12-30T14:58:21"/>
    <d v="1899-12-30T18:02:57"/>
    <x v="20"/>
    <n v="1"/>
    <d v="1899-12-30T05:22:14"/>
    <d v="1899-12-30T03:04:36"/>
    <d v="1899-12-30T08:26:50"/>
    <d v="1899-12-30T01:03:33"/>
    <d v="1899-12-31T11:00:00"/>
    <d v="1899-12-30T08:00:00"/>
  </r>
  <r>
    <x v="0"/>
    <d v="2019-12-09T00:00:00"/>
    <m/>
    <m/>
    <m/>
    <m/>
    <m/>
    <m/>
    <m/>
    <m/>
    <m/>
    <m/>
    <m/>
    <d v="1899-12-30T00:00:00"/>
    <d v="1899-12-30T00:00:00"/>
    <d v="1899-12-30T13:43:24"/>
    <d v="1899-12-30T19:07:42"/>
    <x v="21"/>
    <n v="1"/>
    <d v="1899-12-30T00:00:00"/>
    <d v="1899-12-30T05:24:18"/>
    <d v="1899-12-30T05:24:18"/>
    <d v="1899-12-30T00:00:00"/>
    <d v="1899-12-31T11:00:00"/>
    <d v="1899-12-30T08:00:00"/>
  </r>
  <r>
    <x v="0"/>
    <d v="2019-12-10T00:00:00"/>
    <m/>
    <m/>
    <m/>
    <m/>
    <m/>
    <m/>
    <m/>
    <m/>
    <m/>
    <m/>
    <m/>
    <d v="1899-12-30T09:07:38"/>
    <d v="1899-12-30T14:15:23"/>
    <d v="1899-12-30T15:01:38"/>
    <d v="1899-12-30T19:21:49"/>
    <x v="21"/>
    <n v="1"/>
    <d v="1899-12-30T05:07:45"/>
    <d v="1899-12-30T04:20:11"/>
    <d v="1899-12-30T09:27:56"/>
    <d v="1899-12-30T00:46:15"/>
    <d v="1899-12-31T11:00:00"/>
    <d v="1899-12-30T08:00:00"/>
  </r>
  <r>
    <x v="0"/>
    <d v="2019-12-11T00:00:00"/>
    <m/>
    <m/>
    <m/>
    <m/>
    <m/>
    <m/>
    <m/>
    <m/>
    <m/>
    <m/>
    <m/>
    <d v="1899-12-30T09:00:58"/>
    <d v="1899-12-30T14:41:04"/>
    <d v="1899-12-30T15:07:25"/>
    <d v="1899-12-30T20:04:33"/>
    <x v="21"/>
    <n v="1"/>
    <d v="1899-12-30T05:40:06"/>
    <d v="1899-12-30T04:57:08"/>
    <d v="1899-12-30T10:37:14"/>
    <d v="1899-12-30T00:26:21"/>
    <d v="1899-12-31T11:00:00"/>
    <d v="1899-12-30T08:00:00"/>
  </r>
  <r>
    <x v="0"/>
    <d v="2019-12-12T00:00:00"/>
    <m/>
    <m/>
    <m/>
    <m/>
    <m/>
    <m/>
    <m/>
    <m/>
    <m/>
    <m/>
    <m/>
    <d v="1899-12-30T08:48:28"/>
    <d v="1899-12-30T14:11:44"/>
    <d v="1899-12-30T15:03:51"/>
    <d v="1899-12-30T19:10:32"/>
    <x v="21"/>
    <n v="1"/>
    <d v="1899-12-30T05:23:16"/>
    <d v="1899-12-30T04:06:41"/>
    <d v="1899-12-30T09:29:57"/>
    <d v="1899-12-30T00:52:07"/>
    <d v="1899-12-31T11:00:00"/>
    <d v="1899-12-30T08:00:00"/>
  </r>
  <r>
    <x v="0"/>
    <d v="2019-12-14T00:00:00"/>
    <m/>
    <m/>
    <m/>
    <m/>
    <m/>
    <m/>
    <m/>
    <m/>
    <m/>
    <m/>
    <m/>
    <d v="1899-12-30T08:38:18"/>
    <d v="1899-12-30T14:00:00"/>
    <d v="1899-12-30T15:02:58"/>
    <d v="1899-12-30T20:02:48"/>
    <x v="21"/>
    <n v="1"/>
    <d v="1899-12-30T05:21:42"/>
    <d v="1899-12-30T04:59:50"/>
    <d v="1899-12-30T10:21:32"/>
    <d v="1899-12-30T01:02:58"/>
    <d v="1899-12-31T11:00:00"/>
    <d v="1899-12-30T08:00:00"/>
  </r>
  <r>
    <x v="0"/>
    <d v="2019-12-16T00:00:00"/>
    <m/>
    <m/>
    <m/>
    <m/>
    <m/>
    <m/>
    <m/>
    <m/>
    <m/>
    <m/>
    <m/>
    <d v="1899-12-30T00:00:00"/>
    <d v="1899-12-30T00:00:00"/>
    <d v="1899-12-30T13:51:46"/>
    <d v="1899-12-30T19:14:28"/>
    <x v="22"/>
    <n v="1"/>
    <d v="1899-12-30T00:00:00"/>
    <d v="1899-12-30T05:22:42"/>
    <d v="1899-12-30T05:22:42"/>
    <d v="1899-12-30T00:00:00"/>
    <d v="1899-12-31T11:00:00"/>
    <d v="1899-12-30T08:00:00"/>
  </r>
  <r>
    <x v="0"/>
    <d v="2019-12-17T00:00:00"/>
    <m/>
    <m/>
    <m/>
    <m/>
    <m/>
    <m/>
    <m/>
    <m/>
    <m/>
    <m/>
    <m/>
    <d v="1899-12-30T08:55:52"/>
    <d v="1899-12-30T14:04:53"/>
    <d v="1899-12-30T15:02:50"/>
    <d v="1899-12-30T19:08:41"/>
    <x v="22"/>
    <n v="1"/>
    <d v="1899-12-30T05:09:01"/>
    <d v="1899-12-30T04:05:51"/>
    <d v="1899-12-30T09:14:52"/>
    <d v="1899-12-30T00:57:57"/>
    <d v="1899-12-31T11:00:00"/>
    <d v="1899-12-30T08:00:00"/>
  </r>
  <r>
    <x v="0"/>
    <d v="2019-12-18T00:00:00"/>
    <m/>
    <m/>
    <m/>
    <m/>
    <m/>
    <m/>
    <m/>
    <m/>
    <m/>
    <m/>
    <m/>
    <d v="1899-12-30T08:53:10"/>
    <d v="1899-12-30T14:44:49"/>
    <d v="1899-12-30T15:05:12"/>
    <d v="1899-12-30T20:00:52"/>
    <x v="22"/>
    <n v="1"/>
    <d v="1899-12-30T05:51:39"/>
    <d v="1899-12-30T04:55:40"/>
    <d v="1899-12-30T10:47:19"/>
    <d v="1899-12-30T00:20:23"/>
    <d v="1899-12-31T11:00:00"/>
    <d v="1899-12-30T08:00:00"/>
  </r>
  <r>
    <x v="0"/>
    <d v="2019-12-19T00:00:00"/>
    <m/>
    <m/>
    <m/>
    <m/>
    <m/>
    <m/>
    <m/>
    <m/>
    <m/>
    <m/>
    <m/>
    <d v="1899-12-30T08:48:05"/>
    <d v="1899-12-30T14:10:49"/>
    <d v="1899-12-30T15:04:35"/>
    <d v="1899-12-30T19:13:58"/>
    <x v="22"/>
    <n v="1"/>
    <d v="1899-12-30T05:22:44"/>
    <d v="1899-12-30T04:09:23"/>
    <d v="1899-12-30T09:32:07"/>
    <d v="1899-12-30T00:53:46"/>
    <d v="1899-12-31T11:00:00"/>
    <d v="1899-12-30T08:00:00"/>
  </r>
  <r>
    <x v="0"/>
    <d v="2019-12-20T00:00:00"/>
    <m/>
    <m/>
    <m/>
    <m/>
    <m/>
    <m/>
    <m/>
    <m/>
    <m/>
    <m/>
    <m/>
    <d v="1899-12-30T08:50:03"/>
    <d v="1899-12-30T13:41:33"/>
    <d v="1899-12-30T00:00:00"/>
    <d v="1899-12-30T00:00:00"/>
    <x v="22"/>
    <n v="1"/>
    <d v="1899-12-30T04:51:30"/>
    <d v="1899-12-30T00:00:00"/>
    <d v="1899-12-30T04:51:30"/>
    <d v="1899-12-30T00:00:00"/>
    <d v="1899-12-31T11:00:00"/>
    <d v="1899-12-30T08:00:00"/>
  </r>
  <r>
    <x v="0"/>
    <d v="2019-12-23T00:00:00"/>
    <m/>
    <n v="1"/>
    <m/>
    <m/>
    <m/>
    <m/>
    <m/>
    <m/>
    <m/>
    <m/>
    <m/>
    <m/>
    <m/>
    <m/>
    <m/>
    <x v="23"/>
    <n v="1"/>
    <d v="1899-12-30T00:00:00"/>
    <d v="1899-12-30T00:00:00"/>
    <d v="1899-12-30T00:00:00"/>
    <d v="1899-12-30T00:00:00"/>
    <d v="1899-12-31T11:00:00"/>
    <d v="1899-12-30T08:00:00"/>
  </r>
  <r>
    <x v="0"/>
    <d v="2019-12-24T00:00:00"/>
    <m/>
    <n v="1"/>
    <m/>
    <m/>
    <m/>
    <m/>
    <m/>
    <m/>
    <m/>
    <m/>
    <m/>
    <m/>
    <m/>
    <m/>
    <m/>
    <x v="23"/>
    <n v="1"/>
    <d v="1899-12-30T00:00:00"/>
    <d v="1899-12-30T00:00:00"/>
    <d v="1899-12-30T00:00:00"/>
    <d v="1899-12-30T00:00:00"/>
    <d v="1899-12-31T11:00:00"/>
    <d v="1899-12-30T08:00:00"/>
  </r>
  <r>
    <x v="0"/>
    <d v="2019-12-25T00:00:00"/>
    <m/>
    <m/>
    <m/>
    <n v="1"/>
    <m/>
    <m/>
    <m/>
    <m/>
    <m/>
    <m/>
    <m/>
    <m/>
    <m/>
    <m/>
    <m/>
    <x v="23"/>
    <n v="1"/>
    <d v="1899-12-30T00:00:00"/>
    <d v="1899-12-30T00:00:00"/>
    <d v="1899-12-30T00:00:00"/>
    <d v="1899-12-30T00:00:00"/>
    <d v="1899-12-31T11:00:00"/>
    <d v="1899-12-30T08:00:00"/>
  </r>
  <r>
    <x v="0"/>
    <d v="2019-12-26T00:00:00"/>
    <m/>
    <n v="1"/>
    <m/>
    <m/>
    <m/>
    <m/>
    <m/>
    <m/>
    <m/>
    <m/>
    <m/>
    <m/>
    <m/>
    <m/>
    <m/>
    <x v="23"/>
    <n v="1"/>
    <d v="1899-12-30T00:00:00"/>
    <d v="1899-12-30T00:00:00"/>
    <d v="1899-12-30T00:00:00"/>
    <d v="1899-12-30T00:00:00"/>
    <d v="1899-12-31T11:00:00"/>
    <d v="1899-12-30T08:00:00"/>
  </r>
  <r>
    <x v="0"/>
    <d v="2019-12-30T00:00:00"/>
    <m/>
    <n v="1"/>
    <m/>
    <m/>
    <m/>
    <m/>
    <m/>
    <m/>
    <m/>
    <m/>
    <m/>
    <m/>
    <m/>
    <m/>
    <m/>
    <x v="24"/>
    <n v="1"/>
    <d v="1899-12-30T00:00:00"/>
    <d v="1899-12-30T00:00:00"/>
    <d v="1899-12-30T00:00:00"/>
    <d v="1899-12-30T00:00:00"/>
    <d v="1899-12-31T11:00:00"/>
    <d v="1899-12-30T08:00:00"/>
  </r>
  <r>
    <x v="0"/>
    <d v="2019-12-31T00:00:00"/>
    <m/>
    <n v="1"/>
    <m/>
    <m/>
    <m/>
    <m/>
    <m/>
    <m/>
    <m/>
    <m/>
    <m/>
    <m/>
    <m/>
    <m/>
    <m/>
    <x v="24"/>
    <n v="1"/>
    <d v="1899-12-30T00:00:00"/>
    <d v="1899-12-30T00:00:00"/>
    <d v="1899-12-30T00:00:00"/>
    <d v="1899-12-30T00:00:00"/>
    <d v="1899-12-31T11:00:00"/>
    <d v="1899-12-30T08:00:00"/>
  </r>
  <r>
    <x v="1"/>
    <d v="2020-01-01T00:00:00"/>
    <m/>
    <m/>
    <m/>
    <n v="1"/>
    <m/>
    <m/>
    <m/>
    <m/>
    <m/>
    <m/>
    <m/>
    <m/>
    <m/>
    <m/>
    <m/>
    <x v="25"/>
    <n v="1"/>
    <d v="1899-12-30T00:00:00"/>
    <d v="1899-12-30T00:00:00"/>
    <d v="1899-12-30T00:00:00"/>
    <d v="1899-12-30T00:00:00"/>
    <d v="1899-12-31T11:00:00"/>
    <d v="1899-12-30T08:00:00"/>
  </r>
  <r>
    <x v="1"/>
    <d v="2020-01-02T00:00:00"/>
    <m/>
    <n v="1"/>
    <m/>
    <m/>
    <m/>
    <m/>
    <m/>
    <m/>
    <m/>
    <m/>
    <m/>
    <m/>
    <m/>
    <m/>
    <m/>
    <x v="25"/>
    <n v="1"/>
    <d v="1899-12-30T00:00:00"/>
    <d v="1899-12-30T00:00:00"/>
    <d v="1899-12-30T00:00:00"/>
    <d v="1899-12-30T00:00:00"/>
    <d v="1899-12-31T11:00:00"/>
    <d v="1899-12-30T08:00:00"/>
  </r>
  <r>
    <x v="1"/>
    <d v="2020-01-06T00:00:00"/>
    <m/>
    <m/>
    <m/>
    <m/>
    <m/>
    <m/>
    <m/>
    <m/>
    <m/>
    <m/>
    <m/>
    <d v="1899-12-30T00:00:00"/>
    <d v="1899-12-30T00:00:00"/>
    <d v="1899-12-30T13:53:22"/>
    <d v="1899-12-30T19:16:38"/>
    <x v="26"/>
    <n v="1"/>
    <d v="1899-12-30T00:00:00"/>
    <d v="1899-12-30T05:23:16"/>
    <d v="1899-12-30T05:23:16"/>
    <d v="1899-12-30T00:00:00"/>
    <d v="1899-12-31T11:00:00"/>
    <d v="1899-12-30T08:00:00"/>
  </r>
  <r>
    <x v="1"/>
    <d v="2020-01-07T00:00:00"/>
    <m/>
    <m/>
    <m/>
    <m/>
    <m/>
    <m/>
    <m/>
    <m/>
    <m/>
    <m/>
    <m/>
    <d v="1899-12-30T09:05:04"/>
    <d v="1899-12-30T14:41:36"/>
    <d v="1899-12-30T15:10:03"/>
    <d v="1899-12-30T19:06:32"/>
    <x v="26"/>
    <n v="1"/>
    <d v="1899-12-30T05:36:32"/>
    <d v="1899-12-30T03:56:29"/>
    <d v="1899-12-30T09:33:01"/>
    <d v="1899-12-30T00:28:27"/>
    <d v="1899-12-31T11:00:00"/>
    <d v="1899-12-30T08:00:00"/>
  </r>
  <r>
    <x v="1"/>
    <d v="2020-01-08T00:00:00"/>
    <m/>
    <m/>
    <m/>
    <m/>
    <m/>
    <m/>
    <m/>
    <m/>
    <m/>
    <m/>
    <m/>
    <d v="1899-12-30T08:54:17"/>
    <d v="1899-12-30T14:08:49"/>
    <d v="1899-12-30T14:53:17"/>
    <d v="1899-12-30T19:05:06"/>
    <x v="26"/>
    <n v="1"/>
    <d v="1899-12-30T05:14:32"/>
    <d v="1899-12-30T04:11:49"/>
    <d v="1899-12-30T09:26:21"/>
    <d v="1899-12-30T00:44:28"/>
    <d v="1899-12-31T11:00:00"/>
    <d v="1899-12-30T08:00:00"/>
  </r>
  <r>
    <x v="1"/>
    <d v="2020-01-09T00:00:00"/>
    <m/>
    <m/>
    <m/>
    <m/>
    <m/>
    <m/>
    <m/>
    <m/>
    <m/>
    <m/>
    <m/>
    <d v="1899-12-30T08:54:33"/>
    <d v="1899-12-30T13:00:00"/>
    <d v="1899-12-30T14:00:00"/>
    <d v="1899-12-30T19:06:50"/>
    <x v="26"/>
    <n v="1"/>
    <d v="1899-12-30T04:05:27"/>
    <d v="1899-12-30T05:06:50"/>
    <d v="1899-12-30T09:12:17"/>
    <d v="1899-12-30T01:00:00"/>
    <d v="1899-12-31T11:00:00"/>
    <d v="1899-12-30T08:00:00"/>
  </r>
  <r>
    <x v="1"/>
    <d v="2020-01-13T00:00:00"/>
    <m/>
    <m/>
    <m/>
    <m/>
    <m/>
    <m/>
    <m/>
    <m/>
    <m/>
    <m/>
    <m/>
    <d v="1899-12-30T00:00:00"/>
    <d v="1899-12-30T00:00:00"/>
    <d v="1899-12-30T13:57:46"/>
    <d v="1899-12-30T19:16:15"/>
    <x v="27"/>
    <n v="1"/>
    <d v="1899-12-30T00:00:00"/>
    <d v="1899-12-30T05:18:29"/>
    <d v="1899-12-30T05:18:29"/>
    <d v="1899-12-30T00:00:00"/>
    <d v="1899-12-31T11:00:00"/>
    <d v="1899-12-30T08:00:00"/>
  </r>
  <r>
    <x v="1"/>
    <d v="2020-01-14T00:00:00"/>
    <m/>
    <m/>
    <m/>
    <m/>
    <m/>
    <m/>
    <m/>
    <m/>
    <m/>
    <m/>
    <m/>
    <d v="1899-12-30T09:07:19"/>
    <d v="1899-12-30T14:00:00"/>
    <d v="1899-12-30T15:04:45"/>
    <d v="1899-12-30T19:00:00"/>
    <x v="27"/>
    <n v="1"/>
    <d v="1899-12-30T04:52:41"/>
    <d v="1899-12-30T03:55:15"/>
    <d v="1899-12-30T08:47:56"/>
    <d v="1899-12-30T01:04:45"/>
    <d v="1899-12-31T11:00:00"/>
    <d v="1899-12-30T08:00:00"/>
  </r>
  <r>
    <x v="1"/>
    <d v="2020-01-15T00:00:00"/>
    <m/>
    <n v="1"/>
    <m/>
    <m/>
    <m/>
    <m/>
    <m/>
    <m/>
    <m/>
    <m/>
    <m/>
    <m/>
    <m/>
    <m/>
    <m/>
    <x v="27"/>
    <n v="1"/>
    <d v="1899-12-30T00:00:00"/>
    <d v="1899-12-30T00:00:00"/>
    <d v="1899-12-30T00:00:00"/>
    <d v="1899-12-30T00:00:00"/>
    <d v="1899-12-31T11:00:00"/>
    <d v="1899-12-30T08:00:00"/>
  </r>
  <r>
    <x v="1"/>
    <d v="2020-01-16T00:00:00"/>
    <m/>
    <m/>
    <m/>
    <m/>
    <m/>
    <m/>
    <m/>
    <m/>
    <m/>
    <m/>
    <m/>
    <d v="1899-12-30T08:52:27"/>
    <d v="1899-12-30T14:17:17"/>
    <d v="1899-12-30T15:02:03"/>
    <d v="1899-12-30T19:02:02"/>
    <x v="27"/>
    <n v="1"/>
    <d v="1899-12-30T05:24:50"/>
    <d v="1899-12-30T03:59:59"/>
    <d v="1899-12-30T09:24:49"/>
    <d v="1899-12-30T00:44:46"/>
    <d v="1899-12-31T11:00:00"/>
    <d v="1899-12-30T08:00:00"/>
  </r>
  <r>
    <x v="1"/>
    <d v="2020-01-20T00:00:00"/>
    <m/>
    <m/>
    <m/>
    <m/>
    <m/>
    <m/>
    <m/>
    <m/>
    <m/>
    <m/>
    <m/>
    <d v="1899-12-30T00:00:00"/>
    <d v="1899-12-30T00:00:00"/>
    <d v="1899-12-30T14:00:17"/>
    <d v="1899-12-30T19:32:10"/>
    <x v="28"/>
    <n v="1"/>
    <d v="1899-12-30T00:00:00"/>
    <d v="1899-12-30T05:31:53"/>
    <d v="1899-12-30T05:31:53"/>
    <d v="1899-12-30T00:00:00"/>
    <d v="1899-12-31T11:00:00"/>
    <d v="1899-12-30T08:00:00"/>
  </r>
  <r>
    <x v="1"/>
    <d v="2020-01-21T00:00:00"/>
    <m/>
    <m/>
    <m/>
    <m/>
    <m/>
    <m/>
    <m/>
    <m/>
    <m/>
    <m/>
    <m/>
    <d v="1899-12-30T08:52:26"/>
    <d v="1899-12-30T14:09:48"/>
    <d v="1899-12-30T15:03:48"/>
    <d v="1899-12-30T19:12:18"/>
    <x v="28"/>
    <n v="1"/>
    <d v="1899-12-30T05:17:22"/>
    <d v="1899-12-30T04:08:30"/>
    <d v="1899-12-30T09:25:52"/>
    <d v="1899-12-30T00:54:00"/>
    <d v="1899-12-31T11:00:00"/>
    <d v="1899-12-30T08:00:00"/>
  </r>
  <r>
    <x v="1"/>
    <d v="2020-01-22T00:00:00"/>
    <m/>
    <m/>
    <m/>
    <m/>
    <m/>
    <m/>
    <m/>
    <m/>
    <m/>
    <m/>
    <m/>
    <d v="1899-12-30T09:00:11"/>
    <d v="1899-12-30T13:00:00"/>
    <d v="1899-12-30T14:00:00"/>
    <d v="1899-12-30T19:16:24"/>
    <x v="28"/>
    <n v="1"/>
    <d v="1899-12-30T03:59:49"/>
    <d v="1899-12-30T05:16:24"/>
    <d v="1899-12-30T09:16:13"/>
    <d v="1899-12-30T01:00:00"/>
    <d v="1899-12-31T11:00:00"/>
    <d v="1899-12-30T08:00:00"/>
  </r>
  <r>
    <x v="1"/>
    <d v="2020-01-23T00:00:00"/>
    <m/>
    <m/>
    <m/>
    <m/>
    <m/>
    <m/>
    <m/>
    <m/>
    <m/>
    <m/>
    <m/>
    <d v="1899-12-30T08:52:22"/>
    <d v="1899-12-30T14:35:40"/>
    <d v="1899-12-30T14:47:00"/>
    <d v="1899-12-30T19:06:17"/>
    <x v="28"/>
    <n v="1"/>
    <d v="1899-12-30T05:43:18"/>
    <d v="1899-12-30T04:19:17"/>
    <d v="1899-12-30T10:02:35"/>
    <d v="1899-12-30T00:11:20"/>
    <d v="1899-12-31T11:00:00"/>
    <d v="1899-12-30T08:00:00"/>
  </r>
  <r>
    <x v="1"/>
    <d v="2020-01-25T00:00:00"/>
    <m/>
    <m/>
    <m/>
    <m/>
    <m/>
    <m/>
    <m/>
    <m/>
    <m/>
    <m/>
    <m/>
    <d v="1899-12-30T08:44:04"/>
    <d v="1899-12-30T14:00:00"/>
    <d v="1899-12-30T14:59:21"/>
    <d v="1899-12-30T18:05:13"/>
    <x v="28"/>
    <n v="1"/>
    <d v="1899-12-30T05:15:56"/>
    <d v="1899-12-30T03:05:52"/>
    <d v="1899-12-30T08:21:48"/>
    <d v="1899-12-30T00:59:21"/>
    <d v="1899-12-31T11:00:00"/>
    <d v="1899-12-30T08:00:00"/>
  </r>
  <r>
    <x v="1"/>
    <d v="2020-01-27T00:00:00"/>
    <m/>
    <m/>
    <m/>
    <m/>
    <m/>
    <m/>
    <m/>
    <m/>
    <m/>
    <m/>
    <m/>
    <d v="1899-12-30T00:00:00"/>
    <d v="1899-12-30T00:00:00"/>
    <d v="1899-12-30T13:56:47"/>
    <d v="1899-12-30T19:08:07"/>
    <x v="29"/>
    <n v="1"/>
    <d v="1899-12-30T00:00:00"/>
    <d v="1899-12-30T05:11:20"/>
    <d v="1899-12-30T05:11:20"/>
    <d v="1899-12-30T00:00:00"/>
    <d v="1899-12-31T11:00:00"/>
    <d v="1899-12-30T08:00:00"/>
  </r>
  <r>
    <x v="1"/>
    <d v="2020-01-29T00:00:00"/>
    <m/>
    <m/>
    <m/>
    <m/>
    <m/>
    <m/>
    <m/>
    <m/>
    <m/>
    <m/>
    <m/>
    <d v="1899-12-30T08:54:24"/>
    <d v="1899-12-30T14:08:47"/>
    <d v="1899-12-30T15:02:12"/>
    <d v="1899-12-30T19:31:19"/>
    <x v="29"/>
    <n v="1"/>
    <d v="1899-12-30T05:14:23"/>
    <d v="1899-12-30T04:29:07"/>
    <d v="1899-12-30T09:43:30"/>
    <d v="1899-12-30T00:53:25"/>
    <d v="1899-12-31T11:00:00"/>
    <d v="1899-12-30T08:00:00"/>
  </r>
  <r>
    <x v="1"/>
    <d v="2020-01-30T00:00:00"/>
    <m/>
    <m/>
    <m/>
    <m/>
    <m/>
    <m/>
    <m/>
    <m/>
    <m/>
    <m/>
    <m/>
    <d v="1899-12-30T08:41:02"/>
    <d v="1899-12-30T14:00:00"/>
    <d v="1899-12-30T15:01:51"/>
    <d v="1899-12-30T19:10:56"/>
    <x v="29"/>
    <n v="1"/>
    <d v="1899-12-30T05:18:58"/>
    <d v="1899-12-30T04:09:05"/>
    <d v="1899-12-30T09:28:03"/>
    <d v="1899-12-30T01:01:51"/>
    <d v="1899-12-31T11:00:00"/>
    <d v="1899-12-30T08:00:00"/>
  </r>
  <r>
    <x v="1"/>
    <d v="2020-02-03T00:00:00"/>
    <m/>
    <m/>
    <m/>
    <m/>
    <m/>
    <m/>
    <m/>
    <m/>
    <m/>
    <m/>
    <m/>
    <d v="1899-12-30T09:02:45"/>
    <d v="1899-12-30T14:02:43"/>
    <d v="1899-12-30T14:53:06"/>
    <d v="1899-12-30T19:01:51"/>
    <x v="30"/>
    <n v="1"/>
    <d v="1899-12-30T04:59:58"/>
    <d v="1899-12-30T04:08:45"/>
    <d v="1899-12-30T09:08:43"/>
    <d v="1899-12-30T00:50:23"/>
    <d v="1899-12-31T11:00:00"/>
    <d v="1899-12-30T08:00:00"/>
  </r>
  <r>
    <x v="1"/>
    <d v="2020-02-04T00:00:00"/>
    <m/>
    <m/>
    <m/>
    <m/>
    <m/>
    <m/>
    <m/>
    <m/>
    <m/>
    <m/>
    <m/>
    <d v="1899-12-30T08:56:29"/>
    <d v="1899-12-30T14:01:09"/>
    <d v="1899-12-30T14:59:50"/>
    <d v="1899-12-30T18:04:42"/>
    <x v="30"/>
    <n v="1"/>
    <d v="1899-12-30T05:04:40"/>
    <d v="1899-12-30T03:04:52"/>
    <d v="1899-12-30T08:09:32"/>
    <d v="1899-12-30T00:58:41"/>
    <d v="1899-12-31T11:00:00"/>
    <d v="1899-12-30T08:00:00"/>
  </r>
  <r>
    <x v="1"/>
    <d v="2020-02-05T00:00:00"/>
    <m/>
    <m/>
    <m/>
    <m/>
    <m/>
    <m/>
    <m/>
    <m/>
    <m/>
    <m/>
    <m/>
    <d v="1899-12-30T08:46:37"/>
    <d v="1899-12-30T14:34:50"/>
    <d v="1899-12-30T15:14:17"/>
    <d v="1899-12-30T19:24:23"/>
    <x v="30"/>
    <n v="1"/>
    <d v="1899-12-30T05:48:13"/>
    <d v="1899-12-30T04:10:06"/>
    <d v="1899-12-30T09:58:19"/>
    <d v="1899-12-30T00:39:27"/>
    <d v="1899-12-31T11:00:00"/>
    <d v="1899-12-30T08:00:00"/>
  </r>
  <r>
    <x v="1"/>
    <d v="2020-02-06T00:00:00"/>
    <m/>
    <m/>
    <m/>
    <m/>
    <m/>
    <m/>
    <m/>
    <m/>
    <m/>
    <m/>
    <m/>
    <d v="1899-12-30T08:53:04"/>
    <d v="1899-12-30T14:28:40"/>
    <d v="1899-12-30T15:21:27"/>
    <d v="1899-12-30T19:02:03"/>
    <x v="30"/>
    <n v="1"/>
    <d v="1899-12-30T05:35:36"/>
    <d v="1899-12-30T03:40:36"/>
    <d v="1899-12-30T09:16:12"/>
    <d v="1899-12-30T00:52:47"/>
    <d v="1899-12-31T11:00:00"/>
    <d v="1899-12-30T08:00:00"/>
  </r>
  <r>
    <x v="1"/>
    <d v="2020-02-10T00:00:00"/>
    <m/>
    <m/>
    <m/>
    <m/>
    <m/>
    <m/>
    <m/>
    <m/>
    <m/>
    <m/>
    <m/>
    <d v="1899-12-30T08:46:22"/>
    <d v="1899-12-30T14:24:07"/>
    <d v="1899-12-30T14:51:45"/>
    <d v="1899-12-30T19:06:48"/>
    <x v="31"/>
    <n v="1"/>
    <d v="1899-12-30T05:37:45"/>
    <d v="1899-12-30T04:15:03"/>
    <d v="1899-12-30T09:52:48"/>
    <d v="1899-12-30T00:27:38"/>
    <d v="1899-12-31T11:00:00"/>
    <d v="1899-12-30T08:00:00"/>
  </r>
  <r>
    <x v="1"/>
    <d v="2020-02-11T00:00:00"/>
    <m/>
    <m/>
    <m/>
    <m/>
    <m/>
    <m/>
    <m/>
    <m/>
    <m/>
    <m/>
    <m/>
    <d v="1899-12-30T08:37:34"/>
    <d v="1899-12-30T14:05:04"/>
    <d v="1899-12-30T15:05:36"/>
    <d v="1899-12-30T19:06:21"/>
    <x v="31"/>
    <n v="1"/>
    <d v="1899-12-30T05:27:30"/>
    <d v="1899-12-30T04:00:45"/>
    <d v="1899-12-30T09:28:15"/>
    <d v="1899-12-30T01:00:32"/>
    <d v="1899-12-31T11:00:00"/>
    <d v="1899-12-30T08:00:00"/>
  </r>
  <r>
    <x v="1"/>
    <d v="2020-02-12T00:00:00"/>
    <m/>
    <m/>
    <m/>
    <m/>
    <m/>
    <m/>
    <m/>
    <m/>
    <m/>
    <m/>
    <m/>
    <d v="1899-12-30T09:32:01"/>
    <d v="1899-12-30T14:08:33"/>
    <d v="1899-12-30T15:05:49"/>
    <d v="1899-12-30T19:36:08"/>
    <x v="31"/>
    <n v="1"/>
    <d v="1899-12-30T04:36:32"/>
    <d v="1899-12-30T04:30:19"/>
    <d v="1899-12-30T09:06:51"/>
    <d v="1899-12-30T00:57:16"/>
    <d v="1899-12-31T11:00:00"/>
    <d v="1899-12-30T08:00:00"/>
  </r>
  <r>
    <x v="1"/>
    <d v="2020-02-13T00:00:00"/>
    <m/>
    <m/>
    <m/>
    <m/>
    <m/>
    <m/>
    <m/>
    <m/>
    <m/>
    <m/>
    <m/>
    <d v="1899-12-30T08:44:43"/>
    <d v="1899-12-30T14:37:58"/>
    <d v="1899-12-30T15:08:52"/>
    <d v="1899-12-30T19:00:25"/>
    <x v="31"/>
    <n v="1"/>
    <d v="1899-12-30T05:53:15"/>
    <d v="1899-12-30T03:51:33"/>
    <d v="1899-12-30T09:44:48"/>
    <d v="1899-12-30T00:30:54"/>
    <d v="1899-12-31T11:00:00"/>
    <d v="1899-12-30T08:00:00"/>
  </r>
  <r>
    <x v="1"/>
    <d v="2020-02-15T00:00:00"/>
    <m/>
    <m/>
    <m/>
    <m/>
    <m/>
    <m/>
    <m/>
    <m/>
    <m/>
    <m/>
    <m/>
    <d v="1899-12-30T09:22:16"/>
    <d v="1899-12-30T14:15:39"/>
    <d v="1899-12-30T15:07:41"/>
    <d v="1899-12-30T19:01:20"/>
    <x v="31"/>
    <n v="1"/>
    <d v="1899-12-30T04:53:23"/>
    <d v="1899-12-30T03:53:39"/>
    <d v="1899-12-30T08:47:02"/>
    <d v="1899-12-30T00:52:02"/>
    <d v="1899-12-31T11:00:00"/>
    <d v="1899-12-30T08:00:00"/>
  </r>
  <r>
    <x v="1"/>
    <d v="2020-02-17T00:00:00"/>
    <m/>
    <m/>
    <m/>
    <m/>
    <m/>
    <m/>
    <m/>
    <m/>
    <m/>
    <m/>
    <m/>
    <d v="1899-12-30T09:31:35"/>
    <d v="1899-12-30T13:34:38"/>
    <d v="1899-12-30T14:30:15"/>
    <d v="1899-12-30T18:00:00"/>
    <x v="32"/>
    <n v="1"/>
    <d v="1899-12-30T04:03:03"/>
    <d v="1899-12-30T03:29:45"/>
    <d v="1899-12-30T07:32:48"/>
    <d v="1899-12-30T00:55:37"/>
    <d v="1899-12-31T11:00:00"/>
    <d v="1899-12-30T08:00:00"/>
  </r>
  <r>
    <x v="1"/>
    <d v="2020-02-18T00:00:00"/>
    <m/>
    <m/>
    <m/>
    <m/>
    <m/>
    <m/>
    <m/>
    <m/>
    <m/>
    <m/>
    <m/>
    <d v="1899-12-30T08:31:02"/>
    <d v="1899-12-30T14:25:32"/>
    <d v="1899-12-30T15:11:53"/>
    <d v="1899-12-30T19:03:24"/>
    <x v="32"/>
    <n v="1"/>
    <d v="1899-12-30T05:54:30"/>
    <d v="1899-12-30T03:51:31"/>
    <d v="1899-12-30T09:46:01"/>
    <d v="1899-12-30T00:46:21"/>
    <d v="1899-12-31T11:00:00"/>
    <d v="1899-12-30T08:00:00"/>
  </r>
  <r>
    <x v="1"/>
    <d v="2020-02-19T00:00:00"/>
    <m/>
    <m/>
    <m/>
    <m/>
    <m/>
    <m/>
    <m/>
    <m/>
    <m/>
    <m/>
    <m/>
    <d v="1899-12-30T09:24:30"/>
    <d v="1899-12-30T13:00:00"/>
    <d v="1899-12-30T14:00:00"/>
    <d v="1899-12-30T17:00:12"/>
    <x v="32"/>
    <n v="1"/>
    <d v="1899-12-30T03:35:30"/>
    <d v="1899-12-30T03:00:12"/>
    <d v="1899-12-30T06:35:42"/>
    <d v="1899-12-30T01:00:00"/>
    <d v="1899-12-31T11:00:00"/>
    <d v="1899-12-30T08:00:00"/>
  </r>
  <r>
    <x v="1"/>
    <d v="2020-02-20T00:00:00"/>
    <m/>
    <m/>
    <m/>
    <m/>
    <m/>
    <m/>
    <m/>
    <m/>
    <m/>
    <m/>
    <m/>
    <d v="1899-12-30T08:26:30"/>
    <d v="1899-12-30T14:16:14"/>
    <d v="1899-12-30T14:57:19"/>
    <d v="1899-12-30T18:13:37"/>
    <x v="32"/>
    <n v="1"/>
    <d v="1899-12-30T05:49:44"/>
    <d v="1899-12-30T03:16:18"/>
    <d v="1899-12-30T09:06:02"/>
    <d v="1899-12-30T00:41:05"/>
    <d v="1899-12-31T11:00:00"/>
    <d v="1899-12-30T08:00:00"/>
  </r>
  <r>
    <x v="1"/>
    <d v="2020-02-24T00:00:00"/>
    <m/>
    <m/>
    <m/>
    <m/>
    <m/>
    <m/>
    <m/>
    <m/>
    <m/>
    <m/>
    <m/>
    <d v="1899-12-30T00:00:00"/>
    <d v="1899-12-30T00:00:00"/>
    <d v="1899-12-30T13:53:11"/>
    <d v="1899-12-30T19:16:54"/>
    <x v="33"/>
    <n v="1"/>
    <d v="1899-12-30T00:00:00"/>
    <d v="1899-12-30T05:23:43"/>
    <d v="1899-12-30T05:23:43"/>
    <d v="1899-12-30T00:00:00"/>
    <d v="1899-12-31T11:00:00"/>
    <d v="1899-12-30T08:00:00"/>
  </r>
  <r>
    <x v="1"/>
    <d v="2020-02-25T00:00:00"/>
    <m/>
    <m/>
    <m/>
    <m/>
    <m/>
    <m/>
    <m/>
    <m/>
    <m/>
    <m/>
    <m/>
    <d v="1899-12-30T08:50:44"/>
    <d v="1899-12-30T14:03:23"/>
    <d v="1899-12-30T14:59:23"/>
    <d v="1899-12-30T16:00:00"/>
    <x v="33"/>
    <n v="1"/>
    <d v="1899-12-30T05:12:39"/>
    <d v="1899-12-30T01:00:37"/>
    <d v="1899-12-30T06:13:16"/>
    <d v="1899-12-30T00:56:00"/>
    <d v="1899-12-31T11:00:00"/>
    <d v="1899-12-30T08:00:00"/>
  </r>
  <r>
    <x v="1"/>
    <d v="2020-02-26T00:00:00"/>
    <m/>
    <m/>
    <m/>
    <m/>
    <m/>
    <m/>
    <m/>
    <m/>
    <m/>
    <m/>
    <m/>
    <d v="1899-12-30T08:58:17"/>
    <d v="1899-12-30T14:42:24"/>
    <d v="1899-12-30T15:08:25"/>
    <d v="1899-12-30T19:34:00"/>
    <x v="33"/>
    <n v="1"/>
    <d v="1899-12-30T05:44:07"/>
    <d v="1899-12-30T04:25:35"/>
    <d v="1899-12-30T10:09:42"/>
    <d v="1899-12-30T00:26:01"/>
    <d v="1899-12-31T11:00:00"/>
    <d v="1899-12-30T08:00:00"/>
  </r>
  <r>
    <x v="1"/>
    <d v="2020-02-27T00:00:00"/>
    <m/>
    <m/>
    <m/>
    <m/>
    <m/>
    <m/>
    <m/>
    <m/>
    <m/>
    <m/>
    <m/>
    <d v="1899-12-30T08:42:21"/>
    <d v="1899-12-30T13:00:00"/>
    <d v="1899-12-30T14:00:00"/>
    <d v="1899-12-30T19:20:46"/>
    <x v="33"/>
    <n v="1"/>
    <d v="1899-12-30T04:17:39"/>
    <d v="1899-12-30T05:20:46"/>
    <d v="1899-12-30T09:38:25"/>
    <d v="1899-12-30T01:00:00"/>
    <d v="1899-12-31T11:00:00"/>
    <d v="1899-12-30T08:00:00"/>
  </r>
  <r>
    <x v="1"/>
    <d v="2020-02-29T00:00:00"/>
    <m/>
    <m/>
    <m/>
    <m/>
    <m/>
    <m/>
    <m/>
    <m/>
    <m/>
    <m/>
    <m/>
    <d v="1899-12-30T09:00:00"/>
    <d v="1899-12-30T14:31:41"/>
    <d v="1899-12-30T15:05:45"/>
    <d v="1899-12-30T17:37:56"/>
    <x v="33"/>
    <n v="1"/>
    <d v="1899-12-30T05:31:41"/>
    <d v="1899-12-30T02:32:11"/>
    <d v="1899-12-30T08:03:52"/>
    <d v="1899-12-30T00:34:04"/>
    <d v="1899-12-31T11:00:00"/>
    <d v="1899-12-30T08:00:00"/>
  </r>
  <r>
    <x v="1"/>
    <d v="2020-03-02T00:00:00"/>
    <m/>
    <m/>
    <m/>
    <m/>
    <m/>
    <m/>
    <m/>
    <m/>
    <m/>
    <m/>
    <m/>
    <d v="1899-12-30T09:00:00"/>
    <d v="1899-12-30T13:54:34"/>
    <d v="1899-12-30T15:00:00"/>
    <d v="1899-12-30T18:08:36"/>
    <x v="34"/>
    <n v="1"/>
    <d v="1899-12-30T04:54:34"/>
    <d v="1899-12-30T03:08:36"/>
    <d v="1899-12-30T08:03:10"/>
    <d v="1899-12-30T01:05:26"/>
    <d v="1899-12-31T11:00:00"/>
    <d v="1899-12-30T08:00:00"/>
  </r>
  <r>
    <x v="1"/>
    <d v="2020-03-03T00:00:00"/>
    <m/>
    <m/>
    <m/>
    <m/>
    <m/>
    <m/>
    <m/>
    <m/>
    <m/>
    <m/>
    <m/>
    <d v="1899-12-30T08:48:29"/>
    <d v="1899-12-30T14:00:00"/>
    <d v="1899-12-30T15:00:00"/>
    <d v="1899-12-30T18:01:29"/>
    <x v="35"/>
    <m/>
    <d v="1899-12-30T05:11:31"/>
    <d v="1899-12-30T03:01:29"/>
    <d v="1899-12-30T08:13:00"/>
    <d v="1899-12-30T01:00:00"/>
    <d v="1899-12-31T11:00:00"/>
    <d v="1899-12-30T08:00:00"/>
  </r>
  <r>
    <x v="1"/>
    <d v="2020-03-04T00:00:00"/>
    <m/>
    <m/>
    <m/>
    <m/>
    <m/>
    <m/>
    <m/>
    <m/>
    <m/>
    <m/>
    <m/>
    <d v="1899-12-30T09:39:13"/>
    <d v="1899-12-30T14:13:31"/>
    <d v="1899-12-30T15:06:30"/>
    <d v="1899-12-30T19:01:53"/>
    <x v="34"/>
    <n v="10"/>
    <d v="1899-12-30T04:34:18"/>
    <d v="1899-12-30T03:55:23"/>
    <d v="1899-12-30T08:29:41"/>
    <d v="1899-12-30T00:52:59"/>
    <d v="1899-12-31T11:00:00"/>
    <d v="1899-12-30T08:00:00"/>
  </r>
  <r>
    <x v="1"/>
    <d v="2020-03-05T00:00:00"/>
    <m/>
    <m/>
    <m/>
    <m/>
    <m/>
    <m/>
    <m/>
    <m/>
    <m/>
    <m/>
    <m/>
    <d v="1899-12-30T08:44:29"/>
    <d v="1899-12-30T14:46:44"/>
    <d v="1899-12-30T15:06:43"/>
    <d v="1899-12-30T19:07:15"/>
    <x v="34"/>
    <n v="10"/>
    <d v="1899-12-30T06:02:15"/>
    <d v="1899-12-30T04:00:32"/>
    <d v="1899-12-30T10:02:47"/>
    <d v="1899-12-30T00:19:59"/>
    <d v="1899-12-31T11:00:00"/>
    <d v="1899-12-30T08:00:00"/>
  </r>
  <r>
    <x v="1"/>
    <d v="2020-03-07T00:00:00"/>
    <m/>
    <m/>
    <m/>
    <m/>
    <m/>
    <m/>
    <m/>
    <m/>
    <m/>
    <m/>
    <m/>
    <d v="1899-12-30T09:10:04"/>
    <d v="1899-12-30T14:01:30"/>
    <d v="1899-12-30T15:04:06"/>
    <d v="1899-12-30T19:14:22"/>
    <x v="34"/>
    <n v="10"/>
    <d v="1899-12-30T04:51:26"/>
    <d v="1899-12-30T04:10:16"/>
    <d v="1899-12-30T09:01:42"/>
    <d v="1899-12-30T01:02:36"/>
    <d v="1899-12-31T11:00:00"/>
    <d v="1899-12-30T08:00:00"/>
  </r>
  <r>
    <x v="1"/>
    <d v="2020-03-09T00:00:00"/>
    <m/>
    <m/>
    <m/>
    <m/>
    <m/>
    <m/>
    <m/>
    <m/>
    <m/>
    <m/>
    <m/>
    <d v="1899-12-30T00:00:00"/>
    <d v="1899-12-30T00:00:00"/>
    <d v="1899-12-30T14:00:30"/>
    <d v="1899-12-30T19:06:30"/>
    <x v="36"/>
    <n v="11"/>
    <d v="1899-12-30T00:00:00"/>
    <d v="1899-12-30T05:06:00"/>
    <d v="1899-12-30T05:06:00"/>
    <d v="1899-12-30T00:00:00"/>
    <d v="1899-12-31T11:00:00"/>
    <d v="1899-12-30T08:00:00"/>
  </r>
  <r>
    <x v="1"/>
    <d v="2020-03-10T00:00:00"/>
    <m/>
    <m/>
    <m/>
    <m/>
    <m/>
    <m/>
    <m/>
    <m/>
    <m/>
    <m/>
    <m/>
    <d v="1899-12-30T08:52:21"/>
    <d v="1899-12-30T14:08:03"/>
    <d v="1899-12-30T15:02:32"/>
    <d v="1899-12-30T16:46:06"/>
    <x v="36"/>
    <n v="11"/>
    <d v="1899-12-30T05:15:42"/>
    <d v="1899-12-30T01:43:34"/>
    <d v="1899-12-30T06:59:16"/>
    <d v="1899-12-30T00:54:29"/>
    <d v="1899-12-31T11:00:00"/>
    <d v="1899-12-30T08:00:00"/>
  </r>
  <r>
    <x v="1"/>
    <d v="2020-03-16T00:00:00"/>
    <m/>
    <m/>
    <m/>
    <m/>
    <m/>
    <m/>
    <n v="1"/>
    <m/>
    <m/>
    <m/>
    <m/>
    <m/>
    <m/>
    <m/>
    <m/>
    <x v="37"/>
    <n v="12"/>
    <d v="1899-12-30T00:00:00"/>
    <d v="1899-12-30T00:00:00"/>
    <d v="1899-12-30T00:00:00"/>
    <d v="1899-12-30T00:00:00"/>
    <d v="1899-12-31T11:00:00"/>
    <d v="1899-12-30T08:00:00"/>
  </r>
  <r>
    <x v="1"/>
    <d v="2020-03-17T00:00:00"/>
    <m/>
    <m/>
    <m/>
    <m/>
    <m/>
    <m/>
    <m/>
    <n v="1"/>
    <m/>
    <m/>
    <m/>
    <m/>
    <m/>
    <m/>
    <m/>
    <x v="37"/>
    <n v="12"/>
    <d v="1899-12-30T00:00:00"/>
    <d v="1899-12-30T00:00:00"/>
    <d v="1899-12-30T00:00:00"/>
    <d v="1899-12-30T00:00:00"/>
    <d v="1899-12-31T11:00:00"/>
    <d v="1899-12-30T08:00:00"/>
  </r>
  <r>
    <x v="1"/>
    <d v="2020-03-18T00:00:00"/>
    <m/>
    <m/>
    <m/>
    <m/>
    <m/>
    <m/>
    <m/>
    <n v="1"/>
    <m/>
    <m/>
    <m/>
    <m/>
    <m/>
    <m/>
    <m/>
    <x v="37"/>
    <n v="12"/>
    <d v="1899-12-30T00:00:00"/>
    <d v="1899-12-30T00:00:00"/>
    <d v="1899-12-30T00:00:00"/>
    <d v="1899-12-30T00:00:00"/>
    <d v="1899-12-31T11:00:00"/>
    <d v="1899-12-30T08:00:00"/>
  </r>
  <r>
    <x v="1"/>
    <d v="2020-03-19T00:00:00"/>
    <m/>
    <m/>
    <m/>
    <m/>
    <m/>
    <m/>
    <m/>
    <n v="1"/>
    <m/>
    <m/>
    <m/>
    <m/>
    <m/>
    <m/>
    <m/>
    <x v="37"/>
    <n v="12"/>
    <d v="1899-12-30T00:00:00"/>
    <d v="1899-12-30T00:00:00"/>
    <d v="1899-12-30T00:00:00"/>
    <d v="1899-12-30T00:00:00"/>
    <d v="1899-12-31T11:00:00"/>
    <d v="1899-12-30T08:00:00"/>
  </r>
  <r>
    <x v="1"/>
    <d v="2020-03-20T00:00:00"/>
    <m/>
    <m/>
    <m/>
    <m/>
    <m/>
    <m/>
    <m/>
    <n v="1"/>
    <m/>
    <m/>
    <m/>
    <m/>
    <m/>
    <m/>
    <m/>
    <x v="37"/>
    <n v="12"/>
    <d v="1899-12-30T00:00:00"/>
    <d v="1899-12-30T00:00:00"/>
    <d v="1899-12-30T00:00:00"/>
    <d v="1899-12-30T00:00:00"/>
    <d v="1899-12-31T11:00:00"/>
    <d v="1899-12-30T08:00:00"/>
  </r>
  <r>
    <x v="1"/>
    <d v="2020-03-21T00:00:00"/>
    <m/>
    <m/>
    <m/>
    <m/>
    <m/>
    <m/>
    <m/>
    <n v="1"/>
    <m/>
    <m/>
    <m/>
    <m/>
    <m/>
    <m/>
    <m/>
    <x v="37"/>
    <n v="12"/>
    <d v="1899-12-30T00:00:00"/>
    <d v="1899-12-30T00:00:00"/>
    <d v="1899-12-30T00:00:00"/>
    <d v="1899-12-30T00:00:00"/>
    <d v="1899-12-31T11:00:00"/>
    <d v="1899-12-30T08:00:00"/>
  </r>
  <r>
    <x v="1"/>
    <d v="2020-03-23T00:00:00"/>
    <m/>
    <m/>
    <m/>
    <m/>
    <m/>
    <m/>
    <m/>
    <n v="1"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1"/>
    <d v="2020-03-24T00:00:00"/>
    <m/>
    <m/>
    <m/>
    <m/>
    <m/>
    <m/>
    <m/>
    <n v="1"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1"/>
    <d v="2020-03-25T00:00:00"/>
    <m/>
    <m/>
    <m/>
    <m/>
    <m/>
    <m/>
    <m/>
    <n v="1"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1"/>
    <d v="2020-03-26T00:00:00"/>
    <m/>
    <m/>
    <m/>
    <m/>
    <m/>
    <m/>
    <m/>
    <n v="1"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1"/>
    <d v="2020-03-27T00:00:00"/>
    <m/>
    <m/>
    <m/>
    <m/>
    <m/>
    <m/>
    <m/>
    <n v="1"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1"/>
    <d v="2020-03-28T00:00:00"/>
    <m/>
    <m/>
    <m/>
    <m/>
    <m/>
    <m/>
    <m/>
    <n v="1"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1"/>
    <d v="2020-03-30T00:00:00"/>
    <m/>
    <m/>
    <m/>
    <m/>
    <m/>
    <m/>
    <m/>
    <n v="1"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1"/>
    <d v="2020-03-31T00:00:00"/>
    <m/>
    <m/>
    <m/>
    <m/>
    <m/>
    <m/>
    <m/>
    <n v="1"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1"/>
    <d v="2020-04-01T00:00:00"/>
    <m/>
    <m/>
    <m/>
    <m/>
    <m/>
    <m/>
    <m/>
    <n v="1"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1"/>
    <d v="2020-04-02T00:00:00"/>
    <m/>
    <m/>
    <m/>
    <m/>
    <m/>
    <m/>
    <m/>
    <n v="1"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1"/>
    <d v="2020-04-03T00:00:00"/>
    <m/>
    <m/>
    <m/>
    <m/>
    <m/>
    <m/>
    <m/>
    <n v="1"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1"/>
    <d v="2020-04-04T00:00:00"/>
    <m/>
    <m/>
    <m/>
    <m/>
    <m/>
    <m/>
    <m/>
    <n v="1"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1"/>
    <d v="2020-04-06T00:00:00"/>
    <m/>
    <m/>
    <m/>
    <m/>
    <m/>
    <m/>
    <m/>
    <n v="1"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1"/>
    <d v="2020-04-07T00:00:00"/>
    <m/>
    <m/>
    <m/>
    <m/>
    <m/>
    <m/>
    <m/>
    <n v="1"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1"/>
    <d v="2020-04-08T00:00:00"/>
    <m/>
    <m/>
    <m/>
    <m/>
    <m/>
    <m/>
    <m/>
    <n v="1"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1"/>
    <d v="2020-04-09T00:00:00"/>
    <m/>
    <m/>
    <m/>
    <m/>
    <m/>
    <m/>
    <m/>
    <n v="1"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1"/>
    <d v="2020-04-10T00:00:00"/>
    <m/>
    <m/>
    <m/>
    <m/>
    <m/>
    <m/>
    <m/>
    <n v="1"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1"/>
    <d v="2020-04-11T00:00:00"/>
    <m/>
    <m/>
    <m/>
    <m/>
    <m/>
    <m/>
    <m/>
    <n v="1"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1"/>
    <d v="2020-04-13T00:00:00"/>
    <m/>
    <m/>
    <m/>
    <n v="1"/>
    <m/>
    <m/>
    <m/>
    <n v="1"/>
    <m/>
    <m/>
    <m/>
    <m/>
    <m/>
    <m/>
    <m/>
    <x v="41"/>
    <n v="16"/>
    <d v="1899-12-30T00:00:00"/>
    <d v="1899-12-30T00:00:00"/>
    <d v="1899-12-30T00:00:00"/>
    <d v="1899-12-30T00:00:00"/>
    <d v="1899-12-31T11:00:00"/>
    <d v="1899-12-30T08:00:00"/>
  </r>
  <r>
    <x v="1"/>
    <d v="2020-04-14T00:00:00"/>
    <m/>
    <m/>
    <m/>
    <m/>
    <m/>
    <m/>
    <m/>
    <n v="1"/>
    <m/>
    <m/>
    <m/>
    <m/>
    <m/>
    <m/>
    <m/>
    <x v="41"/>
    <n v="16"/>
    <d v="1899-12-30T00:00:00"/>
    <d v="1899-12-30T00:00:00"/>
    <d v="1899-12-30T00:00:00"/>
    <d v="1899-12-30T00:00:00"/>
    <d v="1899-12-31T11:00:00"/>
    <d v="1899-12-30T08:00:00"/>
  </r>
  <r>
    <x v="1"/>
    <d v="2020-04-15T00:00:00"/>
    <m/>
    <m/>
    <m/>
    <m/>
    <m/>
    <m/>
    <m/>
    <n v="1"/>
    <m/>
    <m/>
    <m/>
    <m/>
    <m/>
    <m/>
    <m/>
    <x v="41"/>
    <n v="16"/>
    <d v="1899-12-30T00:00:00"/>
    <d v="1899-12-30T00:00:00"/>
    <d v="1899-12-30T00:00:00"/>
    <d v="1899-12-30T00:00:00"/>
    <d v="1899-12-31T11:00:00"/>
    <d v="1899-12-30T08:00:00"/>
  </r>
  <r>
    <x v="1"/>
    <d v="2020-04-16T00:00:00"/>
    <m/>
    <m/>
    <m/>
    <m/>
    <m/>
    <m/>
    <m/>
    <n v="1"/>
    <m/>
    <m/>
    <m/>
    <m/>
    <m/>
    <m/>
    <m/>
    <x v="41"/>
    <n v="16"/>
    <d v="1899-12-30T00:00:00"/>
    <d v="1899-12-30T00:00:00"/>
    <d v="1899-12-30T00:00:00"/>
    <d v="1899-12-30T00:00:00"/>
    <d v="1899-12-31T11:00:00"/>
    <d v="1899-12-30T08:00:00"/>
  </r>
  <r>
    <x v="1"/>
    <d v="2020-04-17T00:00:00"/>
    <m/>
    <m/>
    <m/>
    <m/>
    <m/>
    <m/>
    <m/>
    <n v="1"/>
    <m/>
    <m/>
    <m/>
    <m/>
    <m/>
    <m/>
    <m/>
    <x v="41"/>
    <n v="16"/>
    <d v="1899-12-30T00:00:00"/>
    <d v="1899-12-30T00:00:00"/>
    <d v="1899-12-30T00:00:00"/>
    <d v="1899-12-30T00:00:00"/>
    <d v="1899-12-31T11:00:00"/>
    <d v="1899-12-30T08:00:00"/>
  </r>
  <r>
    <x v="1"/>
    <d v="2020-04-18T00:00:00"/>
    <m/>
    <m/>
    <m/>
    <m/>
    <m/>
    <m/>
    <m/>
    <n v="1"/>
    <m/>
    <m/>
    <m/>
    <m/>
    <m/>
    <m/>
    <m/>
    <x v="41"/>
    <n v="16"/>
    <d v="1899-12-30T00:00:00"/>
    <d v="1899-12-30T00:00:00"/>
    <d v="1899-12-30T00:00:00"/>
    <d v="1899-12-30T00:00:00"/>
    <d v="1899-12-31T11:00:00"/>
    <d v="1899-12-30T08:00:00"/>
  </r>
  <r>
    <x v="1"/>
    <d v="2020-04-20T00:00:00"/>
    <m/>
    <m/>
    <m/>
    <m/>
    <m/>
    <m/>
    <m/>
    <n v="1"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1"/>
    <d v="2020-04-21T00:00:00"/>
    <m/>
    <m/>
    <m/>
    <m/>
    <m/>
    <m/>
    <m/>
    <n v="1"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1"/>
    <d v="2020-04-22T00:00:00"/>
    <m/>
    <m/>
    <m/>
    <m/>
    <m/>
    <m/>
    <m/>
    <n v="1"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1"/>
    <d v="2020-04-23T00:00:00"/>
    <m/>
    <m/>
    <m/>
    <m/>
    <m/>
    <m/>
    <m/>
    <n v="1"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1"/>
    <d v="2020-04-24T00:00:00"/>
    <m/>
    <m/>
    <m/>
    <m/>
    <m/>
    <m/>
    <m/>
    <n v="1"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1"/>
    <d v="2020-04-25T00:00:00"/>
    <m/>
    <m/>
    <m/>
    <m/>
    <m/>
    <m/>
    <m/>
    <n v="1"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1"/>
    <d v="2020-04-27T00:00:00"/>
    <m/>
    <m/>
    <m/>
    <m/>
    <m/>
    <m/>
    <m/>
    <n v="1"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1"/>
    <d v="2020-04-28T00:00:00"/>
    <m/>
    <m/>
    <m/>
    <m/>
    <m/>
    <m/>
    <m/>
    <n v="1"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1"/>
    <d v="2020-04-29T00:00:00"/>
    <m/>
    <m/>
    <m/>
    <m/>
    <m/>
    <m/>
    <m/>
    <n v="1"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1"/>
    <d v="2020-04-30T00:00:00"/>
    <m/>
    <m/>
    <m/>
    <m/>
    <m/>
    <m/>
    <m/>
    <n v="1"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1"/>
    <d v="2020-05-01T00:00:00"/>
    <m/>
    <m/>
    <m/>
    <n v="1"/>
    <m/>
    <m/>
    <m/>
    <n v="1"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1"/>
    <d v="2020-05-02T00:00:00"/>
    <m/>
    <m/>
    <m/>
    <m/>
    <m/>
    <m/>
    <m/>
    <n v="1"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1"/>
    <d v="2020-05-04T00:00:00"/>
    <m/>
    <m/>
    <m/>
    <m/>
    <m/>
    <m/>
    <m/>
    <n v="1"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1"/>
    <d v="2020-05-05T00:00:00"/>
    <m/>
    <m/>
    <m/>
    <m/>
    <m/>
    <m/>
    <m/>
    <n v="1"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1"/>
    <d v="2020-05-06T00:00:00"/>
    <m/>
    <m/>
    <m/>
    <m/>
    <m/>
    <m/>
    <m/>
    <n v="1"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1"/>
    <d v="2020-05-07T00:00:00"/>
    <m/>
    <m/>
    <m/>
    <m/>
    <m/>
    <m/>
    <m/>
    <n v="1"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1"/>
    <d v="2020-05-08T00:00:00"/>
    <m/>
    <m/>
    <m/>
    <n v="1"/>
    <m/>
    <m/>
    <m/>
    <n v="1"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1"/>
    <d v="2020-05-09T00:00:00"/>
    <m/>
    <m/>
    <m/>
    <m/>
    <m/>
    <m/>
    <m/>
    <n v="1"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1"/>
    <d v="2020-05-11T00:00:00"/>
    <m/>
    <m/>
    <m/>
    <m/>
    <m/>
    <m/>
    <m/>
    <m/>
    <m/>
    <m/>
    <m/>
    <d v="1899-12-30T00:00:00"/>
    <d v="1899-12-30T00:00:00"/>
    <d v="1899-12-30T11:34:40"/>
    <d v="1899-12-30T18:32:29"/>
    <x v="45"/>
    <n v="20"/>
    <d v="1899-12-30T00:00:00"/>
    <d v="1899-12-30T06:57:49"/>
    <d v="1899-12-30T06:57:49"/>
    <d v="1899-12-30T00:00:00"/>
    <d v="1899-12-31T11:00:00"/>
    <d v="1899-12-30T08:00:00"/>
  </r>
  <r>
    <x v="1"/>
    <d v="2020-05-12T00:00:00"/>
    <m/>
    <m/>
    <m/>
    <m/>
    <m/>
    <m/>
    <m/>
    <m/>
    <m/>
    <m/>
    <m/>
    <d v="1899-12-30T07:58:18"/>
    <d v="1899-12-30T13:00:00"/>
    <d v="1899-12-30T14:00:00"/>
    <d v="1899-12-30T19:26:50"/>
    <x v="45"/>
    <n v="20"/>
    <d v="1899-12-30T05:01:42"/>
    <d v="1899-12-30T05:26:50"/>
    <d v="1899-12-30T10:28:32"/>
    <d v="1899-12-30T01:00:00"/>
    <d v="1899-12-31T11:00:00"/>
    <d v="1899-12-30T08:00:00"/>
  </r>
  <r>
    <x v="1"/>
    <d v="2020-05-13T00:00:00"/>
    <m/>
    <m/>
    <m/>
    <m/>
    <m/>
    <m/>
    <m/>
    <m/>
    <m/>
    <m/>
    <m/>
    <d v="1899-12-30T08:01:15"/>
    <d v="1899-12-30T13:00:00"/>
    <d v="1899-12-30T14:00:00"/>
    <d v="1899-12-30T17:33:15"/>
    <x v="45"/>
    <n v="20"/>
    <d v="1899-12-30T04:58:45"/>
    <d v="1899-12-30T03:33:15"/>
    <d v="1899-12-30T08:32:00"/>
    <d v="1899-12-30T01:00:00"/>
    <d v="1899-12-31T11:00:00"/>
    <d v="1899-12-30T08:00:00"/>
  </r>
  <r>
    <x v="1"/>
    <d v="2020-05-14T00:00:00"/>
    <m/>
    <m/>
    <m/>
    <m/>
    <m/>
    <m/>
    <m/>
    <m/>
    <m/>
    <m/>
    <m/>
    <d v="1899-12-30T07:55:41"/>
    <d v="1899-12-30T12:14:02"/>
    <d v="1899-12-30T12:59:32"/>
    <d v="1899-12-30T17:25:57"/>
    <x v="45"/>
    <n v="20"/>
    <d v="1899-12-30T04:18:21"/>
    <d v="1899-12-30T04:26:25"/>
    <d v="1899-12-30T08:44:46"/>
    <d v="1899-12-30T00:45:30"/>
    <d v="1899-12-31T11:00:00"/>
    <d v="1899-12-30T08:00:00"/>
  </r>
  <r>
    <x v="1"/>
    <d v="2020-05-15T00:00:00"/>
    <m/>
    <n v="1"/>
    <m/>
    <m/>
    <m/>
    <m/>
    <m/>
    <m/>
    <m/>
    <m/>
    <m/>
    <m/>
    <m/>
    <m/>
    <m/>
    <x v="45"/>
    <n v="20"/>
    <d v="1899-12-30T00:00:00"/>
    <d v="1899-12-30T00:00:00"/>
    <d v="1899-12-30T00:00:00"/>
    <d v="1899-12-30T00:00:00"/>
    <d v="1899-12-31T11:00:00"/>
    <d v="1899-12-30T08:00:00"/>
  </r>
  <r>
    <x v="1"/>
    <d v="2020-05-18T00:00:00"/>
    <m/>
    <m/>
    <m/>
    <m/>
    <m/>
    <m/>
    <m/>
    <m/>
    <m/>
    <m/>
    <m/>
    <d v="1899-12-30T00:00:00"/>
    <d v="1899-12-30T00:00:00"/>
    <d v="1899-12-30T11:56:05"/>
    <d v="1899-12-30T18:15:26"/>
    <x v="46"/>
    <n v="21"/>
    <d v="1899-12-30T00:00:00"/>
    <d v="1899-12-30T06:19:21"/>
    <d v="1899-12-30T06:19:21"/>
    <d v="1899-12-30T00:00:00"/>
    <d v="1899-12-31T11:00:00"/>
    <d v="1899-12-30T08:00:00"/>
  </r>
  <r>
    <x v="1"/>
    <d v="2020-05-19T00:00:00"/>
    <m/>
    <m/>
    <m/>
    <m/>
    <m/>
    <m/>
    <m/>
    <m/>
    <m/>
    <m/>
    <m/>
    <d v="1899-12-30T07:57:28"/>
    <d v="1899-12-30T13:00:00"/>
    <d v="1899-12-30T14:00:00"/>
    <d v="1899-12-30T18:25:33"/>
    <x v="46"/>
    <n v="21"/>
    <d v="1899-12-30T05:02:32"/>
    <d v="1899-12-30T04:25:33"/>
    <d v="1899-12-30T09:28:05"/>
    <d v="1899-12-30T01:00:00"/>
    <d v="1899-12-31T11:00:00"/>
    <d v="1899-12-30T08:00:00"/>
  </r>
  <r>
    <x v="1"/>
    <d v="2020-05-20T00:00:00"/>
    <m/>
    <n v="0.5"/>
    <m/>
    <m/>
    <m/>
    <m/>
    <m/>
    <m/>
    <m/>
    <m/>
    <m/>
    <d v="1899-12-30T08:01:30"/>
    <d v="1899-12-30T12:12:03"/>
    <d v="1899-12-30T00:00:00"/>
    <d v="1899-12-30T00:00:00"/>
    <x v="46"/>
    <n v="21"/>
    <d v="1899-12-30T04:10:33"/>
    <d v="1899-12-30T00:00:00"/>
    <d v="1899-12-30T04:10:33"/>
    <d v="1899-12-30T00:00:00"/>
    <d v="1899-12-31T11:00:00"/>
    <d v="1899-12-30T08:00:00"/>
  </r>
  <r>
    <x v="1"/>
    <d v="2020-05-21T00:00:00"/>
    <m/>
    <m/>
    <m/>
    <n v="1"/>
    <m/>
    <m/>
    <m/>
    <m/>
    <m/>
    <m/>
    <m/>
    <m/>
    <m/>
    <m/>
    <m/>
    <x v="46"/>
    <n v="21"/>
    <d v="1899-12-30T00:00:00"/>
    <d v="1899-12-30T00:00:00"/>
    <d v="1899-12-30T00:00:00"/>
    <d v="1899-12-30T00:00:00"/>
    <d v="1899-12-31T11:00:00"/>
    <d v="1899-12-30T08:00:00"/>
  </r>
  <r>
    <x v="1"/>
    <d v="2020-05-25T00:00:00"/>
    <m/>
    <s v="0.5"/>
    <m/>
    <m/>
    <m/>
    <m/>
    <m/>
    <m/>
    <m/>
    <m/>
    <m/>
    <m/>
    <m/>
    <m/>
    <m/>
    <x v="47"/>
    <n v="22"/>
    <d v="1899-12-30T00:00:00"/>
    <d v="1899-12-30T00:00:00"/>
    <d v="1899-12-30T00:00:00"/>
    <d v="1899-12-30T00:00:00"/>
    <d v="1899-12-31T11:00:00"/>
    <d v="1899-12-30T08:00:00"/>
  </r>
  <r>
    <x v="1"/>
    <d v="2020-05-26T00:00:00"/>
    <m/>
    <m/>
    <m/>
    <m/>
    <m/>
    <m/>
    <m/>
    <m/>
    <m/>
    <m/>
    <m/>
    <d v="1899-12-30T08:38:43"/>
    <d v="1899-12-30T12:55:49"/>
    <d v="1899-12-30T13:16:45"/>
    <d v="1899-12-30T18:00:36"/>
    <x v="47"/>
    <n v="22"/>
    <d v="1899-12-30T04:17:06"/>
    <d v="1899-12-30T04:43:51"/>
    <d v="1899-12-30T09:00:57"/>
    <d v="1899-12-30T00:20:56"/>
    <d v="1899-12-31T11:00:00"/>
    <d v="1899-12-30T08:00:00"/>
  </r>
  <r>
    <x v="1"/>
    <d v="2020-05-27T00:00:00"/>
    <m/>
    <m/>
    <m/>
    <m/>
    <m/>
    <m/>
    <m/>
    <m/>
    <m/>
    <m/>
    <m/>
    <d v="1899-12-30T07:43:09"/>
    <d v="1899-12-30T13:16:53"/>
    <d v="1899-12-30T14:02:06"/>
    <d v="1899-12-30T18:33:47"/>
    <x v="47"/>
    <n v="22"/>
    <d v="1899-12-30T05:33:44"/>
    <d v="1899-12-30T04:31:41"/>
    <d v="1899-12-30T10:05:25"/>
    <d v="1899-12-30T00:45:13"/>
    <d v="1899-12-31T11:00:00"/>
    <d v="1899-12-30T08:00:00"/>
  </r>
  <r>
    <x v="1"/>
    <d v="2020-05-28T00:00:00"/>
    <m/>
    <m/>
    <m/>
    <m/>
    <m/>
    <m/>
    <m/>
    <m/>
    <m/>
    <m/>
    <m/>
    <d v="1899-12-30T07:38:16"/>
    <d v="1899-12-30T13:00:33"/>
    <d v="1899-12-30T14:00:43"/>
    <d v="1899-12-30T16:49:51"/>
    <x v="47"/>
    <n v="22"/>
    <d v="1899-12-30T05:22:17"/>
    <d v="1899-12-30T02:49:08"/>
    <d v="1899-12-30T08:11:25"/>
    <d v="1899-12-30T01:00:10"/>
    <d v="1899-12-31T11:00:00"/>
    <d v="1899-12-30T08:00:00"/>
  </r>
  <r>
    <x v="1"/>
    <d v="2020-06-01T00:00:00"/>
    <m/>
    <m/>
    <m/>
    <n v="1"/>
    <m/>
    <m/>
    <m/>
    <m/>
    <m/>
    <m/>
    <m/>
    <m/>
    <m/>
    <m/>
    <m/>
    <x v="48"/>
    <n v="23"/>
    <d v="1899-12-30T00:00:00"/>
    <d v="1899-12-30T00:00:00"/>
    <d v="1899-12-30T00:00:00"/>
    <d v="1899-12-30T00:00:00"/>
    <d v="1899-12-31T11:00:00"/>
    <d v="1899-12-30T08:00:00"/>
  </r>
  <r>
    <x v="1"/>
    <d v="2020-06-02T00:00:00"/>
    <m/>
    <n v="1"/>
    <m/>
    <m/>
    <m/>
    <m/>
    <m/>
    <m/>
    <m/>
    <m/>
    <m/>
    <m/>
    <m/>
    <m/>
    <m/>
    <x v="48"/>
    <n v="23"/>
    <d v="1899-12-30T00:00:00"/>
    <d v="1899-12-30T00:00:00"/>
    <d v="1899-12-30T00:00:00"/>
    <d v="1899-12-30T00:00:00"/>
    <d v="1899-12-31T11:00:00"/>
    <d v="1899-12-30T08:00:00"/>
  </r>
  <r>
    <x v="1"/>
    <d v="2020-06-03T00:00:00"/>
    <m/>
    <m/>
    <m/>
    <m/>
    <m/>
    <m/>
    <m/>
    <m/>
    <m/>
    <m/>
    <m/>
    <d v="1899-12-30T07:49:54"/>
    <d v="1899-12-30T13:29:13"/>
    <d v="1899-12-30T14:14:20"/>
    <d v="1899-12-30T18:46:15"/>
    <x v="48"/>
    <n v="23"/>
    <d v="1899-12-30T05:39:19"/>
    <d v="1899-12-30T04:31:55"/>
    <d v="1899-12-30T10:11:14"/>
    <d v="1899-12-30T00:45:07"/>
    <d v="1899-12-31T11:00:00"/>
    <d v="1899-12-30T08:00:00"/>
  </r>
  <r>
    <x v="1"/>
    <d v="2020-06-08T00:00:00"/>
    <m/>
    <m/>
    <m/>
    <m/>
    <m/>
    <m/>
    <m/>
    <m/>
    <m/>
    <m/>
    <m/>
    <d v="1899-12-30T00:00:00"/>
    <d v="1899-12-30T00:00:00"/>
    <d v="1899-12-30T12:05:33"/>
    <d v="1899-12-30T19:23:22"/>
    <x v="49"/>
    <n v="24"/>
    <d v="1899-12-30T00:00:00"/>
    <d v="1899-12-30T07:17:49"/>
    <d v="1899-12-30T07:17:49"/>
    <d v="1899-12-30T00:00:00"/>
    <d v="1899-12-31T11:00:00"/>
    <d v="1899-12-30T08:00:00"/>
  </r>
  <r>
    <x v="1"/>
    <d v="2020-06-10T00:00:00"/>
    <m/>
    <m/>
    <m/>
    <m/>
    <m/>
    <m/>
    <m/>
    <m/>
    <m/>
    <m/>
    <m/>
    <d v="1899-12-30T07:46:11"/>
    <d v="1899-12-30T13:25:50"/>
    <d v="1899-12-30T14:13:19"/>
    <d v="1899-12-30T19:00:24"/>
    <x v="49"/>
    <n v="24"/>
    <d v="1899-12-30T05:39:39"/>
    <d v="1899-12-30T04:47:05"/>
    <d v="1899-12-30T10:26:44"/>
    <d v="1899-12-30T00:47:29"/>
    <d v="1899-12-31T11:00:00"/>
    <d v="1899-12-30T08:00:00"/>
  </r>
  <r>
    <x v="1"/>
    <d v="2020-06-13T00:00:00"/>
    <m/>
    <m/>
    <m/>
    <m/>
    <m/>
    <m/>
    <m/>
    <m/>
    <m/>
    <m/>
    <m/>
    <d v="1899-12-30T07:42:31"/>
    <d v="1899-12-30T13:21:02"/>
    <d v="1899-12-30T14:29:21"/>
    <d v="1899-12-30T17:46:15"/>
    <x v="49"/>
    <n v="24"/>
    <d v="1899-12-30T05:38:31"/>
    <d v="1899-12-30T03:16:54"/>
    <d v="1899-12-30T08:55:25"/>
    <d v="1899-12-30T01:08:19"/>
    <d v="1899-12-31T11:00:00"/>
    <d v="1899-12-30T08:00:00"/>
  </r>
  <r>
    <x v="1"/>
    <d v="2020-06-15T00:00:00"/>
    <m/>
    <m/>
    <m/>
    <m/>
    <m/>
    <m/>
    <m/>
    <m/>
    <m/>
    <m/>
    <m/>
    <d v="1899-12-30T00:00:00"/>
    <d v="1899-12-30T00:00:00"/>
    <d v="1899-12-30T12:07:41"/>
    <d v="1899-12-30T18:20:33"/>
    <x v="50"/>
    <n v="25"/>
    <d v="1899-12-30T00:00:00"/>
    <d v="1899-12-30T06:12:52"/>
    <d v="1899-12-30T06:12:52"/>
    <d v="1899-12-30T00:00:00"/>
    <d v="1899-12-31T11:00:00"/>
    <d v="1899-12-30T08:00:00"/>
  </r>
  <r>
    <x v="1"/>
    <d v="2020-06-16T00:00:00"/>
    <m/>
    <m/>
    <m/>
    <m/>
    <m/>
    <m/>
    <m/>
    <m/>
    <m/>
    <m/>
    <m/>
    <d v="1899-12-30T08:17:30"/>
    <d v="1899-12-30T13:00:10"/>
    <d v="1899-12-30T13:22:24"/>
    <d v="1899-12-30T18:10:42"/>
    <x v="50"/>
    <n v="25"/>
    <d v="1899-12-30T04:42:40"/>
    <d v="1899-12-30T04:48:18"/>
    <d v="1899-12-30T09:30:58"/>
    <d v="1899-12-30T00:22:14"/>
    <d v="1899-12-31T11:00:00"/>
    <d v="1899-12-30T08:00:00"/>
  </r>
  <r>
    <x v="1"/>
    <d v="2020-06-17T00:00:00"/>
    <m/>
    <m/>
    <m/>
    <m/>
    <m/>
    <m/>
    <m/>
    <m/>
    <m/>
    <m/>
    <m/>
    <d v="1899-12-30T07:43:43"/>
    <d v="1899-12-30T13:08:04"/>
    <d v="1899-12-30T13:59:04"/>
    <d v="1899-12-30T16:14:52"/>
    <x v="50"/>
    <n v="25"/>
    <d v="1899-12-30T05:24:21"/>
    <d v="1899-12-30T02:15:48"/>
    <d v="1899-12-30T07:40:09"/>
    <d v="1899-12-30T00:51:00"/>
    <d v="1899-12-31T11:00:00"/>
    <d v="1899-12-30T08:00:00"/>
  </r>
  <r>
    <x v="1"/>
    <d v="2020-06-22T00:00:00"/>
    <m/>
    <n v="1"/>
    <m/>
    <m/>
    <m/>
    <m/>
    <m/>
    <m/>
    <m/>
    <m/>
    <m/>
    <m/>
    <m/>
    <m/>
    <m/>
    <x v="51"/>
    <n v="26"/>
    <d v="1899-12-30T00:00:00"/>
    <d v="1899-12-30T00:00:00"/>
    <d v="1899-12-30T00:00:00"/>
    <d v="1899-12-30T00:00:00"/>
    <d v="1899-12-31T11:00:00"/>
    <d v="1899-12-30T08:00:00"/>
  </r>
  <r>
    <x v="1"/>
    <d v="2020-06-23T00:00:00"/>
    <m/>
    <m/>
    <m/>
    <m/>
    <m/>
    <m/>
    <m/>
    <m/>
    <m/>
    <m/>
    <m/>
    <d v="1899-12-30T07:50:11"/>
    <d v="1899-12-30T13:29:29"/>
    <d v="1899-12-30T00:00:00"/>
    <d v="1899-12-30T00:00:00"/>
    <x v="51"/>
    <n v="26"/>
    <d v="1899-12-30T05:39:18"/>
    <d v="1899-12-30T00:00:00"/>
    <d v="1899-12-30T05:39:18"/>
    <d v="1899-12-30T00:00:00"/>
    <d v="1899-12-31T11:00:00"/>
    <d v="1899-12-30T08:00:00"/>
  </r>
  <r>
    <x v="1"/>
    <d v="2020-06-24T00:00:00"/>
    <m/>
    <m/>
    <m/>
    <m/>
    <m/>
    <m/>
    <m/>
    <m/>
    <m/>
    <m/>
    <m/>
    <d v="1899-12-30T07:46:12"/>
    <d v="1899-12-30T13:05:45"/>
    <d v="1899-12-30T14:06:22"/>
    <d v="1899-12-30T17:49:43"/>
    <x v="51"/>
    <n v="26"/>
    <d v="1899-12-30T05:19:33"/>
    <d v="1899-12-30T03:43:21"/>
    <d v="1899-12-30T09:02:54"/>
    <d v="1899-12-30T01:00:37"/>
    <d v="1899-12-31T11:00:00"/>
    <d v="1899-12-30T08:00:00"/>
  </r>
  <r>
    <x v="1"/>
    <d v="2020-06-25T00:00:00"/>
    <m/>
    <m/>
    <m/>
    <m/>
    <m/>
    <m/>
    <m/>
    <m/>
    <m/>
    <m/>
    <m/>
    <d v="1899-12-30T07:50:04"/>
    <d v="1899-12-30T13:03:38"/>
    <d v="1899-12-30T13:46:26"/>
    <d v="1899-12-30T16:45:11"/>
    <x v="51"/>
    <n v="26"/>
    <d v="1899-12-30T05:13:34"/>
    <d v="1899-12-30T02:58:45"/>
    <d v="1899-12-30T08:12:19"/>
    <d v="1899-12-30T00:42:48"/>
    <d v="1899-12-31T11:00:00"/>
    <d v="1899-12-30T08:00:00"/>
  </r>
  <r>
    <x v="1"/>
    <d v="2020-06-29T00:00:00"/>
    <m/>
    <n v="1"/>
    <m/>
    <m/>
    <m/>
    <m/>
    <m/>
    <m/>
    <m/>
    <m/>
    <m/>
    <m/>
    <m/>
    <m/>
    <m/>
    <x v="52"/>
    <n v="27"/>
    <d v="1899-12-30T00:00:00"/>
    <d v="1899-12-30T00:00:00"/>
    <d v="1899-12-30T00:00:00"/>
    <d v="1899-12-30T00:00:00"/>
    <d v="1899-12-31T11:00:00"/>
    <d v="1899-12-30T08:00:00"/>
  </r>
  <r>
    <x v="1"/>
    <d v="2020-06-30T00:00:00"/>
    <m/>
    <m/>
    <m/>
    <m/>
    <m/>
    <m/>
    <m/>
    <m/>
    <m/>
    <m/>
    <m/>
    <d v="1899-12-30T07:58:03"/>
    <d v="1899-12-30T13:22:58"/>
    <d v="1899-12-30T14:08:20"/>
    <d v="1899-12-30T18:01:38"/>
    <x v="52"/>
    <n v="27"/>
    <d v="1899-12-30T05:24:55"/>
    <d v="1899-12-30T03:53:18"/>
    <d v="1899-12-30T09:18:13"/>
    <d v="1899-12-30T00:45:22"/>
    <d v="1899-12-31T11:00:00"/>
    <d v="1899-12-30T08:00:00"/>
  </r>
  <r>
    <x v="1"/>
    <d v="2020-07-01T00:00:00"/>
    <m/>
    <m/>
    <m/>
    <m/>
    <m/>
    <m/>
    <m/>
    <m/>
    <m/>
    <m/>
    <m/>
    <d v="1899-12-30T07:55:58"/>
    <d v="1899-12-30T13:00:00"/>
    <d v="1899-12-30T14:00:00"/>
    <d v="1899-12-30T17:00:33"/>
    <x v="52"/>
    <n v="27"/>
    <d v="1899-12-30T05:04:02"/>
    <d v="1899-12-30T03:00:33"/>
    <d v="1899-12-30T08:04:35"/>
    <d v="1899-12-30T01:00:00"/>
    <d v="1899-12-31T11:00:00"/>
    <d v="1899-12-30T08:00:00"/>
  </r>
  <r>
    <x v="1"/>
    <d v="2020-07-04T00:00:00"/>
    <m/>
    <m/>
    <m/>
    <m/>
    <m/>
    <m/>
    <m/>
    <m/>
    <m/>
    <m/>
    <m/>
    <d v="1899-12-30T07:52:16"/>
    <d v="1899-12-30T13:11:09"/>
    <d v="1899-12-30T14:14:27"/>
    <d v="1899-12-30T18:09:50"/>
    <x v="52"/>
    <n v="27"/>
    <d v="1899-12-30T05:18:53"/>
    <d v="1899-12-30T03:55:23"/>
    <d v="1899-12-30T09:14:16"/>
    <d v="1899-12-30T01:03:18"/>
    <d v="1899-12-31T11:00:00"/>
    <d v="1899-12-30T08:00:00"/>
  </r>
  <r>
    <x v="1"/>
    <d v="2020-07-06T00:00:00"/>
    <m/>
    <m/>
    <m/>
    <m/>
    <m/>
    <m/>
    <m/>
    <m/>
    <m/>
    <m/>
    <m/>
    <d v="1899-12-30T00:00:00"/>
    <d v="1899-12-30T00:00:00"/>
    <d v="1899-12-30T12:07:48"/>
    <d v="1899-12-30T18:02:32"/>
    <x v="53"/>
    <n v="28"/>
    <d v="1899-12-30T00:00:00"/>
    <d v="1899-12-30T05:54:44"/>
    <d v="1899-12-30T05:54:44"/>
    <d v="1899-12-30T00:00:00"/>
    <d v="1899-12-31T11:00:00"/>
    <d v="1899-12-30T08:00:00"/>
  </r>
  <r>
    <x v="1"/>
    <d v="2020-07-07T00:00:00"/>
    <m/>
    <m/>
    <m/>
    <m/>
    <m/>
    <m/>
    <m/>
    <m/>
    <m/>
    <m/>
    <m/>
    <d v="1899-12-30T07:53:55"/>
    <d v="1899-12-30T13:00:00"/>
    <d v="1899-12-30T14:00:00"/>
    <d v="1899-12-30T16:58:32"/>
    <x v="53"/>
    <n v="28"/>
    <d v="1899-12-30T05:06:05"/>
    <d v="1899-12-30T02:58:32"/>
    <d v="1899-12-30T08:04:37"/>
    <d v="1899-12-30T01:00:00"/>
    <d v="1899-12-31T11:00:00"/>
    <d v="1899-12-30T08:00:00"/>
  </r>
  <r>
    <x v="1"/>
    <d v="2020-07-08T00:00:00"/>
    <m/>
    <m/>
    <m/>
    <m/>
    <m/>
    <m/>
    <m/>
    <m/>
    <m/>
    <m/>
    <m/>
    <d v="1899-12-30T08:07:41"/>
    <d v="1899-12-30T13:17:13"/>
    <d v="1899-12-30T14:00:00"/>
    <d v="1899-12-30T18:01:08"/>
    <x v="53"/>
    <n v="28"/>
    <d v="1899-12-30T05:09:32"/>
    <d v="1899-12-30T04:01:08"/>
    <d v="1899-12-30T09:10:40"/>
    <d v="1899-12-30T00:42:47"/>
    <d v="1899-12-31T11:00:00"/>
    <d v="1899-12-30T08:00:00"/>
  </r>
  <r>
    <x v="1"/>
    <d v="2020-07-09T00:00:00"/>
    <m/>
    <m/>
    <m/>
    <m/>
    <m/>
    <m/>
    <m/>
    <m/>
    <m/>
    <m/>
    <m/>
    <d v="1899-12-30T08:03:36"/>
    <d v="1899-12-30T13:00:00"/>
    <d v="1899-12-30T14:00:00"/>
    <d v="1899-12-30T17:07:17"/>
    <x v="53"/>
    <n v="28"/>
    <d v="1899-12-30T04:56:24"/>
    <d v="1899-12-30T03:07:17"/>
    <d v="1899-12-30T08:03:41"/>
    <d v="1899-12-30T01:00:00"/>
    <d v="1899-12-31T11:00:00"/>
    <d v="1899-12-30T08:00:00"/>
  </r>
  <r>
    <x v="1"/>
    <d v="2020-07-14T00:00:00"/>
    <m/>
    <m/>
    <m/>
    <n v="1"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1"/>
    <d v="2020-07-15T00:00:00"/>
    <m/>
    <n v="1"/>
    <m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1"/>
    <d v="2020-07-16T00:00:00"/>
    <m/>
    <n v="1"/>
    <m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1"/>
    <d v="2020-07-20T00:00:00"/>
    <m/>
    <m/>
    <m/>
    <m/>
    <m/>
    <m/>
    <m/>
    <m/>
    <m/>
    <m/>
    <m/>
    <d v="1899-12-30T00:00:00"/>
    <d v="1899-12-30T00:00:00"/>
    <d v="1899-12-30T12:04:12"/>
    <d v="1899-12-30T18:16:56"/>
    <x v="1"/>
    <n v="30"/>
    <d v="1899-12-30T00:00:00"/>
    <d v="1899-12-30T06:12:44"/>
    <d v="1899-12-30T06:12:44"/>
    <d v="1899-12-30T00:00:00"/>
    <d v="1899-12-31T11:00:00"/>
    <d v="1899-12-30T08:00:00"/>
  </r>
  <r>
    <x v="1"/>
    <d v="2020-07-21T00:00:00"/>
    <m/>
    <m/>
    <m/>
    <m/>
    <m/>
    <m/>
    <m/>
    <m/>
    <m/>
    <m/>
    <m/>
    <d v="1899-12-30T08:02:58"/>
    <d v="1899-12-30T13:00:00"/>
    <d v="1899-12-30T14:00:00"/>
    <d v="1899-12-30T18:00:00"/>
    <x v="1"/>
    <n v="30"/>
    <d v="1899-12-30T04:57:02"/>
    <d v="1899-12-30T04:00:00"/>
    <d v="1899-12-30T08:57:02"/>
    <d v="1899-12-30T01:00:00"/>
    <d v="1899-12-31T11:00:00"/>
    <d v="1899-12-30T08:00:00"/>
  </r>
  <r>
    <x v="1"/>
    <d v="2020-07-23T00:00:00"/>
    <n v="1"/>
    <m/>
    <m/>
    <m/>
    <m/>
    <m/>
    <m/>
    <m/>
    <m/>
    <m/>
    <m/>
    <d v="1899-12-30T08:01:48"/>
    <d v="1899-12-30T13:00:00"/>
    <d v="1899-12-30T14:00:00"/>
    <d v="1899-12-30T16:03:10"/>
    <x v="1"/>
    <n v="30"/>
    <d v="1899-12-30T04:58:12"/>
    <d v="1899-12-30T02:03:10"/>
    <d v="1899-12-30T07:01:22"/>
    <d v="1899-12-30T01:00:00"/>
    <d v="1899-12-31T11:00:00"/>
    <d v="1899-12-30T08:00:00"/>
  </r>
  <r>
    <x v="1"/>
    <d v="2020-07-27T00:00:00"/>
    <m/>
    <m/>
    <m/>
    <m/>
    <m/>
    <m/>
    <m/>
    <m/>
    <m/>
    <m/>
    <m/>
    <d v="1899-12-30T00:00:00"/>
    <d v="1899-12-30T00:00:00"/>
    <d v="1899-12-30T12:05:07"/>
    <d v="1899-12-30T18:20:21"/>
    <x v="2"/>
    <n v="31"/>
    <d v="1899-12-30T00:00:00"/>
    <d v="1899-12-30T06:15:14"/>
    <d v="1899-12-30T06:15:14"/>
    <d v="1899-12-30T00:00:00"/>
    <d v="1899-12-31T11:00:00"/>
    <d v="1899-12-30T08:00:00"/>
  </r>
  <r>
    <x v="1"/>
    <d v="2020-07-28T00:00:00"/>
    <m/>
    <m/>
    <m/>
    <m/>
    <m/>
    <m/>
    <m/>
    <m/>
    <m/>
    <m/>
    <m/>
    <d v="1899-12-30T07:56:01"/>
    <d v="1899-12-30T13:00:00"/>
    <d v="1899-12-30T14:00:00"/>
    <d v="1899-12-30T16:59:57"/>
    <x v="2"/>
    <n v="31"/>
    <d v="1899-12-30T05:03:59"/>
    <d v="1899-12-30T02:59:57"/>
    <d v="1899-12-30T08:03:56"/>
    <d v="1899-12-30T01:00:00"/>
    <d v="1899-12-31T11:00:00"/>
    <d v="1899-12-30T08:00:00"/>
  </r>
  <r>
    <x v="1"/>
    <d v="2020-07-29T00:00:00"/>
    <m/>
    <n v="1"/>
    <m/>
    <m/>
    <m/>
    <m/>
    <m/>
    <m/>
    <m/>
    <m/>
    <m/>
    <m/>
    <m/>
    <m/>
    <m/>
    <x v="2"/>
    <n v="31"/>
    <d v="1899-12-30T00:00:00"/>
    <d v="1899-12-30T00:00:00"/>
    <d v="1899-12-30T00:00:00"/>
    <d v="1899-12-30T00:00:00"/>
    <d v="1899-12-31T11:00:00"/>
    <d v="1899-12-30T08:00:00"/>
  </r>
  <r>
    <x v="1"/>
    <d v="2020-07-30T00:00:00"/>
    <m/>
    <n v="1"/>
    <m/>
    <m/>
    <m/>
    <m/>
    <m/>
    <m/>
    <m/>
    <m/>
    <m/>
    <m/>
    <m/>
    <m/>
    <m/>
    <x v="2"/>
    <n v="31"/>
    <d v="1899-12-30T00:00:00"/>
    <d v="1899-12-30T00:00:00"/>
    <d v="1899-12-30T00:00:00"/>
    <d v="1899-12-30T00:00:00"/>
    <d v="1899-12-31T11:00:00"/>
    <d v="1899-12-30T08:00:00"/>
  </r>
  <r>
    <x v="1"/>
    <d v="2020-08-03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1"/>
    <d v="2020-08-04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1"/>
    <d v="2020-08-05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1"/>
    <d v="2020-08-06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1"/>
    <d v="2020-08-07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1"/>
    <d v="2020-08-08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1"/>
    <d v="2020-08-10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1"/>
    <d v="2020-08-11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1"/>
    <d v="2020-08-12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1"/>
    <d v="2020-08-13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1"/>
    <d v="2020-08-14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1"/>
    <d v="2020-08-15T00:00:00"/>
    <n v="1"/>
    <m/>
    <m/>
    <n v="1"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1"/>
    <d v="2020-08-17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1"/>
    <d v="2020-08-18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1"/>
    <d v="2020-08-19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1"/>
    <d v="2020-08-20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1"/>
    <d v="2020-08-21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1"/>
    <d v="2020-08-22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1"/>
    <d v="2020-08-24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1"/>
    <d v="2020-08-25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1"/>
    <d v="2020-08-26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1"/>
    <d v="2020-08-27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1"/>
    <d v="2020-08-28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1"/>
    <d v="2020-08-29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1"/>
    <d v="2020-08-31T00:00:00"/>
    <m/>
    <m/>
    <m/>
    <m/>
    <m/>
    <m/>
    <m/>
    <m/>
    <m/>
    <m/>
    <m/>
    <m/>
    <m/>
    <d v="1899-12-30T11:56:41"/>
    <d v="1899-12-30T18:00:00"/>
    <x v="7"/>
    <n v="36"/>
    <d v="1899-12-30T00:00:00"/>
    <d v="1899-12-30T06:03:19"/>
    <d v="1899-12-30T06:03:19"/>
    <d v="1899-12-30T00:00:00"/>
    <d v="1899-12-31T11:00:00"/>
    <d v="1899-12-30T08:00:00"/>
  </r>
  <r>
    <x v="1"/>
    <d v="2020-09-02T00:00:00"/>
    <m/>
    <m/>
    <m/>
    <m/>
    <m/>
    <m/>
    <m/>
    <m/>
    <m/>
    <m/>
    <m/>
    <d v="1899-12-30T08:05:23"/>
    <d v="1899-12-30T14:06:02"/>
    <d v="1899-12-30T15:00:00"/>
    <d v="1899-12-30T18:36:13"/>
    <x v="7"/>
    <n v="36"/>
    <d v="1899-12-30T06:00:39"/>
    <d v="1899-12-30T03:36:13"/>
    <d v="1899-12-30T09:36:52"/>
    <d v="1899-12-30T00:53:58"/>
    <d v="1899-12-31T11:00:00"/>
    <d v="1899-12-30T08:00:00"/>
  </r>
  <r>
    <x v="1"/>
    <d v="2020-09-03T00:00:00"/>
    <m/>
    <m/>
    <m/>
    <m/>
    <m/>
    <m/>
    <m/>
    <m/>
    <m/>
    <m/>
    <m/>
    <d v="1899-12-30T08:13:53"/>
    <d v="1899-12-30T14:12:51"/>
    <d v="1899-12-30T14:48:04"/>
    <d v="1899-12-30T18:13:07"/>
    <x v="7"/>
    <n v="36"/>
    <d v="1899-12-30T05:58:58"/>
    <d v="1899-12-30T03:25:03"/>
    <d v="1899-12-30T09:24:01"/>
    <d v="1899-12-30T00:35:13"/>
    <d v="1899-12-31T11:00:00"/>
    <d v="1899-12-30T08:00:00"/>
  </r>
  <r>
    <x v="1"/>
    <d v="2020-09-05T00:00:00"/>
    <m/>
    <m/>
    <m/>
    <m/>
    <m/>
    <m/>
    <m/>
    <m/>
    <m/>
    <m/>
    <m/>
    <d v="1899-12-30T08:32:47"/>
    <d v="1899-12-30T13:13:24"/>
    <d v="1899-12-30T14:20:58"/>
    <d v="1899-12-30T18:24:50"/>
    <x v="7"/>
    <n v="36"/>
    <d v="1899-12-30T04:40:37"/>
    <d v="1899-12-30T04:03:52"/>
    <d v="1899-12-30T08:44:29"/>
    <d v="1899-12-30T01:07:34"/>
    <d v="1899-12-31T11:00:00"/>
    <d v="1899-12-30T08:00:00"/>
  </r>
  <r>
    <x v="1"/>
    <d v="2020-09-07T00:00:00"/>
    <m/>
    <m/>
    <m/>
    <m/>
    <m/>
    <m/>
    <m/>
    <m/>
    <m/>
    <m/>
    <m/>
    <d v="1899-12-30T00:00:00"/>
    <d v="1899-12-30T00:00:00"/>
    <d v="1899-12-30T12:56:24"/>
    <d v="1899-12-30T18:51:17"/>
    <x v="8"/>
    <n v="37"/>
    <d v="1899-12-30T00:00:00"/>
    <d v="1899-12-30T05:54:53"/>
    <d v="1899-12-30T05:54:53"/>
    <d v="1899-12-30T00:00:00"/>
    <d v="1899-12-31T11:00:00"/>
    <d v="1899-12-30T08:00:00"/>
  </r>
  <r>
    <x v="1"/>
    <d v="2020-09-08T00:00:00"/>
    <m/>
    <m/>
    <m/>
    <m/>
    <m/>
    <m/>
    <m/>
    <m/>
    <m/>
    <m/>
    <m/>
    <d v="1899-12-30T08:05:36"/>
    <d v="1899-12-30T13:02:07"/>
    <d v="1899-12-30T14:11:37"/>
    <d v="1899-12-30T17:00:50"/>
    <x v="8"/>
    <n v="37"/>
    <d v="1899-12-30T04:56:31"/>
    <d v="1899-12-30T02:49:13"/>
    <d v="1899-12-30T07:45:44"/>
    <d v="1899-12-30T01:09:30"/>
    <d v="1899-12-31T11:00:00"/>
    <d v="1899-12-30T08:00:00"/>
  </r>
  <r>
    <x v="1"/>
    <d v="2020-09-09T00:00:00"/>
    <m/>
    <m/>
    <m/>
    <m/>
    <m/>
    <m/>
    <m/>
    <m/>
    <m/>
    <m/>
    <m/>
    <d v="1899-12-30T08:03:24"/>
    <d v="1899-12-30T13:00:00"/>
    <d v="1899-12-30T14:00:00"/>
    <d v="1899-12-30T18:58:51"/>
    <x v="8"/>
    <n v="37"/>
    <d v="1899-12-30T04:56:36"/>
    <d v="1899-12-30T04:58:51"/>
    <d v="1899-12-30T09:55:27"/>
    <d v="1899-12-30T01:00:00"/>
    <d v="1899-12-31T11:00:00"/>
    <d v="1899-12-30T08:00:00"/>
  </r>
  <r>
    <x v="1"/>
    <d v="2020-09-10T00:00:00"/>
    <m/>
    <m/>
    <m/>
    <m/>
    <m/>
    <m/>
    <m/>
    <m/>
    <m/>
    <m/>
    <m/>
    <d v="1899-12-30T08:00:00"/>
    <d v="1899-12-30T13:21:27"/>
    <d v="1899-12-30T13:58:40"/>
    <d v="1899-12-30T18:08:15"/>
    <x v="8"/>
    <n v="37"/>
    <d v="1899-12-30T05:21:27"/>
    <d v="1899-12-30T04:09:35"/>
    <d v="1899-12-30T09:31:02"/>
    <d v="1899-12-30T00:37:13"/>
    <d v="1899-12-31T11:00:00"/>
    <d v="1899-12-30T08:00:00"/>
  </r>
  <r>
    <x v="1"/>
    <d v="2020-09-14T00:00:00"/>
    <m/>
    <m/>
    <m/>
    <m/>
    <m/>
    <m/>
    <m/>
    <m/>
    <m/>
    <m/>
    <m/>
    <m/>
    <m/>
    <d v="1899-12-30T12:47:31"/>
    <d v="1899-12-30T18:00:00"/>
    <x v="9"/>
    <n v="38"/>
    <d v="1899-12-30T00:00:00"/>
    <d v="1899-12-30T05:12:29"/>
    <d v="1899-12-30T05:12:29"/>
    <d v="1899-12-30T00:00:00"/>
    <d v="1899-12-31T11:00:00"/>
    <d v="1899-12-30T08:00:00"/>
  </r>
  <r>
    <x v="1"/>
    <d v="2020-09-15T00:00:00"/>
    <m/>
    <m/>
    <m/>
    <m/>
    <m/>
    <m/>
    <m/>
    <m/>
    <m/>
    <m/>
    <m/>
    <d v="1899-12-30T07:58:15"/>
    <d v="1899-12-30T12:55:57"/>
    <d v="1899-12-30T13:48:47"/>
    <d v="1899-12-30T17:38:01"/>
    <x v="9"/>
    <n v="38"/>
    <d v="1899-12-30T04:57:42"/>
    <d v="1899-12-30T03:49:14"/>
    <d v="1899-12-30T08:46:56"/>
    <d v="1899-12-30T00:52:50"/>
    <d v="1899-12-31T11:00:00"/>
    <d v="1899-12-30T08:00:00"/>
  </r>
  <r>
    <x v="1"/>
    <d v="2020-09-16T00:00:00"/>
    <m/>
    <m/>
    <m/>
    <m/>
    <m/>
    <m/>
    <m/>
    <m/>
    <m/>
    <m/>
    <m/>
    <d v="1899-12-30T07:50:48"/>
    <d v="1899-12-30T12:37:16"/>
    <d v="1899-12-30T12:53:13"/>
    <d v="1899-12-30T16:51:51"/>
    <x v="9"/>
    <n v="38"/>
    <d v="1899-12-30T04:46:28"/>
    <d v="1899-12-30T03:58:38"/>
    <d v="1899-12-30T08:45:06"/>
    <d v="1899-12-30T00:15:57"/>
    <d v="1899-12-31T11:00:00"/>
    <d v="1899-12-30T08:00:00"/>
  </r>
  <r>
    <x v="1"/>
    <d v="2020-09-17T00:00:00"/>
    <m/>
    <m/>
    <m/>
    <m/>
    <m/>
    <m/>
    <m/>
    <m/>
    <m/>
    <m/>
    <m/>
    <d v="1899-12-30T08:00:11"/>
    <d v="1899-12-30T13:10:08"/>
    <d v="1899-12-30T13:54:55"/>
    <d v="1899-12-30T18:04:32"/>
    <x v="9"/>
    <n v="38"/>
    <d v="1899-12-30T05:09:57"/>
    <d v="1899-12-30T04:09:37"/>
    <d v="1899-12-30T09:19:34"/>
    <d v="1899-12-30T00:44:47"/>
    <d v="1899-12-31T11:00:00"/>
    <d v="1899-12-30T08:00:00"/>
  </r>
  <r>
    <x v="1"/>
    <d v="2020-09-21T00:00:00"/>
    <m/>
    <m/>
    <m/>
    <m/>
    <m/>
    <m/>
    <m/>
    <m/>
    <m/>
    <m/>
    <m/>
    <d v="1899-12-30T00:00:00"/>
    <d v="1899-12-30T00:00:00"/>
    <d v="1899-12-30T12:54:43"/>
    <d v="1899-12-30T18:50:09"/>
    <x v="10"/>
    <n v="39"/>
    <d v="1899-12-30T00:00:00"/>
    <d v="1899-12-30T05:55:26"/>
    <d v="1899-12-30T05:55:26"/>
    <d v="1899-12-30T00:00:00"/>
    <d v="1899-12-31T11:00:00"/>
    <d v="1899-12-30T08:00:00"/>
  </r>
  <r>
    <x v="1"/>
    <d v="2020-09-22T00:00:00"/>
    <m/>
    <m/>
    <m/>
    <m/>
    <m/>
    <m/>
    <m/>
    <m/>
    <m/>
    <m/>
    <m/>
    <d v="1899-12-30T08:00:05"/>
    <d v="1899-12-30T13:05:41"/>
    <d v="1899-12-30T14:09:27"/>
    <d v="1899-12-30T17:07:35"/>
    <x v="10"/>
    <n v="39"/>
    <d v="1899-12-30T05:05:36"/>
    <d v="1899-12-30T02:58:08"/>
    <d v="1899-12-30T08:03:44"/>
    <d v="1899-12-30T01:03:46"/>
    <d v="1899-12-31T11:00:00"/>
    <d v="1899-12-30T08:00:00"/>
  </r>
  <r>
    <x v="1"/>
    <d v="2020-09-23T00:00:00"/>
    <m/>
    <m/>
    <m/>
    <m/>
    <m/>
    <m/>
    <m/>
    <m/>
    <m/>
    <m/>
    <m/>
    <d v="1899-12-30T07:58:19"/>
    <d v="1899-12-30T13:38:12"/>
    <d v="1899-12-30T14:10:16"/>
    <d v="1899-12-30T17:22:48"/>
    <x v="10"/>
    <n v="39"/>
    <d v="1899-12-30T05:39:53"/>
    <d v="1899-12-30T03:12:32"/>
    <d v="1899-12-30T08:52:25"/>
    <d v="1899-12-30T00:32:04"/>
    <d v="1899-12-31T11:00:00"/>
    <d v="1899-12-30T08:00:00"/>
  </r>
  <r>
    <x v="1"/>
    <d v="2020-09-24T00:00:00"/>
    <m/>
    <m/>
    <m/>
    <m/>
    <m/>
    <m/>
    <m/>
    <m/>
    <m/>
    <m/>
    <m/>
    <d v="1899-12-30T08:04:10"/>
    <d v="1899-12-30T13:03:29"/>
    <d v="1899-12-30T14:00:00"/>
    <d v="1899-12-30T18:13:55"/>
    <x v="10"/>
    <n v="39"/>
    <d v="1899-12-30T04:59:19"/>
    <d v="1899-12-30T04:13:55"/>
    <d v="1899-12-30T09:13:14"/>
    <d v="1899-12-30T00:56:31"/>
    <d v="1899-12-31T11:00:00"/>
    <d v="1899-12-30T08:00:00"/>
  </r>
  <r>
    <x v="1"/>
    <d v="2020-09-26T00:00:00"/>
    <m/>
    <m/>
    <m/>
    <m/>
    <m/>
    <m/>
    <m/>
    <m/>
    <m/>
    <m/>
    <m/>
    <d v="1899-12-30T07:42:24"/>
    <d v="1899-12-30T13:17:08"/>
    <d v="1899-12-30T13:56:52"/>
    <d v="1899-12-30T17:54:20"/>
    <x v="10"/>
    <n v="39"/>
    <d v="1899-12-30T05:34:44"/>
    <d v="1899-12-30T03:57:28"/>
    <d v="1899-12-30T09:32:12"/>
    <d v="1899-12-30T00:39:44"/>
    <d v="1899-12-31T11:00:00"/>
    <d v="1899-12-30T08:00:00"/>
  </r>
  <r>
    <x v="1"/>
    <d v="2020-09-29T00:00:00"/>
    <m/>
    <m/>
    <m/>
    <m/>
    <m/>
    <m/>
    <m/>
    <m/>
    <m/>
    <m/>
    <m/>
    <d v="1899-12-30T08:00:22"/>
    <d v="1899-12-30T13:05:41"/>
    <d v="1899-12-30T13:58:47"/>
    <d v="1899-12-30T17:43:03"/>
    <x v="11"/>
    <n v="40"/>
    <d v="1899-12-30T05:05:19"/>
    <d v="1899-12-30T03:44:16"/>
    <d v="1899-12-30T08:49:35"/>
    <d v="1899-12-30T00:53:06"/>
    <d v="1899-12-31T11:00:00"/>
    <d v="1899-12-30T08:00:00"/>
  </r>
  <r>
    <x v="1"/>
    <d v="2020-09-30T00:00:00"/>
    <m/>
    <m/>
    <m/>
    <m/>
    <m/>
    <m/>
    <m/>
    <m/>
    <m/>
    <m/>
    <m/>
    <d v="1899-12-30T07:56:43"/>
    <d v="1899-12-30T13:43:29"/>
    <d v="1899-12-30T14:14:57"/>
    <d v="1899-12-30T18:02:18"/>
    <x v="11"/>
    <n v="40"/>
    <d v="1899-12-30T05:46:46"/>
    <d v="1899-12-30T03:47:21"/>
    <d v="1899-12-30T09:34:07"/>
    <d v="1899-12-30T00:31:28"/>
    <d v="1899-12-31T11:00:00"/>
    <d v="1899-12-30T08:00:00"/>
  </r>
  <r>
    <x v="1"/>
    <d v="2020-10-01T00:00:00"/>
    <m/>
    <m/>
    <m/>
    <m/>
    <m/>
    <m/>
    <m/>
    <m/>
    <m/>
    <m/>
    <m/>
    <d v="1899-12-30T08:33:49"/>
    <d v="1899-12-30T12:55:08"/>
    <d v="1899-12-30T13:56:04"/>
    <d v="1899-12-30T18:06:12"/>
    <x v="11"/>
    <n v="40"/>
    <d v="1899-12-30T04:21:19"/>
    <d v="1899-12-30T04:10:08"/>
    <d v="1899-12-30T08:31:27"/>
    <d v="1899-12-30T01:00:56"/>
    <d v="1899-12-31T11:00:00"/>
    <d v="1899-12-30T08:00:00"/>
  </r>
  <r>
    <x v="1"/>
    <d v="2020-10-03T00:00:00"/>
    <m/>
    <m/>
    <m/>
    <m/>
    <m/>
    <m/>
    <m/>
    <m/>
    <m/>
    <m/>
    <m/>
    <d v="1899-12-30T07:49:09"/>
    <d v="1899-12-30T13:48:51"/>
    <d v="1899-12-30T14:40:33"/>
    <d v="1899-12-30T16:56:51"/>
    <x v="11"/>
    <n v="40"/>
    <d v="1899-12-30T05:59:42"/>
    <d v="1899-12-30T02:16:18"/>
    <d v="1899-12-30T08:16:00"/>
    <d v="1899-12-30T00:51:42"/>
    <d v="1899-12-31T11:00:00"/>
    <d v="1899-12-30T08:00:00"/>
  </r>
  <r>
    <x v="1"/>
    <d v="2020-10-07T00:00:00"/>
    <m/>
    <m/>
    <m/>
    <m/>
    <m/>
    <m/>
    <m/>
    <m/>
    <m/>
    <m/>
    <m/>
    <d v="1899-12-30T07:58:15"/>
    <d v="1899-12-30T13:23:29"/>
    <d v="1899-12-30T14:13:53"/>
    <d v="1899-12-30T17:54:25"/>
    <x v="12"/>
    <n v="41"/>
    <d v="1899-12-30T05:25:14"/>
    <d v="1899-12-30T03:40:32"/>
    <d v="1899-12-30T09:05:46"/>
    <d v="1899-12-30T00:50:24"/>
    <d v="1899-12-31T11:00:00"/>
    <d v="1899-12-30T08:00:00"/>
  </r>
  <r>
    <x v="1"/>
    <d v="2020-10-12T00:00:00"/>
    <m/>
    <m/>
    <m/>
    <m/>
    <m/>
    <m/>
    <m/>
    <m/>
    <m/>
    <m/>
    <m/>
    <d v="1899-12-30T00:00:00"/>
    <d v="1899-12-30T00:00:00"/>
    <d v="1899-12-30T12:57:52"/>
    <d v="1899-12-30T18:30:56"/>
    <x v="13"/>
    <n v="42"/>
    <d v="1899-12-30T00:00:00"/>
    <d v="1899-12-30T05:33:04"/>
    <d v="1899-12-30T05:33:04"/>
    <d v="1899-12-30T00:00:00"/>
    <d v="1899-12-31T11:00:00"/>
    <d v="1899-12-30T08:00:00"/>
  </r>
  <r>
    <x v="1"/>
    <d v="2020-10-13T00:00:00"/>
    <m/>
    <m/>
    <m/>
    <m/>
    <m/>
    <m/>
    <m/>
    <m/>
    <m/>
    <m/>
    <m/>
    <d v="1899-12-30T08:04:52"/>
    <d v="1899-12-30T13:15:14"/>
    <d v="1899-12-30T14:04:20"/>
    <d v="1899-12-30T18:07:45"/>
    <x v="13"/>
    <n v="42"/>
    <d v="1899-12-30T05:10:22"/>
    <d v="1899-12-30T04:03:25"/>
    <d v="1899-12-30T09:13:47"/>
    <d v="1899-12-30T00:49:06"/>
    <d v="1899-12-31T11:00:00"/>
    <d v="1899-12-30T08:00:00"/>
  </r>
  <r>
    <x v="1"/>
    <d v="2020-10-14T00:00:00"/>
    <m/>
    <m/>
    <m/>
    <m/>
    <m/>
    <m/>
    <m/>
    <m/>
    <m/>
    <m/>
    <m/>
    <d v="1899-12-30T07:56:01"/>
    <d v="1899-12-30T13:00:00"/>
    <d v="1899-12-30T14:04:50"/>
    <d v="1899-12-30T18:28:17"/>
    <x v="13"/>
    <n v="42"/>
    <d v="1899-12-30T05:03:59"/>
    <d v="1899-12-30T04:23:27"/>
    <d v="1899-12-30T09:27:26"/>
    <d v="1899-12-30T01:04:50"/>
    <d v="1899-12-31T11:00:00"/>
    <d v="1899-12-30T08:00:00"/>
  </r>
  <r>
    <x v="1"/>
    <d v="2020-10-15T00:00:00"/>
    <m/>
    <m/>
    <m/>
    <m/>
    <m/>
    <m/>
    <m/>
    <m/>
    <m/>
    <m/>
    <m/>
    <d v="1899-12-30T08:04:19"/>
    <d v="1899-12-30T13:11:38"/>
    <d v="1899-12-30T13:53:24"/>
    <d v="1899-12-30T17:31:44"/>
    <x v="13"/>
    <n v="42"/>
    <d v="1899-12-30T05:07:19"/>
    <d v="1899-12-30T03:38:20"/>
    <d v="1899-12-30T08:45:39"/>
    <d v="1899-12-30T00:41:46"/>
    <d v="1899-12-31T11:00:00"/>
    <d v="1899-12-30T08:00:00"/>
  </r>
  <r>
    <x v="1"/>
    <d v="2020-10-17T00:00:00"/>
    <m/>
    <m/>
    <m/>
    <m/>
    <m/>
    <m/>
    <m/>
    <m/>
    <m/>
    <m/>
    <m/>
    <d v="1899-12-30T08:08:30"/>
    <d v="1899-12-30T13:27:27"/>
    <d v="1899-12-30T14:14:57"/>
    <d v="1899-12-30T18:08:13"/>
    <x v="13"/>
    <n v="42"/>
    <d v="1899-12-30T05:18:57"/>
    <d v="1899-12-30T03:53:16"/>
    <d v="1899-12-30T09:12:13"/>
    <d v="1899-12-30T00:47:30"/>
    <d v="1899-12-31T11:00:00"/>
    <d v="1899-12-30T08:00:00"/>
  </r>
  <r>
    <x v="1"/>
    <d v="2020-10-19T00:00:00"/>
    <m/>
    <m/>
    <m/>
    <m/>
    <m/>
    <m/>
    <m/>
    <m/>
    <m/>
    <m/>
    <m/>
    <d v="1899-12-30T00:00:00"/>
    <d v="1899-12-30T00:00:00"/>
    <d v="1899-12-30T12:51:12"/>
    <d v="1899-12-30T17:52:43"/>
    <x v="14"/>
    <n v="43"/>
    <d v="1899-12-30T00:00:00"/>
    <d v="1899-12-30T05:01:31"/>
    <d v="1899-12-30T05:01:31"/>
    <d v="1899-12-30T00:00:00"/>
    <d v="1899-12-31T11:00:00"/>
    <d v="1899-12-30T08:00:00"/>
  </r>
  <r>
    <x v="1"/>
    <d v="2020-10-20T00:00:00"/>
    <m/>
    <m/>
    <m/>
    <m/>
    <m/>
    <m/>
    <m/>
    <m/>
    <m/>
    <m/>
    <m/>
    <d v="1899-12-30T08:04:41"/>
    <d v="1899-12-30T12:59:50"/>
    <d v="1899-12-30T13:52:17"/>
    <d v="1899-12-30T17:52:13"/>
    <x v="14"/>
    <n v="43"/>
    <d v="1899-12-30T04:55:09"/>
    <d v="1899-12-30T03:59:56"/>
    <d v="1899-12-30T08:55:05"/>
    <d v="1899-12-30T00:52:27"/>
    <d v="1899-12-31T11:00:00"/>
    <d v="1899-12-30T08:00:00"/>
  </r>
  <r>
    <x v="1"/>
    <d v="2020-10-21T00:00:00"/>
    <m/>
    <m/>
    <m/>
    <m/>
    <m/>
    <m/>
    <m/>
    <m/>
    <m/>
    <m/>
    <m/>
    <d v="1899-12-30T07:52:39"/>
    <d v="1899-12-30T13:00:08"/>
    <d v="1899-12-30T14:01:34"/>
    <d v="1899-12-30T16:22:18"/>
    <x v="14"/>
    <n v="43"/>
    <d v="1899-12-30T05:07:29"/>
    <d v="1899-12-30T02:20:44"/>
    <d v="1899-12-30T07:28:13"/>
    <d v="1899-12-30T01:01:26"/>
    <d v="1899-12-31T11:00:00"/>
    <d v="1899-12-30T08:00:00"/>
  </r>
  <r>
    <x v="1"/>
    <d v="2020-10-22T00:00:00"/>
    <m/>
    <m/>
    <m/>
    <m/>
    <m/>
    <m/>
    <m/>
    <m/>
    <m/>
    <m/>
    <m/>
    <d v="1899-12-30T07:56:19"/>
    <d v="1899-12-30T13:10:14"/>
    <d v="1899-12-30T13:54:52"/>
    <d v="1899-12-30T17:33:57"/>
    <x v="14"/>
    <n v="43"/>
    <d v="1899-12-30T05:13:55"/>
    <d v="1899-12-30T03:39:05"/>
    <d v="1899-12-30T08:53:00"/>
    <d v="1899-12-30T00:44:38"/>
    <d v="1899-12-31T11:00:00"/>
    <d v="1899-12-30T08:00:00"/>
  </r>
  <r>
    <x v="1"/>
    <d v="2020-10-28T00:00:00"/>
    <m/>
    <m/>
    <m/>
    <m/>
    <m/>
    <m/>
    <m/>
    <m/>
    <m/>
    <m/>
    <m/>
    <d v="1899-12-30T08:47:02"/>
    <d v="1899-12-30T14:22:14"/>
    <d v="1899-12-30T15:17:09"/>
    <d v="1899-12-30T18:54:44"/>
    <x v="15"/>
    <n v="44"/>
    <d v="1899-12-30T05:35:12"/>
    <d v="1899-12-30T03:37:35"/>
    <d v="1899-12-30T09:12:47"/>
    <d v="1899-12-30T00:54:55"/>
    <d v="1899-12-31T11:00:00"/>
    <d v="1899-12-30T08:00:00"/>
  </r>
  <r>
    <x v="1"/>
    <d v="2020-10-29T00:00:00"/>
    <m/>
    <m/>
    <m/>
    <m/>
    <m/>
    <m/>
    <m/>
    <m/>
    <m/>
    <m/>
    <m/>
    <d v="1899-12-30T09:13:54"/>
    <d v="1899-12-30T14:27:16"/>
    <d v="1899-12-30T15:17:07"/>
    <d v="1899-12-30T19:59:25"/>
    <x v="15"/>
    <n v="44"/>
    <d v="1899-12-30T05:13:22"/>
    <d v="1899-12-30T04:42:18"/>
    <d v="1899-12-30T09:55:40"/>
    <d v="1899-12-30T00:49:51"/>
    <d v="1899-12-31T11:00:00"/>
    <d v="1899-12-30T08:00:00"/>
  </r>
  <r>
    <x v="1"/>
    <d v="2020-10-30T00:00:00"/>
    <m/>
    <m/>
    <m/>
    <m/>
    <m/>
    <m/>
    <m/>
    <m/>
    <m/>
    <m/>
    <m/>
    <d v="1899-12-30T08:43:14"/>
    <d v="1899-12-30T14:17:35"/>
    <d v="1899-12-30T14:59:51"/>
    <d v="1899-12-30T19:40:16"/>
    <x v="15"/>
    <n v="44"/>
    <d v="1899-12-30T05:34:21"/>
    <d v="1899-12-30T04:40:25"/>
    <d v="1899-12-30T10:14:46"/>
    <d v="1899-12-30T00:42:16"/>
    <d v="1899-12-31T11:00:00"/>
    <d v="1899-12-30T08:00:00"/>
  </r>
  <r>
    <x v="1"/>
    <d v="2020-11-02T00:00:00"/>
    <m/>
    <m/>
    <m/>
    <m/>
    <m/>
    <m/>
    <m/>
    <m/>
    <m/>
    <m/>
    <m/>
    <d v="1899-12-30T00:00:00"/>
    <d v="1899-12-30T00:00:00"/>
    <d v="1899-12-30T13:29:45"/>
    <d v="1899-12-30T19:17:18"/>
    <x v="16"/>
    <n v="45"/>
    <d v="1899-12-30T00:00:00"/>
    <d v="1899-12-30T05:47:33"/>
    <d v="1899-12-30T05:47:33"/>
    <d v="1899-12-30T00:00:00"/>
    <d v="1899-12-31T11:00:00"/>
    <d v="1899-12-30T08:00:00"/>
  </r>
  <r>
    <x v="1"/>
    <d v="2020-11-03T00:00:00"/>
    <m/>
    <m/>
    <m/>
    <m/>
    <m/>
    <m/>
    <m/>
    <m/>
    <m/>
    <m/>
    <m/>
    <d v="1899-12-30T09:00:22"/>
    <d v="1899-12-30T14:30:24"/>
    <d v="1899-12-30T15:08:18"/>
    <d v="1899-12-30T18:03:20"/>
    <x v="16"/>
    <n v="45"/>
    <d v="1899-12-30T05:30:02"/>
    <d v="1899-12-30T02:55:02"/>
    <d v="1899-12-30T08:25:04"/>
    <d v="1899-12-30T00:37:54"/>
    <d v="1899-12-31T11:00:00"/>
    <d v="1899-12-30T08:00:00"/>
  </r>
  <r>
    <x v="1"/>
    <d v="2020-11-04T00:00:00"/>
    <m/>
    <m/>
    <m/>
    <m/>
    <m/>
    <m/>
    <m/>
    <m/>
    <m/>
    <m/>
    <m/>
    <d v="1899-12-30T09:01:14"/>
    <d v="1899-12-30T14:11:48"/>
    <d v="1899-12-30T15:03:11"/>
    <d v="1899-12-30T19:09:29"/>
    <x v="16"/>
    <n v="45"/>
    <d v="1899-12-30T05:10:34"/>
    <d v="1899-12-30T04:06:18"/>
    <d v="1899-12-30T09:16:52"/>
    <d v="1899-12-30T00:51:23"/>
    <d v="1899-12-31T11:00:00"/>
    <d v="1899-12-30T08:00:00"/>
  </r>
  <r>
    <x v="1"/>
    <d v="2020-11-05T00:00:00"/>
    <m/>
    <m/>
    <m/>
    <m/>
    <m/>
    <m/>
    <m/>
    <m/>
    <m/>
    <m/>
    <m/>
    <d v="1899-12-30T09:16:04"/>
    <d v="1899-12-30T14:07:23"/>
    <d v="1899-12-30T14:51:31"/>
    <d v="1899-12-30T18:42:06"/>
    <x v="16"/>
    <n v="45"/>
    <d v="1899-12-30T04:51:19"/>
    <d v="1899-12-30T03:50:35"/>
    <d v="1899-12-30T08:41:54"/>
    <d v="1899-12-30T00:44:08"/>
    <d v="1899-12-31T11:00:00"/>
    <d v="1899-12-30T08:00:00"/>
  </r>
  <r>
    <x v="1"/>
    <d v="2020-11-07T00:00:00"/>
    <m/>
    <m/>
    <m/>
    <m/>
    <m/>
    <m/>
    <m/>
    <m/>
    <m/>
    <m/>
    <m/>
    <d v="1899-12-30T08:50:49"/>
    <d v="1899-12-30T13:00:00"/>
    <d v="1899-12-30T14:00:00"/>
    <d v="1899-12-30T18:00:24"/>
    <x v="16"/>
    <n v="45"/>
    <d v="1899-12-30T04:09:11"/>
    <d v="1899-12-30T04:00:24"/>
    <d v="1899-12-30T08:09:35"/>
    <d v="1899-12-30T01:00:00"/>
    <d v="1899-12-31T11:00:00"/>
    <d v="1899-12-30T08:00:00"/>
  </r>
  <r>
    <x v="1"/>
    <d v="2020-11-09T00:00:00"/>
    <m/>
    <m/>
    <m/>
    <m/>
    <m/>
    <m/>
    <m/>
    <m/>
    <m/>
    <m/>
    <m/>
    <d v="1899-12-30T00:00:00"/>
    <d v="1899-12-30T00:00:00"/>
    <d v="1899-12-30T14:04:35"/>
    <d v="1899-12-30T19:20:04"/>
    <x v="17"/>
    <n v="46"/>
    <d v="1899-12-30T00:00:00"/>
    <d v="1899-12-30T05:15:29"/>
    <d v="1899-12-30T05:15:29"/>
    <d v="1899-12-30T00:00:00"/>
    <d v="1899-12-31T11:00:00"/>
    <d v="1899-12-30T08:00:00"/>
  </r>
  <r>
    <x v="1"/>
    <d v="2020-11-10T00:00:00"/>
    <m/>
    <m/>
    <m/>
    <m/>
    <m/>
    <m/>
    <m/>
    <m/>
    <m/>
    <m/>
    <m/>
    <d v="1899-12-30T09:04:04"/>
    <d v="1899-12-30T13:00:00"/>
    <d v="1899-12-30T14:00:00"/>
    <d v="1899-12-30T19:07:14"/>
    <x v="17"/>
    <n v="46"/>
    <d v="1899-12-30T03:55:56"/>
    <d v="1899-12-30T05:07:14"/>
    <d v="1899-12-30T09:03:10"/>
    <d v="1899-12-30T01:00:00"/>
    <d v="1899-12-31T11:00:00"/>
    <d v="1899-12-30T08:00:00"/>
  </r>
  <r>
    <x v="1"/>
    <d v="2020-11-11T00:00:00"/>
    <m/>
    <m/>
    <m/>
    <n v="1"/>
    <m/>
    <m/>
    <m/>
    <m/>
    <m/>
    <m/>
    <m/>
    <m/>
    <m/>
    <m/>
    <m/>
    <x v="17"/>
    <n v="46"/>
    <d v="1899-12-30T00:00:00"/>
    <d v="1899-12-30T00:00:00"/>
    <d v="1899-12-30T00:00:00"/>
    <d v="1899-12-30T00:00:00"/>
    <d v="1899-12-31T11:00:00"/>
    <d v="1899-12-30T08:00:00"/>
  </r>
  <r>
    <x v="1"/>
    <d v="2020-11-12T00:00:00"/>
    <m/>
    <m/>
    <m/>
    <m/>
    <m/>
    <m/>
    <m/>
    <m/>
    <m/>
    <m/>
    <m/>
    <d v="1899-12-30T09:04:26"/>
    <d v="1899-12-30T14:13:43"/>
    <d v="1899-12-30T14:54:14"/>
    <d v="1899-12-30T19:12:49"/>
    <x v="17"/>
    <n v="46"/>
    <d v="1899-12-30T05:09:17"/>
    <d v="1899-12-30T04:18:35"/>
    <d v="1899-12-30T09:27:52"/>
    <d v="1899-12-30T00:40:31"/>
    <d v="1899-12-31T11:00:00"/>
    <d v="1899-12-30T08:00:00"/>
  </r>
  <r>
    <x v="1"/>
    <d v="2020-11-16T00:00:00"/>
    <m/>
    <n v="1"/>
    <m/>
    <m/>
    <m/>
    <m/>
    <m/>
    <m/>
    <m/>
    <m/>
    <m/>
    <m/>
    <m/>
    <m/>
    <m/>
    <x v="18"/>
    <n v="47"/>
    <d v="1899-12-30T00:00:00"/>
    <d v="1899-12-30T00:00:00"/>
    <d v="1899-12-30T00:00:00"/>
    <d v="1899-12-30T00:00:00"/>
    <d v="1899-12-31T11:00:00"/>
    <d v="1899-12-30T08:00:00"/>
  </r>
  <r>
    <x v="1"/>
    <d v="2020-11-17T00:00:00"/>
    <m/>
    <m/>
    <m/>
    <m/>
    <m/>
    <m/>
    <m/>
    <m/>
    <m/>
    <m/>
    <m/>
    <d v="1899-12-30T08:58:24"/>
    <d v="1899-12-30T14:30:49"/>
    <d v="1899-12-30T15:15:34"/>
    <d v="1899-12-30T18:00:00"/>
    <x v="18"/>
    <n v="47"/>
    <d v="1899-12-30T05:32:25"/>
    <d v="1899-12-30T02:44:26"/>
    <d v="1899-12-30T08:16:51"/>
    <d v="1899-12-30T00:44:45"/>
    <d v="1899-12-31T11:00:00"/>
    <d v="1899-12-30T08:00:00"/>
  </r>
  <r>
    <x v="1"/>
    <d v="2020-11-18T00:00:00"/>
    <m/>
    <m/>
    <m/>
    <m/>
    <m/>
    <m/>
    <m/>
    <m/>
    <m/>
    <m/>
    <m/>
    <d v="1899-12-30T08:58:48"/>
    <d v="1899-12-30T14:16:47"/>
    <d v="1899-12-30T15:16:08"/>
    <d v="1899-12-30T18:58:14"/>
    <x v="18"/>
    <n v="47"/>
    <d v="1899-12-30T05:17:59"/>
    <d v="1899-12-30T03:42:06"/>
    <d v="1899-12-30T09:00:05"/>
    <d v="1899-12-30T00:59:21"/>
    <d v="1899-12-31T11:00:00"/>
    <d v="1899-12-30T08:00:00"/>
  </r>
  <r>
    <x v="1"/>
    <d v="2020-11-19T00:00:00"/>
    <m/>
    <m/>
    <m/>
    <m/>
    <m/>
    <m/>
    <m/>
    <m/>
    <m/>
    <m/>
    <m/>
    <d v="1899-12-30T09:09:50"/>
    <d v="1899-12-30T14:47:40"/>
    <d v="1899-12-30T15:15:05"/>
    <d v="1899-12-30T18:13:58"/>
    <x v="18"/>
    <n v="47"/>
    <d v="1899-12-30T05:37:50"/>
    <d v="1899-12-30T02:58:53"/>
    <d v="1899-12-30T08:36:43"/>
    <d v="1899-12-30T00:27:25"/>
    <d v="1899-12-31T11:00:00"/>
    <d v="1899-12-30T08:00:00"/>
  </r>
  <r>
    <x v="1"/>
    <d v="2020-11-23T00:00:00"/>
    <m/>
    <n v="1"/>
    <m/>
    <m/>
    <m/>
    <m/>
    <m/>
    <m/>
    <m/>
    <m/>
    <m/>
    <m/>
    <m/>
    <m/>
    <m/>
    <x v="19"/>
    <n v="48"/>
    <d v="1899-12-30T00:00:00"/>
    <d v="1899-12-30T00:00:00"/>
    <d v="1899-12-30T00:00:00"/>
    <d v="1899-12-30T00:00:00"/>
    <d v="1899-12-31T11:00:00"/>
    <d v="1899-12-30T08:00:00"/>
  </r>
  <r>
    <x v="1"/>
    <d v="2020-11-24T00:00:00"/>
    <m/>
    <n v="1"/>
    <m/>
    <m/>
    <m/>
    <m/>
    <m/>
    <m/>
    <m/>
    <m/>
    <m/>
    <m/>
    <m/>
    <m/>
    <m/>
    <x v="19"/>
    <n v="48"/>
    <d v="1899-12-30T00:00:00"/>
    <d v="1899-12-30T00:00:00"/>
    <d v="1899-12-30T00:00:00"/>
    <d v="1899-12-30T00:00:00"/>
    <d v="1899-12-31T11:00:00"/>
    <d v="1899-12-30T08:00:00"/>
  </r>
  <r>
    <x v="1"/>
    <d v="2020-11-25T00:00:00"/>
    <m/>
    <m/>
    <m/>
    <m/>
    <m/>
    <m/>
    <m/>
    <m/>
    <m/>
    <m/>
    <m/>
    <d v="1899-12-30T08:00:00"/>
    <d v="1899-12-30T13:00:00"/>
    <d v="1899-12-30T14:00:00"/>
    <d v="1899-12-30T19:05:32"/>
    <x v="19"/>
    <n v="48"/>
    <d v="1899-12-30T05:00:00"/>
    <d v="1899-12-30T05:05:32"/>
    <d v="1899-12-30T10:05:32"/>
    <d v="1899-12-30T01:00:00"/>
    <d v="1899-12-31T11:00:00"/>
    <d v="1899-12-30T08:00:00"/>
  </r>
  <r>
    <x v="1"/>
    <d v="2020-11-26T00:00:00"/>
    <m/>
    <n v="1"/>
    <m/>
    <m/>
    <m/>
    <m/>
    <m/>
    <m/>
    <m/>
    <m/>
    <m/>
    <m/>
    <m/>
    <m/>
    <m/>
    <x v="19"/>
    <n v="48"/>
    <d v="1899-12-30T00:00:00"/>
    <d v="1899-12-30T00:00:00"/>
    <d v="1899-12-30T00:00:00"/>
    <d v="1899-12-30T00:00:00"/>
    <d v="1899-12-31T11:00:00"/>
    <d v="1899-12-30T08:00:00"/>
  </r>
  <r>
    <x v="1"/>
    <d v="2020-11-30T00:00:00"/>
    <m/>
    <n v="1"/>
    <m/>
    <m/>
    <m/>
    <m/>
    <m/>
    <m/>
    <m/>
    <m/>
    <m/>
    <m/>
    <m/>
    <m/>
    <m/>
    <x v="20"/>
    <n v="49"/>
    <d v="1899-12-30T00:00:00"/>
    <d v="1899-12-30T00:00:00"/>
    <d v="1899-12-30T00:00:00"/>
    <d v="1899-12-30T00:00:00"/>
    <d v="1899-12-31T11:00:00"/>
    <d v="1899-12-30T08:00:00"/>
  </r>
  <r>
    <x v="1"/>
    <d v="2020-12-01T00:00:00"/>
    <m/>
    <m/>
    <m/>
    <m/>
    <m/>
    <m/>
    <m/>
    <m/>
    <m/>
    <m/>
    <m/>
    <d v="1899-12-30T08:56:23"/>
    <d v="1899-12-30T14:49:36"/>
    <d v="1899-12-30T15:15:59"/>
    <d v="1899-12-30T19:18:02"/>
    <x v="20"/>
    <n v="49"/>
    <d v="1899-12-30T05:53:13"/>
    <d v="1899-12-30T04:02:03"/>
    <d v="1899-12-30T09:55:16"/>
    <d v="1899-12-30T00:26:23"/>
    <d v="1899-12-31T11:00:00"/>
    <d v="1899-12-30T08:00:00"/>
  </r>
  <r>
    <x v="1"/>
    <d v="2020-12-02T00:00:00"/>
    <m/>
    <m/>
    <m/>
    <m/>
    <m/>
    <m/>
    <m/>
    <m/>
    <m/>
    <m/>
    <m/>
    <d v="1899-12-30T08:55:34"/>
    <d v="1899-12-30T14:33:00"/>
    <d v="1899-12-30T15:18:29"/>
    <d v="1899-12-30T18:05:52"/>
    <x v="20"/>
    <n v="49"/>
    <d v="1899-12-30T05:37:26"/>
    <d v="1899-12-30T02:47:23"/>
    <d v="1899-12-30T08:24:49"/>
    <d v="1899-12-30T00:45:29"/>
    <d v="1899-12-31T11:00:00"/>
    <d v="1899-12-30T08:00:00"/>
  </r>
  <r>
    <x v="1"/>
    <d v="2020-12-03T00:00:00"/>
    <m/>
    <m/>
    <m/>
    <m/>
    <m/>
    <m/>
    <m/>
    <m/>
    <m/>
    <m/>
    <m/>
    <d v="1899-12-30T09:00:27"/>
    <d v="1899-12-30T14:15:13"/>
    <d v="1899-12-30T14:25:51"/>
    <d v="1899-12-30T19:14:52"/>
    <x v="20"/>
    <n v="49"/>
    <d v="1899-12-30T05:14:46"/>
    <d v="1899-12-30T04:49:01"/>
    <d v="1899-12-30T10:03:47"/>
    <d v="1899-12-30T00:10:38"/>
    <d v="1899-12-31T11:00:00"/>
    <d v="1899-12-30T08:00:00"/>
  </r>
  <r>
    <x v="1"/>
    <d v="2020-12-07T00:00:00"/>
    <m/>
    <m/>
    <m/>
    <m/>
    <m/>
    <m/>
    <m/>
    <m/>
    <m/>
    <m/>
    <m/>
    <d v="1899-12-30T00:00:00"/>
    <d v="1899-12-30T00:00:00"/>
    <d v="1899-12-30T13:27:25"/>
    <d v="1899-12-30T18:17:27"/>
    <x v="21"/>
    <n v="50"/>
    <d v="1899-12-30T00:00:00"/>
    <d v="1899-12-30T04:50:02"/>
    <d v="1899-12-30T04:50:02"/>
    <d v="1899-12-30T00:00:00"/>
    <d v="1899-12-31T11:00:00"/>
    <d v="1899-12-30T08:00:00"/>
  </r>
  <r>
    <x v="1"/>
    <d v="2020-12-08T00:00:00"/>
    <m/>
    <m/>
    <m/>
    <m/>
    <m/>
    <m/>
    <m/>
    <m/>
    <m/>
    <m/>
    <m/>
    <d v="1899-12-30T09:03:53"/>
    <d v="1899-12-30T14:01:17"/>
    <d v="1899-12-30T14:36:33"/>
    <d v="1899-12-30T18:53:13"/>
    <x v="21"/>
    <n v="50"/>
    <d v="1899-12-30T04:57:24"/>
    <d v="1899-12-30T04:16:40"/>
    <d v="1899-12-30T09:14:04"/>
    <d v="1899-12-30T00:35:16"/>
    <d v="1899-12-31T11:00:00"/>
    <d v="1899-12-30T08:00:00"/>
  </r>
  <r>
    <x v="1"/>
    <d v="2020-12-09T00:00:00"/>
    <m/>
    <m/>
    <m/>
    <m/>
    <m/>
    <m/>
    <m/>
    <m/>
    <m/>
    <m/>
    <m/>
    <d v="1899-12-30T08:48:22"/>
    <d v="1899-12-30T14:08:10"/>
    <d v="1899-12-30T15:06:57"/>
    <d v="1899-12-30T17:40:07"/>
    <x v="21"/>
    <n v="50"/>
    <d v="1899-12-30T05:19:48"/>
    <d v="1899-12-30T02:33:10"/>
    <d v="1899-12-30T07:52:58"/>
    <d v="1899-12-30T00:58:47"/>
    <d v="1899-12-31T11:00:00"/>
    <d v="1899-12-30T08:00:00"/>
  </r>
  <r>
    <x v="1"/>
    <d v="2020-12-10T00:00:00"/>
    <m/>
    <m/>
    <m/>
    <m/>
    <m/>
    <m/>
    <m/>
    <m/>
    <m/>
    <m/>
    <m/>
    <d v="1899-12-30T09:12:07"/>
    <d v="1899-12-30T14:02:01"/>
    <d v="1899-12-30T14:55:56"/>
    <d v="1899-12-30T18:31:54"/>
    <x v="21"/>
    <n v="50"/>
    <d v="1899-12-30T04:49:54"/>
    <d v="1899-12-30T03:35:58"/>
    <d v="1899-12-30T08:25:52"/>
    <d v="1899-12-30T00:53:55"/>
    <d v="1899-12-31T11:00:00"/>
    <d v="1899-12-30T08:00:00"/>
  </r>
  <r>
    <x v="1"/>
    <d v="2020-12-12T00:00:00"/>
    <m/>
    <m/>
    <m/>
    <m/>
    <m/>
    <m/>
    <m/>
    <m/>
    <m/>
    <m/>
    <m/>
    <d v="1899-12-30T08:38:43"/>
    <d v="1899-12-30T13:00:00"/>
    <d v="1899-12-30T14:00:00"/>
    <d v="1899-12-30T19:04:06"/>
    <x v="21"/>
    <n v="50"/>
    <d v="1899-12-30T04:21:17"/>
    <d v="1899-12-30T05:04:06"/>
    <d v="1899-12-30T09:25:23"/>
    <d v="1899-12-30T01:00:00"/>
    <d v="1899-12-31T11:00:00"/>
    <d v="1899-12-30T08:00:00"/>
  </r>
  <r>
    <x v="1"/>
    <d v="2020-12-14T00:00:00"/>
    <m/>
    <m/>
    <m/>
    <m/>
    <m/>
    <m/>
    <m/>
    <m/>
    <m/>
    <m/>
    <m/>
    <d v="1899-12-30T00:00:00"/>
    <d v="1899-12-30T00:00:00"/>
    <d v="1899-12-30T13:35:53"/>
    <d v="1899-12-30T19:30:18"/>
    <x v="22"/>
    <n v="51"/>
    <d v="1899-12-30T00:00:00"/>
    <d v="1899-12-30T05:54:25"/>
    <d v="1899-12-30T05:54:25"/>
    <d v="1899-12-30T00:00:00"/>
    <d v="1899-12-31T11:00:00"/>
    <d v="1899-12-30T08:00:00"/>
  </r>
  <r>
    <x v="1"/>
    <d v="2020-12-15T00:00:00"/>
    <m/>
    <m/>
    <m/>
    <m/>
    <m/>
    <m/>
    <m/>
    <m/>
    <m/>
    <m/>
    <m/>
    <d v="1899-12-30T09:01:08"/>
    <d v="1899-12-30T13:00:00"/>
    <d v="1899-12-30T14:04:09"/>
    <d v="1899-12-30T19:08:43"/>
    <x v="22"/>
    <n v="51"/>
    <d v="1899-12-30T03:58:52"/>
    <d v="1899-12-30T05:04:34"/>
    <d v="1899-12-30T09:03:26"/>
    <d v="1899-12-30T01:04:09"/>
    <d v="1899-12-31T11:00:00"/>
    <d v="1899-12-30T08:00:00"/>
  </r>
  <r>
    <x v="1"/>
    <d v="2020-12-17T00:00:00"/>
    <m/>
    <m/>
    <m/>
    <m/>
    <m/>
    <m/>
    <m/>
    <m/>
    <m/>
    <m/>
    <m/>
    <d v="1899-12-30T09:03:17"/>
    <d v="1899-12-30T13:00:00"/>
    <d v="1899-12-30T14:00:00"/>
    <d v="1899-12-30T18:47:37"/>
    <x v="22"/>
    <n v="51"/>
    <d v="1899-12-30T03:56:43"/>
    <d v="1899-12-30T04:47:37"/>
    <d v="1899-12-30T08:44:20"/>
    <d v="1899-12-30T01:00:00"/>
    <d v="1899-12-31T11:00:00"/>
    <d v="1899-12-30T08:00:00"/>
  </r>
  <r>
    <x v="1"/>
    <d v="2020-12-21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1"/>
    <d v="2020-12-22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1"/>
    <d v="2020-12-23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1"/>
    <d v="2020-12-24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1"/>
    <d v="2020-12-25T00:00:00"/>
    <m/>
    <m/>
    <m/>
    <n v="1"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1"/>
    <d v="2020-12-26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1"/>
    <d v="2020-12-28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1"/>
    <d v="2020-12-29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1"/>
    <d v="2020-12-30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1"/>
    <d v="2020-12-31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2"/>
    <d v="2021-01-01T00:00:00"/>
    <m/>
    <m/>
    <m/>
    <n v="1"/>
    <m/>
    <m/>
    <m/>
    <m/>
    <m/>
    <m/>
    <m/>
    <m/>
    <m/>
    <m/>
    <m/>
    <x v="25"/>
    <n v="1"/>
    <d v="1899-12-30T00:00:00"/>
    <d v="1899-12-30T00:00:00"/>
    <d v="1899-12-30T00:00:00"/>
    <d v="1899-12-30T00:00:00"/>
    <d v="1899-12-31T11:00:00"/>
    <d v="1899-12-30T08:00:00"/>
  </r>
  <r>
    <x v="2"/>
    <d v="2021-01-04T00:00:00"/>
    <m/>
    <m/>
    <m/>
    <m/>
    <m/>
    <m/>
    <m/>
    <m/>
    <m/>
    <m/>
    <m/>
    <d v="1899-12-30T00:00:00"/>
    <d v="1899-12-30T00:00:00"/>
    <d v="1899-12-30T13:19:22"/>
    <d v="1899-12-30T18:47:29"/>
    <x v="26"/>
    <n v="2"/>
    <d v="1899-12-30T00:00:00"/>
    <d v="1899-12-30T05:28:07"/>
    <d v="1899-12-30T05:28:07"/>
    <d v="1899-12-30T00:00:00"/>
    <d v="1899-12-31T11:00:00"/>
    <d v="1899-12-30T08:00:00"/>
  </r>
  <r>
    <x v="2"/>
    <d v="2021-01-05T00:00:00"/>
    <m/>
    <m/>
    <m/>
    <m/>
    <m/>
    <m/>
    <m/>
    <m/>
    <m/>
    <m/>
    <m/>
    <d v="1899-12-30T08:42:26"/>
    <d v="1899-12-30T14:20:12"/>
    <d v="1899-12-30T15:02:22"/>
    <d v="1899-12-30T19:03:30"/>
    <x v="26"/>
    <n v="2"/>
    <d v="1899-12-30T05:37:46"/>
    <d v="1899-12-30T04:01:08"/>
    <d v="1899-12-30T09:38:54"/>
    <d v="1899-12-30T00:42:10"/>
    <d v="1899-12-31T11:00:00"/>
    <d v="1899-12-30T08:00:00"/>
  </r>
  <r>
    <x v="2"/>
    <d v="2021-01-06T00:00:00"/>
    <m/>
    <m/>
    <m/>
    <m/>
    <m/>
    <m/>
    <m/>
    <m/>
    <m/>
    <m/>
    <m/>
    <d v="1899-12-30T08:42:42"/>
    <d v="1899-12-30T14:17:23"/>
    <d v="1899-12-30T14:59:25"/>
    <d v="1899-12-30T18:32:17"/>
    <x v="26"/>
    <n v="2"/>
    <d v="1899-12-30T05:34:41"/>
    <d v="1899-12-30T03:32:52"/>
    <d v="1899-12-30T09:07:33"/>
    <d v="1899-12-30T00:42:02"/>
    <d v="1899-12-31T11:00:00"/>
    <d v="1899-12-30T08:00:00"/>
  </r>
  <r>
    <x v="2"/>
    <d v="2021-01-07T00:00:00"/>
    <m/>
    <m/>
    <m/>
    <m/>
    <m/>
    <m/>
    <m/>
    <m/>
    <m/>
    <m/>
    <m/>
    <d v="1899-12-30T08:41:37"/>
    <d v="1899-12-30T13:00:00"/>
    <d v="1899-12-30T14:00:00"/>
    <d v="1899-12-30T19:37:11"/>
    <x v="26"/>
    <n v="2"/>
    <d v="1899-12-30T04:18:23"/>
    <d v="1899-12-30T05:37:11"/>
    <d v="1899-12-30T09:55:34"/>
    <d v="1899-12-30T01:00:00"/>
    <d v="1899-12-31T11:00:00"/>
    <d v="1899-12-30T08:00:00"/>
  </r>
  <r>
    <x v="2"/>
    <d v="2021-01-11T00:00:00"/>
    <m/>
    <m/>
    <m/>
    <m/>
    <m/>
    <m/>
    <m/>
    <m/>
    <m/>
    <m/>
    <m/>
    <d v="1899-12-30T00:00:00"/>
    <d v="1899-12-30T00:00:00"/>
    <d v="1899-12-30T13:44:39"/>
    <d v="1899-12-30T19:03:03"/>
    <x v="27"/>
    <n v="3"/>
    <d v="1899-12-30T00:00:00"/>
    <d v="1899-12-30T05:18:24"/>
    <d v="1899-12-30T05:18:24"/>
    <d v="1899-12-30T00:00:00"/>
    <d v="1899-12-31T11:00:00"/>
    <d v="1899-12-30T08:00:00"/>
  </r>
  <r>
    <x v="2"/>
    <d v="2021-01-12T00:00:00"/>
    <m/>
    <m/>
    <m/>
    <m/>
    <m/>
    <m/>
    <m/>
    <m/>
    <m/>
    <m/>
    <m/>
    <d v="1899-12-30T08:58:49"/>
    <d v="1899-12-30T14:03:25"/>
    <d v="1899-12-30T14:58:21"/>
    <d v="1899-12-30T18:03:40"/>
    <x v="27"/>
    <n v="3"/>
    <d v="1899-12-30T05:04:36"/>
    <d v="1899-12-30T03:05:19"/>
    <d v="1899-12-30T08:09:55"/>
    <d v="1899-12-30T00:54:56"/>
    <d v="1899-12-31T11:00:00"/>
    <d v="1899-12-30T08:00:00"/>
  </r>
  <r>
    <x v="2"/>
    <d v="2021-01-13T00:00:00"/>
    <m/>
    <n v="1"/>
    <m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2"/>
    <d v="2021-01-14T00:00:00"/>
    <m/>
    <m/>
    <m/>
    <m/>
    <m/>
    <m/>
    <m/>
    <m/>
    <m/>
    <m/>
    <m/>
    <d v="1899-12-30T09:03:32"/>
    <d v="1899-12-30T14:24:39"/>
    <d v="1899-12-30T15:05:19"/>
    <d v="1899-12-30T19:02:36"/>
    <x v="27"/>
    <n v="3"/>
    <d v="1899-12-30T05:21:07"/>
    <d v="1899-12-30T03:57:17"/>
    <d v="1899-12-30T09:18:24"/>
    <d v="1899-12-30T00:40:40"/>
    <d v="1899-12-31T11:00:00"/>
    <d v="1899-12-30T08:00:00"/>
  </r>
  <r>
    <x v="2"/>
    <d v="2021-01-15T00:00:00"/>
    <m/>
    <n v="1"/>
    <m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2"/>
    <d v="2021-01-16T00:00:00"/>
    <m/>
    <m/>
    <m/>
    <m/>
    <m/>
    <m/>
    <m/>
    <m/>
    <m/>
    <m/>
    <m/>
    <d v="1899-12-30T08:50:15"/>
    <d v="1899-12-30T14:34:39"/>
    <d v="1899-12-30T15:02:14"/>
    <d v="1899-12-30T18:02:27"/>
    <x v="27"/>
    <n v="3"/>
    <d v="1899-12-30T05:44:24"/>
    <d v="1899-12-30T03:00:13"/>
    <d v="1899-12-30T08:44:37"/>
    <d v="1899-12-30T00:27:35"/>
    <d v="1899-12-31T11:00:00"/>
    <d v="1899-12-30T08:00:00"/>
  </r>
  <r>
    <x v="2"/>
    <d v="2021-01-18T00:00:00"/>
    <m/>
    <m/>
    <m/>
    <m/>
    <m/>
    <m/>
    <m/>
    <m/>
    <m/>
    <m/>
    <m/>
    <d v="1899-12-30T10:17:19"/>
    <d v="1899-12-30T14:16:43"/>
    <d v="1899-12-30T14:40:55"/>
    <d v="1899-12-30T18:33:17"/>
    <x v="28"/>
    <n v="4"/>
    <d v="1899-12-30T03:59:24"/>
    <d v="1899-12-30T03:52:22"/>
    <d v="1899-12-30T07:51:46"/>
    <d v="1899-12-30T00:24:12"/>
    <d v="1899-12-31T11:00:00"/>
    <d v="1899-12-30T08:00:00"/>
  </r>
  <r>
    <x v="2"/>
    <d v="2021-01-19T00:00:00"/>
    <m/>
    <m/>
    <m/>
    <m/>
    <m/>
    <m/>
    <m/>
    <m/>
    <m/>
    <m/>
    <m/>
    <d v="1899-12-30T09:07:41"/>
    <d v="1899-12-30T13:58:19"/>
    <d v="1899-12-30T14:47:49"/>
    <d v="1899-12-30T18:50:30"/>
    <x v="28"/>
    <n v="4"/>
    <d v="1899-12-30T04:50:38"/>
    <d v="1899-12-30T04:02:41"/>
    <d v="1899-12-30T08:53:19"/>
    <d v="1899-12-30T00:49:30"/>
    <d v="1899-12-31T11:00:00"/>
    <d v="1899-12-30T08:00:00"/>
  </r>
  <r>
    <x v="2"/>
    <d v="2021-01-20T00:00:00"/>
    <m/>
    <m/>
    <m/>
    <m/>
    <m/>
    <m/>
    <m/>
    <m/>
    <m/>
    <m/>
    <m/>
    <d v="1899-12-30T08:36:47"/>
    <d v="1899-12-30T14:01:42"/>
    <d v="1899-12-30T14:51:46"/>
    <d v="1899-12-30T18:33:39"/>
    <x v="28"/>
    <n v="4"/>
    <d v="1899-12-30T05:24:55"/>
    <d v="1899-12-30T03:41:53"/>
    <d v="1899-12-30T09:06:48"/>
    <d v="1899-12-30T00:50:04"/>
    <d v="1899-12-31T11:00:00"/>
    <d v="1899-12-30T08:00:00"/>
  </r>
  <r>
    <x v="2"/>
    <d v="2021-01-21T00:00:00"/>
    <m/>
    <m/>
    <m/>
    <m/>
    <m/>
    <m/>
    <m/>
    <m/>
    <m/>
    <m/>
    <m/>
    <d v="1899-12-30T09:02:37"/>
    <d v="1899-12-30T13:00:00"/>
    <d v="1899-12-30T14:00:00"/>
    <d v="1899-12-30T18:48:58"/>
    <x v="28"/>
    <n v="4"/>
    <d v="1899-12-30T03:57:23"/>
    <d v="1899-12-30T04:48:58"/>
    <d v="1899-12-30T08:46:21"/>
    <d v="1899-12-30T01:00:00"/>
    <d v="1899-12-31T11:00:00"/>
    <d v="1899-12-30T08:00:00"/>
  </r>
  <r>
    <x v="2"/>
    <d v="2021-01-23T00:00:00"/>
    <m/>
    <m/>
    <m/>
    <m/>
    <m/>
    <m/>
    <m/>
    <m/>
    <m/>
    <m/>
    <m/>
    <d v="1899-12-30T08:42:54"/>
    <d v="1899-12-30T14:31:53"/>
    <d v="1899-12-30T15:16:23"/>
    <d v="1899-12-30T18:55:52"/>
    <x v="28"/>
    <n v="4"/>
    <d v="1899-12-30T05:48:59"/>
    <d v="1899-12-30T03:39:29"/>
    <d v="1899-12-30T09:28:28"/>
    <d v="1899-12-30T00:44:30"/>
    <d v="1899-12-31T11:00:00"/>
    <d v="1899-12-30T08:00:00"/>
  </r>
  <r>
    <x v="2"/>
    <d v="2021-01-26T00:00:00"/>
    <m/>
    <m/>
    <m/>
    <m/>
    <m/>
    <m/>
    <m/>
    <m/>
    <m/>
    <m/>
    <m/>
    <d v="1899-12-30T08:58:59"/>
    <d v="1899-12-30T14:30:51"/>
    <d v="1899-12-30T15:06:52"/>
    <d v="1899-12-30T18:59:08"/>
    <x v="29"/>
    <n v="5"/>
    <d v="1899-12-30T05:31:52"/>
    <d v="1899-12-30T03:52:16"/>
    <d v="1899-12-30T09:24:08"/>
    <d v="1899-12-30T00:36:01"/>
    <d v="1899-12-31T11:00:00"/>
    <d v="1899-12-30T08:00:00"/>
  </r>
  <r>
    <x v="2"/>
    <d v="2021-01-27T00:00:00"/>
    <m/>
    <m/>
    <m/>
    <m/>
    <m/>
    <m/>
    <m/>
    <m/>
    <m/>
    <m/>
    <m/>
    <d v="1899-12-30T08:47:26"/>
    <d v="1899-12-30T14:23:57"/>
    <d v="1899-12-30T15:04:54"/>
    <d v="1899-12-30T17:00:12"/>
    <x v="29"/>
    <n v="5"/>
    <d v="1899-12-30T05:36:31"/>
    <d v="1899-12-30T01:55:18"/>
    <d v="1899-12-30T07:31:49"/>
    <d v="1899-12-30T00:40:57"/>
    <d v="1899-12-31T11:00:00"/>
    <d v="1899-12-30T08:00:00"/>
  </r>
  <r>
    <x v="2"/>
    <d v="2021-01-28T00:00:00"/>
    <m/>
    <m/>
    <m/>
    <m/>
    <m/>
    <m/>
    <m/>
    <m/>
    <m/>
    <m/>
    <m/>
    <d v="1899-12-30T08:51:18"/>
    <d v="1899-12-30T13:00:00"/>
    <d v="1899-12-30T14:00:00"/>
    <d v="1899-12-30T18:44:29"/>
    <x v="29"/>
    <n v="5"/>
    <d v="1899-12-30T04:08:42"/>
    <d v="1899-12-30T04:44:29"/>
    <d v="1899-12-30T08:53:11"/>
    <d v="1899-12-30T01:00:00"/>
    <d v="1899-12-31T11:00:00"/>
    <d v="1899-12-30T08:00:00"/>
  </r>
  <r>
    <x v="2"/>
    <d v="2021-02-01T00:00:00"/>
    <m/>
    <m/>
    <m/>
    <m/>
    <m/>
    <m/>
    <m/>
    <m/>
    <m/>
    <m/>
    <m/>
    <d v="1899-12-30T09:55:37"/>
    <d v="1899-12-30T13:56:04"/>
    <d v="1899-12-30T14:23:01"/>
    <d v="1899-12-30T18:14:37"/>
    <x v="30"/>
    <n v="6"/>
    <d v="1899-12-30T04:00:27"/>
    <d v="1899-12-30T03:51:36"/>
    <d v="1899-12-30T07:52:03"/>
    <d v="1899-12-30T00:26:57"/>
    <d v="1899-12-31T11:00:00"/>
    <d v="1899-12-30T08:00:00"/>
  </r>
  <r>
    <x v="2"/>
    <d v="2021-02-02T00:00:00"/>
    <m/>
    <m/>
    <m/>
    <m/>
    <m/>
    <m/>
    <m/>
    <m/>
    <m/>
    <m/>
    <m/>
    <d v="1899-12-30T08:55:06"/>
    <d v="1899-12-30T14:32:49"/>
    <d v="1899-12-30T15:02:21"/>
    <d v="1899-12-30T19:04:06"/>
    <x v="30"/>
    <n v="6"/>
    <d v="1899-12-30T05:37:43"/>
    <d v="1899-12-30T04:01:45"/>
    <d v="1899-12-30T09:39:28"/>
    <d v="1899-12-30T00:29:32"/>
    <d v="1899-12-31T11:00:00"/>
    <d v="1899-12-30T08:00:00"/>
  </r>
  <r>
    <x v="2"/>
    <d v="2021-02-03T00:00:00"/>
    <m/>
    <m/>
    <m/>
    <m/>
    <m/>
    <m/>
    <m/>
    <m/>
    <m/>
    <m/>
    <m/>
    <d v="1899-12-30T08:56:53"/>
    <d v="1899-12-30T14:34:07"/>
    <d v="1899-12-30T14:59:07"/>
    <d v="1899-12-30T16:58:22"/>
    <x v="30"/>
    <n v="6"/>
    <d v="1899-12-30T05:37:14"/>
    <d v="1899-12-30T01:59:15"/>
    <d v="1899-12-30T07:36:29"/>
    <d v="1899-12-30T00:25:00"/>
    <d v="1899-12-31T11:00:00"/>
    <d v="1899-12-30T08:00:00"/>
  </r>
  <r>
    <x v="2"/>
    <d v="2021-02-04T00:00:00"/>
    <m/>
    <m/>
    <m/>
    <m/>
    <m/>
    <m/>
    <m/>
    <m/>
    <m/>
    <m/>
    <m/>
    <d v="1899-12-30T09:05:17"/>
    <d v="1899-12-30T13:00:00"/>
    <d v="1899-12-30T14:00:00"/>
    <d v="1899-12-30T19:11:17"/>
    <x v="30"/>
    <n v="6"/>
    <d v="1899-12-30T03:54:43"/>
    <d v="1899-12-30T05:11:17"/>
    <d v="1899-12-30T09:06:00"/>
    <d v="1899-12-30T01:00:00"/>
    <d v="1899-12-31T11:00:00"/>
    <d v="1899-12-30T08:00:00"/>
  </r>
  <r>
    <x v="2"/>
    <d v="2021-02-08T00:00:00"/>
    <m/>
    <m/>
    <m/>
    <m/>
    <m/>
    <m/>
    <m/>
    <m/>
    <m/>
    <m/>
    <m/>
    <d v="1899-12-30T10:05:19"/>
    <d v="1899-12-30T14:10:13"/>
    <d v="1899-12-30T14:32:18"/>
    <d v="1899-12-30T17:59:27"/>
    <x v="31"/>
    <n v="7"/>
    <d v="1899-12-30T04:04:54"/>
    <d v="1899-12-30T03:27:09"/>
    <d v="1899-12-30T07:32:03"/>
    <d v="1899-12-30T00:22:05"/>
    <d v="1899-12-31T11:00:00"/>
    <d v="1899-12-30T08:00:00"/>
  </r>
  <r>
    <x v="2"/>
    <d v="2021-02-09T00:00:00"/>
    <m/>
    <m/>
    <m/>
    <m/>
    <m/>
    <m/>
    <m/>
    <m/>
    <m/>
    <m/>
    <m/>
    <d v="1899-12-30T08:50:51"/>
    <d v="1899-12-30T14:12:12"/>
    <d v="1899-12-30T15:03:51"/>
    <d v="1899-12-30T19:03:04"/>
    <x v="31"/>
    <n v="7"/>
    <d v="1899-12-30T05:21:21"/>
    <d v="1899-12-30T03:59:13"/>
    <d v="1899-12-30T09:20:34"/>
    <d v="1899-12-30T00:51:39"/>
    <d v="1899-12-31T11:00:00"/>
    <d v="1899-12-30T08:00:00"/>
  </r>
  <r>
    <x v="2"/>
    <d v="2021-02-11T00:00:00"/>
    <m/>
    <m/>
    <m/>
    <m/>
    <m/>
    <m/>
    <m/>
    <m/>
    <m/>
    <m/>
    <m/>
    <d v="1899-12-30T08:00:00"/>
    <d v="1899-12-30T13:00:00"/>
    <d v="1899-12-30T14:00:00"/>
    <d v="1899-12-30T18:41:13"/>
    <x v="31"/>
    <n v="7"/>
    <d v="1899-12-30T05:00:00"/>
    <d v="1899-12-30T04:41:13"/>
    <d v="1899-12-30T09:41:13"/>
    <d v="1899-12-30T01:00:00"/>
    <d v="1899-12-31T11:00:00"/>
    <d v="1899-12-30T08:00:00"/>
  </r>
  <r>
    <x v="2"/>
    <d v="2021-02-13T00:00:00"/>
    <m/>
    <m/>
    <m/>
    <m/>
    <m/>
    <m/>
    <m/>
    <m/>
    <m/>
    <m/>
    <m/>
    <d v="1899-12-30T08:26:29"/>
    <d v="1899-12-30T14:33:18"/>
    <d v="1899-12-30T15:03:15"/>
    <d v="1899-12-30T18:35:17"/>
    <x v="31"/>
    <n v="7"/>
    <d v="1899-12-30T06:06:49"/>
    <d v="1899-12-30T03:32:02"/>
    <d v="1899-12-30T09:38:51"/>
    <d v="1899-12-30T00:29:57"/>
    <d v="1899-12-31T11:00:00"/>
    <d v="1899-12-30T08:00:00"/>
  </r>
  <r>
    <x v="2"/>
    <d v="2021-02-15T00:00:00"/>
    <m/>
    <m/>
    <m/>
    <m/>
    <m/>
    <m/>
    <m/>
    <m/>
    <m/>
    <m/>
    <m/>
    <d v="1899-12-30T09:47:58"/>
    <d v="1899-12-30T13:39:39"/>
    <d v="1899-12-30T14:06:02"/>
    <d v="1899-12-30T18:00:00"/>
    <x v="32"/>
    <n v="8"/>
    <d v="1899-12-30T03:51:41"/>
    <d v="1899-12-30T03:53:58"/>
    <d v="1899-12-30T07:45:39"/>
    <d v="1899-12-30T00:26:23"/>
    <d v="1899-12-31T11:00:00"/>
    <d v="1899-12-30T08:00:00"/>
  </r>
  <r>
    <x v="2"/>
    <d v="2021-02-16T00:00:00"/>
    <m/>
    <m/>
    <m/>
    <m/>
    <m/>
    <m/>
    <m/>
    <m/>
    <m/>
    <m/>
    <m/>
    <d v="1899-12-30T08:53:27"/>
    <d v="1899-12-30T14:16:03"/>
    <d v="1899-12-30T15:00:48"/>
    <d v="1899-12-30T18:57:14"/>
    <x v="32"/>
    <n v="8"/>
    <d v="1899-12-30T05:22:36"/>
    <d v="1899-12-30T03:56:26"/>
    <d v="1899-12-30T09:19:02"/>
    <d v="1899-12-30T00:44:45"/>
    <d v="1899-12-31T11:00:00"/>
    <d v="1899-12-30T08:00:00"/>
  </r>
  <r>
    <x v="2"/>
    <d v="2021-02-17T00:00:00"/>
    <m/>
    <m/>
    <m/>
    <m/>
    <m/>
    <m/>
    <n v="1"/>
    <m/>
    <m/>
    <m/>
    <m/>
    <m/>
    <m/>
    <m/>
    <m/>
    <x v="32"/>
    <n v="8"/>
    <d v="1899-12-30T00:00:00"/>
    <d v="1899-12-30T00:00:00"/>
    <d v="1899-12-30T00:00:00"/>
    <d v="1899-12-30T00:00:00"/>
    <d v="1899-12-31T11:00:00"/>
    <d v="1899-12-30T08:00:00"/>
  </r>
  <r>
    <x v="2"/>
    <d v="2021-02-18T00:00:00"/>
    <m/>
    <m/>
    <m/>
    <m/>
    <m/>
    <m/>
    <m/>
    <m/>
    <m/>
    <m/>
    <m/>
    <d v="1899-12-30T08:50:28"/>
    <d v="1899-12-30T13:00:00"/>
    <d v="1899-12-30T14:00:00"/>
    <d v="1899-12-30T18:00:52"/>
    <x v="32"/>
    <n v="8"/>
    <d v="1899-12-30T04:09:32"/>
    <d v="1899-12-30T04:00:52"/>
    <d v="1899-12-30T08:10:24"/>
    <d v="1899-12-30T01:00:00"/>
    <d v="1899-12-31T11:00:00"/>
    <d v="1899-12-30T08:00:00"/>
  </r>
  <r>
    <x v="2"/>
    <d v="2021-02-19T00:00:00"/>
    <m/>
    <m/>
    <m/>
    <m/>
    <m/>
    <m/>
    <m/>
    <m/>
    <m/>
    <m/>
    <m/>
    <d v="1899-12-30T09:52:52"/>
    <d v="1899-12-30T14:28:49"/>
    <d v="1899-12-30T15:17:45"/>
    <d v="1899-12-30T17:40:47"/>
    <x v="32"/>
    <n v="8"/>
    <d v="1899-12-30T04:35:57"/>
    <d v="1899-12-30T02:23:02"/>
    <d v="1899-12-30T06:58:59"/>
    <d v="1899-12-30T00:48:56"/>
    <d v="1899-12-31T11:00:00"/>
    <d v="1899-12-30T08:00:00"/>
  </r>
  <r>
    <x v="2"/>
    <d v="2021-02-23T00:00:00"/>
    <m/>
    <n v="1"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2"/>
    <d v="2021-02-24T00:00:00"/>
    <m/>
    <n v="1"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2"/>
    <d v="2021-02-25T00:00:00"/>
    <m/>
    <n v="1"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2"/>
    <d v="2021-03-01T00:00:00"/>
    <m/>
    <m/>
    <m/>
    <m/>
    <m/>
    <m/>
    <m/>
    <m/>
    <m/>
    <m/>
    <m/>
    <d v="1899-12-30T09:53:46"/>
    <d v="1899-12-30T14:14:23"/>
    <d v="1899-12-30T14:39:15"/>
    <d v="1899-12-30T18:05:14"/>
    <x v="34"/>
    <n v="10"/>
    <d v="1899-12-30T04:20:37"/>
    <d v="1899-12-30T03:25:59"/>
    <d v="1899-12-30T07:46:36"/>
    <d v="1899-12-30T00:24:52"/>
    <d v="1899-12-31T11:00:00"/>
    <d v="1899-12-30T08:00:00"/>
  </r>
  <r>
    <x v="2"/>
    <d v="2021-03-02T00:00:00"/>
    <m/>
    <m/>
    <m/>
    <m/>
    <m/>
    <m/>
    <m/>
    <m/>
    <m/>
    <m/>
    <m/>
    <d v="1899-12-30T08:55:19"/>
    <d v="1899-12-30T14:07:17"/>
    <d v="1899-12-30T15:00:25"/>
    <d v="1899-12-30T19:05:04"/>
    <x v="34"/>
    <n v="10"/>
    <d v="1899-12-30T05:11:58"/>
    <d v="1899-12-30T04:04:39"/>
    <d v="1899-12-30T09:16:37"/>
    <d v="1899-12-30T00:53:08"/>
    <d v="1899-12-31T11:00:00"/>
    <d v="1899-12-30T08:00:00"/>
  </r>
  <r>
    <x v="2"/>
    <d v="2021-03-03T00:00:00"/>
    <m/>
    <m/>
    <m/>
    <m/>
    <m/>
    <m/>
    <m/>
    <m/>
    <m/>
    <m/>
    <m/>
    <d v="1899-12-30T08:46:36"/>
    <d v="1899-12-30T14:00:00"/>
    <d v="1899-12-30T15:01:04"/>
    <d v="1899-12-30T19:03:26"/>
    <x v="34"/>
    <n v="10"/>
    <d v="1899-12-30T05:13:24"/>
    <d v="1899-12-30T04:02:22"/>
    <d v="1899-12-30T09:15:46"/>
    <d v="1899-12-30T01:01:04"/>
    <d v="1899-12-31T11:00:00"/>
    <d v="1899-12-30T08:00:00"/>
  </r>
  <r>
    <x v="2"/>
    <d v="2021-03-04T00:00:00"/>
    <m/>
    <m/>
    <m/>
    <m/>
    <m/>
    <m/>
    <m/>
    <m/>
    <m/>
    <m/>
    <m/>
    <d v="1899-12-30T08:56:51"/>
    <d v="1899-12-30T13:00:00"/>
    <d v="1899-12-30T14:00:00"/>
    <d v="1899-12-30T18:58:48"/>
    <x v="34"/>
    <n v="10"/>
    <d v="1899-12-30T04:03:09"/>
    <d v="1899-12-30T04:58:48"/>
    <d v="1899-12-30T09:01:57"/>
    <d v="1899-12-30T01:00:00"/>
    <d v="1899-12-31T11:00:00"/>
    <d v="1899-12-30T08:00:00"/>
  </r>
  <r>
    <x v="2"/>
    <d v="2021-03-06T00:00:00"/>
    <m/>
    <m/>
    <m/>
    <m/>
    <m/>
    <m/>
    <m/>
    <m/>
    <m/>
    <m/>
    <m/>
    <d v="1899-12-30T08:51:25"/>
    <d v="1899-12-30T13:00:00"/>
    <d v="1899-12-30T14:00:00"/>
    <d v="1899-12-30T17:57:02"/>
    <x v="34"/>
    <n v="10"/>
    <d v="1899-12-30T04:08:35"/>
    <d v="1899-12-30T03:57:02"/>
    <d v="1899-12-30T08:05:37"/>
    <d v="1899-12-30T01:00:00"/>
    <d v="1899-12-31T11:00:00"/>
    <d v="1899-12-30T08:00:00"/>
  </r>
  <r>
    <x v="2"/>
    <d v="2021-03-10T00:00:00"/>
    <m/>
    <m/>
    <m/>
    <m/>
    <m/>
    <m/>
    <n v="1"/>
    <m/>
    <m/>
    <m/>
    <m/>
    <m/>
    <m/>
    <m/>
    <m/>
    <x v="36"/>
    <n v="11"/>
    <d v="1899-12-30T00:00:00"/>
    <d v="1899-12-30T00:00:00"/>
    <d v="1899-12-30T00:00:00"/>
    <d v="1899-12-30T00:00:00"/>
    <d v="1899-12-31T11:00:00"/>
    <d v="1899-12-30T08:00:00"/>
  </r>
  <r>
    <x v="2"/>
    <d v="2021-03-11T00:00:00"/>
    <m/>
    <m/>
    <m/>
    <m/>
    <m/>
    <m/>
    <m/>
    <m/>
    <m/>
    <m/>
    <m/>
    <d v="1899-12-30T09:01:36"/>
    <d v="1899-12-30T13:00:00"/>
    <d v="1899-12-30T14:00:00"/>
    <d v="1899-12-30T18:06:06"/>
    <x v="36"/>
    <n v="11"/>
    <d v="1899-12-30T03:58:24"/>
    <d v="1899-12-30T04:06:06"/>
    <d v="1899-12-30T08:04:30"/>
    <d v="1899-12-30T01:00:00"/>
    <d v="1899-12-31T11:00:00"/>
    <d v="1899-12-30T08:00:00"/>
  </r>
  <r>
    <x v="2"/>
    <d v="2021-03-15T00:00:00"/>
    <m/>
    <m/>
    <m/>
    <m/>
    <m/>
    <m/>
    <m/>
    <m/>
    <m/>
    <m/>
    <m/>
    <d v="1899-12-30T09:55:21"/>
    <d v="1899-12-30T14:07:37"/>
    <d v="1899-12-30T14:59:30"/>
    <d v="1899-12-30T19:23:11"/>
    <x v="37"/>
    <n v="12"/>
    <d v="1899-12-30T04:12:16"/>
    <d v="1899-12-30T04:23:41"/>
    <d v="1899-12-30T08:35:57"/>
    <d v="1899-12-30T00:51:53"/>
    <d v="1899-12-31T11:00:00"/>
    <d v="1899-12-30T08:00:00"/>
  </r>
  <r>
    <x v="2"/>
    <d v="2021-03-16T00:00:00"/>
    <m/>
    <m/>
    <m/>
    <m/>
    <m/>
    <m/>
    <m/>
    <m/>
    <m/>
    <m/>
    <m/>
    <d v="1899-12-30T08:57:13"/>
    <d v="1899-12-30T14:07:17"/>
    <d v="1899-12-30T15:06:58"/>
    <d v="1899-12-30T18:53:11"/>
    <x v="37"/>
    <n v="12"/>
    <d v="1899-12-30T05:10:04"/>
    <d v="1899-12-30T03:46:13"/>
    <d v="1899-12-30T08:56:17"/>
    <d v="1899-12-30T00:59:41"/>
    <d v="1899-12-31T11:00:00"/>
    <d v="1899-12-30T08:00:00"/>
  </r>
  <r>
    <x v="2"/>
    <d v="2021-03-17T00:00:00"/>
    <m/>
    <m/>
    <m/>
    <m/>
    <m/>
    <m/>
    <m/>
    <m/>
    <m/>
    <m/>
    <m/>
    <d v="1899-12-30T08:51:11"/>
    <d v="1899-12-30T14:11:25"/>
    <d v="1899-12-30T15:05:04"/>
    <d v="1899-12-30T18:04:19"/>
    <x v="37"/>
    <n v="12"/>
    <d v="1899-12-30T05:20:14"/>
    <d v="1899-12-30T02:59:15"/>
    <d v="1899-12-30T08:19:29"/>
    <d v="1899-12-30T00:53:39"/>
    <d v="1899-12-31T11:00:00"/>
    <d v="1899-12-30T08:00:00"/>
  </r>
  <r>
    <x v="2"/>
    <d v="2021-03-18T00:00:00"/>
    <m/>
    <m/>
    <m/>
    <m/>
    <m/>
    <m/>
    <m/>
    <m/>
    <m/>
    <m/>
    <m/>
    <d v="1899-12-30T08:57:14"/>
    <d v="1899-12-30T13:00:00"/>
    <d v="1899-12-30T14:00:00"/>
    <d v="1899-12-30T18:55:46"/>
    <x v="37"/>
    <n v="12"/>
    <d v="1899-12-30T04:02:46"/>
    <d v="1899-12-30T04:55:46"/>
    <d v="1899-12-30T08:58:32"/>
    <d v="1899-12-30T01:00:00"/>
    <d v="1899-12-31T11:00:00"/>
    <d v="1899-12-30T08:00:00"/>
  </r>
  <r>
    <x v="2"/>
    <d v="2021-03-22T00:00:00"/>
    <m/>
    <m/>
    <m/>
    <m/>
    <m/>
    <m/>
    <m/>
    <m/>
    <m/>
    <m/>
    <m/>
    <d v="1899-12-30T09:54:23"/>
    <d v="1899-12-30T13:00:00"/>
    <d v="1899-12-30T14:00:00"/>
    <d v="1899-12-30T19:16:56"/>
    <x v="38"/>
    <n v="13"/>
    <d v="1899-12-30T03:05:37"/>
    <d v="1899-12-30T05:16:56"/>
    <d v="1899-12-30T08:22:33"/>
    <d v="1899-12-30T01:00:00"/>
    <d v="1899-12-31T11:00:00"/>
    <d v="1899-12-30T08:00:00"/>
  </r>
  <r>
    <x v="2"/>
    <d v="2021-03-23T00:00:00"/>
    <m/>
    <m/>
    <m/>
    <m/>
    <m/>
    <m/>
    <m/>
    <m/>
    <m/>
    <m/>
    <m/>
    <d v="1899-12-30T08:52:45"/>
    <d v="1899-12-30T14:08:45"/>
    <d v="1899-12-30T14:58:41"/>
    <d v="1899-12-30T19:04:38"/>
    <x v="38"/>
    <n v="13"/>
    <d v="1899-12-30T05:16:00"/>
    <d v="1899-12-30T04:05:57"/>
    <d v="1899-12-30T09:21:57"/>
    <d v="1899-12-30T00:49:56"/>
    <d v="1899-12-31T11:00:00"/>
    <d v="1899-12-30T08:00:00"/>
  </r>
  <r>
    <x v="2"/>
    <d v="2021-03-24T00:00:00"/>
    <m/>
    <m/>
    <m/>
    <m/>
    <m/>
    <m/>
    <n v="1"/>
    <m/>
    <m/>
    <m/>
    <m/>
    <m/>
    <m/>
    <m/>
    <m/>
    <x v="38"/>
    <n v="13"/>
    <d v="1899-12-30T00:00:00"/>
    <d v="1899-12-30T00:00:00"/>
    <d v="1899-12-30T00:00:00"/>
    <d v="1899-12-30T00:00:00"/>
    <d v="1899-12-31T11:00:00"/>
    <d v="1899-12-30T08:00:00"/>
  </r>
  <r>
    <x v="2"/>
    <d v="2021-03-25T00:00:00"/>
    <m/>
    <m/>
    <m/>
    <m/>
    <m/>
    <m/>
    <m/>
    <m/>
    <m/>
    <m/>
    <m/>
    <d v="1899-12-30T08:00:00"/>
    <d v="1899-12-30T13:00:00"/>
    <d v="1899-12-30T14:00:00"/>
    <d v="1899-12-30T18:15:56"/>
    <x v="38"/>
    <n v="13"/>
    <d v="1899-12-30T05:00:00"/>
    <d v="1899-12-30T04:15:56"/>
    <d v="1899-12-30T09:15:56"/>
    <d v="1899-12-30T01:00:00"/>
    <d v="1899-12-31T11:00:00"/>
    <d v="1899-12-30T08:00:00"/>
  </r>
  <r>
    <x v="2"/>
    <d v="2021-03-29T00:00:00"/>
    <m/>
    <m/>
    <m/>
    <m/>
    <m/>
    <m/>
    <m/>
    <m/>
    <m/>
    <m/>
    <m/>
    <d v="1899-12-30T08:49:55"/>
    <d v="1899-12-30T13:00:00"/>
    <d v="1899-12-30T14:00:00"/>
    <d v="1899-12-30T18:45:40"/>
    <x v="39"/>
    <n v="14"/>
    <d v="1899-12-30T04:10:05"/>
    <d v="1899-12-30T04:45:40"/>
    <d v="1899-12-30T08:55:45"/>
    <d v="1899-12-30T01:00:00"/>
    <d v="1899-12-31T11:00:00"/>
    <d v="1899-12-30T08:00:00"/>
  </r>
  <r>
    <x v="2"/>
    <d v="2021-03-30T00:00:00"/>
    <m/>
    <m/>
    <m/>
    <m/>
    <m/>
    <m/>
    <m/>
    <m/>
    <m/>
    <m/>
    <m/>
    <d v="1899-12-30T08:03:01"/>
    <d v="1899-12-30T13:00:00"/>
    <d v="1899-12-30T14:00:00"/>
    <d v="1899-12-30T17:59:59"/>
    <x v="39"/>
    <n v="14"/>
    <d v="1899-12-30T04:56:59"/>
    <d v="1899-12-30T03:59:59"/>
    <d v="1899-12-30T08:56:58"/>
    <d v="1899-12-30T01:00:00"/>
    <d v="1899-12-31T11:00:00"/>
    <d v="1899-12-30T08:00:00"/>
  </r>
  <r>
    <x v="2"/>
    <d v="2021-03-31T00:00:00"/>
    <m/>
    <m/>
    <m/>
    <m/>
    <m/>
    <m/>
    <n v="1"/>
    <m/>
    <m/>
    <m/>
    <m/>
    <m/>
    <m/>
    <m/>
    <m/>
    <x v="39"/>
    <n v="14"/>
    <d v="1899-12-30T00:00:00"/>
    <d v="1899-12-30T00:00:00"/>
    <d v="1899-12-30T00:00:00"/>
    <d v="1899-12-30T00:00:00"/>
    <d v="1899-12-31T11:00:00"/>
    <d v="1899-12-30T08:00:00"/>
  </r>
  <r>
    <x v="2"/>
    <d v="2021-04-01T00:00:00"/>
    <m/>
    <m/>
    <m/>
    <m/>
    <m/>
    <m/>
    <m/>
    <m/>
    <m/>
    <m/>
    <m/>
    <d v="1899-12-30T07:50:49"/>
    <d v="1899-12-30T13:00:00"/>
    <d v="1899-12-30T14:00:00"/>
    <d v="1899-12-30T16:54:47"/>
    <x v="39"/>
    <n v="14"/>
    <d v="1899-12-30T05:09:11"/>
    <d v="1899-12-30T02:54:47"/>
    <d v="1899-12-30T08:03:58"/>
    <d v="1899-12-30T01:00:00"/>
    <d v="1899-12-31T11:00:00"/>
    <d v="1899-12-30T08:00:00"/>
  </r>
  <r>
    <x v="2"/>
    <d v="2021-04-05T00:00:00"/>
    <m/>
    <m/>
    <m/>
    <n v="1"/>
    <m/>
    <m/>
    <m/>
    <m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2"/>
    <d v="2021-04-06T00:00:00"/>
    <m/>
    <m/>
    <m/>
    <m/>
    <m/>
    <m/>
    <m/>
    <m/>
    <m/>
    <m/>
    <m/>
    <d v="1899-12-30T07:49:48"/>
    <d v="1899-12-30T13:10:53"/>
    <d v="1899-12-30T13:41:10"/>
    <d v="1899-12-30T17:23:37"/>
    <x v="40"/>
    <n v="15"/>
    <d v="1899-12-30T05:21:05"/>
    <d v="1899-12-30T03:42:27"/>
    <d v="1899-12-30T09:03:32"/>
    <d v="1899-12-30T00:30:17"/>
    <d v="1899-12-31T11:00:00"/>
    <d v="1899-12-30T08:00:00"/>
  </r>
  <r>
    <x v="2"/>
    <d v="2021-04-07T00:00:00"/>
    <m/>
    <m/>
    <m/>
    <m/>
    <m/>
    <m/>
    <m/>
    <m/>
    <m/>
    <m/>
    <m/>
    <d v="1899-12-30T07:40:44"/>
    <d v="1899-12-30T13:17:08"/>
    <d v="1899-12-30T14:01:07"/>
    <d v="1899-12-30T16:29:08"/>
    <x v="40"/>
    <n v="15"/>
    <d v="1899-12-30T05:36:24"/>
    <d v="1899-12-30T02:28:01"/>
    <d v="1899-12-30T08:04:25"/>
    <d v="1899-12-30T00:43:59"/>
    <d v="1899-12-31T11:00:00"/>
    <d v="1899-12-30T08:00:00"/>
  </r>
  <r>
    <x v="2"/>
    <d v="2021-04-08T00:00:00"/>
    <m/>
    <m/>
    <m/>
    <m/>
    <m/>
    <m/>
    <m/>
    <m/>
    <m/>
    <m/>
    <m/>
    <d v="1899-12-30T10:22:56"/>
    <d v="1899-12-30T13:06:49"/>
    <d v="1899-12-30T13:36:25"/>
    <d v="1899-12-30T17:12:47"/>
    <x v="40"/>
    <n v="15"/>
    <d v="1899-12-30T02:43:53"/>
    <d v="1899-12-30T03:36:22"/>
    <d v="1899-12-30T06:20:15"/>
    <d v="1899-12-30T00:29:36"/>
    <d v="1899-12-31T11:00:00"/>
    <d v="1899-12-30T08:00:00"/>
  </r>
  <r>
    <x v="2"/>
    <d v="2021-04-12T00:00:00"/>
    <m/>
    <m/>
    <m/>
    <m/>
    <m/>
    <m/>
    <m/>
    <m/>
    <m/>
    <m/>
    <m/>
    <d v="1899-12-30T08:57:57"/>
    <d v="1899-12-30T13:36:35"/>
    <d v="1899-12-30T14:00:42"/>
    <d v="1899-12-30T17:17:12"/>
    <x v="41"/>
    <n v="16"/>
    <d v="1899-12-30T04:38:38"/>
    <d v="1899-12-30T03:16:30"/>
    <d v="1899-12-30T07:55:08"/>
    <d v="1899-12-30T00:24:07"/>
    <d v="1899-12-31T11:00:00"/>
    <d v="1899-12-30T08:00:00"/>
  </r>
  <r>
    <x v="2"/>
    <d v="2021-04-13T00:00:00"/>
    <m/>
    <m/>
    <m/>
    <m/>
    <m/>
    <m/>
    <m/>
    <m/>
    <m/>
    <m/>
    <m/>
    <d v="1899-12-30T08:01:02"/>
    <d v="1899-12-30T13:41:41"/>
    <d v="1899-12-30T14:00:52"/>
    <d v="1899-12-30T17:30:55"/>
    <x v="41"/>
    <n v="16"/>
    <d v="1899-12-30T05:40:39"/>
    <d v="1899-12-30T03:30:03"/>
    <d v="1899-12-30T09:10:42"/>
    <d v="1899-12-30T00:19:11"/>
    <d v="1899-12-31T11:00:00"/>
    <d v="1899-12-30T08:00:00"/>
  </r>
  <r>
    <x v="2"/>
    <d v="2021-04-14T00:00:00"/>
    <m/>
    <m/>
    <m/>
    <m/>
    <m/>
    <m/>
    <m/>
    <m/>
    <m/>
    <m/>
    <m/>
    <d v="1899-12-30T07:45:18"/>
    <d v="1899-12-30T13:00:00"/>
    <d v="1899-12-30T14:06:33"/>
    <d v="1899-12-30T17:56:41"/>
    <x v="41"/>
    <n v="16"/>
    <d v="1899-12-30T05:14:42"/>
    <d v="1899-12-30T03:50:08"/>
    <d v="1899-12-30T09:04:50"/>
    <d v="1899-12-30T01:06:33"/>
    <d v="1899-12-31T11:00:00"/>
    <d v="1899-12-30T08:00:00"/>
  </r>
  <r>
    <x v="2"/>
    <d v="2021-04-20T00:00:00"/>
    <m/>
    <m/>
    <m/>
    <m/>
    <m/>
    <m/>
    <m/>
    <m/>
    <m/>
    <m/>
    <m/>
    <d v="1899-12-30T07:52:51"/>
    <d v="1899-12-30T13:00:00"/>
    <d v="1899-12-30T14:00:00"/>
    <d v="1899-12-30T18:03:57"/>
    <x v="42"/>
    <n v="17"/>
    <d v="1899-12-30T05:07:09"/>
    <d v="1899-12-30T04:03:57"/>
    <d v="1899-12-30T09:11:06"/>
    <d v="1899-12-30T01:00:00"/>
    <d v="1899-12-31T11:00:00"/>
    <d v="1899-12-30T08:00:00"/>
  </r>
  <r>
    <x v="2"/>
    <d v="2021-04-21T00:00:00"/>
    <m/>
    <n v="1"/>
    <m/>
    <m/>
    <m/>
    <m/>
    <m/>
    <m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2"/>
    <d v="2021-04-28T00:00:00"/>
    <m/>
    <m/>
    <m/>
    <m/>
    <m/>
    <m/>
    <n v="1"/>
    <m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2"/>
    <d v="2021-05-01T00:00:00"/>
    <m/>
    <m/>
    <m/>
    <n v="1"/>
    <m/>
    <m/>
    <m/>
    <m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2"/>
    <d v="2021-05-03T00:00:00"/>
    <m/>
    <m/>
    <m/>
    <m/>
    <m/>
    <m/>
    <m/>
    <m/>
    <m/>
    <m/>
    <m/>
    <d v="1899-12-30T00:00:00"/>
    <d v="1899-12-30T00:00:00"/>
    <d v="1899-12-30T12:18:03"/>
    <d v="1899-12-30T17:58:25"/>
    <x v="44"/>
    <n v="19"/>
    <d v="1899-12-30T00:00:00"/>
    <d v="1899-12-30T05:40:22"/>
    <d v="1899-12-30T05:40:22"/>
    <d v="1899-12-30T00:00:00"/>
    <d v="1899-12-31T11:00:00"/>
    <d v="1899-12-30T08:00:00"/>
  </r>
  <r>
    <x v="2"/>
    <d v="2021-05-04T00:00:00"/>
    <m/>
    <m/>
    <m/>
    <m/>
    <m/>
    <m/>
    <m/>
    <m/>
    <m/>
    <m/>
    <m/>
    <d v="1899-12-30T08:00:00"/>
    <d v="1899-12-30T13:00:00"/>
    <d v="1899-12-30T14:00:00"/>
    <d v="1899-12-30T17:47:21"/>
    <x v="44"/>
    <n v="19"/>
    <d v="1899-12-30T05:00:00"/>
    <d v="1899-12-30T03:47:21"/>
    <d v="1899-12-30T08:47:21"/>
    <d v="1899-12-30T01:00:00"/>
    <d v="1899-12-31T11:00:00"/>
    <d v="1899-12-30T08:00:00"/>
  </r>
  <r>
    <x v="2"/>
    <d v="2021-05-05T00:00:00"/>
    <m/>
    <m/>
    <m/>
    <m/>
    <m/>
    <m/>
    <m/>
    <m/>
    <m/>
    <m/>
    <m/>
    <d v="1899-12-30T08:00:00"/>
    <d v="1899-12-30T13:00:00"/>
    <d v="1899-12-30T14:00:00"/>
    <d v="1899-12-30T17:01:56"/>
    <x v="44"/>
    <n v="19"/>
    <d v="1899-12-30T05:00:00"/>
    <d v="1899-12-30T03:01:56"/>
    <d v="1899-12-30T08:01:56"/>
    <d v="1899-12-30T01:00:00"/>
    <d v="1899-12-31T11:00:00"/>
    <d v="1899-12-30T08:00:00"/>
  </r>
  <r>
    <x v="2"/>
    <d v="2021-05-06T00:00:00"/>
    <m/>
    <m/>
    <m/>
    <m/>
    <m/>
    <m/>
    <m/>
    <m/>
    <m/>
    <m/>
    <m/>
    <d v="1899-12-30T07:52:28"/>
    <d v="1899-12-30T13:00:00"/>
    <d v="1899-12-30T14:00:00"/>
    <d v="1899-12-30T17:22:34"/>
    <x v="44"/>
    <n v="19"/>
    <d v="1899-12-30T05:07:32"/>
    <d v="1899-12-30T03:22:34"/>
    <d v="1899-12-30T08:30:06"/>
    <d v="1899-12-30T01:00:00"/>
    <d v="1899-12-31T11:00:00"/>
    <d v="1899-12-30T08:00:00"/>
  </r>
  <r>
    <x v="2"/>
    <d v="2021-05-08T00:00:00"/>
    <m/>
    <m/>
    <m/>
    <n v="1"/>
    <m/>
    <m/>
    <m/>
    <m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2"/>
    <d v="2021-05-10T00:00:00"/>
    <m/>
    <m/>
    <m/>
    <m/>
    <m/>
    <m/>
    <m/>
    <m/>
    <m/>
    <m/>
    <m/>
    <d v="1899-12-30T00:00:00"/>
    <d v="1899-12-30T00:00:00"/>
    <d v="1899-12-30T12:41:42"/>
    <d v="1899-12-30T18:06:12"/>
    <x v="45"/>
    <n v="20"/>
    <d v="1899-12-30T00:00:00"/>
    <d v="1899-12-30T05:24:30"/>
    <d v="1899-12-30T05:24:30"/>
    <d v="1899-12-30T00:00:00"/>
    <d v="1899-12-31T11:00:00"/>
    <d v="1899-12-30T08:00:00"/>
  </r>
  <r>
    <x v="2"/>
    <d v="2021-05-11T00:00:00"/>
    <m/>
    <m/>
    <m/>
    <m/>
    <m/>
    <m/>
    <m/>
    <m/>
    <m/>
    <m/>
    <m/>
    <d v="1899-12-30T07:47:50"/>
    <d v="1899-12-30T13:37:45"/>
    <d v="1899-12-30T14:01:33"/>
    <d v="1899-12-30T18:07:43"/>
    <x v="45"/>
    <n v="20"/>
    <d v="1899-12-30T05:49:55"/>
    <d v="1899-12-30T04:06:10"/>
    <d v="1899-12-30T09:56:05"/>
    <d v="1899-12-30T00:23:48"/>
    <d v="1899-12-31T11:00:00"/>
    <d v="1899-12-30T08:00:00"/>
  </r>
  <r>
    <x v="2"/>
    <d v="2021-05-12T00:00:00"/>
    <n v="1"/>
    <m/>
    <m/>
    <m/>
    <m/>
    <m/>
    <m/>
    <m/>
    <m/>
    <m/>
    <m/>
    <m/>
    <m/>
    <m/>
    <m/>
    <x v="45"/>
    <n v="20"/>
    <d v="1899-12-30T00:00:00"/>
    <d v="1899-12-30T00:00:00"/>
    <d v="1899-12-30T00:00:00"/>
    <d v="1899-12-30T00:00:00"/>
    <d v="1899-12-31T11:00:00"/>
    <d v="1899-12-30T08:00:00"/>
  </r>
  <r>
    <x v="2"/>
    <d v="2021-05-13T00:00:00"/>
    <m/>
    <m/>
    <m/>
    <n v="1"/>
    <m/>
    <m/>
    <m/>
    <m/>
    <m/>
    <m/>
    <m/>
    <m/>
    <m/>
    <m/>
    <m/>
    <x v="45"/>
    <n v="20"/>
    <d v="1899-12-30T00:00:00"/>
    <d v="1899-12-30T00:00:00"/>
    <d v="1899-12-30T00:00:00"/>
    <d v="1899-12-30T00:00:00"/>
    <d v="1899-12-31T11:00:00"/>
    <d v="1899-12-30T08:00:00"/>
  </r>
  <r>
    <x v="2"/>
    <d v="2021-05-17T00:00:00"/>
    <m/>
    <m/>
    <m/>
    <m/>
    <m/>
    <m/>
    <m/>
    <m/>
    <m/>
    <m/>
    <m/>
    <d v="1899-12-30T07:55:53"/>
    <d v="1899-12-30T13:08:02"/>
    <d v="1899-12-30T13:26:26"/>
    <d v="1899-12-30T17:30:43"/>
    <x v="46"/>
    <n v="21"/>
    <d v="1899-12-30T05:12:09"/>
    <d v="1899-12-30T04:04:17"/>
    <d v="1899-12-30T09:16:26"/>
    <d v="1899-12-30T00:18:24"/>
    <d v="1899-12-31T11:00:00"/>
    <d v="1899-12-30T08:00:00"/>
  </r>
  <r>
    <x v="2"/>
    <d v="2021-05-18T00:00:00"/>
    <m/>
    <m/>
    <m/>
    <m/>
    <m/>
    <m/>
    <m/>
    <m/>
    <m/>
    <m/>
    <m/>
    <d v="1899-12-30T07:56:57"/>
    <d v="1899-12-30T13:40:05"/>
    <d v="1899-12-30T14:05:38"/>
    <d v="1899-12-30T17:59:09"/>
    <x v="46"/>
    <n v="21"/>
    <d v="1899-12-30T05:43:08"/>
    <d v="1899-12-30T03:53:31"/>
    <d v="1899-12-30T09:36:39"/>
    <d v="1899-12-30T00:25:33"/>
    <d v="1899-12-31T11:00:00"/>
    <d v="1899-12-30T08:00:00"/>
  </r>
  <r>
    <x v="2"/>
    <d v="2021-05-19T00:00:00"/>
    <m/>
    <m/>
    <m/>
    <m/>
    <m/>
    <m/>
    <m/>
    <m/>
    <m/>
    <m/>
    <m/>
    <d v="1899-12-30T07:47:37"/>
    <d v="1899-12-30T13:19:01"/>
    <d v="1899-12-30T14:12:37"/>
    <d v="1899-12-30T18:03:53"/>
    <x v="46"/>
    <n v="21"/>
    <d v="1899-12-30T05:31:24"/>
    <d v="1899-12-30T03:51:16"/>
    <d v="1899-12-30T09:22:40"/>
    <d v="1899-12-30T00:53:36"/>
    <d v="1899-12-31T11:00:00"/>
    <d v="1899-12-30T08:00:00"/>
  </r>
  <r>
    <x v="2"/>
    <d v="2021-05-20T00:00:00"/>
    <m/>
    <m/>
    <m/>
    <m/>
    <m/>
    <m/>
    <m/>
    <m/>
    <m/>
    <m/>
    <m/>
    <d v="1899-12-30T07:51:50"/>
    <d v="1899-12-30T13:11:22"/>
    <d v="1899-12-30T13:28:18"/>
    <d v="1899-12-30T17:06:40"/>
    <x v="46"/>
    <n v="21"/>
    <d v="1899-12-30T05:19:32"/>
    <d v="1899-12-30T03:38:22"/>
    <d v="1899-12-30T08:57:54"/>
    <d v="1899-12-30T00:16:56"/>
    <d v="1899-12-31T11:00:00"/>
    <d v="1899-12-30T08:00:00"/>
  </r>
  <r>
    <x v="2"/>
    <d v="2021-05-24T00:00:00"/>
    <m/>
    <n v="1"/>
    <m/>
    <m/>
    <m/>
    <m/>
    <m/>
    <m/>
    <m/>
    <m/>
    <m/>
    <m/>
    <m/>
    <m/>
    <m/>
    <x v="47"/>
    <n v="22"/>
    <d v="1899-12-30T00:00:00"/>
    <d v="1899-12-30T00:00:00"/>
    <d v="1899-12-30T00:00:00"/>
    <d v="1899-12-30T00:00:00"/>
    <d v="1899-12-31T11:00:00"/>
    <d v="1899-12-30T08:00:00"/>
  </r>
  <r>
    <x v="2"/>
    <d v="2021-05-25T00:00:00"/>
    <m/>
    <m/>
    <m/>
    <m/>
    <m/>
    <m/>
    <m/>
    <m/>
    <m/>
    <m/>
    <m/>
    <d v="1899-12-30T08:04:43"/>
    <d v="1899-12-30T13:05:38"/>
    <d v="1899-12-30T14:00:11"/>
    <d v="1899-12-30T17:52:14"/>
    <x v="47"/>
    <n v="22"/>
    <d v="1899-12-30T05:00:55"/>
    <d v="1899-12-30T03:52:03"/>
    <d v="1899-12-30T08:52:58"/>
    <d v="1899-12-30T00:54:33"/>
    <d v="1899-12-31T11:00:00"/>
    <d v="1899-12-30T08:00:00"/>
  </r>
  <r>
    <x v="2"/>
    <d v="2021-05-26T00:00:00"/>
    <m/>
    <m/>
    <m/>
    <m/>
    <m/>
    <m/>
    <m/>
    <m/>
    <m/>
    <m/>
    <m/>
    <d v="1899-12-30T07:49:49"/>
    <d v="1899-12-30T13:09:49"/>
    <d v="1899-12-30T13:57:01"/>
    <d v="1899-12-30T18:02:20"/>
    <x v="47"/>
    <n v="22"/>
    <d v="1899-12-30T05:20:00"/>
    <d v="1899-12-30T04:05:19"/>
    <d v="1899-12-30T09:25:19"/>
    <d v="1899-12-30T00:47:12"/>
    <d v="1899-12-31T11:00:00"/>
    <d v="1899-12-30T08:00:00"/>
  </r>
  <r>
    <x v="2"/>
    <d v="2021-05-27T00:00:00"/>
    <m/>
    <m/>
    <m/>
    <m/>
    <m/>
    <m/>
    <m/>
    <m/>
    <m/>
    <m/>
    <m/>
    <d v="1899-12-30T08:01:25"/>
    <d v="1899-12-30T13:00:00"/>
    <d v="1899-12-30T14:00:00"/>
    <d v="1899-12-30T17:55:37"/>
    <x v="47"/>
    <n v="22"/>
    <d v="1899-12-30T04:58:35"/>
    <d v="1899-12-30T03:55:37"/>
    <d v="1899-12-30T08:54:12"/>
    <d v="1899-12-30T01:00:00"/>
    <d v="1899-12-31T11:00:00"/>
    <d v="1899-12-30T08:00:00"/>
  </r>
  <r>
    <x v="2"/>
    <d v="2021-05-29T00:00:00"/>
    <m/>
    <m/>
    <m/>
    <m/>
    <m/>
    <m/>
    <m/>
    <m/>
    <m/>
    <m/>
    <m/>
    <d v="1899-12-30T07:41:02"/>
    <d v="1899-12-30T13:00:00"/>
    <d v="1899-12-30T14:00:00"/>
    <d v="1899-12-30T17:47:58"/>
    <x v="47"/>
    <n v="22"/>
    <d v="1899-12-30T05:18:58"/>
    <d v="1899-12-30T03:47:58"/>
    <d v="1899-12-30T09:06:56"/>
    <d v="1899-12-30T01:00:00"/>
    <d v="1899-12-31T11:00:00"/>
    <d v="1899-12-30T08:00:00"/>
  </r>
  <r>
    <x v="2"/>
    <d v="2021-05-31T00:00:00"/>
    <m/>
    <m/>
    <m/>
    <m/>
    <m/>
    <m/>
    <m/>
    <m/>
    <m/>
    <m/>
    <m/>
    <d v="1899-12-30T08:00:00"/>
    <d v="1899-12-30T13:15:07"/>
    <d v="1899-12-30T13:44:50"/>
    <d v="1899-12-30T17:29:56"/>
    <x v="48"/>
    <n v="23"/>
    <d v="1899-12-30T05:15:07"/>
    <d v="1899-12-30T03:45:06"/>
    <d v="1899-12-30T09:00:13"/>
    <d v="1899-12-30T00:29:43"/>
    <d v="1899-12-31T11:00:00"/>
    <d v="1899-12-30T08:00:00"/>
  </r>
  <r>
    <x v="2"/>
    <d v="2021-06-01T00:00:00"/>
    <m/>
    <m/>
    <m/>
    <m/>
    <m/>
    <m/>
    <m/>
    <m/>
    <m/>
    <m/>
    <m/>
    <d v="1899-12-30T07:55:01"/>
    <d v="1899-12-30T13:21:33"/>
    <d v="1899-12-30T14:07:40"/>
    <d v="1899-12-30T17:52:03"/>
    <x v="48"/>
    <n v="23"/>
    <d v="1899-12-30T05:26:32"/>
    <d v="1899-12-30T03:44:23"/>
    <d v="1899-12-30T09:10:55"/>
    <d v="1899-12-30T00:46:07"/>
    <d v="1899-12-31T11:00:00"/>
    <d v="1899-12-30T08:00:00"/>
  </r>
  <r>
    <x v="2"/>
    <d v="2021-06-02T00:00:00"/>
    <m/>
    <m/>
    <m/>
    <m/>
    <m/>
    <m/>
    <m/>
    <m/>
    <m/>
    <m/>
    <m/>
    <d v="1899-12-30T07:41:25"/>
    <d v="1899-12-30T13:00:00"/>
    <d v="1899-12-30T14:00:00"/>
    <d v="1899-12-30T16:50:11"/>
    <x v="48"/>
    <n v="23"/>
    <d v="1899-12-30T05:18:35"/>
    <d v="1899-12-30T02:50:11"/>
    <d v="1899-12-30T08:08:46"/>
    <d v="1899-12-30T01:00:00"/>
    <d v="1899-12-31T11:00:00"/>
    <d v="1899-12-30T08:00:00"/>
  </r>
  <r>
    <x v="2"/>
    <d v="2021-06-03T00:00:00"/>
    <m/>
    <m/>
    <m/>
    <m/>
    <m/>
    <m/>
    <m/>
    <m/>
    <m/>
    <m/>
    <m/>
    <d v="1899-12-30T07:56:02"/>
    <d v="1899-12-30T13:00:00"/>
    <d v="1899-12-30T14:00:00"/>
    <d v="1899-12-30T15:58:18"/>
    <x v="48"/>
    <n v="23"/>
    <d v="1899-12-30T05:03:58"/>
    <d v="1899-12-30T01:58:18"/>
    <d v="1899-12-30T07:02:16"/>
    <d v="1899-12-30T01:00:00"/>
    <d v="1899-12-31T11:00:00"/>
    <d v="1899-12-30T08:00:00"/>
  </r>
  <r>
    <x v="2"/>
    <d v="2021-06-07T00:00:00"/>
    <m/>
    <m/>
    <m/>
    <m/>
    <m/>
    <m/>
    <m/>
    <m/>
    <m/>
    <m/>
    <m/>
    <d v="1899-12-30T09:06:18"/>
    <d v="1899-12-30T13:00:00"/>
    <d v="1899-12-30T14:00:00"/>
    <d v="1899-12-30T18:04:49"/>
    <x v="49"/>
    <n v="24"/>
    <d v="1899-12-30T03:53:42"/>
    <d v="1899-12-30T04:04:49"/>
    <d v="1899-12-30T07:58:31"/>
    <d v="1899-12-30T01:00:00"/>
    <d v="1899-12-31T11:00:00"/>
    <d v="1899-12-30T08:00:00"/>
  </r>
  <r>
    <x v="2"/>
    <d v="2021-06-08T00:00:00"/>
    <m/>
    <m/>
    <m/>
    <m/>
    <m/>
    <m/>
    <m/>
    <m/>
    <m/>
    <m/>
    <m/>
    <d v="1899-12-30T07:57:36"/>
    <d v="1899-12-30T12:58:18"/>
    <d v="1899-12-30T14:00:58"/>
    <d v="1899-12-30T17:54:12"/>
    <x v="49"/>
    <n v="24"/>
    <d v="1899-12-30T05:00:42"/>
    <d v="1899-12-30T03:53:14"/>
    <d v="1899-12-30T08:53:56"/>
    <d v="1899-12-30T01:02:40"/>
    <d v="1899-12-31T11:00:00"/>
    <d v="1899-12-30T08:00:00"/>
  </r>
  <r>
    <x v="2"/>
    <d v="2021-06-09T00:00:00"/>
    <m/>
    <m/>
    <m/>
    <m/>
    <m/>
    <m/>
    <n v="1"/>
    <m/>
    <m/>
    <m/>
    <m/>
    <m/>
    <m/>
    <m/>
    <m/>
    <x v="49"/>
    <n v="24"/>
    <d v="1899-12-30T00:00:00"/>
    <d v="1899-12-30T00:00:00"/>
    <d v="1899-12-30T00:00:00"/>
    <d v="1899-12-30T00:00:00"/>
    <d v="1899-12-31T11:00:00"/>
    <d v="1899-12-30T08:00:00"/>
  </r>
  <r>
    <x v="2"/>
    <d v="2021-06-10T00:00:00"/>
    <m/>
    <m/>
    <m/>
    <m/>
    <m/>
    <m/>
    <m/>
    <m/>
    <m/>
    <m/>
    <m/>
    <d v="1899-12-30T08:00:00"/>
    <d v="1899-12-30T13:00:00"/>
    <d v="1899-12-30T14:00:00"/>
    <d v="1899-12-30T17:59:18"/>
    <x v="49"/>
    <n v="24"/>
    <d v="1899-12-30T05:00:00"/>
    <d v="1899-12-30T03:59:18"/>
    <d v="1899-12-30T08:59:18"/>
    <d v="1899-12-30T01:00:00"/>
    <d v="1899-12-31T11:00:00"/>
    <d v="1899-12-30T08:00:00"/>
  </r>
  <r>
    <x v="2"/>
    <d v="2021-06-14T00:00:00"/>
    <m/>
    <m/>
    <m/>
    <m/>
    <m/>
    <m/>
    <m/>
    <m/>
    <m/>
    <m/>
    <m/>
    <d v="1899-12-30T07:59:38"/>
    <d v="1899-12-30T13:00:00"/>
    <d v="1899-12-30T14:00:00"/>
    <d v="1899-12-30T18:00:31"/>
    <x v="50"/>
    <n v="25"/>
    <d v="1899-12-30T05:00:22"/>
    <d v="1899-12-30T04:00:31"/>
    <d v="1899-12-30T09:00:53"/>
    <d v="1899-12-30T01:00:00"/>
    <d v="1899-12-31T11:00:00"/>
    <d v="1899-12-30T08:00:00"/>
  </r>
  <r>
    <x v="2"/>
    <d v="2021-06-15T00:00:00"/>
    <m/>
    <m/>
    <m/>
    <m/>
    <m/>
    <m/>
    <m/>
    <m/>
    <m/>
    <m/>
    <m/>
    <d v="1899-12-30T07:57:53"/>
    <d v="1899-12-30T13:04:25"/>
    <d v="1899-12-30T13:57:14"/>
    <d v="1899-12-30T18:00:00"/>
    <x v="50"/>
    <n v="25"/>
    <d v="1899-12-30T05:06:32"/>
    <d v="1899-12-30T04:02:46"/>
    <d v="1899-12-30T09:09:18"/>
    <d v="1899-12-30T00:52:49"/>
    <d v="1899-12-31T11:00:00"/>
    <d v="1899-12-30T08:00:00"/>
  </r>
  <r>
    <x v="2"/>
    <d v="2021-06-16T00:00:00"/>
    <m/>
    <m/>
    <m/>
    <m/>
    <m/>
    <m/>
    <m/>
    <m/>
    <m/>
    <m/>
    <m/>
    <d v="1899-12-30T07:47:32"/>
    <d v="1899-12-30T13:17:29"/>
    <d v="1899-12-30T13:59:53"/>
    <d v="1899-12-30T16:15:56"/>
    <x v="50"/>
    <n v="25"/>
    <d v="1899-12-30T05:29:57"/>
    <d v="1899-12-30T02:16:03"/>
    <d v="1899-12-30T07:46:00"/>
    <d v="1899-12-30T00:42:24"/>
    <d v="1899-12-31T11:00:00"/>
    <d v="1899-12-30T08:00:00"/>
  </r>
  <r>
    <x v="2"/>
    <d v="2021-06-17T00:00:00"/>
    <m/>
    <m/>
    <m/>
    <m/>
    <m/>
    <m/>
    <m/>
    <m/>
    <m/>
    <m/>
    <m/>
    <d v="1899-12-30T08:03:57"/>
    <d v="1899-12-30T13:00:00"/>
    <d v="1899-12-30T14:00:00"/>
    <d v="1899-12-30T17:48:21"/>
    <x v="50"/>
    <n v="25"/>
    <d v="1899-12-30T04:56:03"/>
    <d v="1899-12-30T03:48:21"/>
    <d v="1899-12-30T08:44:24"/>
    <d v="1899-12-30T01:00:00"/>
    <d v="1899-12-31T11:00:00"/>
    <d v="1899-12-30T08:00:00"/>
  </r>
  <r>
    <x v="2"/>
    <d v="2021-06-23T00:00:00"/>
    <m/>
    <m/>
    <m/>
    <m/>
    <m/>
    <m/>
    <n v="1"/>
    <m/>
    <m/>
    <m/>
    <m/>
    <m/>
    <m/>
    <m/>
    <m/>
    <x v="51"/>
    <n v="26"/>
    <d v="1899-12-30T00:00:00"/>
    <d v="1899-12-30T00:00:00"/>
    <d v="1899-12-30T00:00:00"/>
    <d v="1899-12-30T00:00:00"/>
    <d v="1899-12-31T11:00:00"/>
    <d v="1899-12-30T08:00:00"/>
  </r>
  <r>
    <x v="2"/>
    <d v="2021-06-28T00:00:00"/>
    <m/>
    <m/>
    <m/>
    <m/>
    <m/>
    <m/>
    <m/>
    <m/>
    <m/>
    <m/>
    <m/>
    <d v="1899-12-30T08:00:00"/>
    <d v="1899-12-30T13:22:05"/>
    <d v="1899-12-30T13:48:28"/>
    <d v="1899-12-30T17:12:31"/>
    <x v="52"/>
    <n v="27"/>
    <d v="1899-12-30T05:22:05"/>
    <d v="1899-12-30T03:24:03"/>
    <d v="1899-12-30T08:46:08"/>
    <d v="1899-12-30T00:26:23"/>
    <d v="1899-12-31T11:00:00"/>
    <d v="1899-12-30T08:00:00"/>
  </r>
  <r>
    <x v="2"/>
    <d v="2021-06-29T00:00:00"/>
    <m/>
    <m/>
    <m/>
    <m/>
    <m/>
    <m/>
    <m/>
    <m/>
    <m/>
    <m/>
    <m/>
    <d v="1899-12-30T07:55:45"/>
    <d v="1899-12-30T13:00:00"/>
    <d v="1899-12-30T14:00:00"/>
    <d v="1899-12-30T18:06:42"/>
    <x v="52"/>
    <n v="27"/>
    <d v="1899-12-30T05:04:15"/>
    <d v="1899-12-30T04:06:42"/>
    <d v="1899-12-30T09:10:57"/>
    <d v="1899-12-30T01:00:00"/>
    <d v="1899-12-31T11:00:00"/>
    <d v="1899-12-30T08:00:00"/>
  </r>
  <r>
    <x v="2"/>
    <d v="2021-06-30T00:00:00"/>
    <m/>
    <m/>
    <m/>
    <m/>
    <m/>
    <m/>
    <m/>
    <m/>
    <m/>
    <m/>
    <m/>
    <d v="1899-12-30T07:39:24"/>
    <d v="1899-12-30T13:00:00"/>
    <d v="1899-12-30T14:00:00"/>
    <d v="1899-12-30T17:30:39"/>
    <x v="52"/>
    <n v="27"/>
    <d v="1899-12-30T05:20:36"/>
    <d v="1899-12-30T03:30:39"/>
    <d v="1899-12-30T08:51:15"/>
    <d v="1899-12-30T01:00:00"/>
    <d v="1899-12-31T11:00:00"/>
    <d v="1899-12-30T08:00:00"/>
  </r>
  <r>
    <x v="2"/>
    <d v="2021-07-01T00:00:00"/>
    <m/>
    <m/>
    <m/>
    <m/>
    <m/>
    <m/>
    <m/>
    <m/>
    <m/>
    <m/>
    <m/>
    <d v="1899-12-30T08:07:23"/>
    <d v="1899-12-30T13:03:49"/>
    <d v="1899-12-30T13:48:21"/>
    <d v="1899-12-30T17:06:28"/>
    <x v="52"/>
    <n v="27"/>
    <d v="1899-12-30T04:56:26"/>
    <d v="1899-12-30T03:18:07"/>
    <d v="1899-12-30T08:14:33"/>
    <d v="1899-12-30T00:44:32"/>
    <d v="1899-12-31T11:00:00"/>
    <d v="1899-12-30T08:00:00"/>
  </r>
  <r>
    <x v="2"/>
    <d v="2021-07-03T00:00:00"/>
    <m/>
    <m/>
    <m/>
    <m/>
    <m/>
    <m/>
    <m/>
    <m/>
    <m/>
    <m/>
    <m/>
    <d v="1899-12-30T07:55:27"/>
    <d v="1899-12-30T13:00:35"/>
    <d v="1899-12-30T14:04:48"/>
    <d v="1899-12-30T17:49:51"/>
    <x v="52"/>
    <n v="27"/>
    <d v="1899-12-30T05:05:08"/>
    <d v="1899-12-30T03:45:03"/>
    <d v="1899-12-30T08:50:11"/>
    <d v="1899-12-30T01:04:13"/>
    <d v="1899-12-31T11:00:00"/>
    <d v="1899-12-30T08:00:00"/>
  </r>
  <r>
    <x v="2"/>
    <d v="2021-07-05T00:00:00"/>
    <m/>
    <m/>
    <m/>
    <m/>
    <m/>
    <m/>
    <m/>
    <m/>
    <m/>
    <m/>
    <m/>
    <d v="1899-12-30T07:57:03"/>
    <d v="1899-12-30T12:57:58"/>
    <d v="1899-12-30T13:47:07"/>
    <d v="1899-12-30T17:48:35"/>
    <x v="53"/>
    <n v="28"/>
    <d v="1899-12-30T05:00:55"/>
    <d v="1899-12-30T04:01:28"/>
    <d v="1899-12-30T09:02:23"/>
    <d v="1899-12-30T00:49:09"/>
    <d v="1899-12-31T11:00:00"/>
    <d v="1899-12-30T08:00:00"/>
  </r>
  <r>
    <x v="2"/>
    <d v="2021-07-06T00:00:00"/>
    <m/>
    <m/>
    <m/>
    <m/>
    <m/>
    <m/>
    <m/>
    <m/>
    <m/>
    <m/>
    <m/>
    <d v="1899-12-30T07:47:59"/>
    <d v="1899-12-30T13:24:16"/>
    <d v="1899-12-30T14:05:17"/>
    <d v="1899-12-30T17:59:04"/>
    <x v="53"/>
    <n v="28"/>
    <d v="1899-12-30T05:36:17"/>
    <d v="1899-12-30T03:53:47"/>
    <d v="1899-12-30T09:30:04"/>
    <d v="1899-12-30T00:41:01"/>
    <d v="1899-12-31T11:00:00"/>
    <d v="1899-12-30T08:00:00"/>
  </r>
  <r>
    <x v="2"/>
    <d v="2021-07-07T00:00:00"/>
    <m/>
    <m/>
    <m/>
    <m/>
    <m/>
    <m/>
    <m/>
    <m/>
    <m/>
    <m/>
    <m/>
    <d v="1899-12-30T08:01:50"/>
    <d v="1899-12-30T13:39:37"/>
    <d v="1899-12-30T14:03:17"/>
    <d v="1899-12-30T17:58:35"/>
    <x v="53"/>
    <n v="28"/>
    <d v="1899-12-30T05:37:47"/>
    <d v="1899-12-30T03:55:18"/>
    <d v="1899-12-30T09:33:05"/>
    <d v="1899-12-30T00:23:40"/>
    <d v="1899-12-31T11:00:00"/>
    <d v="1899-12-30T08:00:00"/>
  </r>
  <r>
    <x v="2"/>
    <d v="2021-07-08T00:00:00"/>
    <m/>
    <n v="0.5"/>
    <m/>
    <m/>
    <m/>
    <m/>
    <m/>
    <m/>
    <m/>
    <m/>
    <m/>
    <d v="1899-12-30T07:53:40"/>
    <d v="1899-12-30T12:58:04"/>
    <d v="1899-12-30T00:00:00"/>
    <d v="1899-12-30T00:00:00"/>
    <x v="53"/>
    <n v="28"/>
    <d v="1899-12-30T05:04:24"/>
    <d v="1899-12-30T00:00:00"/>
    <d v="1899-12-30T05:04:24"/>
    <d v="1899-12-30T00:00:00"/>
    <d v="1899-12-31T11:00:00"/>
    <d v="1899-12-30T08:00:00"/>
  </r>
  <r>
    <x v="2"/>
    <d v="2021-07-12T00:00:00"/>
    <m/>
    <m/>
    <m/>
    <m/>
    <m/>
    <m/>
    <m/>
    <m/>
    <m/>
    <m/>
    <m/>
    <d v="1899-12-30T07:45:27"/>
    <d v="1899-12-30T13:00:00"/>
    <d v="1899-12-30T14:00:00"/>
    <d v="1899-12-30T18:11:38"/>
    <x v="0"/>
    <n v="29"/>
    <d v="1899-12-30T05:14:33"/>
    <d v="1899-12-30T04:11:38"/>
    <d v="1899-12-30T09:26:11"/>
    <d v="1899-12-30T01:00:00"/>
    <d v="1899-12-31T11:00:00"/>
    <d v="1899-12-30T08:00:00"/>
  </r>
  <r>
    <x v="2"/>
    <d v="2021-07-13T00:00:00"/>
    <m/>
    <m/>
    <m/>
    <m/>
    <m/>
    <m/>
    <m/>
    <m/>
    <m/>
    <m/>
    <m/>
    <d v="1899-12-30T07:55:47"/>
    <d v="1899-12-30T13:18:14"/>
    <d v="1899-12-30T13:58:50"/>
    <d v="1899-12-30T17:57:21"/>
    <x v="0"/>
    <n v="29"/>
    <d v="1899-12-30T05:22:27"/>
    <d v="1899-12-30T03:58:31"/>
    <d v="1899-12-30T09:20:58"/>
    <d v="1899-12-30T00:40:36"/>
    <d v="1899-12-31T11:00:00"/>
    <d v="1899-12-30T08:00:00"/>
  </r>
  <r>
    <x v="2"/>
    <d v="2021-07-14T00:00:00"/>
    <m/>
    <m/>
    <m/>
    <n v="1"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2"/>
    <d v="2021-07-15T00:00:00"/>
    <m/>
    <m/>
    <m/>
    <m/>
    <m/>
    <m/>
    <m/>
    <m/>
    <m/>
    <m/>
    <m/>
    <d v="1899-12-30T08:47:41"/>
    <d v="1899-12-30T13:15:35"/>
    <d v="1899-12-30T14:06:01"/>
    <d v="1899-12-30T18:07:17"/>
    <x v="0"/>
    <n v="29"/>
    <d v="1899-12-30T04:27:54"/>
    <d v="1899-12-30T04:01:16"/>
    <d v="1899-12-30T08:29:10"/>
    <d v="1899-12-30T00:50:26"/>
    <d v="1899-12-31T11:00:00"/>
    <d v="1899-12-30T08:00:00"/>
  </r>
  <r>
    <x v="2"/>
    <d v="2021-07-20T00:00:00"/>
    <m/>
    <n v="1"/>
    <m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2"/>
    <d v="2021-07-21T00:00:00"/>
    <m/>
    <n v="1"/>
    <m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2"/>
    <d v="2021-07-22T00:00:00"/>
    <m/>
    <n v="1"/>
    <m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2"/>
    <d v="2021-07-26T00:00:00"/>
    <m/>
    <m/>
    <m/>
    <m/>
    <m/>
    <m/>
    <m/>
    <m/>
    <m/>
    <m/>
    <m/>
    <d v="1899-12-30T07:48:16"/>
    <d v="1899-12-30T13:14:29"/>
    <d v="1899-12-30T14:01:15"/>
    <d v="1899-12-30T16:51:12"/>
    <x v="2"/>
    <n v="31"/>
    <d v="1899-12-30T05:26:13"/>
    <d v="1899-12-30T02:49:57"/>
    <d v="1899-12-30T08:16:10"/>
    <d v="1899-12-30T00:46:46"/>
    <d v="1899-12-31T11:00:00"/>
    <d v="1899-12-30T08:00:00"/>
  </r>
  <r>
    <x v="2"/>
    <d v="2021-07-27T00:00:00"/>
    <m/>
    <m/>
    <m/>
    <m/>
    <m/>
    <m/>
    <m/>
    <m/>
    <m/>
    <m/>
    <m/>
    <d v="1899-12-30T07:44:24"/>
    <d v="1899-12-30T13:09:56"/>
    <d v="1899-12-30T13:52:54"/>
    <d v="1899-12-30T17:33:16"/>
    <x v="2"/>
    <n v="31"/>
    <d v="1899-12-30T05:25:32"/>
    <d v="1899-12-30T03:40:22"/>
    <d v="1899-12-30T09:05:54"/>
    <d v="1899-12-30T00:42:58"/>
    <d v="1899-12-31T11:00:00"/>
    <d v="1899-12-30T08:00:00"/>
  </r>
  <r>
    <x v="2"/>
    <d v="2021-07-28T00:00:00"/>
    <m/>
    <m/>
    <m/>
    <m/>
    <m/>
    <m/>
    <m/>
    <m/>
    <m/>
    <m/>
    <m/>
    <d v="1899-12-30T07:41:47"/>
    <d v="1899-12-30T13:24:19"/>
    <d v="1899-12-30T14:04:16"/>
    <d v="1899-12-30T17:12:38"/>
    <x v="2"/>
    <n v="31"/>
    <d v="1899-12-30T05:42:32"/>
    <d v="1899-12-30T03:08:22"/>
    <d v="1899-12-30T08:50:54"/>
    <d v="1899-12-30T00:39:57"/>
    <d v="1899-12-31T11:00:00"/>
    <d v="1899-12-30T08:00:00"/>
  </r>
  <r>
    <x v="2"/>
    <d v="2021-07-29T00:00:00"/>
    <m/>
    <m/>
    <m/>
    <m/>
    <m/>
    <m/>
    <m/>
    <m/>
    <m/>
    <m/>
    <m/>
    <d v="1899-12-30T08:00:00"/>
    <d v="1899-12-30T14:00:00"/>
    <d v="1899-12-30T14:41:32"/>
    <d v="1899-12-30T18:00:00"/>
    <x v="2"/>
    <n v="31"/>
    <d v="1899-12-30T06:00:00"/>
    <d v="1899-12-30T03:18:28"/>
    <d v="1899-12-30T09:18:28"/>
    <d v="1899-12-30T00:41:32"/>
    <d v="1899-12-31T11:00:00"/>
    <d v="1899-12-30T08:00:00"/>
  </r>
  <r>
    <x v="2"/>
    <d v="2021-08-02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2"/>
    <d v="2021-08-03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2"/>
    <d v="2021-08-04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2"/>
    <d v="2021-08-05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2"/>
    <d v="2021-08-06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2"/>
    <d v="2021-08-07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2"/>
    <d v="2021-08-09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2"/>
    <d v="2021-08-10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2"/>
    <d v="2021-08-11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2"/>
    <d v="2021-08-12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2"/>
    <d v="2021-08-13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2"/>
    <d v="2021-08-14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2"/>
    <d v="2021-08-16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2"/>
    <d v="2021-08-17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2"/>
    <d v="2021-08-18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2"/>
    <d v="2021-08-19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2"/>
    <d v="2021-08-20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2"/>
    <d v="2021-08-21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2"/>
    <d v="2021-08-23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2"/>
    <d v="2021-08-24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2"/>
    <d v="2021-08-25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2"/>
    <d v="2021-08-26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2"/>
    <d v="2021-08-27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2"/>
    <d v="2021-08-28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2"/>
    <d v="2021-08-30T00:00:00"/>
    <m/>
    <m/>
    <m/>
    <m/>
    <m/>
    <m/>
    <m/>
    <m/>
    <m/>
    <m/>
    <m/>
    <d v="1899-12-30T08:06:22"/>
    <d v="1899-12-30T13:30:22"/>
    <d v="1899-12-30T14:06:24"/>
    <d v="1899-12-30T18:15:46"/>
    <x v="7"/>
    <n v="36"/>
    <d v="1899-12-30T05:24:00"/>
    <d v="1899-12-30T04:09:22"/>
    <d v="1899-12-30T09:33:22"/>
    <d v="1899-12-30T00:36:02"/>
    <d v="1899-12-31T11:00:00"/>
    <d v="1899-12-30T08:00:00"/>
  </r>
  <r>
    <x v="2"/>
    <d v="2021-08-31T00:00:00"/>
    <m/>
    <m/>
    <m/>
    <m/>
    <m/>
    <m/>
    <m/>
    <m/>
    <m/>
    <m/>
    <m/>
    <d v="1899-12-30T07:54:54"/>
    <d v="1899-12-30T13:16:55"/>
    <d v="1899-12-30T14:04:51"/>
    <d v="1899-12-30T18:04:53"/>
    <x v="7"/>
    <n v="36"/>
    <d v="1899-12-30T05:22:01"/>
    <d v="1899-12-30T04:00:02"/>
    <d v="1899-12-30T09:22:03"/>
    <d v="1899-12-30T00:47:56"/>
    <d v="1899-12-31T11:00:00"/>
    <d v="1899-12-30T08:00:00"/>
  </r>
  <r>
    <x v="2"/>
    <d v="2021-09-02T00:00:00"/>
    <m/>
    <m/>
    <m/>
    <m/>
    <m/>
    <m/>
    <m/>
    <m/>
    <m/>
    <m/>
    <m/>
    <d v="1899-12-30T09:37:50"/>
    <d v="1899-12-30T13:00:00"/>
    <d v="1899-12-30T14:00:00"/>
    <d v="1899-12-30T18:04:15"/>
    <x v="7"/>
    <n v="36"/>
    <d v="1899-12-30T03:22:10"/>
    <d v="1899-12-30T04:04:15"/>
    <d v="1899-12-30T07:26:25"/>
    <d v="1899-12-30T01:00:00"/>
    <d v="1899-12-31T11:00:00"/>
    <d v="1899-12-30T08:00:00"/>
  </r>
  <r>
    <x v="2"/>
    <d v="2021-09-06T00:00:00"/>
    <m/>
    <m/>
    <m/>
    <m/>
    <m/>
    <m/>
    <m/>
    <m/>
    <m/>
    <m/>
    <m/>
    <d v="1899-12-30T07:59:10"/>
    <d v="1899-12-30T13:00:00"/>
    <d v="1899-12-30T14:00:00"/>
    <d v="1899-12-30T17:58:34"/>
    <x v="8"/>
    <n v="37"/>
    <d v="1899-12-30T05:00:50"/>
    <d v="1899-12-30T03:58:34"/>
    <d v="1899-12-30T08:59:24"/>
    <d v="1899-12-30T01:00:00"/>
    <d v="1899-12-31T11:00:00"/>
    <d v="1899-12-30T08:00:00"/>
  </r>
  <r>
    <x v="2"/>
    <d v="2021-09-07T00:00:00"/>
    <m/>
    <m/>
    <m/>
    <m/>
    <m/>
    <m/>
    <m/>
    <m/>
    <m/>
    <m/>
    <m/>
    <d v="1899-12-30T08:01:17"/>
    <d v="1899-12-30T13:19:35"/>
    <d v="1899-12-30T13:54:43"/>
    <d v="1899-12-30T17:57:21"/>
    <x v="8"/>
    <n v="37"/>
    <d v="1899-12-30T05:18:18"/>
    <d v="1899-12-30T04:02:38"/>
    <d v="1899-12-30T09:20:56"/>
    <d v="1899-12-30T00:35:08"/>
    <d v="1899-12-31T11:00:00"/>
    <d v="1899-12-30T08:00:00"/>
  </r>
  <r>
    <x v="2"/>
    <d v="2021-09-08T00:00:00"/>
    <m/>
    <m/>
    <m/>
    <m/>
    <m/>
    <m/>
    <m/>
    <m/>
    <m/>
    <m/>
    <m/>
    <d v="1899-12-30T07:50:34"/>
    <d v="1899-12-30T13:19:38"/>
    <d v="1899-12-30T14:03:24"/>
    <d v="1899-12-30T17:42:40"/>
    <x v="8"/>
    <n v="37"/>
    <d v="1899-12-30T05:29:04"/>
    <d v="1899-12-30T03:39:16"/>
    <d v="1899-12-30T09:08:20"/>
    <d v="1899-12-30T00:43:46"/>
    <d v="1899-12-31T11:00:00"/>
    <d v="1899-12-30T08:00:00"/>
  </r>
  <r>
    <x v="2"/>
    <d v="2021-09-09T00:00:00"/>
    <m/>
    <m/>
    <m/>
    <m/>
    <m/>
    <m/>
    <m/>
    <m/>
    <m/>
    <m/>
    <m/>
    <d v="1899-12-30T07:54:36"/>
    <d v="1899-12-30T13:00:00"/>
    <d v="1899-12-30T14:00:00"/>
    <d v="1899-12-30T16:58:28"/>
    <x v="8"/>
    <n v="37"/>
    <d v="1899-12-30T05:05:24"/>
    <d v="1899-12-30T02:58:28"/>
    <d v="1899-12-30T08:03:52"/>
    <d v="1899-12-30T01:00:00"/>
    <d v="1899-12-31T11:00:00"/>
    <d v="1899-12-30T08:00:00"/>
  </r>
  <r>
    <x v="2"/>
    <d v="2021-09-13T00:00:00"/>
    <m/>
    <m/>
    <m/>
    <m/>
    <m/>
    <m/>
    <m/>
    <m/>
    <m/>
    <m/>
    <m/>
    <d v="1899-12-30T08:10:05"/>
    <d v="1899-12-30T13:13:47"/>
    <d v="1899-12-30T13:57:29"/>
    <d v="1899-12-30T18:14:36"/>
    <x v="9"/>
    <n v="38"/>
    <d v="1899-12-30T05:03:42"/>
    <d v="1899-12-30T04:17:07"/>
    <d v="1899-12-30T09:20:49"/>
    <d v="1899-12-30T00:43:42"/>
    <d v="1899-12-31T11:00:00"/>
    <d v="1899-12-30T08:00:00"/>
  </r>
  <r>
    <x v="2"/>
    <d v="2021-09-14T00:00:00"/>
    <m/>
    <m/>
    <m/>
    <m/>
    <m/>
    <m/>
    <m/>
    <m/>
    <m/>
    <m/>
    <m/>
    <d v="1899-12-30T08:00:17"/>
    <d v="1899-12-30T13:08:13"/>
    <d v="1899-12-30T13:38:12"/>
    <d v="1899-12-30T18:10:14"/>
    <x v="9"/>
    <n v="38"/>
    <d v="1899-12-30T05:07:56"/>
    <d v="1899-12-30T04:32:02"/>
    <d v="1899-12-30T09:39:58"/>
    <d v="1899-12-30T00:29:59"/>
    <d v="1899-12-31T11:00:00"/>
    <d v="1899-12-30T08:00:00"/>
  </r>
  <r>
    <x v="2"/>
    <d v="2021-09-16T00:00:00"/>
    <m/>
    <m/>
    <m/>
    <m/>
    <m/>
    <m/>
    <m/>
    <m/>
    <m/>
    <m/>
    <m/>
    <d v="1899-12-30T07:54:06"/>
    <d v="1899-12-30T13:00:00"/>
    <d v="1899-12-30T14:00:00"/>
    <d v="1899-12-30T17:59:18"/>
    <x v="9"/>
    <n v="38"/>
    <d v="1899-12-30T05:05:54"/>
    <d v="1899-12-30T03:59:18"/>
    <d v="1899-12-30T09:05:12"/>
    <d v="1899-12-30T01:00:00"/>
    <d v="1899-12-31T11:00:00"/>
    <d v="1899-12-30T08:00:00"/>
  </r>
  <r>
    <x v="2"/>
    <d v="2021-09-20T00:00:00"/>
    <m/>
    <m/>
    <m/>
    <m/>
    <m/>
    <m/>
    <m/>
    <m/>
    <m/>
    <m/>
    <m/>
    <d v="1899-12-30T08:06:10"/>
    <d v="1899-12-30T13:10:41"/>
    <d v="1899-12-30T13:57:07"/>
    <d v="1899-12-30T17:01:59"/>
    <x v="10"/>
    <n v="39"/>
    <d v="1899-12-30T05:04:31"/>
    <d v="1899-12-30T03:04:52"/>
    <d v="1899-12-30T08:09:23"/>
    <d v="1899-12-30T00:46:26"/>
    <d v="1899-12-31T11:00:00"/>
    <d v="1899-12-30T08:00:00"/>
  </r>
  <r>
    <x v="2"/>
    <d v="2021-09-21T00:00:00"/>
    <m/>
    <m/>
    <m/>
    <m/>
    <m/>
    <m/>
    <m/>
    <m/>
    <m/>
    <m/>
    <m/>
    <d v="1899-12-30T08:00:00"/>
    <d v="1899-12-30T13:19:08"/>
    <d v="1899-12-30T13:59:12"/>
    <d v="1899-12-30T18:00:54"/>
    <x v="10"/>
    <n v="39"/>
    <d v="1899-12-30T05:19:08"/>
    <d v="1899-12-30T04:01:42"/>
    <d v="1899-12-30T09:20:50"/>
    <d v="1899-12-30T00:40:04"/>
    <d v="1899-12-31T11:00:00"/>
    <d v="1899-12-30T08:00:00"/>
  </r>
  <r>
    <x v="2"/>
    <d v="2021-09-22T00:00:00"/>
    <m/>
    <m/>
    <m/>
    <m/>
    <m/>
    <m/>
    <m/>
    <m/>
    <m/>
    <m/>
    <m/>
    <d v="1899-12-30T08:07:58"/>
    <d v="1899-12-30T13:30:09"/>
    <d v="1899-12-30T14:02:28"/>
    <d v="1899-12-30T17:55:25"/>
    <x v="10"/>
    <n v="39"/>
    <d v="1899-12-30T05:22:11"/>
    <d v="1899-12-30T03:52:57"/>
    <d v="1899-12-30T09:15:08"/>
    <d v="1899-12-30T00:32:19"/>
    <d v="1899-12-31T11:00:00"/>
    <d v="1899-12-30T08:00:00"/>
  </r>
  <r>
    <x v="2"/>
    <d v="2021-09-23T00:00:00"/>
    <m/>
    <m/>
    <m/>
    <m/>
    <m/>
    <m/>
    <m/>
    <m/>
    <m/>
    <m/>
    <m/>
    <d v="1899-12-30T07:58:51"/>
    <d v="1899-12-30T13:01:25"/>
    <d v="1899-12-30T13:50:19"/>
    <d v="1899-12-30T17:46:09"/>
    <x v="10"/>
    <n v="39"/>
    <d v="1899-12-30T05:02:34"/>
    <d v="1899-12-30T03:55:50"/>
    <d v="1899-12-30T08:58:24"/>
    <d v="1899-12-30T00:48:54"/>
    <d v="1899-12-31T11:00:00"/>
    <d v="1899-12-30T08:00:00"/>
  </r>
  <r>
    <x v="2"/>
    <d v="2021-09-27T00:00:00"/>
    <m/>
    <m/>
    <m/>
    <m/>
    <m/>
    <m/>
    <m/>
    <m/>
    <m/>
    <m/>
    <m/>
    <d v="1899-12-30T08:03:37"/>
    <d v="1899-12-30T13:07:33"/>
    <d v="1899-12-30T13:59:27"/>
    <d v="1899-12-30T17:03:03"/>
    <x v="11"/>
    <n v="40"/>
    <d v="1899-12-30T05:03:56"/>
    <d v="1899-12-30T03:03:36"/>
    <d v="1899-12-30T08:07:32"/>
    <d v="1899-12-30T00:51:54"/>
    <d v="1899-12-31T11:00:00"/>
    <d v="1899-12-30T08:00:00"/>
  </r>
  <r>
    <x v="2"/>
    <d v="2021-09-28T00:00:00"/>
    <m/>
    <m/>
    <m/>
    <m/>
    <m/>
    <m/>
    <m/>
    <m/>
    <m/>
    <m/>
    <m/>
    <d v="1899-12-30T08:01:09"/>
    <d v="1899-12-30T13:10:23"/>
    <d v="1899-12-30T13:54:30"/>
    <d v="1899-12-30T18:06:28"/>
    <x v="11"/>
    <n v="40"/>
    <d v="1899-12-30T05:09:14"/>
    <d v="1899-12-30T04:11:58"/>
    <d v="1899-12-30T09:21:12"/>
    <d v="1899-12-30T00:44:07"/>
    <d v="1899-12-31T11:00:00"/>
    <d v="1899-12-30T08:00:00"/>
  </r>
  <r>
    <x v="2"/>
    <d v="2021-09-29T00:00:00"/>
    <m/>
    <m/>
    <m/>
    <m/>
    <m/>
    <m/>
    <n v="1"/>
    <m/>
    <m/>
    <m/>
    <m/>
    <m/>
    <m/>
    <m/>
    <m/>
    <x v="11"/>
    <n v="40"/>
    <d v="1899-12-30T00:00:00"/>
    <d v="1899-12-30T00:00:00"/>
    <d v="1899-12-30T00:00:00"/>
    <d v="1899-12-30T00:00:00"/>
    <d v="1899-12-31T11:00:00"/>
    <d v="1899-12-30T08:00:00"/>
  </r>
  <r>
    <x v="2"/>
    <d v="2021-10-02T00:00:00"/>
    <m/>
    <m/>
    <m/>
    <m/>
    <m/>
    <m/>
    <m/>
    <m/>
    <m/>
    <m/>
    <m/>
    <d v="1899-12-30T08:03:48"/>
    <d v="1899-12-30T13:14:14"/>
    <d v="1899-12-30T13:50:48"/>
    <d v="1899-12-30T17:36:31"/>
    <x v="11"/>
    <n v="40"/>
    <d v="1899-12-30T05:10:26"/>
    <d v="1899-12-30T03:45:43"/>
    <d v="1899-12-30T08:56:09"/>
    <d v="1899-12-30T00:36:34"/>
    <d v="1899-12-31T11:00:00"/>
    <d v="1899-12-30T08:00:00"/>
  </r>
  <r>
    <x v="2"/>
    <d v="2021-10-04T00:00:00"/>
    <m/>
    <m/>
    <m/>
    <m/>
    <m/>
    <m/>
    <m/>
    <m/>
    <m/>
    <m/>
    <m/>
    <d v="1899-12-30T08:00:43"/>
    <d v="1899-12-30T13:12:00"/>
    <d v="1899-12-30T13:59:55"/>
    <d v="1899-12-30T17:04:03"/>
    <x v="12"/>
    <n v="41"/>
    <d v="1899-12-30T05:11:17"/>
    <d v="1899-12-30T03:04:08"/>
    <d v="1899-12-30T08:15:25"/>
    <d v="1899-12-30T00:47:55"/>
    <d v="1899-12-31T11:00:00"/>
    <d v="1899-12-30T08:00:00"/>
  </r>
  <r>
    <x v="2"/>
    <d v="2021-10-05T00:00:00"/>
    <m/>
    <m/>
    <m/>
    <m/>
    <m/>
    <m/>
    <m/>
    <m/>
    <m/>
    <m/>
    <m/>
    <d v="1899-12-30T07:59:27"/>
    <d v="1899-12-30T13:09:02"/>
    <d v="1899-12-30T13:57:54"/>
    <d v="1899-12-30T18:15:20"/>
    <x v="12"/>
    <n v="41"/>
    <d v="1899-12-30T05:09:35"/>
    <d v="1899-12-30T04:17:26"/>
    <d v="1899-12-30T09:27:01"/>
    <d v="1899-12-30T00:48:52"/>
    <d v="1899-12-31T11:00:00"/>
    <d v="1899-12-30T08:00:00"/>
  </r>
  <r>
    <x v="2"/>
    <d v="2021-10-06T00:00:00"/>
    <m/>
    <m/>
    <m/>
    <m/>
    <m/>
    <m/>
    <m/>
    <m/>
    <m/>
    <m/>
    <m/>
    <d v="1899-12-30T07:49:58"/>
    <d v="1899-12-30T13:14:04"/>
    <d v="1899-12-30T14:04:58"/>
    <d v="1899-12-30T17:52:21"/>
    <x v="12"/>
    <n v="41"/>
    <d v="1899-12-30T05:24:06"/>
    <d v="1899-12-30T03:47:23"/>
    <d v="1899-12-30T09:11:29"/>
    <d v="1899-12-30T00:50:54"/>
    <d v="1899-12-31T11:00:00"/>
    <d v="1899-12-30T08:00:00"/>
  </r>
  <r>
    <x v="2"/>
    <d v="2021-10-07T00:00:00"/>
    <m/>
    <m/>
    <m/>
    <m/>
    <m/>
    <m/>
    <m/>
    <m/>
    <m/>
    <m/>
    <m/>
    <d v="1899-12-30T08:00:00"/>
    <d v="1899-12-30T13:00:00"/>
    <d v="1899-12-30T14:00:00"/>
    <d v="1899-12-30T16:50:14"/>
    <x v="12"/>
    <n v="41"/>
    <d v="1899-12-30T05:00:00"/>
    <d v="1899-12-30T02:50:14"/>
    <d v="1899-12-30T07:50:14"/>
    <d v="1899-12-30T01:00:00"/>
    <d v="1899-12-31T11:00:00"/>
    <d v="1899-12-30T08:00:00"/>
  </r>
  <r>
    <x v="2"/>
    <d v="2021-10-11T00:00:00"/>
    <m/>
    <m/>
    <m/>
    <m/>
    <m/>
    <m/>
    <m/>
    <m/>
    <m/>
    <m/>
    <m/>
    <d v="1899-12-30T08:06:24"/>
    <d v="1899-12-30T13:00:00"/>
    <d v="1899-12-30T14:00:00"/>
    <d v="1899-12-30T16:55:35"/>
    <x v="13"/>
    <n v="42"/>
    <d v="1899-12-30T04:53:36"/>
    <d v="1899-12-30T02:55:35"/>
    <d v="1899-12-30T07:49:11"/>
    <d v="1899-12-30T01:00:00"/>
    <d v="1899-12-31T11:00:00"/>
    <d v="1899-12-30T08:00:00"/>
  </r>
  <r>
    <x v="2"/>
    <d v="2021-10-12T00:00:00"/>
    <m/>
    <m/>
    <m/>
    <m/>
    <m/>
    <m/>
    <m/>
    <m/>
    <m/>
    <m/>
    <m/>
    <d v="1899-12-30T07:46:09"/>
    <d v="1899-12-30T13:12:29"/>
    <d v="1899-12-30T14:03:24"/>
    <d v="1899-12-30T18:12:40"/>
    <x v="13"/>
    <n v="42"/>
    <d v="1899-12-30T05:26:20"/>
    <d v="1899-12-30T04:09:16"/>
    <d v="1899-12-30T09:35:36"/>
    <d v="1899-12-30T00:50:55"/>
    <d v="1899-12-31T11:00:00"/>
    <d v="1899-12-30T08:00:00"/>
  </r>
  <r>
    <x v="2"/>
    <d v="2021-10-13T00:00:00"/>
    <m/>
    <m/>
    <m/>
    <m/>
    <m/>
    <m/>
    <n v="1"/>
    <m/>
    <m/>
    <m/>
    <m/>
    <m/>
    <m/>
    <m/>
    <m/>
    <x v="13"/>
    <n v="42"/>
    <d v="1899-12-30T00:00:00"/>
    <d v="1899-12-30T00:00:00"/>
    <d v="1899-12-30T00:00:00"/>
    <d v="1899-12-30T00:00:00"/>
    <d v="1899-12-31T11:00:00"/>
    <d v="1899-12-30T08:00:00"/>
  </r>
  <r>
    <x v="2"/>
    <d v="2021-10-14T00:00:00"/>
    <m/>
    <m/>
    <m/>
    <m/>
    <m/>
    <m/>
    <m/>
    <m/>
    <m/>
    <m/>
    <m/>
    <d v="1899-12-30T08:03:53"/>
    <d v="1899-12-30T13:00:00"/>
    <d v="1899-12-30T14:00:00"/>
    <d v="1899-12-30T17:00:58"/>
    <x v="13"/>
    <n v="42"/>
    <d v="1899-12-30T04:56:07"/>
    <d v="1899-12-30T03:00:58"/>
    <d v="1899-12-30T07:57:05"/>
    <d v="1899-12-30T01:00:00"/>
    <d v="1899-12-31T11:00:00"/>
    <d v="1899-12-30T08:00:00"/>
  </r>
  <r>
    <x v="2"/>
    <d v="2021-10-16T00:00:00"/>
    <m/>
    <m/>
    <m/>
    <m/>
    <m/>
    <m/>
    <m/>
    <m/>
    <m/>
    <m/>
    <m/>
    <d v="1899-12-30T08:32:05"/>
    <d v="1899-12-30T13:21:03"/>
    <d v="1899-12-30T14:12:41"/>
    <d v="1899-12-30T18:15:00"/>
    <x v="13"/>
    <n v="42"/>
    <d v="1899-12-30T04:48:58"/>
    <d v="1899-12-30T04:02:19"/>
    <d v="1899-12-30T08:51:17"/>
    <d v="1899-12-30T00:51:38"/>
    <d v="1899-12-31T11:00:00"/>
    <d v="1899-12-30T08:00:00"/>
  </r>
  <r>
    <x v="2"/>
    <d v="2021-10-18T00:00:00"/>
    <m/>
    <m/>
    <m/>
    <m/>
    <m/>
    <m/>
    <m/>
    <m/>
    <m/>
    <m/>
    <m/>
    <d v="1899-12-30T08:27:35"/>
    <d v="1899-12-30T13:24:26"/>
    <d v="1899-12-30T13:59:10"/>
    <d v="1899-12-30T17:54:17"/>
    <x v="14"/>
    <n v="43"/>
    <d v="1899-12-30T04:56:51"/>
    <d v="1899-12-30T03:55:07"/>
    <d v="1899-12-30T08:51:58"/>
    <d v="1899-12-30T00:34:44"/>
    <d v="1899-12-31T11:00:00"/>
    <d v="1899-12-30T08:00:00"/>
  </r>
  <r>
    <x v="2"/>
    <d v="2021-10-19T00:00:00"/>
    <m/>
    <m/>
    <m/>
    <m/>
    <m/>
    <m/>
    <m/>
    <m/>
    <m/>
    <m/>
    <m/>
    <d v="1899-12-30T07:51:59"/>
    <d v="1899-12-30T13:11:36"/>
    <d v="1899-12-30T13:58:57"/>
    <d v="1899-12-30T17:05:40"/>
    <x v="14"/>
    <n v="43"/>
    <d v="1899-12-30T05:19:37"/>
    <d v="1899-12-30T03:06:43"/>
    <d v="1899-12-30T08:26:20"/>
    <d v="1899-12-30T00:47:21"/>
    <d v="1899-12-31T11:00:00"/>
    <d v="1899-12-30T08:00:00"/>
  </r>
  <r>
    <x v="2"/>
    <d v="2021-10-20T00:00:00"/>
    <m/>
    <m/>
    <m/>
    <m/>
    <m/>
    <m/>
    <m/>
    <m/>
    <m/>
    <m/>
    <m/>
    <d v="1899-12-30T07:47:57"/>
    <d v="1899-12-30T13:01:26"/>
    <d v="1899-12-30T13:54:17"/>
    <d v="1899-12-30T17:23:56"/>
    <x v="14"/>
    <n v="43"/>
    <d v="1899-12-30T05:13:29"/>
    <d v="1899-12-30T03:29:39"/>
    <d v="1899-12-30T08:43:08"/>
    <d v="1899-12-30T00:52:51"/>
    <d v="1899-12-31T11:00:00"/>
    <d v="1899-12-30T08:00:00"/>
  </r>
  <r>
    <x v="2"/>
    <d v="2021-10-21T00:00:00"/>
    <m/>
    <m/>
    <m/>
    <m/>
    <m/>
    <m/>
    <m/>
    <m/>
    <m/>
    <m/>
    <m/>
    <d v="1899-12-30T08:03:14"/>
    <d v="1899-12-30T13:00:00"/>
    <d v="1899-12-30T14:00:00"/>
    <d v="1899-12-30T18:10:04"/>
    <x v="14"/>
    <n v="43"/>
    <d v="1899-12-30T04:56:46"/>
    <d v="1899-12-30T04:10:04"/>
    <d v="1899-12-30T09:06:50"/>
    <d v="1899-12-30T01:00:00"/>
    <d v="1899-12-31T11:00:00"/>
    <d v="1899-12-30T08:00:00"/>
  </r>
  <r>
    <x v="2"/>
    <d v="2021-10-25T00:00:00"/>
    <m/>
    <m/>
    <m/>
    <m/>
    <m/>
    <m/>
    <m/>
    <m/>
    <m/>
    <m/>
    <m/>
    <d v="1899-12-30T07:47:29"/>
    <d v="1899-12-30T13:00:00"/>
    <d v="1899-12-30T14:00:00"/>
    <d v="1899-12-30T17:02:13"/>
    <x v="15"/>
    <n v="44"/>
    <d v="1899-12-30T05:12:31"/>
    <d v="1899-12-30T03:02:13"/>
    <d v="1899-12-30T08:14:44"/>
    <d v="1899-12-30T01:00:00"/>
    <d v="1899-12-31T11:00:00"/>
    <d v="1899-12-30T08:00:00"/>
  </r>
  <r>
    <x v="2"/>
    <d v="2021-10-26T00:00:00"/>
    <m/>
    <m/>
    <m/>
    <m/>
    <m/>
    <m/>
    <m/>
    <m/>
    <m/>
    <m/>
    <m/>
    <d v="1899-12-30T07:47:57"/>
    <d v="1899-12-30T13:29:37"/>
    <d v="1899-12-30T14:06:38"/>
    <d v="1899-12-30T18:02:40"/>
    <x v="15"/>
    <n v="44"/>
    <d v="1899-12-30T05:41:40"/>
    <d v="1899-12-30T03:56:02"/>
    <d v="1899-12-30T09:37:42"/>
    <d v="1899-12-30T00:37:01"/>
    <d v="1899-12-31T11:00:00"/>
    <d v="1899-12-30T08:00:00"/>
  </r>
  <r>
    <x v="2"/>
    <d v="2021-10-27T00:00:00"/>
    <m/>
    <m/>
    <m/>
    <m/>
    <m/>
    <m/>
    <n v="1"/>
    <m/>
    <m/>
    <m/>
    <m/>
    <m/>
    <m/>
    <m/>
    <m/>
    <x v="15"/>
    <n v="44"/>
    <d v="1899-12-30T00:00:00"/>
    <d v="1899-12-30T00:00:00"/>
    <d v="1899-12-30T00:00:00"/>
    <d v="1899-12-30T00:00:00"/>
    <d v="1899-12-31T11:00:00"/>
    <d v="1899-12-30T08:00:00"/>
  </r>
  <r>
    <x v="2"/>
    <d v="2021-10-28T00:00:00"/>
    <m/>
    <m/>
    <m/>
    <m/>
    <m/>
    <m/>
    <m/>
    <m/>
    <m/>
    <m/>
    <m/>
    <d v="1899-12-30T07:44:52"/>
    <d v="1899-12-30T13:00:00"/>
    <d v="1899-12-30T14:00:00"/>
    <d v="1899-12-30T17:07:11"/>
    <x v="15"/>
    <n v="44"/>
    <d v="1899-12-30T05:15:08"/>
    <d v="1899-12-30T03:07:11"/>
    <d v="1899-12-30T08:22:19"/>
    <d v="1899-12-30T01:00:00"/>
    <d v="1899-12-31T11:00:00"/>
    <d v="1899-12-30T08:00:00"/>
  </r>
  <r>
    <x v="2"/>
    <d v="2021-10-29T00:00:00"/>
    <m/>
    <m/>
    <m/>
    <m/>
    <m/>
    <m/>
    <m/>
    <m/>
    <m/>
    <m/>
    <m/>
    <d v="1899-12-30T07:56:24"/>
    <d v="1899-12-30T13:10:53"/>
    <d v="1899-12-30T14:00:10"/>
    <d v="1899-12-30T17:57:57"/>
    <x v="15"/>
    <n v="44"/>
    <d v="1899-12-30T05:14:29"/>
    <d v="1899-12-30T03:57:47"/>
    <d v="1899-12-30T09:12:16"/>
    <d v="1899-12-30T00:49:17"/>
    <d v="1899-12-31T11:00:00"/>
    <d v="1899-12-30T08:00:00"/>
  </r>
  <r>
    <x v="2"/>
    <d v="2021-11-01T00:00:00"/>
    <m/>
    <m/>
    <m/>
    <n v="1"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2"/>
    <d v="2021-11-02T00:00:00"/>
    <m/>
    <n v="1"/>
    <m/>
    <m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2"/>
    <d v="2021-11-03T00:00:00"/>
    <m/>
    <m/>
    <m/>
    <m/>
    <m/>
    <m/>
    <n v="1"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2"/>
    <d v="2021-11-04T00:00:00"/>
    <m/>
    <s v="0.5"/>
    <m/>
    <m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2"/>
    <d v="2021-11-05T00:00:00"/>
    <m/>
    <m/>
    <m/>
    <m/>
    <m/>
    <m/>
    <m/>
    <m/>
    <m/>
    <m/>
    <m/>
    <d v="1899-12-30T09:38:08"/>
    <d v="1899-12-30T14:18:13"/>
    <d v="1899-12-30T15:00:07"/>
    <d v="1899-12-30T18:19:01"/>
    <x v="16"/>
    <n v="45"/>
    <d v="1899-12-30T04:40:05"/>
    <d v="1899-12-30T03:18:54"/>
    <d v="1899-12-30T07:58:59"/>
    <d v="1899-12-30T00:41:54"/>
    <d v="1899-12-31T11:00:00"/>
    <d v="1899-12-30T08:00:00"/>
  </r>
  <r>
    <x v="2"/>
    <d v="2021-11-10T00:00:00"/>
    <m/>
    <m/>
    <m/>
    <m/>
    <m/>
    <m/>
    <m/>
    <m/>
    <m/>
    <m/>
    <m/>
    <d v="1899-12-30T08:55:10"/>
    <d v="1899-12-30T14:10:15"/>
    <d v="1899-12-30T00:00:00"/>
    <d v="1899-12-30T00:00:00"/>
    <x v="17"/>
    <n v="46"/>
    <d v="1899-12-30T05:15:05"/>
    <d v="1899-12-30T00:00:00"/>
    <d v="1899-12-30T05:15:05"/>
    <d v="1899-12-30T00:00:00"/>
    <d v="1899-12-31T11:00:00"/>
    <d v="1899-12-30T08:00:00"/>
  </r>
  <r>
    <x v="2"/>
    <d v="2021-11-11T00:00:00"/>
    <m/>
    <m/>
    <m/>
    <n v="1"/>
    <m/>
    <m/>
    <m/>
    <m/>
    <m/>
    <m/>
    <m/>
    <m/>
    <m/>
    <m/>
    <m/>
    <x v="17"/>
    <n v="46"/>
    <d v="1899-12-30T00:00:00"/>
    <d v="1899-12-30T00:00:00"/>
    <d v="1899-12-30T00:00:00"/>
    <d v="1899-12-30T00:00:00"/>
    <d v="1899-12-31T11:00:00"/>
    <d v="1899-12-30T08:00:00"/>
  </r>
  <r>
    <x v="2"/>
    <d v="2021-11-15T00:00:00"/>
    <m/>
    <m/>
    <m/>
    <m/>
    <m/>
    <m/>
    <m/>
    <m/>
    <m/>
    <m/>
    <m/>
    <d v="1899-12-30T08:41:57"/>
    <d v="1899-12-30T13:00:00"/>
    <d v="1899-12-30T14:00:00"/>
    <d v="1899-12-30T19:05:24"/>
    <x v="18"/>
    <n v="47"/>
    <d v="1899-12-30T04:18:03"/>
    <d v="1899-12-30T05:05:24"/>
    <d v="1899-12-30T09:23:27"/>
    <d v="1899-12-30T01:00:00"/>
    <d v="1899-12-31T11:00:00"/>
    <d v="1899-12-30T08:00:00"/>
  </r>
  <r>
    <x v="2"/>
    <d v="2021-11-16T00:00:00"/>
    <m/>
    <m/>
    <m/>
    <m/>
    <m/>
    <m/>
    <m/>
    <m/>
    <m/>
    <m/>
    <m/>
    <d v="1899-12-30T08:45:44"/>
    <d v="1899-12-30T13:00:00"/>
    <d v="1899-12-30T14:00:00"/>
    <d v="1899-12-30T19:18:30"/>
    <x v="18"/>
    <n v="47"/>
    <d v="1899-12-30T04:14:16"/>
    <d v="1899-12-30T05:18:30"/>
    <d v="1899-12-30T09:32:46"/>
    <d v="1899-12-30T01:00:00"/>
    <d v="1899-12-31T11:00:00"/>
    <d v="1899-12-30T08:00:00"/>
  </r>
  <r>
    <x v="2"/>
    <d v="2021-11-17T00:00:00"/>
    <m/>
    <m/>
    <m/>
    <m/>
    <m/>
    <m/>
    <m/>
    <m/>
    <m/>
    <m/>
    <m/>
    <d v="1899-12-30T08:54:53"/>
    <d v="1899-12-30T14:11:45"/>
    <d v="1899-12-30T15:01:08"/>
    <d v="1899-12-30T17:06:10"/>
    <x v="18"/>
    <n v="47"/>
    <d v="1899-12-30T05:16:52"/>
    <d v="1899-12-30T02:05:02"/>
    <d v="1899-12-30T07:21:54"/>
    <d v="1899-12-30T00:49:23"/>
    <d v="1899-12-31T11:00:00"/>
    <d v="1899-12-30T08:00:00"/>
  </r>
  <r>
    <x v="2"/>
    <d v="2021-11-18T00:00:00"/>
    <m/>
    <m/>
    <m/>
    <m/>
    <m/>
    <m/>
    <m/>
    <m/>
    <m/>
    <m/>
    <m/>
    <d v="1899-12-30T08:52:28"/>
    <d v="1899-12-30T13:00:00"/>
    <d v="1899-12-30T14:00:00"/>
    <d v="1899-12-30T19:09:12"/>
    <x v="18"/>
    <n v="47"/>
    <d v="1899-12-30T04:07:32"/>
    <d v="1899-12-30T05:09:12"/>
    <d v="1899-12-30T09:16:44"/>
    <d v="1899-12-30T01:00:00"/>
    <d v="1899-12-31T11:00:00"/>
    <d v="1899-12-30T08:00:00"/>
  </r>
  <r>
    <x v="2"/>
    <d v="2021-11-22T00:00:00"/>
    <m/>
    <m/>
    <m/>
    <m/>
    <m/>
    <m/>
    <m/>
    <m/>
    <m/>
    <m/>
    <m/>
    <d v="1899-12-30T09:05:41"/>
    <d v="1899-12-30T13:00:00"/>
    <d v="1899-12-30T14:00:00"/>
    <d v="1899-12-30T18:00:46"/>
    <x v="19"/>
    <n v="48"/>
    <d v="1899-12-30T03:54:19"/>
    <d v="1899-12-30T04:00:46"/>
    <d v="1899-12-30T07:55:05"/>
    <d v="1899-12-30T01:00:00"/>
    <d v="1899-12-31T11:00:00"/>
    <d v="1899-12-30T08:00:00"/>
  </r>
  <r>
    <x v="2"/>
    <d v="2021-11-23T00:00:00"/>
    <m/>
    <m/>
    <m/>
    <m/>
    <m/>
    <m/>
    <m/>
    <m/>
    <m/>
    <m/>
    <m/>
    <d v="1899-12-30T08:55:14"/>
    <d v="1899-12-30T14:37:07"/>
    <d v="1899-12-30T15:09:26"/>
    <d v="1899-12-30T18:59:51"/>
    <x v="19"/>
    <n v="48"/>
    <d v="1899-12-30T05:41:53"/>
    <d v="1899-12-30T03:50:25"/>
    <d v="1899-12-30T09:32:18"/>
    <d v="1899-12-30T00:32:19"/>
    <d v="1899-12-31T11:00:00"/>
    <d v="1899-12-30T08:00:00"/>
  </r>
  <r>
    <x v="2"/>
    <d v="2021-11-24T00:00:00"/>
    <m/>
    <m/>
    <m/>
    <m/>
    <m/>
    <m/>
    <m/>
    <m/>
    <m/>
    <m/>
    <m/>
    <d v="1899-12-30T08:46:27"/>
    <d v="1899-12-30T14:14:59"/>
    <d v="1899-12-30T15:03:41"/>
    <d v="1899-12-30T18:28:10"/>
    <x v="19"/>
    <n v="48"/>
    <d v="1899-12-30T05:28:32"/>
    <d v="1899-12-30T03:24:29"/>
    <d v="1899-12-30T08:53:01"/>
    <d v="1899-12-30T00:48:42"/>
    <d v="1899-12-31T11:00:00"/>
    <d v="1899-12-30T08:00:00"/>
  </r>
  <r>
    <x v="2"/>
    <d v="2021-11-25T00:00:00"/>
    <m/>
    <m/>
    <m/>
    <m/>
    <m/>
    <m/>
    <m/>
    <m/>
    <m/>
    <m/>
    <m/>
    <d v="1899-12-30T08:48:23"/>
    <d v="1899-12-30T13:00:00"/>
    <d v="1899-12-30T14:00:00"/>
    <d v="1899-12-30T19:04:40"/>
    <x v="19"/>
    <n v="48"/>
    <d v="1899-12-30T04:11:37"/>
    <d v="1899-12-30T05:04:40"/>
    <d v="1899-12-30T09:16:17"/>
    <d v="1899-12-30T01:00:00"/>
    <d v="1899-12-31T11:00:00"/>
    <d v="1899-12-30T08:00:00"/>
  </r>
  <r>
    <x v="2"/>
    <d v="2021-11-29T00:00:00"/>
    <m/>
    <m/>
    <m/>
    <m/>
    <m/>
    <m/>
    <m/>
    <m/>
    <m/>
    <m/>
    <m/>
    <d v="1899-12-30T09:04:35"/>
    <d v="1899-12-30T13:00:00"/>
    <d v="1899-12-30T14:00:00"/>
    <d v="1899-12-30T19:05:09"/>
    <x v="20"/>
    <n v="49"/>
    <d v="1899-12-30T03:55:25"/>
    <d v="1899-12-30T05:05:09"/>
    <d v="1899-12-30T09:00:34"/>
    <d v="1899-12-30T01:00:00"/>
    <d v="1899-12-31T11:00:00"/>
    <d v="1899-12-30T08:00:00"/>
  </r>
  <r>
    <x v="2"/>
    <d v="2021-11-30T00:00:00"/>
    <m/>
    <m/>
    <m/>
    <m/>
    <m/>
    <m/>
    <m/>
    <m/>
    <m/>
    <m/>
    <m/>
    <d v="1899-12-30T08:48:22"/>
    <d v="1899-12-30T14:02:03"/>
    <d v="1899-12-30T14:51:10"/>
    <d v="1899-12-30T19:11:05"/>
    <x v="20"/>
    <n v="49"/>
    <d v="1899-12-30T05:13:41"/>
    <d v="1899-12-30T04:19:55"/>
    <d v="1899-12-30T09:33:36"/>
    <d v="1899-12-30T00:49:07"/>
    <d v="1899-12-31T11:00:00"/>
    <d v="1899-12-30T08:00:00"/>
  </r>
  <r>
    <x v="2"/>
    <d v="2021-12-01T00:00:00"/>
    <m/>
    <m/>
    <m/>
    <m/>
    <m/>
    <m/>
    <n v="1"/>
    <m/>
    <m/>
    <m/>
    <m/>
    <m/>
    <m/>
    <m/>
    <m/>
    <x v="20"/>
    <n v="49"/>
    <d v="1899-12-30T00:00:00"/>
    <d v="1899-12-30T00:00:00"/>
    <d v="1899-12-30T00:00:00"/>
    <d v="1899-12-30T00:00:00"/>
    <d v="1899-12-31T11:00:00"/>
    <d v="1899-12-30T08:00:00"/>
  </r>
  <r>
    <x v="2"/>
    <d v="2021-12-02T00:00:00"/>
    <m/>
    <m/>
    <m/>
    <m/>
    <m/>
    <m/>
    <m/>
    <m/>
    <m/>
    <m/>
    <m/>
    <d v="1899-12-30T08:51:43"/>
    <d v="1899-12-30T13:00:00"/>
    <d v="1899-12-30T14:00:00"/>
    <d v="1899-12-30T18:57:28"/>
    <x v="20"/>
    <n v="49"/>
    <d v="1899-12-30T04:08:17"/>
    <d v="1899-12-30T04:57:28"/>
    <d v="1899-12-30T09:05:45"/>
    <d v="1899-12-30T01:00:00"/>
    <d v="1899-12-31T11:00:00"/>
    <d v="1899-12-30T08:00:00"/>
  </r>
  <r>
    <x v="2"/>
    <d v="2021-12-04T00:00:00"/>
    <m/>
    <m/>
    <m/>
    <m/>
    <m/>
    <m/>
    <m/>
    <m/>
    <m/>
    <m/>
    <m/>
    <d v="1899-12-30T09:15:57"/>
    <d v="1899-12-30T14:09:59"/>
    <d v="1899-12-30T15:14:15"/>
    <d v="1899-12-30T18:30:27"/>
    <x v="20"/>
    <n v="49"/>
    <d v="1899-12-30T04:54:02"/>
    <d v="1899-12-30T03:16:12"/>
    <d v="1899-12-30T08:10:14"/>
    <d v="1899-12-30T01:04:16"/>
    <d v="1899-12-31T11:00:00"/>
    <d v="1899-12-30T08:00:00"/>
  </r>
  <r>
    <x v="2"/>
    <d v="2021-12-13T00:00:00"/>
    <m/>
    <m/>
    <m/>
    <m/>
    <m/>
    <m/>
    <m/>
    <m/>
    <m/>
    <m/>
    <m/>
    <d v="1899-12-30T08:57:05"/>
    <d v="1899-12-30T14:13:15"/>
    <d v="1899-12-30T14:41:29"/>
    <d v="1899-12-30T19:15:30"/>
    <x v="22"/>
    <n v="51"/>
    <d v="1899-12-30T05:16:10"/>
    <d v="1899-12-30T04:34:01"/>
    <d v="1899-12-30T09:50:11"/>
    <d v="1899-12-30T00:28:14"/>
    <d v="1899-12-31T11:00:00"/>
    <d v="1899-12-30T08:00:00"/>
  </r>
  <r>
    <x v="2"/>
    <d v="2021-12-14T00:00:00"/>
    <m/>
    <m/>
    <m/>
    <m/>
    <m/>
    <m/>
    <m/>
    <m/>
    <m/>
    <m/>
    <m/>
    <d v="1899-12-30T08:52:27"/>
    <d v="1899-12-30T14:10:23"/>
    <d v="1899-12-30T14:55:13"/>
    <d v="1899-12-30T19:39:57"/>
    <x v="22"/>
    <n v="51"/>
    <d v="1899-12-30T05:17:56"/>
    <d v="1899-12-30T04:44:44"/>
    <d v="1899-12-30T10:02:40"/>
    <d v="1899-12-30T00:44:50"/>
    <d v="1899-12-31T11:00:00"/>
    <d v="1899-12-30T08:00:00"/>
  </r>
  <r>
    <x v="2"/>
    <d v="2021-12-15T00:00:00"/>
    <m/>
    <m/>
    <m/>
    <m/>
    <m/>
    <n v="1"/>
    <m/>
    <m/>
    <m/>
    <m/>
    <m/>
    <m/>
    <m/>
    <m/>
    <m/>
    <x v="22"/>
    <n v="51"/>
    <d v="1899-12-30T00:00:00"/>
    <d v="1899-12-30T00:00:00"/>
    <d v="1899-12-30T00:00:00"/>
    <d v="1899-12-30T00:00:00"/>
    <d v="1899-12-31T11:00:00"/>
    <d v="1899-12-30T08:00:00"/>
  </r>
  <r>
    <x v="2"/>
    <d v="2021-12-20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2"/>
    <d v="2021-12-21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2"/>
    <d v="2021-12-22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2"/>
    <d v="2021-12-23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2"/>
    <d v="2021-12-25T00:00:00"/>
    <m/>
    <m/>
    <m/>
    <n v="1"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2"/>
    <d v="2021-12-27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2"/>
    <d v="2021-12-28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2"/>
    <d v="2021-12-29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2"/>
    <d v="2021-12-30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3"/>
    <d v="2022-01-01T00:00:00"/>
    <m/>
    <m/>
    <m/>
    <n v="1"/>
    <m/>
    <m/>
    <m/>
    <m/>
    <m/>
    <m/>
    <m/>
    <m/>
    <m/>
    <m/>
    <m/>
    <x v="25"/>
    <n v="1"/>
    <d v="1899-12-30T00:00:00"/>
    <d v="1899-12-30T00:00:00"/>
    <d v="1899-12-30T00:00:00"/>
    <d v="1899-12-30T00:00:00"/>
    <d v="1899-12-31T11:00:00"/>
    <d v="1899-12-30T08:00:00"/>
  </r>
  <r>
    <x v="3"/>
    <d v="2022-01-03T00:00:00"/>
    <m/>
    <m/>
    <m/>
    <m/>
    <m/>
    <m/>
    <m/>
    <m/>
    <m/>
    <m/>
    <m/>
    <d v="1899-12-30T08:53:06"/>
    <d v="1899-12-30T14:38:27"/>
    <d v="1899-12-30T15:06:48"/>
    <d v="1899-12-30T19:13:51"/>
    <x v="26"/>
    <n v="2"/>
    <d v="1899-12-30T05:45:21"/>
    <d v="1899-12-30T04:07:03"/>
    <d v="1899-12-30T09:52:24"/>
    <d v="1899-12-30T00:28:21"/>
    <d v="1899-12-31T11:00:00"/>
    <d v="1899-12-30T08:00:00"/>
  </r>
  <r>
    <x v="3"/>
    <d v="2022-01-04T00:00:00"/>
    <m/>
    <m/>
    <m/>
    <m/>
    <m/>
    <m/>
    <m/>
    <m/>
    <m/>
    <m/>
    <m/>
    <d v="1899-12-30T08:59:33"/>
    <d v="1899-12-30T14:17:48"/>
    <d v="1899-12-30T15:03:25"/>
    <d v="1899-12-30T18:55:53"/>
    <x v="26"/>
    <n v="2"/>
    <d v="1899-12-30T05:18:15"/>
    <d v="1899-12-30T03:52:28"/>
    <d v="1899-12-30T09:10:43"/>
    <d v="1899-12-30T00:45:37"/>
    <d v="1899-12-31T11:00:00"/>
    <d v="1899-12-30T08:00:00"/>
  </r>
  <r>
    <x v="3"/>
    <d v="2022-01-05T00:00:00"/>
    <m/>
    <m/>
    <n v="1"/>
    <m/>
    <m/>
    <m/>
    <m/>
    <m/>
    <m/>
    <m/>
    <m/>
    <m/>
    <m/>
    <m/>
    <m/>
    <x v="26"/>
    <n v="2"/>
    <d v="1899-12-30T00:00:00"/>
    <d v="1899-12-30T00:00:00"/>
    <d v="1899-12-30T00:00:00"/>
    <d v="1899-12-30T00:00:00"/>
    <d v="1899-12-31T11:00:00"/>
    <d v="1899-12-30T08:00:00"/>
  </r>
  <r>
    <x v="3"/>
    <d v="2022-01-06T00:00:00"/>
    <m/>
    <m/>
    <n v="1"/>
    <m/>
    <m/>
    <m/>
    <m/>
    <m/>
    <m/>
    <m/>
    <m/>
    <m/>
    <m/>
    <m/>
    <m/>
    <x v="26"/>
    <n v="2"/>
    <d v="1899-12-30T00:00:00"/>
    <d v="1899-12-30T00:00:00"/>
    <d v="1899-12-30T00:00:00"/>
    <d v="1899-12-30T00:00:00"/>
    <d v="1899-12-31T11:00:00"/>
    <d v="1899-12-30T08:00:00"/>
  </r>
  <r>
    <x v="3"/>
    <d v="2022-01-07T00:00:00"/>
    <m/>
    <m/>
    <n v="1"/>
    <m/>
    <m/>
    <m/>
    <m/>
    <m/>
    <m/>
    <m/>
    <m/>
    <m/>
    <m/>
    <m/>
    <m/>
    <x v="26"/>
    <n v="2"/>
    <d v="1899-12-30T00:00:00"/>
    <d v="1899-12-30T00:00:00"/>
    <d v="1899-12-30T00:00:00"/>
    <d v="1899-12-30T00:00:00"/>
    <d v="1899-12-31T11:00:00"/>
    <d v="1899-12-30T08:00:00"/>
  </r>
  <r>
    <x v="3"/>
    <d v="2022-01-08T00:00:00"/>
    <m/>
    <m/>
    <n v="1"/>
    <m/>
    <m/>
    <m/>
    <m/>
    <m/>
    <m/>
    <m/>
    <m/>
    <m/>
    <m/>
    <m/>
    <m/>
    <x v="26"/>
    <n v="2"/>
    <d v="1899-12-30T00:00:00"/>
    <d v="1899-12-30T00:00:00"/>
    <d v="1899-12-30T00:00:00"/>
    <d v="1899-12-30T00:00:00"/>
    <d v="1899-12-31T11:00:00"/>
    <d v="1899-12-30T08:00:00"/>
  </r>
  <r>
    <x v="3"/>
    <d v="2022-01-10T00:00:00"/>
    <m/>
    <m/>
    <n v="1"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3"/>
    <d v="2022-01-11T00:00:00"/>
    <m/>
    <m/>
    <n v="1"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3"/>
    <d v="2022-01-12T00:00:00"/>
    <m/>
    <m/>
    <n v="1"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3"/>
    <d v="2022-01-13T00:00:00"/>
    <m/>
    <m/>
    <n v="1"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3"/>
    <d v="2022-01-14T00:00:00"/>
    <m/>
    <m/>
    <n v="1"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3"/>
    <d v="2022-01-15T00:00:00"/>
    <m/>
    <m/>
    <n v="1"/>
    <m/>
    <m/>
    <m/>
    <m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3"/>
    <d v="2022-01-17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3"/>
    <d v="2022-01-18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3"/>
    <d v="2022-01-19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3"/>
    <d v="2022-01-20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3"/>
    <d v="2022-01-21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3"/>
    <d v="2022-01-22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3"/>
    <d v="2022-01-24T00:00:00"/>
    <m/>
    <m/>
    <m/>
    <m/>
    <m/>
    <m/>
    <m/>
    <m/>
    <m/>
    <m/>
    <m/>
    <d v="1899-12-30T09:24:56"/>
    <d v="1899-12-30T14:00:00"/>
    <d v="1899-12-30T15:00:00"/>
    <d v="1899-12-30T19:06:35"/>
    <x v="29"/>
    <n v="5"/>
    <d v="1899-12-30T04:35:04"/>
    <d v="1899-12-30T04:06:35"/>
    <d v="1899-12-30T08:41:39"/>
    <d v="1899-12-30T01:00:00"/>
    <d v="1899-12-31T11:00:00"/>
    <d v="1899-12-30T08:00:00"/>
  </r>
  <r>
    <x v="3"/>
    <d v="2022-01-25T00:00:00"/>
    <m/>
    <m/>
    <m/>
    <m/>
    <m/>
    <m/>
    <m/>
    <m/>
    <m/>
    <m/>
    <m/>
    <d v="1899-12-30T09:02:56"/>
    <d v="1899-12-30T14:23:24"/>
    <d v="1899-12-30T14:51:27"/>
    <d v="1899-12-30T18:56:18"/>
    <x v="29"/>
    <n v="5"/>
    <d v="1899-12-30T05:20:28"/>
    <d v="1899-12-30T04:04:51"/>
    <d v="1899-12-30T09:25:19"/>
    <d v="1899-12-30T00:28:03"/>
    <d v="1899-12-31T11:00:00"/>
    <d v="1899-12-30T08:00:00"/>
  </r>
  <r>
    <x v="3"/>
    <d v="2022-01-26T00:00:00"/>
    <n v="1"/>
    <m/>
    <m/>
    <m/>
    <m/>
    <m/>
    <m/>
    <m/>
    <m/>
    <m/>
    <m/>
    <m/>
    <m/>
    <m/>
    <m/>
    <x v="29"/>
    <n v="5"/>
    <d v="1899-12-30T00:00:00"/>
    <d v="1899-12-30T00:00:00"/>
    <d v="1899-12-30T00:00:00"/>
    <d v="1899-12-30T00:00:00"/>
    <d v="1899-12-31T11:00:00"/>
    <d v="1899-12-30T08:00:00"/>
  </r>
  <r>
    <x v="3"/>
    <d v="2022-01-27T00:00:00"/>
    <m/>
    <m/>
    <m/>
    <m/>
    <m/>
    <m/>
    <m/>
    <m/>
    <m/>
    <m/>
    <m/>
    <d v="1899-12-30T08:56:34"/>
    <d v="1899-12-30T14:00:00"/>
    <d v="1899-12-30T15:00:00"/>
    <d v="1899-12-30T18:57:03"/>
    <x v="29"/>
    <n v="5"/>
    <d v="1899-12-30T05:03:26"/>
    <d v="1899-12-30T03:57:03"/>
    <d v="1899-12-30T09:00:29"/>
    <d v="1899-12-30T01:00:00"/>
    <d v="1899-12-31T11:00:00"/>
    <d v="1899-12-30T08:00:00"/>
  </r>
  <r>
    <x v="3"/>
    <d v="2022-01-31T00:00:00"/>
    <m/>
    <m/>
    <m/>
    <m/>
    <m/>
    <m/>
    <m/>
    <m/>
    <m/>
    <m/>
    <m/>
    <d v="1899-12-30T09:56:39"/>
    <d v="1899-12-30T14:22:11"/>
    <d v="1899-12-30T15:01:09"/>
    <d v="1899-12-30T18:58:42"/>
    <x v="30"/>
    <n v="6"/>
    <d v="1899-12-30T04:25:32"/>
    <d v="1899-12-30T03:57:33"/>
    <d v="1899-12-30T08:23:05"/>
    <d v="1899-12-30T00:38:58"/>
    <d v="1899-12-31T11:00:00"/>
    <d v="1899-12-30T08:00:00"/>
  </r>
  <r>
    <x v="3"/>
    <d v="2022-02-01T00:00:00"/>
    <m/>
    <m/>
    <m/>
    <m/>
    <m/>
    <m/>
    <m/>
    <m/>
    <m/>
    <m/>
    <m/>
    <d v="1899-12-30T08:52:52"/>
    <d v="1899-12-30T14:18:16"/>
    <d v="1899-12-30T15:02:26"/>
    <d v="1899-12-30T19:03:16"/>
    <x v="30"/>
    <n v="6"/>
    <d v="1899-12-30T05:25:24"/>
    <d v="1899-12-30T04:00:50"/>
    <d v="1899-12-30T09:26:14"/>
    <d v="1899-12-30T00:44:10"/>
    <d v="1899-12-31T11:00:00"/>
    <d v="1899-12-30T08:00:00"/>
  </r>
  <r>
    <x v="3"/>
    <d v="2022-02-02T00:00:00"/>
    <m/>
    <m/>
    <m/>
    <m/>
    <m/>
    <m/>
    <m/>
    <m/>
    <m/>
    <m/>
    <m/>
    <d v="1899-12-30T08:51:29"/>
    <d v="1899-12-30T14:06:41"/>
    <d v="1899-12-30T15:05:07"/>
    <d v="1899-12-30T18:31:00"/>
    <x v="30"/>
    <n v="6"/>
    <d v="1899-12-30T05:15:12"/>
    <d v="1899-12-30T03:25:53"/>
    <d v="1899-12-30T08:41:05"/>
    <d v="1899-12-30T00:58:26"/>
    <d v="1899-12-31T11:00:00"/>
    <d v="1899-12-30T08:00:00"/>
  </r>
  <r>
    <x v="3"/>
    <d v="2022-02-03T00:00:00"/>
    <m/>
    <m/>
    <m/>
    <m/>
    <m/>
    <m/>
    <m/>
    <m/>
    <m/>
    <m/>
    <m/>
    <d v="1899-12-30T09:01:41"/>
    <d v="1899-12-30T14:48:04"/>
    <d v="1899-12-30T15:00:41"/>
    <d v="1899-12-30T19:02:46"/>
    <x v="30"/>
    <n v="6"/>
    <d v="1899-12-30T05:46:23"/>
    <d v="1899-12-30T04:02:05"/>
    <d v="1899-12-30T09:48:28"/>
    <d v="1899-12-30T00:12:37"/>
    <d v="1899-12-31T11:00:00"/>
    <d v="1899-12-30T08:00:00"/>
  </r>
  <r>
    <x v="3"/>
    <d v="2022-02-07T00:00:00"/>
    <m/>
    <m/>
    <m/>
    <m/>
    <m/>
    <m/>
    <m/>
    <m/>
    <m/>
    <m/>
    <m/>
    <d v="1899-12-30T09:32:02"/>
    <d v="1899-12-30T14:26:57"/>
    <d v="1899-12-30T15:03:30"/>
    <d v="1899-12-30T19:23:13"/>
    <x v="31"/>
    <n v="7"/>
    <d v="1899-12-30T04:54:55"/>
    <d v="1899-12-30T04:19:43"/>
    <d v="1899-12-30T09:14:38"/>
    <d v="1899-12-30T00:36:33"/>
    <d v="1899-12-31T11:00:00"/>
    <d v="1899-12-30T08:00:00"/>
  </r>
  <r>
    <x v="3"/>
    <d v="2022-02-08T00:00:00"/>
    <m/>
    <m/>
    <m/>
    <m/>
    <m/>
    <m/>
    <m/>
    <m/>
    <m/>
    <m/>
    <m/>
    <d v="1899-12-30T08:48:58"/>
    <d v="1899-12-30T14:22:53"/>
    <d v="1899-12-30T15:00:52"/>
    <d v="1899-12-30T18:59:02"/>
    <x v="31"/>
    <n v="7"/>
    <d v="1899-12-30T05:33:55"/>
    <d v="1899-12-30T03:58:10"/>
    <d v="1899-12-30T09:32:05"/>
    <d v="1899-12-30T00:37:59"/>
    <d v="1899-12-31T11:00:00"/>
    <d v="1899-12-30T08:00:00"/>
  </r>
  <r>
    <x v="3"/>
    <d v="2022-02-09T00:00:00"/>
    <m/>
    <m/>
    <m/>
    <m/>
    <m/>
    <m/>
    <n v="1"/>
    <m/>
    <m/>
    <m/>
    <m/>
    <m/>
    <m/>
    <m/>
    <m/>
    <x v="31"/>
    <n v="7"/>
    <d v="1899-12-30T00:00:00"/>
    <d v="1899-12-30T00:00:00"/>
    <d v="1899-12-30T00:00:00"/>
    <d v="1899-12-30T00:00:00"/>
    <d v="1899-12-31T11:00:00"/>
    <d v="1899-12-30T08:00:00"/>
  </r>
  <r>
    <x v="3"/>
    <d v="2022-02-10T00:00:00"/>
    <m/>
    <n v="1"/>
    <m/>
    <m/>
    <m/>
    <m/>
    <m/>
    <m/>
    <m/>
    <m/>
    <m/>
    <m/>
    <m/>
    <m/>
    <m/>
    <x v="31"/>
    <n v="7"/>
    <d v="1899-12-30T00:00:00"/>
    <d v="1899-12-30T00:00:00"/>
    <d v="1899-12-30T00:00:00"/>
    <d v="1899-12-30T00:00:00"/>
    <d v="1899-12-31T11:00:00"/>
    <d v="1899-12-30T08:00:00"/>
  </r>
  <r>
    <x v="3"/>
    <d v="2022-02-15T00:00:00"/>
    <m/>
    <m/>
    <m/>
    <m/>
    <m/>
    <m/>
    <m/>
    <m/>
    <m/>
    <m/>
    <m/>
    <d v="1899-12-30T08:58:44"/>
    <d v="1899-12-30T14:22:43"/>
    <d v="1899-12-30T15:00:44"/>
    <d v="1899-12-30T16:22:02"/>
    <x v="32"/>
    <n v="8"/>
    <d v="1899-12-30T05:23:59"/>
    <d v="1899-12-30T01:21:18"/>
    <d v="1899-12-30T06:45:17"/>
    <d v="1899-12-30T00:38:01"/>
    <d v="1899-12-31T11:00:00"/>
    <d v="1899-12-30T08:00:00"/>
  </r>
  <r>
    <x v="3"/>
    <d v="2022-02-16T00:00:00"/>
    <m/>
    <n v="1"/>
    <m/>
    <m/>
    <m/>
    <m/>
    <m/>
    <m/>
    <m/>
    <m/>
    <m/>
    <m/>
    <m/>
    <m/>
    <m/>
    <x v="32"/>
    <n v="8"/>
    <d v="1899-12-30T00:00:00"/>
    <d v="1899-12-30T00:00:00"/>
    <d v="1899-12-30T00:00:00"/>
    <d v="1899-12-30T00:00:00"/>
    <d v="1899-12-31T11:00:00"/>
    <d v="1899-12-30T08:00:00"/>
  </r>
  <r>
    <x v="3"/>
    <d v="2022-02-17T00:00:00"/>
    <m/>
    <n v="1"/>
    <m/>
    <m/>
    <m/>
    <m/>
    <m/>
    <m/>
    <m/>
    <m/>
    <m/>
    <m/>
    <m/>
    <m/>
    <m/>
    <x v="32"/>
    <n v="8"/>
    <d v="1899-12-30T00:00:00"/>
    <d v="1899-12-30T00:00:00"/>
    <d v="1899-12-30T00:00:00"/>
    <d v="1899-12-30T00:00:00"/>
    <d v="1899-12-31T11:00:00"/>
    <d v="1899-12-30T08:00:00"/>
  </r>
  <r>
    <x v="3"/>
    <d v="2022-02-21T00:00:00"/>
    <n v="1"/>
    <m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3"/>
    <d v="2022-02-22T00:00:00"/>
    <n v="1"/>
    <m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3"/>
    <d v="2022-02-23T00:00:00"/>
    <n v="1"/>
    <m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3"/>
    <d v="2022-02-24T00:00:00"/>
    <n v="1"/>
    <m/>
    <m/>
    <m/>
    <m/>
    <m/>
    <m/>
    <m/>
    <m/>
    <m/>
    <m/>
    <m/>
    <m/>
    <m/>
    <m/>
    <x v="33"/>
    <n v="9"/>
    <d v="1899-12-30T00:00:00"/>
    <d v="1899-12-30T00:00:00"/>
    <d v="1899-12-30T00:00:00"/>
    <d v="1899-12-30T00:00:00"/>
    <d v="1899-12-31T11:00:00"/>
    <d v="1899-12-30T08:00:00"/>
  </r>
  <r>
    <x v="3"/>
    <d v="2022-03-01T00:00:00"/>
    <m/>
    <m/>
    <m/>
    <m/>
    <m/>
    <m/>
    <n v="1"/>
    <m/>
    <m/>
    <m/>
    <m/>
    <m/>
    <m/>
    <m/>
    <m/>
    <x v="34"/>
    <n v="10"/>
    <d v="1899-12-30T00:00:00"/>
    <d v="1899-12-30T00:00:00"/>
    <d v="1899-12-30T00:00:00"/>
    <d v="1899-12-30T00:00:00"/>
    <d v="1899-12-31T11:00:00"/>
    <d v="1899-12-30T08:00:00"/>
  </r>
  <r>
    <x v="3"/>
    <d v="2022-03-04T00:00:00"/>
    <m/>
    <m/>
    <m/>
    <m/>
    <m/>
    <m/>
    <m/>
    <m/>
    <m/>
    <m/>
    <m/>
    <d v="1899-12-30T10:06:49"/>
    <d v="1899-12-30T13:00:00"/>
    <d v="1899-12-30T14:00:00"/>
    <d v="1899-12-30T18:36:03"/>
    <x v="34"/>
    <n v="10"/>
    <d v="1899-12-30T02:53:11"/>
    <d v="1899-12-30T04:36:03"/>
    <d v="1899-12-30T07:29:14"/>
    <d v="1899-12-30T01:00:00"/>
    <d v="1899-12-31T11:00:00"/>
    <d v="1899-12-30T08:00:00"/>
  </r>
  <r>
    <x v="3"/>
    <d v="2022-03-07T00:00:00"/>
    <m/>
    <m/>
    <m/>
    <m/>
    <m/>
    <m/>
    <m/>
    <m/>
    <m/>
    <m/>
    <m/>
    <d v="1899-12-30T09:55:53"/>
    <d v="1899-12-30T14:30:13"/>
    <d v="1899-12-30T14:57:56"/>
    <d v="1899-12-30T19:08:55"/>
    <x v="36"/>
    <n v="11"/>
    <d v="1899-12-30T04:34:20"/>
    <d v="1899-12-30T04:10:59"/>
    <d v="1899-12-30T08:45:19"/>
    <d v="1899-12-30T00:27:43"/>
    <d v="1899-12-31T11:00:00"/>
    <d v="1899-12-30T08:00:00"/>
  </r>
  <r>
    <x v="3"/>
    <d v="2022-03-08T00:00:00"/>
    <m/>
    <m/>
    <m/>
    <m/>
    <m/>
    <m/>
    <m/>
    <m/>
    <m/>
    <m/>
    <m/>
    <d v="1899-12-30T09:50:59"/>
    <d v="1899-12-30T14:22:56"/>
    <d v="1899-12-30T15:05:16"/>
    <d v="1899-12-30T19:07:13"/>
    <x v="36"/>
    <n v="11"/>
    <d v="1899-12-30T04:31:57"/>
    <d v="1899-12-30T04:01:57"/>
    <d v="1899-12-30T08:33:54"/>
    <d v="1899-12-30T00:42:20"/>
    <d v="1899-12-31T11:00:00"/>
    <d v="1899-12-30T08:00:00"/>
  </r>
  <r>
    <x v="3"/>
    <d v="2022-03-09T00:00:00"/>
    <m/>
    <m/>
    <m/>
    <m/>
    <m/>
    <m/>
    <m/>
    <m/>
    <m/>
    <m/>
    <m/>
    <d v="1899-12-30T09:14:14"/>
    <d v="1899-12-30T14:31:53"/>
    <d v="1899-12-30T15:00:43"/>
    <d v="1899-12-30T18:59:14"/>
    <x v="36"/>
    <n v="11"/>
    <d v="1899-12-30T05:17:39"/>
    <d v="1899-12-30T03:58:31"/>
    <d v="1899-12-30T09:16:10"/>
    <d v="1899-12-30T00:28:50"/>
    <d v="1899-12-31T11:00:00"/>
    <d v="1899-12-30T08:00:00"/>
  </r>
  <r>
    <x v="3"/>
    <d v="2022-03-10T00:00:00"/>
    <m/>
    <m/>
    <m/>
    <m/>
    <m/>
    <m/>
    <m/>
    <m/>
    <m/>
    <m/>
    <m/>
    <d v="1899-12-30T08:38:37"/>
    <d v="1899-12-30T14:35:25"/>
    <d v="1899-12-30T15:04:19"/>
    <d v="1899-12-30T19:21:53"/>
    <x v="36"/>
    <n v="11"/>
    <d v="1899-12-30T05:56:48"/>
    <d v="1899-12-30T04:17:34"/>
    <d v="1899-12-30T10:14:22"/>
    <d v="1899-12-30T00:28:54"/>
    <d v="1899-12-31T11:00:00"/>
    <d v="1899-12-30T08:00:00"/>
  </r>
  <r>
    <x v="3"/>
    <d v="2022-03-12T00:00:00"/>
    <m/>
    <m/>
    <m/>
    <m/>
    <m/>
    <m/>
    <m/>
    <m/>
    <m/>
    <m/>
    <m/>
    <d v="1899-12-30T08:52:35"/>
    <d v="1899-12-30T13:58:36"/>
    <d v="1899-12-30T14:58:20"/>
    <d v="1899-12-30T18:18:15"/>
    <x v="36"/>
    <n v="11"/>
    <d v="1899-12-30T05:06:01"/>
    <d v="1899-12-30T03:19:55"/>
    <d v="1899-12-30T08:25:56"/>
    <d v="1899-12-30T00:59:44"/>
    <d v="1899-12-31T11:00:00"/>
    <d v="1899-12-30T08:00:00"/>
  </r>
  <r>
    <x v="3"/>
    <d v="2022-03-14T00:00:00"/>
    <m/>
    <m/>
    <m/>
    <m/>
    <m/>
    <m/>
    <m/>
    <m/>
    <m/>
    <m/>
    <m/>
    <d v="1899-12-30T08:56:31"/>
    <d v="1899-12-30T14:10:33"/>
    <d v="1899-12-30T15:01:02"/>
    <d v="1899-12-30T18:59:59"/>
    <x v="37"/>
    <n v="12"/>
    <d v="1899-12-30T05:14:02"/>
    <d v="1899-12-30T03:58:57"/>
    <d v="1899-12-30T09:12:59"/>
    <d v="1899-12-30T00:50:29"/>
    <d v="1899-12-31T11:00:00"/>
    <d v="1899-12-30T08:00:00"/>
  </r>
  <r>
    <x v="3"/>
    <d v="2022-03-15T00:00:00"/>
    <m/>
    <m/>
    <m/>
    <m/>
    <m/>
    <m/>
    <m/>
    <m/>
    <m/>
    <m/>
    <m/>
    <d v="1899-12-30T08:59:11"/>
    <d v="1899-12-30T14:41:42"/>
    <d v="1899-12-30T15:15:00"/>
    <d v="1899-12-30T19:31:12"/>
    <x v="37"/>
    <n v="12"/>
    <d v="1899-12-30T05:42:31"/>
    <d v="1899-12-30T04:16:12"/>
    <d v="1899-12-30T09:58:43"/>
    <d v="1899-12-30T00:33:18"/>
    <d v="1899-12-31T11:00:00"/>
    <d v="1899-12-30T08:00:00"/>
  </r>
  <r>
    <x v="3"/>
    <d v="2022-03-16T00:00:00"/>
    <m/>
    <m/>
    <m/>
    <m/>
    <m/>
    <m/>
    <m/>
    <m/>
    <m/>
    <m/>
    <m/>
    <d v="1899-12-30T08:44:51"/>
    <d v="1899-12-30T14:04:37"/>
    <d v="1899-12-30T14:54:17"/>
    <d v="1899-12-30T19:28:05"/>
    <x v="37"/>
    <n v="12"/>
    <d v="1899-12-30T05:19:46"/>
    <d v="1899-12-30T04:33:48"/>
    <d v="1899-12-30T09:53:34"/>
    <d v="1899-12-30T00:49:40"/>
    <d v="1899-12-31T11:00:00"/>
    <d v="1899-12-30T08:00:00"/>
  </r>
  <r>
    <x v="3"/>
    <d v="2022-03-17T00:00:00"/>
    <m/>
    <m/>
    <m/>
    <m/>
    <m/>
    <m/>
    <m/>
    <m/>
    <m/>
    <m/>
    <m/>
    <d v="1899-12-30T08:58:38"/>
    <d v="1899-12-30T14:15:30"/>
    <d v="1899-12-30T14:45:32"/>
    <d v="1899-12-30T19:06:23"/>
    <x v="37"/>
    <n v="12"/>
    <d v="1899-12-30T05:16:52"/>
    <d v="1899-12-30T04:20:51"/>
    <d v="1899-12-30T09:37:43"/>
    <d v="1899-12-30T00:30:02"/>
    <d v="1899-12-31T11:00:00"/>
    <d v="1899-12-30T08:00:00"/>
  </r>
  <r>
    <x v="3"/>
    <d v="2022-03-21T00:00:00"/>
    <m/>
    <m/>
    <m/>
    <m/>
    <m/>
    <m/>
    <m/>
    <m/>
    <m/>
    <m/>
    <m/>
    <d v="1899-12-30T08:55:11"/>
    <d v="1899-12-30T14:04:05"/>
    <d v="1899-12-30T14:36:36"/>
    <d v="1899-12-30T19:37:19"/>
    <x v="38"/>
    <n v="13"/>
    <d v="1899-12-30T05:08:54"/>
    <d v="1899-12-30T05:00:43"/>
    <d v="1899-12-30T10:09:37"/>
    <d v="1899-12-30T00:32:31"/>
    <d v="1899-12-31T11:00:00"/>
    <d v="1899-12-30T08:00:00"/>
  </r>
  <r>
    <x v="3"/>
    <d v="2022-03-22T00:00:00"/>
    <m/>
    <m/>
    <m/>
    <m/>
    <m/>
    <m/>
    <m/>
    <m/>
    <m/>
    <m/>
    <m/>
    <d v="1899-12-30T08:55:52"/>
    <d v="1899-12-30T14:44:35"/>
    <d v="1899-12-30T15:13:24"/>
    <d v="1899-12-30T19:03:27"/>
    <x v="38"/>
    <n v="13"/>
    <d v="1899-12-30T05:48:43"/>
    <d v="1899-12-30T03:50:03"/>
    <d v="1899-12-30T09:38:46"/>
    <d v="1899-12-30T00:28:49"/>
    <d v="1899-12-31T11:00:00"/>
    <d v="1899-12-30T08:00:00"/>
  </r>
  <r>
    <x v="3"/>
    <d v="2022-03-23T00:00:00"/>
    <m/>
    <m/>
    <m/>
    <m/>
    <m/>
    <m/>
    <m/>
    <m/>
    <m/>
    <m/>
    <m/>
    <d v="1899-12-30T08:41:16"/>
    <d v="1899-12-30T14:18:41"/>
    <d v="1899-12-30T15:03:37"/>
    <d v="1899-12-30T19:05:57"/>
    <x v="38"/>
    <n v="13"/>
    <d v="1899-12-30T05:37:25"/>
    <d v="1899-12-30T04:02:20"/>
    <d v="1899-12-30T09:39:45"/>
    <d v="1899-12-30T00:44:56"/>
    <d v="1899-12-31T11:00:00"/>
    <d v="1899-12-30T08:00:00"/>
  </r>
  <r>
    <x v="3"/>
    <d v="2022-03-24T00:00:00"/>
    <m/>
    <m/>
    <m/>
    <m/>
    <m/>
    <m/>
    <m/>
    <m/>
    <m/>
    <m/>
    <m/>
    <d v="1899-12-30T08:52:58"/>
    <d v="1899-12-30T14:17:47"/>
    <d v="1899-12-30T15:06:04"/>
    <d v="1899-12-30T19:15:04"/>
    <x v="38"/>
    <n v="13"/>
    <d v="1899-12-30T05:24:49"/>
    <d v="1899-12-30T04:09:00"/>
    <d v="1899-12-30T09:33:49"/>
    <d v="1899-12-30T00:48:17"/>
    <d v="1899-12-31T11:00:00"/>
    <d v="1899-12-30T08:00:00"/>
  </r>
  <r>
    <x v="3"/>
    <d v="2022-03-28T00:00:00"/>
    <m/>
    <m/>
    <m/>
    <m/>
    <m/>
    <m/>
    <m/>
    <m/>
    <m/>
    <m/>
    <m/>
    <d v="1899-12-30T08:04:45"/>
    <d v="1899-12-30T13:03:31"/>
    <d v="1899-12-30T13:51:57"/>
    <d v="1899-12-30T17:04:50"/>
    <x v="39"/>
    <n v="14"/>
    <d v="1899-12-30T04:58:46"/>
    <d v="1899-12-30T03:12:53"/>
    <d v="1899-12-30T08:11:39"/>
    <d v="1899-12-30T00:48:26"/>
    <d v="1899-12-31T11:00:00"/>
    <d v="1899-12-30T08:00:00"/>
  </r>
  <r>
    <x v="3"/>
    <d v="2022-03-29T00:00:00"/>
    <m/>
    <m/>
    <m/>
    <m/>
    <m/>
    <m/>
    <m/>
    <m/>
    <m/>
    <m/>
    <m/>
    <d v="1899-12-30T08:00:00"/>
    <d v="1899-12-30T13:33:24"/>
    <d v="1899-12-30T14:09:32"/>
    <d v="1899-12-30T18:08:23"/>
    <x v="39"/>
    <n v="14"/>
    <d v="1899-12-30T05:33:24"/>
    <d v="1899-12-30T03:58:51"/>
    <d v="1899-12-30T09:32:15"/>
    <d v="1899-12-30T00:36:08"/>
    <d v="1899-12-31T11:00:00"/>
    <d v="1899-12-30T08:00:00"/>
  </r>
  <r>
    <x v="3"/>
    <d v="2022-03-30T00:00:00"/>
    <m/>
    <m/>
    <m/>
    <m/>
    <m/>
    <m/>
    <m/>
    <m/>
    <m/>
    <m/>
    <m/>
    <d v="1899-12-30T07:32:55"/>
    <d v="1899-12-30T13:05:43"/>
    <d v="1899-12-30T14:13:57"/>
    <d v="1899-12-30T17:52:31"/>
    <x v="39"/>
    <n v="14"/>
    <d v="1899-12-30T05:32:48"/>
    <d v="1899-12-30T03:38:34"/>
    <d v="1899-12-30T09:11:22"/>
    <d v="1899-12-30T01:08:14"/>
    <d v="1899-12-31T11:00:00"/>
    <d v="1899-12-30T08:00:00"/>
  </r>
  <r>
    <x v="3"/>
    <d v="2022-03-31T00:00:00"/>
    <m/>
    <m/>
    <m/>
    <m/>
    <m/>
    <m/>
    <m/>
    <m/>
    <m/>
    <m/>
    <m/>
    <d v="1899-12-30T07:49:04"/>
    <d v="1899-12-30T13:31:06"/>
    <d v="1899-12-30T14:00:13"/>
    <d v="1899-12-30T18:20:48"/>
    <x v="39"/>
    <n v="14"/>
    <d v="1899-12-30T05:42:02"/>
    <d v="1899-12-30T04:20:35"/>
    <d v="1899-12-30T10:02:37"/>
    <d v="1899-12-30T00:29:07"/>
    <d v="1899-12-31T11:00:00"/>
    <d v="1899-12-30T08:00:00"/>
  </r>
  <r>
    <x v="3"/>
    <d v="2022-04-04T00:00:00"/>
    <m/>
    <m/>
    <m/>
    <m/>
    <m/>
    <m/>
    <m/>
    <m/>
    <m/>
    <m/>
    <m/>
    <d v="1899-12-30T10:24:38"/>
    <d v="1899-12-30T13:00:00"/>
    <d v="1899-12-30T14:00:00"/>
    <d v="1899-12-30T18:02:02"/>
    <x v="40"/>
    <n v="15"/>
    <d v="1899-12-30T02:35:22"/>
    <d v="1899-12-30T04:02:02"/>
    <d v="1899-12-30T06:37:24"/>
    <d v="1899-12-30T01:00:00"/>
    <d v="1899-12-31T11:00:00"/>
    <d v="1899-12-30T08:00:00"/>
  </r>
  <r>
    <x v="3"/>
    <d v="2022-04-05T00:00:00"/>
    <m/>
    <m/>
    <m/>
    <m/>
    <m/>
    <m/>
    <m/>
    <m/>
    <m/>
    <m/>
    <m/>
    <d v="1899-12-30T08:00:00"/>
    <d v="1899-12-30T13:00:00"/>
    <d v="1899-12-30T14:00:00"/>
    <d v="1899-12-30T17:49:01"/>
    <x v="40"/>
    <n v="15"/>
    <d v="1899-12-30T05:00:00"/>
    <d v="1899-12-30T03:49:01"/>
    <d v="1899-12-30T08:49:01"/>
    <d v="1899-12-30T01:00:00"/>
    <d v="1899-12-31T11:00:00"/>
    <d v="1899-12-30T08:00:00"/>
  </r>
  <r>
    <x v="3"/>
    <d v="2022-04-06T00:00:00"/>
    <m/>
    <m/>
    <m/>
    <m/>
    <m/>
    <m/>
    <n v="1"/>
    <m/>
    <m/>
    <m/>
    <m/>
    <m/>
    <m/>
    <m/>
    <m/>
    <x v="40"/>
    <n v="15"/>
    <d v="1899-12-30T00:00:00"/>
    <d v="1899-12-30T00:00:00"/>
    <d v="1899-12-30T00:00:00"/>
    <d v="1899-12-30T00:00:00"/>
    <d v="1899-12-31T11:00:00"/>
    <d v="1899-12-30T08:00:00"/>
  </r>
  <r>
    <x v="3"/>
    <d v="2022-04-07T00:00:00"/>
    <m/>
    <m/>
    <m/>
    <m/>
    <m/>
    <m/>
    <m/>
    <m/>
    <m/>
    <m/>
    <m/>
    <d v="1899-12-30T07:55:01"/>
    <d v="1899-12-30T13:00:00"/>
    <d v="1899-12-30T14:00:00"/>
    <d v="1899-12-30T17:08:26"/>
    <x v="40"/>
    <n v="15"/>
    <d v="1899-12-30T05:04:59"/>
    <d v="1899-12-30T03:08:26"/>
    <d v="1899-12-30T08:13:25"/>
    <d v="1899-12-30T01:00:00"/>
    <d v="1899-12-31T11:00:00"/>
    <d v="1899-12-30T08:00:00"/>
  </r>
  <r>
    <x v="3"/>
    <d v="2022-04-09T00:00:00"/>
    <m/>
    <m/>
    <m/>
    <m/>
    <m/>
    <m/>
    <m/>
    <m/>
    <m/>
    <m/>
    <m/>
    <d v="1899-12-30T07:46:21"/>
    <d v="1899-12-30T13:33:53"/>
    <d v="1899-12-30T14:11:26"/>
    <d v="1899-12-30T17:22:41"/>
    <x v="40"/>
    <n v="15"/>
    <d v="1899-12-30T05:47:32"/>
    <d v="1899-12-30T03:11:15"/>
    <d v="1899-12-30T08:58:47"/>
    <d v="1899-12-30T00:37:33"/>
    <d v="1899-12-31T11:00:00"/>
    <d v="1899-12-30T08:00:00"/>
  </r>
  <r>
    <x v="3"/>
    <d v="2022-04-11T00:00:00"/>
    <m/>
    <m/>
    <m/>
    <m/>
    <m/>
    <m/>
    <m/>
    <m/>
    <m/>
    <m/>
    <m/>
    <d v="1899-12-30T07:49:18"/>
    <d v="1899-12-30T13:00:00"/>
    <d v="1899-12-30T14:00:00"/>
    <d v="1899-12-30T17:37:58"/>
    <x v="41"/>
    <n v="16"/>
    <d v="1899-12-30T05:10:42"/>
    <d v="1899-12-30T03:37:58"/>
    <d v="1899-12-30T08:48:40"/>
    <d v="1899-12-30T01:00:00"/>
    <d v="1899-12-31T11:00:00"/>
    <d v="1899-12-30T08:00:00"/>
  </r>
  <r>
    <x v="3"/>
    <d v="2022-04-12T00:00:00"/>
    <m/>
    <m/>
    <m/>
    <m/>
    <m/>
    <m/>
    <m/>
    <m/>
    <m/>
    <m/>
    <m/>
    <d v="1899-12-30T07:52:44"/>
    <d v="1899-12-30T13:00:00"/>
    <d v="1899-12-30T14:00:00"/>
    <d v="1899-12-30T17:55:47"/>
    <x v="41"/>
    <n v="16"/>
    <d v="1899-12-30T05:07:16"/>
    <d v="1899-12-30T03:55:47"/>
    <d v="1899-12-30T09:03:03"/>
    <d v="1899-12-30T01:00:00"/>
    <d v="1899-12-31T11:00:00"/>
    <d v="1899-12-30T08:00:00"/>
  </r>
  <r>
    <x v="3"/>
    <d v="2022-04-13T00:00:00"/>
    <m/>
    <m/>
    <m/>
    <m/>
    <m/>
    <m/>
    <m/>
    <m/>
    <m/>
    <m/>
    <m/>
    <d v="1899-12-30T07:52:35"/>
    <d v="1899-12-30T13:37:06"/>
    <d v="1899-12-30T13:59:13"/>
    <d v="1899-12-30T18:02:11"/>
    <x v="41"/>
    <n v="16"/>
    <d v="1899-12-30T05:44:31"/>
    <d v="1899-12-30T04:02:58"/>
    <d v="1899-12-30T09:47:29"/>
    <d v="1899-12-30T00:22:07"/>
    <d v="1899-12-31T11:00:00"/>
    <d v="1899-12-30T08:00:00"/>
  </r>
  <r>
    <x v="3"/>
    <d v="2022-04-14T00:00:00"/>
    <m/>
    <m/>
    <m/>
    <m/>
    <m/>
    <m/>
    <m/>
    <m/>
    <m/>
    <m/>
    <m/>
    <d v="1899-12-30T08:14:50"/>
    <d v="1899-12-30T13:00:00"/>
    <d v="1899-12-30T14:00:00"/>
    <d v="1899-12-30T16:55:21"/>
    <x v="41"/>
    <n v="16"/>
    <d v="1899-12-30T04:45:10"/>
    <d v="1899-12-30T02:55:21"/>
    <d v="1899-12-30T07:40:31"/>
    <d v="1899-12-30T01:00:00"/>
    <d v="1899-12-31T11:00:00"/>
    <d v="1899-12-30T08:00:00"/>
  </r>
  <r>
    <x v="3"/>
    <d v="2022-04-18T00:00:00"/>
    <m/>
    <m/>
    <m/>
    <n v="1"/>
    <m/>
    <m/>
    <m/>
    <m/>
    <m/>
    <m/>
    <m/>
    <m/>
    <m/>
    <m/>
    <m/>
    <x v="42"/>
    <n v="17"/>
    <d v="1899-12-30T00:00:00"/>
    <d v="1899-12-30T00:00:00"/>
    <d v="1899-12-30T00:00:00"/>
    <d v="1899-12-30T00:00:00"/>
    <d v="1899-12-31T11:00:00"/>
    <d v="1899-12-30T08:00:00"/>
  </r>
  <r>
    <x v="3"/>
    <d v="2022-04-19T00:00:00"/>
    <m/>
    <m/>
    <m/>
    <m/>
    <m/>
    <m/>
    <m/>
    <m/>
    <m/>
    <m/>
    <m/>
    <d v="1899-12-30T08:04:09"/>
    <d v="1899-12-30T13:36:33"/>
    <d v="1899-12-30T14:01:01"/>
    <d v="1899-12-30T18:00:00"/>
    <x v="42"/>
    <n v="17"/>
    <d v="1899-12-30T05:32:24"/>
    <d v="1899-12-30T03:58:59"/>
    <d v="1899-12-30T09:31:23"/>
    <d v="1899-12-30T00:24:28"/>
    <d v="1899-12-31T11:00:00"/>
    <d v="1899-12-30T08:00:00"/>
  </r>
  <r>
    <x v="3"/>
    <d v="2022-04-20T00:00:00"/>
    <m/>
    <m/>
    <m/>
    <m/>
    <m/>
    <m/>
    <m/>
    <m/>
    <m/>
    <m/>
    <m/>
    <d v="1899-12-30T07:50:52"/>
    <d v="1899-12-30T13:09:46"/>
    <d v="1899-12-30T13:57:08"/>
    <d v="1899-12-30T18:00:12"/>
    <x v="42"/>
    <n v="17"/>
    <d v="1899-12-30T05:18:54"/>
    <d v="1899-12-30T04:03:04"/>
    <d v="1899-12-30T09:21:58"/>
    <d v="1899-12-30T00:47:22"/>
    <d v="1899-12-31T11:00:00"/>
    <d v="1899-12-30T08:00:00"/>
  </r>
  <r>
    <x v="3"/>
    <d v="2022-04-21T00:00:00"/>
    <m/>
    <m/>
    <m/>
    <m/>
    <m/>
    <m/>
    <m/>
    <m/>
    <m/>
    <m/>
    <m/>
    <d v="1899-12-30T08:17:32"/>
    <d v="1899-12-30T13:13:46"/>
    <d v="1899-12-30T14:00:51"/>
    <d v="1899-12-30T17:53:01"/>
    <x v="42"/>
    <n v="17"/>
    <d v="1899-12-30T04:56:14"/>
    <d v="1899-12-30T03:52:10"/>
    <d v="1899-12-30T08:48:24"/>
    <d v="1899-12-30T00:47:05"/>
    <d v="1899-12-31T11:00:00"/>
    <d v="1899-12-30T08:00:00"/>
  </r>
  <r>
    <x v="3"/>
    <d v="2022-04-25T00:00:00"/>
    <m/>
    <n v="1"/>
    <m/>
    <m/>
    <m/>
    <m/>
    <m/>
    <m/>
    <m/>
    <m/>
    <m/>
    <m/>
    <m/>
    <m/>
    <m/>
    <x v="43"/>
    <n v="18"/>
    <d v="1899-12-30T00:00:00"/>
    <d v="1899-12-30T00:00:00"/>
    <d v="1899-12-30T00:00:00"/>
    <d v="1899-12-30T00:00:00"/>
    <d v="1899-12-31T11:00:00"/>
    <d v="1899-12-30T08:00:00"/>
  </r>
  <r>
    <x v="3"/>
    <d v="2022-04-26T00:00:00"/>
    <m/>
    <m/>
    <m/>
    <m/>
    <m/>
    <m/>
    <m/>
    <m/>
    <m/>
    <m/>
    <m/>
    <d v="1899-12-30T08:02:48"/>
    <d v="1899-12-30T13:00:00"/>
    <d v="1899-12-30T14:00:00"/>
    <d v="1899-12-30T18:01:06"/>
    <x v="43"/>
    <n v="18"/>
    <d v="1899-12-30T04:57:12"/>
    <d v="1899-12-30T04:01:06"/>
    <d v="1899-12-30T08:58:18"/>
    <d v="1899-12-30T01:00:00"/>
    <d v="1899-12-31T11:00:00"/>
    <d v="1899-12-30T08:00:00"/>
  </r>
  <r>
    <x v="3"/>
    <d v="2022-04-27T00:00:00"/>
    <m/>
    <m/>
    <m/>
    <m/>
    <m/>
    <m/>
    <m/>
    <m/>
    <m/>
    <m/>
    <m/>
    <d v="1899-12-30T07:51:30"/>
    <d v="1899-12-30T13:00:00"/>
    <d v="1899-12-30T14:00:00"/>
    <d v="1899-12-30T17:19:52"/>
    <x v="43"/>
    <n v="18"/>
    <d v="1899-12-30T05:08:30"/>
    <d v="1899-12-30T03:19:52"/>
    <d v="1899-12-30T08:28:22"/>
    <d v="1899-12-30T01:00:00"/>
    <d v="1899-12-31T11:00:00"/>
    <d v="1899-12-30T08:00:00"/>
  </r>
  <r>
    <x v="3"/>
    <d v="2022-04-28T00:00:00"/>
    <m/>
    <m/>
    <m/>
    <m/>
    <m/>
    <m/>
    <m/>
    <m/>
    <m/>
    <m/>
    <m/>
    <d v="1899-12-30T07:46:32"/>
    <d v="1899-12-30T13:00:00"/>
    <d v="1899-12-30T14:00:00"/>
    <d v="1899-12-30T18:00:00"/>
    <x v="43"/>
    <n v="18"/>
    <d v="1899-12-30T05:13:28"/>
    <d v="1899-12-30T04:00:00"/>
    <d v="1899-12-30T09:13:28"/>
    <d v="1899-12-30T01:00:00"/>
    <d v="1899-12-31T11:00:00"/>
    <d v="1899-12-30T08:00:00"/>
  </r>
  <r>
    <x v="3"/>
    <d v="2022-05-02T00:00:00"/>
    <m/>
    <n v="1"/>
    <m/>
    <m/>
    <m/>
    <m/>
    <m/>
    <m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3"/>
    <d v="2022-05-03T00:00:00"/>
    <m/>
    <n v="1"/>
    <m/>
    <m/>
    <m/>
    <m/>
    <m/>
    <m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3"/>
    <d v="2022-05-04T00:00:00"/>
    <m/>
    <n v="1"/>
    <m/>
    <m/>
    <m/>
    <m/>
    <m/>
    <m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3"/>
    <d v="2022-05-05T00:00:00"/>
    <m/>
    <n v="1"/>
    <m/>
    <m/>
    <m/>
    <m/>
    <m/>
    <m/>
    <m/>
    <m/>
    <m/>
    <m/>
    <m/>
    <m/>
    <m/>
    <x v="44"/>
    <n v="19"/>
    <d v="1899-12-30T00:00:00"/>
    <d v="1899-12-30T00:00:00"/>
    <d v="1899-12-30T00:00:00"/>
    <d v="1899-12-30T00:00:00"/>
    <d v="1899-12-31T11:00:00"/>
    <d v="1899-12-30T08:00:00"/>
  </r>
  <r>
    <x v="3"/>
    <d v="2022-05-09T00:00:00"/>
    <m/>
    <m/>
    <m/>
    <m/>
    <m/>
    <m/>
    <m/>
    <m/>
    <m/>
    <m/>
    <m/>
    <d v="1899-12-30T08:01:07"/>
    <d v="1899-12-30T13:46:59"/>
    <d v="1899-12-30T14:24:25"/>
    <d v="1899-12-30T18:44:26"/>
    <x v="45"/>
    <n v="20"/>
    <d v="1899-12-30T05:45:52"/>
    <d v="1899-12-30T04:20:01"/>
    <d v="1899-12-30T10:05:53"/>
    <d v="1899-12-30T00:37:26"/>
    <d v="1899-12-31T11:00:00"/>
    <d v="1899-12-30T08:00:00"/>
  </r>
  <r>
    <x v="3"/>
    <d v="2022-05-10T00:00:00"/>
    <m/>
    <m/>
    <m/>
    <m/>
    <m/>
    <m/>
    <m/>
    <m/>
    <m/>
    <m/>
    <m/>
    <d v="1899-12-30T08:02:41"/>
    <d v="1899-12-30T13:24:50"/>
    <d v="1899-12-30T14:01:05"/>
    <d v="1899-12-30T18:01:50"/>
    <x v="45"/>
    <n v="20"/>
    <d v="1899-12-30T05:22:09"/>
    <d v="1899-12-30T04:00:45"/>
    <d v="1899-12-30T09:22:54"/>
    <d v="1899-12-30T00:36:15"/>
    <d v="1899-12-31T11:00:00"/>
    <d v="1899-12-30T08:00:00"/>
  </r>
  <r>
    <x v="3"/>
    <d v="2022-05-11T00:00:00"/>
    <m/>
    <m/>
    <m/>
    <m/>
    <m/>
    <m/>
    <m/>
    <m/>
    <m/>
    <m/>
    <m/>
    <d v="1899-12-30T08:01:39"/>
    <d v="1899-12-30T13:01:47"/>
    <d v="1899-12-30T13:59:15"/>
    <d v="1899-12-30T17:30:15"/>
    <x v="45"/>
    <n v="20"/>
    <d v="1899-12-30T05:00:08"/>
    <d v="1899-12-30T03:31:00"/>
    <d v="1899-12-30T08:31:08"/>
    <d v="1899-12-30T00:57:28"/>
    <d v="1899-12-31T11:00:00"/>
    <d v="1899-12-30T08:00:00"/>
  </r>
  <r>
    <x v="3"/>
    <d v="2022-05-12T00:00:00"/>
    <m/>
    <m/>
    <m/>
    <m/>
    <m/>
    <m/>
    <m/>
    <m/>
    <m/>
    <m/>
    <m/>
    <d v="1899-12-30T08:01:12"/>
    <d v="1899-12-30T13:00:00"/>
    <d v="1899-12-30T14:00:00"/>
    <d v="1899-12-30T18:10:01"/>
    <x v="45"/>
    <n v="20"/>
    <d v="1899-12-30T04:58:48"/>
    <d v="1899-12-30T04:10:01"/>
    <d v="1899-12-30T09:08:49"/>
    <d v="1899-12-30T01:00:00"/>
    <d v="1899-12-31T11:00:00"/>
    <d v="1899-12-30T08:00:00"/>
  </r>
  <r>
    <x v="3"/>
    <d v="2022-05-16T00:00:00"/>
    <m/>
    <m/>
    <m/>
    <m/>
    <m/>
    <m/>
    <m/>
    <m/>
    <m/>
    <m/>
    <m/>
    <d v="1899-12-30T08:03:40"/>
    <d v="1899-12-30T13:08:20"/>
    <d v="1899-12-30T14:07:01"/>
    <d v="1899-12-30T17:56:39"/>
    <x v="46"/>
    <n v="21"/>
    <d v="1899-12-30T05:04:40"/>
    <d v="1899-12-30T03:49:38"/>
    <d v="1899-12-30T08:54:18"/>
    <d v="1899-12-30T00:58:41"/>
    <d v="1899-12-31T11:00:00"/>
    <d v="1899-12-30T08:00:00"/>
  </r>
  <r>
    <x v="3"/>
    <d v="2022-05-17T00:00:00"/>
    <m/>
    <m/>
    <m/>
    <m/>
    <m/>
    <m/>
    <m/>
    <m/>
    <m/>
    <m/>
    <m/>
    <d v="1899-12-30T08:02:48"/>
    <d v="1899-12-30T13:10:07"/>
    <d v="1899-12-30T14:02:15"/>
    <d v="1899-12-30T18:03:19"/>
    <x v="46"/>
    <n v="21"/>
    <d v="1899-12-30T05:07:19"/>
    <d v="1899-12-30T04:01:04"/>
    <d v="1899-12-30T09:08:23"/>
    <d v="1899-12-30T00:52:08"/>
    <d v="1899-12-31T11:00:00"/>
    <d v="1899-12-30T08:00:00"/>
  </r>
  <r>
    <x v="3"/>
    <d v="2022-05-18T00:00:00"/>
    <m/>
    <m/>
    <m/>
    <m/>
    <m/>
    <m/>
    <m/>
    <m/>
    <m/>
    <m/>
    <m/>
    <d v="1899-12-30T08:01:22"/>
    <d v="1899-12-30T13:00:00"/>
    <d v="1899-12-30T14:00:00"/>
    <d v="1899-12-30T17:45:39"/>
    <x v="46"/>
    <n v="21"/>
    <d v="1899-12-30T04:58:38"/>
    <d v="1899-12-30T03:45:39"/>
    <d v="1899-12-30T08:44:17"/>
    <d v="1899-12-30T01:00:00"/>
    <d v="1899-12-31T11:00:00"/>
    <d v="1899-12-30T08:00:00"/>
  </r>
  <r>
    <x v="3"/>
    <d v="2022-05-19T00:00:00"/>
    <m/>
    <m/>
    <m/>
    <m/>
    <m/>
    <m/>
    <m/>
    <m/>
    <m/>
    <m/>
    <m/>
    <d v="1899-12-30T08:05:04"/>
    <d v="1899-12-30T13:07:55"/>
    <d v="1899-12-30T13:58:36"/>
    <d v="1899-12-30T18:00:30"/>
    <x v="46"/>
    <n v="21"/>
    <d v="1899-12-30T05:02:51"/>
    <d v="1899-12-30T04:01:54"/>
    <d v="1899-12-30T09:04:45"/>
    <d v="1899-12-30T00:50:41"/>
    <d v="1899-12-31T11:00:00"/>
    <d v="1899-12-30T08:00:00"/>
  </r>
  <r>
    <x v="3"/>
    <d v="2022-05-21T00:00:00"/>
    <m/>
    <m/>
    <m/>
    <m/>
    <m/>
    <m/>
    <m/>
    <m/>
    <m/>
    <m/>
    <m/>
    <d v="1899-12-30T08:13:16"/>
    <d v="1899-12-30T13:24:00"/>
    <d v="1899-12-30T14:10:08"/>
    <d v="1899-12-30T17:27:47"/>
    <x v="46"/>
    <n v="21"/>
    <d v="1899-12-30T05:10:44"/>
    <d v="1899-12-30T03:17:39"/>
    <d v="1899-12-30T08:28:23"/>
    <d v="1899-12-30T00:46:08"/>
    <d v="1899-12-31T11:00:00"/>
    <d v="1899-12-30T08:00:00"/>
  </r>
  <r>
    <x v="3"/>
    <d v="2022-05-23T00:00:00"/>
    <m/>
    <m/>
    <m/>
    <m/>
    <m/>
    <m/>
    <m/>
    <m/>
    <m/>
    <m/>
    <m/>
    <d v="1899-12-30T08:08:53"/>
    <d v="1899-12-30T13:00:00"/>
    <d v="1899-12-30T14:00:00"/>
    <d v="1899-12-30T18:00:25"/>
    <x v="47"/>
    <n v="22"/>
    <d v="1899-12-30T04:51:07"/>
    <d v="1899-12-30T04:00:25"/>
    <d v="1899-12-30T08:51:32"/>
    <d v="1899-12-30T01:00:00"/>
    <d v="1899-12-31T11:00:00"/>
    <d v="1899-12-30T08:00:00"/>
  </r>
  <r>
    <x v="3"/>
    <d v="2022-05-24T00:00:00"/>
    <m/>
    <m/>
    <m/>
    <m/>
    <m/>
    <m/>
    <m/>
    <m/>
    <m/>
    <m/>
    <m/>
    <d v="1899-12-30T07:57:24"/>
    <d v="1899-12-30T13:13:02"/>
    <d v="1899-12-30T14:06:56"/>
    <d v="1899-12-30T18:43:37"/>
    <x v="47"/>
    <n v="22"/>
    <d v="1899-12-30T05:15:38"/>
    <d v="1899-12-30T04:36:41"/>
    <d v="1899-12-30T09:52:19"/>
    <d v="1899-12-30T00:53:54"/>
    <d v="1899-12-31T11:00:00"/>
    <d v="1899-12-30T08:00:00"/>
  </r>
  <r>
    <x v="3"/>
    <d v="2022-05-25T00:00:00"/>
    <m/>
    <n v="1"/>
    <m/>
    <m/>
    <m/>
    <m/>
    <m/>
    <m/>
    <m/>
    <m/>
    <m/>
    <m/>
    <m/>
    <m/>
    <m/>
    <x v="47"/>
    <n v="22"/>
    <d v="1899-12-30T00:00:00"/>
    <d v="1899-12-30T00:00:00"/>
    <d v="1899-12-30T00:00:00"/>
    <d v="1899-12-30T00:00:00"/>
    <d v="1899-12-31T11:00:00"/>
    <d v="1899-12-30T08:00:00"/>
  </r>
  <r>
    <x v="3"/>
    <d v="2022-05-26T00:00:00"/>
    <m/>
    <m/>
    <m/>
    <n v="1"/>
    <m/>
    <m/>
    <m/>
    <m/>
    <m/>
    <m/>
    <m/>
    <m/>
    <m/>
    <m/>
    <m/>
    <x v="47"/>
    <n v="22"/>
    <d v="1899-12-30T00:00:00"/>
    <d v="1899-12-30T00:00:00"/>
    <d v="1899-12-30T00:00:00"/>
    <d v="1899-12-30T00:00:00"/>
    <d v="1899-12-31T11:00:00"/>
    <d v="1899-12-30T08:00:00"/>
  </r>
  <r>
    <x v="3"/>
    <d v="2022-05-30T00:00:00"/>
    <n v="1"/>
    <m/>
    <m/>
    <m/>
    <m/>
    <m/>
    <m/>
    <m/>
    <m/>
    <m/>
    <m/>
    <d v="1899-12-30T08:01:06"/>
    <d v="1899-12-30T13:15:59"/>
    <d v="1899-12-30T14:00:00"/>
    <d v="1899-12-30T16:06:50"/>
    <x v="48"/>
    <n v="23"/>
    <d v="1899-12-30T05:14:53"/>
    <d v="1899-12-30T02:06:50"/>
    <d v="1899-12-30T07:21:43"/>
    <d v="1899-12-30T00:44:01"/>
    <d v="1899-12-31T11:00:00"/>
    <d v="1899-12-30T08:00:00"/>
  </r>
  <r>
    <x v="3"/>
    <d v="2022-05-31T00:00:00"/>
    <m/>
    <m/>
    <m/>
    <m/>
    <m/>
    <m/>
    <m/>
    <m/>
    <m/>
    <m/>
    <m/>
    <d v="1899-12-30T08:00:50"/>
    <d v="1899-12-30T13:19:01"/>
    <d v="1899-12-30T14:04:37"/>
    <d v="1899-12-30T18:07:27"/>
    <x v="48"/>
    <n v="23"/>
    <d v="1899-12-30T05:18:11"/>
    <d v="1899-12-30T04:02:50"/>
    <d v="1899-12-30T09:21:01"/>
    <d v="1899-12-30T00:45:36"/>
    <d v="1899-12-31T11:00:00"/>
    <d v="1899-12-30T08:00:00"/>
  </r>
  <r>
    <x v="3"/>
    <d v="2022-06-01T00:00:00"/>
    <m/>
    <m/>
    <m/>
    <m/>
    <n v="1"/>
    <m/>
    <m/>
    <m/>
    <m/>
    <m/>
    <m/>
    <m/>
    <m/>
    <m/>
    <m/>
    <x v="48"/>
    <n v="23"/>
    <d v="1899-12-30T00:00:00"/>
    <d v="1899-12-30T00:00:00"/>
    <d v="1899-12-30T00:00:00"/>
    <d v="1899-12-30T00:00:00"/>
    <d v="1899-12-31T11:00:00"/>
    <d v="1899-12-30T08:00:00"/>
  </r>
  <r>
    <x v="3"/>
    <d v="2022-06-02T00:00:00"/>
    <m/>
    <m/>
    <m/>
    <m/>
    <n v="1"/>
    <m/>
    <m/>
    <m/>
    <m/>
    <m/>
    <m/>
    <m/>
    <m/>
    <m/>
    <m/>
    <x v="48"/>
    <n v="23"/>
    <d v="1899-12-30T00:00:00"/>
    <d v="1899-12-30T00:00:00"/>
    <d v="1899-12-30T00:00:00"/>
    <d v="1899-12-30T00:00:00"/>
    <d v="1899-12-31T11:00:00"/>
    <d v="1899-12-30T08:00:00"/>
  </r>
  <r>
    <x v="3"/>
    <d v="2022-06-06T00:00:00"/>
    <m/>
    <n v="1"/>
    <m/>
    <n v="1"/>
    <m/>
    <m/>
    <m/>
    <m/>
    <m/>
    <m/>
    <m/>
    <m/>
    <m/>
    <m/>
    <m/>
    <x v="49"/>
    <n v="24"/>
    <d v="1899-12-30T00:00:00"/>
    <d v="1899-12-30T00:00:00"/>
    <d v="1899-12-30T00:00:00"/>
    <d v="1899-12-30T00:00:00"/>
    <d v="1899-12-31T11:00:00"/>
    <d v="1899-12-30T08:00:00"/>
  </r>
  <r>
    <x v="3"/>
    <d v="2022-06-07T00:00:00"/>
    <m/>
    <m/>
    <m/>
    <m/>
    <m/>
    <m/>
    <m/>
    <m/>
    <m/>
    <m/>
    <m/>
    <d v="1899-12-30T07:57:42"/>
    <d v="1899-12-30T13:25:38"/>
    <d v="1899-12-30T14:08:38"/>
    <d v="1899-12-30T18:17:54"/>
    <x v="49"/>
    <n v="24"/>
    <d v="1899-12-30T05:27:56"/>
    <d v="1899-12-30T04:09:16"/>
    <d v="1899-12-30T09:37:12"/>
    <d v="1899-12-30T00:43:00"/>
    <d v="1899-12-31T11:00:00"/>
    <d v="1899-12-30T08:00:00"/>
  </r>
  <r>
    <x v="3"/>
    <d v="2022-06-08T00:00:00"/>
    <m/>
    <m/>
    <m/>
    <m/>
    <m/>
    <m/>
    <m/>
    <m/>
    <m/>
    <m/>
    <m/>
    <d v="1899-12-30T08:05:23"/>
    <d v="1899-12-30T13:00:00"/>
    <d v="1899-12-30T13:48:17"/>
    <d v="1899-12-30T18:10:18"/>
    <x v="49"/>
    <n v="24"/>
    <d v="1899-12-30T04:54:37"/>
    <d v="1899-12-30T04:22:01"/>
    <d v="1899-12-30T09:16:38"/>
    <d v="1899-12-30T00:48:17"/>
    <d v="1899-12-31T11:00:00"/>
    <d v="1899-12-30T08:00:00"/>
  </r>
  <r>
    <x v="3"/>
    <d v="2022-06-09T00:00:00"/>
    <m/>
    <m/>
    <m/>
    <m/>
    <m/>
    <m/>
    <m/>
    <m/>
    <m/>
    <m/>
    <m/>
    <d v="1899-12-30T07:55:26"/>
    <d v="1899-12-30T13:00:00"/>
    <d v="1899-12-30T14:00:00"/>
    <d v="1899-12-30T18:33:11"/>
    <x v="49"/>
    <n v="24"/>
    <d v="1899-12-30T05:04:34"/>
    <d v="1899-12-30T04:33:11"/>
    <d v="1899-12-30T09:37:45"/>
    <d v="1899-12-30T01:00:00"/>
    <d v="1899-12-31T11:00:00"/>
    <d v="1899-12-30T08:00:00"/>
  </r>
  <r>
    <x v="3"/>
    <d v="2022-06-13T00:00:00"/>
    <m/>
    <m/>
    <m/>
    <m/>
    <m/>
    <m/>
    <m/>
    <m/>
    <m/>
    <m/>
    <m/>
    <d v="1899-12-30T08:01:34"/>
    <d v="1899-12-30T13:10:01"/>
    <d v="1899-12-30T13:53:32"/>
    <d v="1899-12-30T17:18:14"/>
    <x v="50"/>
    <n v="25"/>
    <d v="1899-12-30T05:08:27"/>
    <d v="1899-12-30T03:24:42"/>
    <d v="1899-12-30T08:33:09"/>
    <d v="1899-12-30T00:43:31"/>
    <d v="1899-12-31T11:00:00"/>
    <d v="1899-12-30T08:00:00"/>
  </r>
  <r>
    <x v="3"/>
    <d v="2022-06-14T00:00:00"/>
    <m/>
    <m/>
    <m/>
    <m/>
    <m/>
    <m/>
    <m/>
    <m/>
    <m/>
    <m/>
    <m/>
    <d v="1899-12-30T07:51:28"/>
    <d v="1899-12-30T13:25:47"/>
    <d v="1899-12-30T14:04:38"/>
    <d v="1899-12-30T17:45:16"/>
    <x v="50"/>
    <n v="25"/>
    <d v="1899-12-30T05:34:19"/>
    <d v="1899-12-30T03:40:38"/>
    <d v="1899-12-30T09:14:57"/>
    <d v="1899-12-30T00:38:51"/>
    <d v="1899-12-31T11:00:00"/>
    <d v="1899-12-30T08:00:00"/>
  </r>
  <r>
    <x v="3"/>
    <d v="2022-06-15T00:00:00"/>
    <m/>
    <m/>
    <m/>
    <m/>
    <m/>
    <m/>
    <m/>
    <m/>
    <m/>
    <m/>
    <m/>
    <d v="1899-12-30T07:39:17"/>
    <d v="1899-12-30T13:31:44"/>
    <d v="1899-12-30T14:07:29"/>
    <d v="1899-12-30T18:04:10"/>
    <x v="50"/>
    <n v="25"/>
    <d v="1899-12-30T05:52:27"/>
    <d v="1899-12-30T03:56:41"/>
    <d v="1899-12-30T09:49:08"/>
    <d v="1899-12-30T00:35:45"/>
    <d v="1899-12-31T11:00:00"/>
    <d v="1899-12-30T08:00:00"/>
  </r>
  <r>
    <x v="3"/>
    <d v="2022-06-16T00:00:00"/>
    <m/>
    <m/>
    <m/>
    <m/>
    <m/>
    <m/>
    <m/>
    <m/>
    <m/>
    <m/>
    <m/>
    <d v="1899-12-30T07:51:31"/>
    <d v="1899-12-30T13:33:05"/>
    <d v="1899-12-30T14:10:42"/>
    <d v="1899-12-30T17:50:03"/>
    <x v="50"/>
    <n v="25"/>
    <d v="1899-12-30T05:41:34"/>
    <d v="1899-12-30T03:39:21"/>
    <d v="1899-12-30T09:20:55"/>
    <d v="1899-12-30T00:37:37"/>
    <d v="1899-12-31T11:00:00"/>
    <d v="1899-12-30T08:00:00"/>
  </r>
  <r>
    <x v="3"/>
    <d v="2022-06-20T00:00:00"/>
    <m/>
    <m/>
    <m/>
    <m/>
    <m/>
    <m/>
    <m/>
    <m/>
    <m/>
    <m/>
    <m/>
    <d v="1899-12-30T08:01:43"/>
    <d v="1899-12-30T13:00:00"/>
    <d v="1899-12-30T14:00:00"/>
    <d v="1899-12-30T18:05:25"/>
    <x v="51"/>
    <n v="26"/>
    <d v="1899-12-30T04:58:17"/>
    <d v="1899-12-30T04:05:25"/>
    <d v="1899-12-30T09:03:42"/>
    <d v="1899-12-30T01:00:00"/>
    <d v="1899-12-31T11:00:00"/>
    <d v="1899-12-30T08:00:00"/>
  </r>
  <r>
    <x v="3"/>
    <d v="2022-06-21T00:00:00"/>
    <m/>
    <m/>
    <m/>
    <m/>
    <m/>
    <m/>
    <m/>
    <m/>
    <m/>
    <m/>
    <m/>
    <d v="1899-12-30T08:01:02"/>
    <d v="1899-12-30T13:09:52"/>
    <d v="1899-12-30T14:03:30"/>
    <d v="1899-12-30T18:31:54"/>
    <x v="51"/>
    <n v="26"/>
    <d v="1899-12-30T05:08:50"/>
    <d v="1899-12-30T04:28:24"/>
    <d v="1899-12-30T09:37:14"/>
    <d v="1899-12-30T00:53:38"/>
    <d v="1899-12-31T11:00:00"/>
    <d v="1899-12-30T08:00:00"/>
  </r>
  <r>
    <x v="3"/>
    <d v="2022-06-22T00:00:00"/>
    <m/>
    <m/>
    <m/>
    <m/>
    <m/>
    <m/>
    <m/>
    <m/>
    <m/>
    <m/>
    <m/>
    <d v="1899-12-30T07:43:30"/>
    <d v="1899-12-30T13:25:41"/>
    <d v="1899-12-30T14:09:28"/>
    <d v="1899-12-30T19:01:56"/>
    <x v="51"/>
    <n v="26"/>
    <d v="1899-12-30T05:42:11"/>
    <d v="1899-12-30T04:52:28"/>
    <d v="1899-12-30T10:34:39"/>
    <d v="1899-12-30T00:43:47"/>
    <d v="1899-12-31T11:00:00"/>
    <d v="1899-12-30T08:00:00"/>
  </r>
  <r>
    <x v="3"/>
    <d v="2022-06-23T00:00:00"/>
    <m/>
    <m/>
    <m/>
    <m/>
    <m/>
    <m/>
    <m/>
    <m/>
    <m/>
    <m/>
    <m/>
    <d v="1899-12-30T07:53:12"/>
    <d v="1899-12-30T13:24:14"/>
    <d v="1899-12-30T14:05:57"/>
    <d v="1899-12-30T18:29:33"/>
    <x v="51"/>
    <n v="26"/>
    <d v="1899-12-30T05:31:02"/>
    <d v="1899-12-30T04:23:36"/>
    <d v="1899-12-30T09:54:38"/>
    <d v="1899-12-30T00:41:43"/>
    <d v="1899-12-31T11:00:00"/>
    <d v="1899-12-30T08:00:00"/>
  </r>
  <r>
    <x v="3"/>
    <d v="2022-06-27T00:00:00"/>
    <m/>
    <m/>
    <m/>
    <m/>
    <m/>
    <m/>
    <m/>
    <m/>
    <m/>
    <m/>
    <m/>
    <d v="1899-12-30T08:00:00"/>
    <d v="1899-12-30T13:20:09"/>
    <d v="1899-12-30T14:03:01"/>
    <d v="1899-12-30T17:56:44"/>
    <x v="52"/>
    <n v="27"/>
    <d v="1899-12-30T05:20:09"/>
    <d v="1899-12-30T03:53:43"/>
    <d v="1899-12-30T09:13:52"/>
    <d v="1899-12-30T00:42:52"/>
    <d v="1899-12-31T11:00:00"/>
    <d v="1899-12-30T08:00:00"/>
  </r>
  <r>
    <x v="3"/>
    <d v="2022-06-28T00:00:00"/>
    <m/>
    <m/>
    <m/>
    <m/>
    <m/>
    <m/>
    <m/>
    <m/>
    <m/>
    <m/>
    <m/>
    <d v="1899-12-30T07:59:19"/>
    <d v="1899-12-30T14:16:37"/>
    <d v="1899-12-30T00:00:00"/>
    <d v="1899-12-30T00:00:00"/>
    <x v="52"/>
    <n v="27"/>
    <d v="1899-12-30T06:17:18"/>
    <d v="1899-12-30T00:00:00"/>
    <d v="1899-12-30T06:17:18"/>
    <d v="1899-12-30T00:00:00"/>
    <d v="1899-12-31T11:00:00"/>
    <d v="1899-12-30T08:00:00"/>
  </r>
  <r>
    <x v="3"/>
    <d v="2022-06-29T00:00:00"/>
    <m/>
    <m/>
    <m/>
    <m/>
    <m/>
    <m/>
    <m/>
    <m/>
    <m/>
    <m/>
    <m/>
    <d v="1899-12-30T08:05:29"/>
    <d v="1899-12-30T13:17:28"/>
    <d v="1899-12-30T13:58:12"/>
    <d v="1899-12-30T18:16:18"/>
    <x v="52"/>
    <n v="27"/>
    <d v="1899-12-30T05:11:59"/>
    <d v="1899-12-30T04:18:06"/>
    <d v="1899-12-30T09:30:05"/>
    <d v="1899-12-30T00:40:44"/>
    <d v="1899-12-31T11:00:00"/>
    <d v="1899-12-30T08:00:00"/>
  </r>
  <r>
    <x v="3"/>
    <d v="2022-06-30T00:00:00"/>
    <m/>
    <m/>
    <m/>
    <m/>
    <m/>
    <m/>
    <m/>
    <m/>
    <m/>
    <m/>
    <m/>
    <d v="1899-12-30T07:45:18"/>
    <d v="1899-12-30T15:03:37"/>
    <m/>
    <m/>
    <x v="52"/>
    <n v="27"/>
    <d v="1899-12-30T07:18:19"/>
    <d v="1899-12-30T00:00:00"/>
    <d v="1899-12-30T07:18:19"/>
    <d v="1899-12-30T00:00:00"/>
    <d v="1899-12-31T11:00:00"/>
    <d v="1899-12-30T08:00:00"/>
  </r>
  <r>
    <x v="3"/>
    <d v="2022-07-04T00:00:00"/>
    <m/>
    <n v="1"/>
    <m/>
    <m/>
    <m/>
    <m/>
    <m/>
    <m/>
    <m/>
    <m/>
    <m/>
    <m/>
    <m/>
    <m/>
    <m/>
    <x v="53"/>
    <n v="28"/>
    <d v="1899-12-30T00:00:00"/>
    <d v="1899-12-30T00:00:00"/>
    <d v="1899-12-30T00:00:00"/>
    <d v="1899-12-30T00:00:00"/>
    <d v="1899-12-31T11:00:00"/>
    <d v="1899-12-30T08:00:00"/>
  </r>
  <r>
    <x v="3"/>
    <d v="2022-07-05T00:00:00"/>
    <m/>
    <m/>
    <m/>
    <m/>
    <m/>
    <m/>
    <m/>
    <m/>
    <m/>
    <m/>
    <m/>
    <d v="1899-12-30T07:56:17"/>
    <d v="1899-12-30T13:26:24"/>
    <d v="1899-12-30T14:00:00"/>
    <d v="1899-12-30T18:08:27"/>
    <x v="53"/>
    <n v="28"/>
    <d v="1899-12-30T05:30:07"/>
    <d v="1899-12-30T04:08:27"/>
    <d v="1899-12-30T09:38:34"/>
    <d v="1899-12-30T00:33:36"/>
    <d v="1899-12-31T11:00:00"/>
    <d v="1899-12-30T08:00:00"/>
  </r>
  <r>
    <x v="3"/>
    <d v="2022-07-06T00:00:00"/>
    <m/>
    <m/>
    <m/>
    <m/>
    <m/>
    <m/>
    <m/>
    <m/>
    <m/>
    <m/>
    <m/>
    <d v="1899-12-30T07:47:39"/>
    <d v="1899-12-30T13:19:03"/>
    <d v="1899-12-30T14:00:12"/>
    <d v="1899-12-30T17:53:54"/>
    <x v="53"/>
    <n v="28"/>
    <d v="1899-12-30T05:31:24"/>
    <d v="1899-12-30T03:53:42"/>
    <d v="1899-12-30T09:25:06"/>
    <d v="1899-12-30T00:41:09"/>
    <d v="1899-12-31T11:00:00"/>
    <d v="1899-12-30T08:00:00"/>
  </r>
  <r>
    <x v="3"/>
    <d v="2022-07-07T00:00:00"/>
    <m/>
    <m/>
    <m/>
    <m/>
    <m/>
    <m/>
    <m/>
    <m/>
    <m/>
    <m/>
    <m/>
    <d v="1899-12-30T08:05:48"/>
    <d v="1899-12-30T13:12:06"/>
    <d v="1899-12-30T13:59:40"/>
    <d v="1899-12-30T18:01:22"/>
    <x v="53"/>
    <n v="28"/>
    <d v="1899-12-30T05:06:18"/>
    <d v="1899-12-30T04:01:42"/>
    <d v="1899-12-30T09:08:00"/>
    <d v="1899-12-30T00:47:34"/>
    <d v="1899-12-31T11:00:00"/>
    <d v="1899-12-30T08:00:00"/>
  </r>
  <r>
    <x v="3"/>
    <d v="2022-07-11T00:00:00"/>
    <m/>
    <n v="1"/>
    <m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3"/>
    <d v="2022-07-12T00:00:00"/>
    <m/>
    <n v="1"/>
    <m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3"/>
    <d v="2022-07-13T00:00:00"/>
    <m/>
    <n v="1"/>
    <m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3"/>
    <d v="2022-07-14T00:00:00"/>
    <m/>
    <m/>
    <m/>
    <n v="1"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3"/>
    <d v="2022-07-15T00:00:00"/>
    <m/>
    <m/>
    <n v="1"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3"/>
    <d v="2022-07-16T00:00:00"/>
    <m/>
    <m/>
    <n v="1"/>
    <m/>
    <m/>
    <m/>
    <m/>
    <m/>
    <m/>
    <m/>
    <m/>
    <m/>
    <m/>
    <m/>
    <m/>
    <x v="0"/>
    <n v="29"/>
    <d v="1899-12-30T00:00:00"/>
    <d v="1899-12-30T00:00:00"/>
    <d v="1899-12-30T00:00:00"/>
    <d v="1899-12-30T00:00:00"/>
    <d v="1899-12-31T11:00:00"/>
    <d v="1899-12-30T08:00:00"/>
  </r>
  <r>
    <x v="3"/>
    <d v="2022-07-18T00:00:00"/>
    <m/>
    <m/>
    <n v="1"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3"/>
    <d v="2022-07-19T00:00:00"/>
    <m/>
    <m/>
    <n v="1"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3"/>
    <d v="2022-07-20T00:00:00"/>
    <m/>
    <m/>
    <n v="1"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3"/>
    <d v="2022-07-21T00:00:00"/>
    <m/>
    <m/>
    <n v="1"/>
    <m/>
    <m/>
    <m/>
    <m/>
    <m/>
    <m/>
    <m/>
    <m/>
    <m/>
    <m/>
    <m/>
    <m/>
    <x v="1"/>
    <n v="30"/>
    <d v="1899-12-30T00:00:00"/>
    <d v="1899-12-30T00:00:00"/>
    <d v="1899-12-30T00:00:00"/>
    <d v="1899-12-30T00:00:00"/>
    <d v="1899-12-31T11:00:00"/>
    <d v="1899-12-30T08:00:00"/>
  </r>
  <r>
    <x v="3"/>
    <d v="2022-07-25T00:00:00"/>
    <m/>
    <m/>
    <m/>
    <m/>
    <m/>
    <m/>
    <m/>
    <m/>
    <m/>
    <m/>
    <m/>
    <d v="1899-12-30T08:07:26"/>
    <d v="1899-12-30T13:10:16"/>
    <d v="1899-12-30T14:01:42"/>
    <d v="1899-12-30T17:32:26"/>
    <x v="2"/>
    <n v="31"/>
    <d v="1899-12-30T05:02:50"/>
    <d v="1899-12-30T03:30:44"/>
    <d v="1899-12-30T08:33:34"/>
    <d v="1899-12-30T00:51:26"/>
    <d v="1899-12-31T11:00:00"/>
    <d v="1899-12-30T08:00:00"/>
  </r>
  <r>
    <x v="3"/>
    <d v="2022-07-26T00:00:00"/>
    <m/>
    <m/>
    <m/>
    <m/>
    <m/>
    <m/>
    <m/>
    <m/>
    <m/>
    <m/>
    <m/>
    <d v="1899-12-30T07:49:12"/>
    <d v="1899-12-30T13:15:56"/>
    <d v="1899-12-30T13:54:30"/>
    <d v="1899-12-30T18:00:25"/>
    <x v="2"/>
    <n v="31"/>
    <d v="1899-12-30T05:26:44"/>
    <d v="1899-12-30T04:05:55"/>
    <d v="1899-12-30T09:32:39"/>
    <d v="1899-12-30T00:38:34"/>
    <d v="1899-12-31T11:00:00"/>
    <d v="1899-12-30T08:00:00"/>
  </r>
  <r>
    <x v="3"/>
    <d v="2022-07-27T00:00:00"/>
    <n v="1"/>
    <m/>
    <m/>
    <m/>
    <m/>
    <m/>
    <m/>
    <m/>
    <m/>
    <m/>
    <m/>
    <m/>
    <m/>
    <m/>
    <m/>
    <x v="2"/>
    <n v="31"/>
    <d v="1899-12-30T00:00:00"/>
    <d v="1899-12-30T00:00:00"/>
    <d v="1899-12-30T00:00:00"/>
    <d v="1899-12-30T00:00:00"/>
    <d v="1899-12-31T11:00:00"/>
    <d v="1899-12-30T08:00:00"/>
  </r>
  <r>
    <x v="3"/>
    <d v="2022-07-28T00:00:00"/>
    <m/>
    <m/>
    <m/>
    <m/>
    <m/>
    <m/>
    <m/>
    <m/>
    <m/>
    <m/>
    <m/>
    <d v="1899-12-30T08:09:26"/>
    <d v="1899-12-30T13:30:14"/>
    <d v="1899-12-30T13:55:21"/>
    <d v="1899-12-30T19:08:06"/>
    <x v="2"/>
    <n v="31"/>
    <d v="1899-12-30T05:20:48"/>
    <d v="1899-12-30T05:12:45"/>
    <d v="1899-12-30T10:33:33"/>
    <d v="1899-12-30T00:25:07"/>
    <d v="1899-12-31T11:00:00"/>
    <d v="1899-12-30T08:00:00"/>
  </r>
  <r>
    <x v="3"/>
    <d v="2022-08-01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3"/>
    <d v="2022-08-02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3"/>
    <d v="2022-08-03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3"/>
    <d v="2022-08-04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3"/>
    <d v="2022-08-05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3"/>
    <d v="2022-08-06T00:00:00"/>
    <n v="1"/>
    <m/>
    <m/>
    <m/>
    <m/>
    <m/>
    <m/>
    <m/>
    <m/>
    <m/>
    <m/>
    <m/>
    <m/>
    <m/>
    <m/>
    <x v="3"/>
    <n v="32"/>
    <d v="1899-12-30T00:00:00"/>
    <d v="1899-12-30T00:00:00"/>
    <d v="1899-12-30T00:00:00"/>
    <d v="1899-12-30T00:00:00"/>
    <d v="1899-12-31T11:00:00"/>
    <d v="1899-12-30T08:00:00"/>
  </r>
  <r>
    <x v="3"/>
    <d v="2022-08-08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3"/>
    <d v="2022-08-09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3"/>
    <d v="2022-08-10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3"/>
    <d v="2022-08-11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3"/>
    <d v="2022-08-12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3"/>
    <d v="2022-08-13T00:00:00"/>
    <n v="1"/>
    <m/>
    <m/>
    <m/>
    <m/>
    <m/>
    <m/>
    <m/>
    <m/>
    <m/>
    <m/>
    <m/>
    <m/>
    <m/>
    <m/>
    <x v="4"/>
    <n v="33"/>
    <d v="1899-12-30T00:00:00"/>
    <d v="1899-12-30T00:00:00"/>
    <d v="1899-12-30T00:00:00"/>
    <d v="1899-12-30T00:00:00"/>
    <d v="1899-12-31T11:00:00"/>
    <d v="1899-12-30T08:00:00"/>
  </r>
  <r>
    <x v="3"/>
    <d v="2022-08-15T00:00:00"/>
    <m/>
    <m/>
    <m/>
    <n v="1"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3"/>
    <d v="2022-08-16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3"/>
    <d v="2022-08-17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3"/>
    <d v="2022-08-18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3"/>
    <d v="2022-08-19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3"/>
    <d v="2022-08-20T00:00:00"/>
    <n v="1"/>
    <m/>
    <m/>
    <m/>
    <m/>
    <m/>
    <m/>
    <m/>
    <m/>
    <m/>
    <m/>
    <m/>
    <m/>
    <m/>
    <m/>
    <x v="5"/>
    <n v="34"/>
    <d v="1899-12-30T00:00:00"/>
    <d v="1899-12-30T00:00:00"/>
    <d v="1899-12-30T00:00:00"/>
    <d v="1899-12-30T00:00:00"/>
    <d v="1899-12-31T11:00:00"/>
    <d v="1899-12-30T08:00:00"/>
  </r>
  <r>
    <x v="3"/>
    <d v="2022-08-22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3"/>
    <d v="2022-08-23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3"/>
    <d v="2022-08-24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3"/>
    <d v="2022-08-25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3"/>
    <d v="2022-08-26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3"/>
    <d v="2022-08-27T00:00:00"/>
    <n v="1"/>
    <m/>
    <m/>
    <m/>
    <m/>
    <m/>
    <m/>
    <m/>
    <m/>
    <m/>
    <m/>
    <m/>
    <m/>
    <m/>
    <m/>
    <x v="6"/>
    <n v="35"/>
    <d v="1899-12-30T00:00:00"/>
    <d v="1899-12-30T00:00:00"/>
    <d v="1899-12-30T00:00:00"/>
    <d v="1899-12-30T00:00:00"/>
    <d v="1899-12-31T11:00:00"/>
    <d v="1899-12-30T08:00:00"/>
  </r>
  <r>
    <x v="3"/>
    <d v="2022-08-29T00:00:00"/>
    <n v="1"/>
    <m/>
    <m/>
    <m/>
    <m/>
    <m/>
    <m/>
    <m/>
    <m/>
    <m/>
    <m/>
    <m/>
    <m/>
    <m/>
    <m/>
    <x v="7"/>
    <n v="36"/>
    <d v="1899-12-30T00:00:00"/>
    <d v="1899-12-30T00:00:00"/>
    <d v="1899-12-30T00:00:00"/>
    <d v="1899-12-30T00:00:00"/>
    <d v="1899-12-31T11:00:00"/>
    <d v="1899-12-30T08:00:00"/>
  </r>
  <r>
    <x v="3"/>
    <d v="2022-08-30T00:00:00"/>
    <n v="1"/>
    <m/>
    <m/>
    <m/>
    <m/>
    <m/>
    <m/>
    <m/>
    <m/>
    <m/>
    <m/>
    <m/>
    <m/>
    <m/>
    <m/>
    <x v="7"/>
    <n v="36"/>
    <d v="1899-12-30T00:00:00"/>
    <d v="1899-12-30T00:00:00"/>
    <d v="1899-12-30T00:00:00"/>
    <d v="1899-12-30T00:00:00"/>
    <d v="1899-12-31T11:00:00"/>
    <d v="1899-12-30T08:00:00"/>
  </r>
  <r>
    <x v="3"/>
    <d v="2022-08-31T00:00:00"/>
    <n v="1"/>
    <m/>
    <m/>
    <m/>
    <m/>
    <m/>
    <m/>
    <m/>
    <m/>
    <m/>
    <m/>
    <m/>
    <m/>
    <m/>
    <m/>
    <x v="7"/>
    <n v="36"/>
    <d v="1899-12-30T00:00:00"/>
    <d v="1899-12-30T00:00:00"/>
    <d v="1899-12-30T00:00:00"/>
    <d v="1899-12-30T00:00:00"/>
    <d v="1899-12-31T11:00:00"/>
    <d v="1899-12-30T08:00:00"/>
  </r>
  <r>
    <x v="3"/>
    <d v="2022-09-01T00:00:00"/>
    <m/>
    <m/>
    <m/>
    <m/>
    <m/>
    <m/>
    <m/>
    <m/>
    <m/>
    <m/>
    <m/>
    <d v="1899-12-30T09:19:15"/>
    <d v="1899-12-30T13:08:22"/>
    <d v="1899-12-30T14:00:16"/>
    <d v="1899-12-30T17:53:07"/>
    <x v="7"/>
    <n v="36"/>
    <d v="1899-12-30T03:49:07"/>
    <d v="1899-12-30T03:52:51"/>
    <d v="1899-12-30T07:41:58"/>
    <d v="1899-12-30T00:51:54"/>
    <d v="1899-12-31T11:00:00"/>
    <d v="1899-12-30T08:00:00"/>
  </r>
  <r>
    <x v="3"/>
    <d v="2022-09-03T00:00:00"/>
    <m/>
    <m/>
    <m/>
    <m/>
    <m/>
    <m/>
    <m/>
    <m/>
    <m/>
    <m/>
    <m/>
    <d v="1899-12-30T08:04:27"/>
    <d v="1899-12-30T13:00:00"/>
    <d v="1899-12-30T14:00:00"/>
    <d v="1899-12-30T17:48:39"/>
    <x v="7"/>
    <n v="36"/>
    <d v="1899-12-30T04:55:33"/>
    <d v="1899-12-30T03:48:39"/>
    <d v="1899-12-30T08:44:12"/>
    <d v="1899-12-30T01:00:00"/>
    <d v="1899-12-31T11:00:00"/>
    <d v="1899-12-30T08:00:00"/>
  </r>
  <r>
    <x v="3"/>
    <d v="2022-09-05T00:00:00"/>
    <m/>
    <m/>
    <m/>
    <m/>
    <m/>
    <m/>
    <m/>
    <m/>
    <m/>
    <m/>
    <m/>
    <d v="1899-12-30T07:53:21"/>
    <d v="1899-12-30T13:17:46"/>
    <d v="1899-12-30T14:00:51"/>
    <d v="1899-12-30T18:29:20"/>
    <x v="8"/>
    <n v="37"/>
    <d v="1899-12-30T05:24:25"/>
    <d v="1899-12-30T04:28:29"/>
    <d v="1899-12-30T09:52:54"/>
    <d v="1899-12-30T00:43:05"/>
    <d v="1899-12-31T11:00:00"/>
    <d v="1899-12-30T08:00:00"/>
  </r>
  <r>
    <x v="3"/>
    <d v="2022-09-06T00:00:00"/>
    <m/>
    <m/>
    <m/>
    <m/>
    <m/>
    <m/>
    <m/>
    <m/>
    <m/>
    <m/>
    <m/>
    <d v="1899-12-30T07:49:49"/>
    <d v="1899-12-30T13:13:33"/>
    <d v="1899-12-30T14:05:12"/>
    <d v="1899-12-30T18:19:29"/>
    <x v="8"/>
    <n v="37"/>
    <d v="1899-12-30T05:23:44"/>
    <d v="1899-12-30T04:14:17"/>
    <d v="1899-12-30T09:38:01"/>
    <d v="1899-12-30T00:51:39"/>
    <d v="1899-12-31T11:00:00"/>
    <d v="1899-12-30T08:00:00"/>
  </r>
  <r>
    <x v="3"/>
    <d v="2022-09-07T00:00:00"/>
    <m/>
    <m/>
    <m/>
    <m/>
    <m/>
    <m/>
    <m/>
    <m/>
    <m/>
    <m/>
    <m/>
    <d v="1899-12-30T07:51:27"/>
    <d v="1899-12-30T13:18:06"/>
    <d v="1899-12-30T14:12:06"/>
    <d v="1899-12-30T18:05:45"/>
    <x v="8"/>
    <n v="37"/>
    <d v="1899-12-30T05:26:39"/>
    <d v="1899-12-30T03:53:39"/>
    <d v="1899-12-30T09:20:18"/>
    <d v="1899-12-30T00:54:00"/>
    <d v="1899-12-31T11:00:00"/>
    <d v="1899-12-30T08:00:00"/>
  </r>
  <r>
    <x v="3"/>
    <d v="2022-09-08T00:00:00"/>
    <m/>
    <m/>
    <m/>
    <m/>
    <m/>
    <m/>
    <m/>
    <m/>
    <m/>
    <m/>
    <m/>
    <d v="1899-12-30T08:02:34"/>
    <d v="1899-12-30T13:38:06"/>
    <d v="1899-12-30T13:52:37"/>
    <d v="1899-12-30T17:55:51"/>
    <x v="8"/>
    <n v="37"/>
    <d v="1899-12-30T05:35:32"/>
    <d v="1899-12-30T04:03:14"/>
    <d v="1899-12-30T09:38:46"/>
    <d v="1899-12-30T00:14:31"/>
    <d v="1899-12-31T11:00:00"/>
    <d v="1899-12-30T08:00:00"/>
  </r>
  <r>
    <x v="3"/>
    <d v="2022-09-12T00:00:00"/>
    <m/>
    <m/>
    <m/>
    <m/>
    <m/>
    <m/>
    <m/>
    <m/>
    <m/>
    <m/>
    <m/>
    <d v="1899-12-30T08:09:33"/>
    <d v="1899-12-30T13:17:08"/>
    <d v="1899-12-30T14:04:21"/>
    <d v="1899-12-30T17:57:09"/>
    <x v="9"/>
    <n v="38"/>
    <d v="1899-12-30T05:07:35"/>
    <d v="1899-12-30T03:52:48"/>
    <d v="1899-12-30T09:00:23"/>
    <d v="1899-12-30T00:47:13"/>
    <d v="1899-12-31T11:00:00"/>
    <d v="1899-12-30T08:00:00"/>
  </r>
  <r>
    <x v="3"/>
    <d v="2022-09-13T00:00:00"/>
    <m/>
    <m/>
    <m/>
    <m/>
    <m/>
    <m/>
    <m/>
    <m/>
    <m/>
    <m/>
    <m/>
    <d v="1899-12-30T08:00:08"/>
    <d v="1899-12-30T13:32:33"/>
    <d v="1899-12-30T14:04:14"/>
    <d v="1899-12-30T18:02:10"/>
    <x v="9"/>
    <n v="38"/>
    <d v="1899-12-30T05:32:25"/>
    <d v="1899-12-30T03:57:56"/>
    <d v="1899-12-30T09:30:21"/>
    <d v="1899-12-30T00:31:41"/>
    <d v="1899-12-31T11:00:00"/>
    <d v="1899-12-30T08:00:00"/>
  </r>
  <r>
    <x v="3"/>
    <d v="2022-09-14T00:00:00"/>
    <m/>
    <m/>
    <m/>
    <m/>
    <m/>
    <m/>
    <m/>
    <m/>
    <m/>
    <m/>
    <m/>
    <d v="1899-12-30T08:13:58"/>
    <d v="1899-12-30T13:12:53"/>
    <d v="1899-12-30T13:59:05"/>
    <d v="1899-12-30T18:03:15"/>
    <x v="9"/>
    <n v="38"/>
    <d v="1899-12-30T04:58:55"/>
    <d v="1899-12-30T04:04:10"/>
    <d v="1899-12-30T09:03:05"/>
    <d v="1899-12-30T00:46:12"/>
    <d v="1899-12-31T11:00:00"/>
    <d v="1899-12-30T08:00:00"/>
  </r>
  <r>
    <x v="3"/>
    <d v="2022-09-15T00:00:00"/>
    <m/>
    <m/>
    <m/>
    <m/>
    <m/>
    <m/>
    <m/>
    <m/>
    <m/>
    <m/>
    <m/>
    <d v="1899-12-30T07:57:26"/>
    <d v="1899-12-30T13:23:42"/>
    <d v="1899-12-30T14:00:11"/>
    <d v="1899-12-30T18:05:30"/>
    <x v="9"/>
    <n v="38"/>
    <d v="1899-12-30T05:26:16"/>
    <d v="1899-12-30T04:05:19"/>
    <d v="1899-12-30T09:31:35"/>
    <d v="1899-12-30T00:36:29"/>
    <d v="1899-12-31T11:00:00"/>
    <d v="1899-12-30T08:00:00"/>
  </r>
  <r>
    <x v="3"/>
    <d v="2022-09-19T00:00:00"/>
    <m/>
    <m/>
    <m/>
    <m/>
    <m/>
    <m/>
    <m/>
    <m/>
    <m/>
    <m/>
    <m/>
    <d v="1899-12-30T08:06:49"/>
    <d v="1899-12-30T13:11:55"/>
    <d v="1899-12-30T13:59:58"/>
    <d v="1899-12-30T17:25:15"/>
    <x v="10"/>
    <n v="39"/>
    <d v="1899-12-30T05:05:06"/>
    <d v="1899-12-30T03:25:17"/>
    <d v="1899-12-30T08:30:23"/>
    <d v="1899-12-30T00:48:03"/>
    <d v="1899-12-31T11:00:00"/>
    <d v="1899-12-30T08:00:00"/>
  </r>
  <r>
    <x v="3"/>
    <d v="2022-09-20T00:00:00"/>
    <m/>
    <m/>
    <m/>
    <m/>
    <m/>
    <m/>
    <m/>
    <m/>
    <m/>
    <m/>
    <m/>
    <d v="1899-12-30T08:01:12"/>
    <d v="1899-12-30T13:17:34"/>
    <d v="1899-12-30T13:52:17"/>
    <d v="1899-12-30T17:52:33"/>
    <x v="10"/>
    <n v="39"/>
    <d v="1899-12-30T05:16:22"/>
    <d v="1899-12-30T04:00:16"/>
    <d v="1899-12-30T09:16:38"/>
    <d v="1899-12-30T00:34:43"/>
    <d v="1899-12-31T11:00:00"/>
    <d v="1899-12-30T08:00:00"/>
  </r>
  <r>
    <x v="3"/>
    <d v="2022-09-21T00:00:00"/>
    <m/>
    <m/>
    <m/>
    <m/>
    <m/>
    <m/>
    <m/>
    <m/>
    <m/>
    <m/>
    <m/>
    <d v="1899-12-30T08:47:43"/>
    <d v="1899-12-30T13:19:41"/>
    <d v="1899-12-30T14:05:19"/>
    <d v="1899-12-30T17:54:31"/>
    <x v="10"/>
    <n v="39"/>
    <d v="1899-12-30T04:31:58"/>
    <d v="1899-12-30T03:49:12"/>
    <d v="1899-12-30T08:21:10"/>
    <d v="1899-12-30T00:45:38"/>
    <d v="1899-12-31T11:00:00"/>
    <d v="1899-12-30T08:00:00"/>
  </r>
  <r>
    <x v="3"/>
    <d v="2022-09-22T00:00:00"/>
    <m/>
    <m/>
    <m/>
    <m/>
    <m/>
    <m/>
    <m/>
    <m/>
    <m/>
    <m/>
    <m/>
    <d v="1899-12-30T07:55:28"/>
    <d v="1899-12-30T13:01:19"/>
    <d v="1899-12-30T13:52:50"/>
    <d v="1899-12-30T17:57:34"/>
    <x v="10"/>
    <n v="39"/>
    <d v="1899-12-30T05:05:51"/>
    <d v="1899-12-30T04:04:44"/>
    <d v="1899-12-30T09:10:35"/>
    <d v="1899-12-30T00:51:31"/>
    <d v="1899-12-31T11:00:00"/>
    <d v="1899-12-30T08:00:00"/>
  </r>
  <r>
    <x v="3"/>
    <d v="2022-09-24T00:00:00"/>
    <m/>
    <m/>
    <m/>
    <m/>
    <m/>
    <m/>
    <m/>
    <m/>
    <m/>
    <m/>
    <m/>
    <d v="1899-12-30T08:29:24"/>
    <d v="1899-12-30T13:00:00"/>
    <d v="1899-12-30T14:00:00"/>
    <d v="1899-12-30T17:27:10"/>
    <x v="10"/>
    <n v="39"/>
    <d v="1899-12-30T04:30:36"/>
    <d v="1899-12-30T03:27:10"/>
    <d v="1899-12-30T07:57:46"/>
    <d v="1899-12-30T01:00:00"/>
    <d v="1899-12-31T11:00:00"/>
    <d v="1899-12-30T08:00:00"/>
  </r>
  <r>
    <x v="3"/>
    <d v="2022-09-26T00:00:00"/>
    <m/>
    <m/>
    <m/>
    <m/>
    <m/>
    <m/>
    <m/>
    <m/>
    <m/>
    <m/>
    <m/>
    <d v="1899-12-30T07:59:37"/>
    <d v="1899-12-30T12:55:58"/>
    <d v="1899-12-30T14:03:52"/>
    <d v="1899-12-30T17:00:04"/>
    <x v="11"/>
    <n v="40"/>
    <d v="1899-12-30T04:56:21"/>
    <d v="1899-12-30T02:56:12"/>
    <d v="1899-12-30T07:52:33"/>
    <d v="1899-12-30T01:07:54"/>
    <d v="1899-12-31T11:00:00"/>
    <d v="1899-12-30T08:00:00"/>
  </r>
  <r>
    <x v="3"/>
    <d v="2022-09-27T00:00:00"/>
    <m/>
    <m/>
    <m/>
    <m/>
    <m/>
    <m/>
    <m/>
    <m/>
    <m/>
    <m/>
    <m/>
    <d v="1899-12-30T08:16:22"/>
    <d v="1899-12-30T13:21:55"/>
    <d v="1899-12-30T13:55:55"/>
    <d v="1899-12-30T17:59:35"/>
    <x v="11"/>
    <n v="40"/>
    <d v="1899-12-30T05:05:33"/>
    <d v="1899-12-30T04:03:40"/>
    <d v="1899-12-30T09:09:13"/>
    <d v="1899-12-30T00:34:00"/>
    <d v="1899-12-31T11:00:00"/>
    <d v="1899-12-30T08:00:00"/>
  </r>
  <r>
    <x v="3"/>
    <d v="2022-09-28T00:00:00"/>
    <m/>
    <m/>
    <m/>
    <m/>
    <m/>
    <m/>
    <n v="1"/>
    <m/>
    <m/>
    <m/>
    <m/>
    <m/>
    <m/>
    <m/>
    <m/>
    <x v="11"/>
    <n v="40"/>
    <d v="1899-12-30T00:00:00"/>
    <d v="1899-12-30T00:00:00"/>
    <d v="1899-12-30T00:00:00"/>
    <d v="1899-12-30T00:00:00"/>
    <d v="1899-12-31T11:00:00"/>
    <d v="1899-12-30T08:00:00"/>
  </r>
  <r>
    <x v="3"/>
    <d v="2022-09-29T00:00:00"/>
    <m/>
    <m/>
    <m/>
    <m/>
    <m/>
    <m/>
    <m/>
    <m/>
    <m/>
    <m/>
    <m/>
    <d v="1899-12-30T08:11:57"/>
    <d v="1899-12-30T13:46:09"/>
    <d v="1899-12-30T14:12:06"/>
    <d v="1899-12-30T17:31:57"/>
    <x v="11"/>
    <n v="40"/>
    <d v="1899-12-30T05:34:12"/>
    <d v="1899-12-30T03:19:51"/>
    <d v="1899-12-30T08:54:03"/>
    <d v="1899-12-30T00:25:57"/>
    <d v="1899-12-31T11:00:00"/>
    <d v="1899-12-30T08:00:00"/>
  </r>
  <r>
    <x v="3"/>
    <d v="2022-10-03T00:00:00"/>
    <m/>
    <m/>
    <m/>
    <m/>
    <m/>
    <m/>
    <m/>
    <m/>
    <m/>
    <m/>
    <m/>
    <d v="1899-12-30T08:00:10"/>
    <d v="1899-12-30T13:17:47"/>
    <d v="1899-12-30T13:58:59"/>
    <d v="1899-12-30T17:08:34"/>
    <x v="12"/>
    <n v="41"/>
    <d v="1899-12-30T05:17:37"/>
    <d v="1899-12-30T03:09:35"/>
    <d v="1899-12-30T08:27:12"/>
    <d v="1899-12-30T00:41:12"/>
    <d v="1899-12-31T11:00:00"/>
    <d v="1899-12-30T08:00:00"/>
  </r>
  <r>
    <x v="3"/>
    <d v="2022-10-04T00:00:00"/>
    <m/>
    <m/>
    <m/>
    <m/>
    <m/>
    <m/>
    <m/>
    <m/>
    <m/>
    <m/>
    <m/>
    <d v="1899-12-30T08:05:51"/>
    <d v="1899-12-30T13:03:38"/>
    <d v="1899-12-30T13:56:40"/>
    <d v="1899-12-30T17:57:20"/>
    <x v="12"/>
    <n v="41"/>
    <d v="1899-12-30T04:57:47"/>
    <d v="1899-12-30T04:00:40"/>
    <d v="1899-12-30T08:58:27"/>
    <d v="1899-12-30T00:53:02"/>
    <d v="1899-12-31T11:00:00"/>
    <d v="1899-12-30T08:00:00"/>
  </r>
  <r>
    <x v="3"/>
    <d v="2022-10-05T00:00:00"/>
    <m/>
    <m/>
    <m/>
    <m/>
    <m/>
    <m/>
    <m/>
    <m/>
    <m/>
    <m/>
    <m/>
    <d v="1899-12-30T08:03:41"/>
    <d v="1899-12-30T13:17:34"/>
    <d v="1899-12-30T14:01:42"/>
    <d v="1899-12-30T17:39:51"/>
    <x v="12"/>
    <n v="41"/>
    <d v="1899-12-30T05:13:53"/>
    <d v="1899-12-30T03:38:09"/>
    <d v="1899-12-30T08:52:02"/>
    <d v="1899-12-30T00:44:08"/>
    <d v="1899-12-31T11:00:00"/>
    <d v="1899-12-30T08:00:00"/>
  </r>
  <r>
    <x v="3"/>
    <d v="2022-10-06T00:00:00"/>
    <m/>
    <m/>
    <m/>
    <m/>
    <m/>
    <m/>
    <m/>
    <m/>
    <m/>
    <m/>
    <m/>
    <d v="1899-12-30T08:11:29"/>
    <d v="1899-12-30T13:34:04"/>
    <d v="1899-12-30T13:58:10"/>
    <d v="1899-12-30T18:07:25"/>
    <x v="12"/>
    <n v="41"/>
    <d v="1899-12-30T05:22:35"/>
    <d v="1899-12-30T04:09:15"/>
    <d v="1899-12-30T09:31:50"/>
    <d v="1899-12-30T00:24:06"/>
    <d v="1899-12-31T11:00:00"/>
    <d v="1899-12-30T08:00:00"/>
  </r>
  <r>
    <x v="3"/>
    <d v="2022-10-08T00:00:00"/>
    <m/>
    <m/>
    <m/>
    <m/>
    <m/>
    <m/>
    <m/>
    <m/>
    <m/>
    <m/>
    <m/>
    <d v="1899-12-30T08:35:29"/>
    <d v="1899-12-30T13:00:00"/>
    <d v="1899-12-30T14:00:00"/>
    <d v="1899-12-30T17:52:56"/>
    <x v="12"/>
    <n v="41"/>
    <d v="1899-12-30T04:24:31"/>
    <d v="1899-12-30T03:52:56"/>
    <d v="1899-12-30T08:17:27"/>
    <d v="1899-12-30T01:00:00"/>
    <d v="1899-12-31T11:00:00"/>
    <d v="1899-12-30T08:00:00"/>
  </r>
  <r>
    <x v="3"/>
    <d v="2022-10-10T00:00:00"/>
    <m/>
    <m/>
    <m/>
    <m/>
    <m/>
    <m/>
    <m/>
    <m/>
    <m/>
    <m/>
    <m/>
    <d v="1899-12-30T08:07:50"/>
    <d v="1899-12-30T13:00:00"/>
    <d v="1899-12-30T14:00:00"/>
    <d v="1899-12-30T17:39:30"/>
    <x v="13"/>
    <n v="42"/>
    <d v="1899-12-30T04:52:10"/>
    <d v="1899-12-30T03:39:30"/>
    <d v="1899-12-30T08:31:40"/>
    <d v="1899-12-30T01:00:00"/>
    <d v="1899-12-31T11:00:00"/>
    <d v="1899-12-30T08:00:00"/>
  </r>
  <r>
    <x v="3"/>
    <d v="2022-10-11T00:00:00"/>
    <m/>
    <m/>
    <m/>
    <m/>
    <m/>
    <m/>
    <m/>
    <m/>
    <m/>
    <m/>
    <m/>
    <d v="1899-12-30T08:08:14"/>
    <d v="1899-12-30T13:33:52"/>
    <d v="1899-12-30T14:04:34"/>
    <d v="1899-12-30T18:07:38"/>
    <x v="13"/>
    <n v="42"/>
    <d v="1899-12-30T05:25:38"/>
    <d v="1899-12-30T04:03:04"/>
    <d v="1899-12-30T09:28:42"/>
    <d v="1899-12-30T00:30:42"/>
    <d v="1899-12-31T11:00:00"/>
    <d v="1899-12-30T08:00:00"/>
  </r>
  <r>
    <x v="3"/>
    <d v="2022-10-13T00:00:00"/>
    <m/>
    <m/>
    <m/>
    <m/>
    <m/>
    <m/>
    <m/>
    <m/>
    <m/>
    <m/>
    <m/>
    <d v="1899-12-30T08:23:36"/>
    <d v="1899-12-30T13:19:20"/>
    <d v="1899-12-30T13:58:39"/>
    <d v="1899-12-30T18:09:18"/>
    <x v="13"/>
    <n v="42"/>
    <d v="1899-12-30T04:55:44"/>
    <d v="1899-12-30T04:10:39"/>
    <d v="1899-12-30T09:06:23"/>
    <d v="1899-12-30T00:39:19"/>
    <d v="1899-12-31T11:00:00"/>
    <d v="1899-12-30T08:00:00"/>
  </r>
  <r>
    <x v="3"/>
    <d v="2022-10-17T00:00:00"/>
    <m/>
    <m/>
    <m/>
    <m/>
    <m/>
    <m/>
    <m/>
    <m/>
    <m/>
    <m/>
    <m/>
    <d v="1899-12-30T08:03:49"/>
    <d v="1899-12-30T13:45:33"/>
    <d v="1899-12-30T14:06:45"/>
    <d v="1899-12-30T17:37:33"/>
    <x v="14"/>
    <n v="43"/>
    <d v="1899-12-30T05:41:44"/>
    <d v="1899-12-30T03:30:48"/>
    <d v="1899-12-30T09:12:32"/>
    <d v="1899-12-30T00:21:12"/>
    <d v="1899-12-31T11:00:00"/>
    <d v="1899-12-30T08:00:00"/>
  </r>
  <r>
    <x v="3"/>
    <d v="2022-10-18T00:00:00"/>
    <m/>
    <m/>
    <m/>
    <m/>
    <m/>
    <m/>
    <m/>
    <m/>
    <m/>
    <m/>
    <m/>
    <d v="1899-12-30T08:02:06"/>
    <d v="1899-12-30T13:00:00"/>
    <d v="1899-12-30T14:00:00"/>
    <d v="1899-12-30T18:10:31"/>
    <x v="14"/>
    <n v="43"/>
    <d v="1899-12-30T04:57:54"/>
    <d v="1899-12-30T04:10:31"/>
    <d v="1899-12-30T09:08:25"/>
    <d v="1899-12-30T01:00:00"/>
    <d v="1899-12-31T11:00:00"/>
    <d v="1899-12-30T08:00:00"/>
  </r>
  <r>
    <x v="3"/>
    <d v="2022-10-19T00:00:00"/>
    <m/>
    <m/>
    <m/>
    <m/>
    <m/>
    <m/>
    <m/>
    <m/>
    <m/>
    <m/>
    <m/>
    <d v="1899-12-30T07:41:12"/>
    <d v="1899-12-30T13:23:49"/>
    <d v="1899-12-30T13:55:36"/>
    <d v="1899-12-30T17:09:05"/>
    <x v="14"/>
    <n v="43"/>
    <d v="1899-12-30T05:42:37"/>
    <d v="1899-12-30T03:13:29"/>
    <d v="1899-12-30T08:56:06"/>
    <d v="1899-12-30T00:31:47"/>
    <d v="1899-12-31T11:00:00"/>
    <d v="1899-12-30T08:00:00"/>
  </r>
  <r>
    <x v="3"/>
    <d v="2022-10-20T00:00:00"/>
    <m/>
    <m/>
    <m/>
    <m/>
    <m/>
    <m/>
    <m/>
    <m/>
    <m/>
    <m/>
    <m/>
    <d v="1899-12-30T08:06:19"/>
    <d v="1899-12-30T13:22:53"/>
    <d v="1899-12-30T14:03:15"/>
    <d v="1899-12-30T17:49:36"/>
    <x v="14"/>
    <n v="43"/>
    <d v="1899-12-30T05:16:34"/>
    <d v="1899-12-30T03:46:21"/>
    <d v="1899-12-30T09:02:55"/>
    <d v="1899-12-30T00:40:22"/>
    <d v="1899-12-31T11:00:00"/>
    <d v="1899-12-30T08:00:00"/>
  </r>
  <r>
    <x v="3"/>
    <d v="2022-10-24T00:00:00"/>
    <m/>
    <m/>
    <m/>
    <m/>
    <m/>
    <m/>
    <m/>
    <m/>
    <m/>
    <m/>
    <m/>
    <d v="1899-12-30T08:04:56"/>
    <d v="1899-12-30T13:01:41"/>
    <d v="1899-12-30T14:02:15"/>
    <d v="1899-12-30T17:53:25"/>
    <x v="15"/>
    <n v="44"/>
    <d v="1899-12-30T04:56:45"/>
    <d v="1899-12-30T03:51:10"/>
    <d v="1899-12-30T08:47:55"/>
    <d v="1899-12-30T01:00:34"/>
    <d v="1899-12-31T11:00:00"/>
    <d v="1899-12-30T08:00:00"/>
  </r>
  <r>
    <x v="3"/>
    <d v="2022-10-25T00:00:00"/>
    <m/>
    <m/>
    <m/>
    <m/>
    <m/>
    <m/>
    <m/>
    <m/>
    <m/>
    <m/>
    <m/>
    <d v="1899-12-30T07:51:53"/>
    <d v="1899-12-30T13:19:56"/>
    <d v="1899-12-30T13:57:46"/>
    <d v="1899-12-30T18:27:58"/>
    <x v="15"/>
    <n v="44"/>
    <d v="1899-12-30T05:28:03"/>
    <d v="1899-12-30T04:30:12"/>
    <d v="1899-12-30T09:58:15"/>
    <d v="1899-12-30T00:37:50"/>
    <d v="1899-12-31T11:00:00"/>
    <d v="1899-12-30T08:00:00"/>
  </r>
  <r>
    <x v="3"/>
    <d v="2022-10-27T00:00:00"/>
    <m/>
    <m/>
    <m/>
    <m/>
    <m/>
    <m/>
    <m/>
    <m/>
    <m/>
    <m/>
    <m/>
    <d v="1899-12-30T07:47:26"/>
    <d v="1899-12-30T13:15:56"/>
    <d v="1899-12-30T14:09:47"/>
    <d v="1899-12-30T18:06:09"/>
    <x v="15"/>
    <n v="44"/>
    <d v="1899-12-30T05:28:30"/>
    <d v="1899-12-30T03:56:22"/>
    <d v="1899-12-30T09:24:52"/>
    <d v="1899-12-30T00:53:51"/>
    <d v="1899-12-31T11:00:00"/>
    <d v="1899-12-30T08:00:00"/>
  </r>
  <r>
    <x v="3"/>
    <d v="2022-10-29T00:00:00"/>
    <m/>
    <m/>
    <m/>
    <m/>
    <m/>
    <m/>
    <m/>
    <m/>
    <m/>
    <m/>
    <m/>
    <d v="1899-12-30T07:39:34"/>
    <d v="1899-12-30T12:55:17"/>
    <d v="1899-12-30T14:00:31"/>
    <d v="1899-12-30T17:24:46"/>
    <x v="15"/>
    <n v="44"/>
    <d v="1899-12-30T05:15:43"/>
    <d v="1899-12-30T03:24:15"/>
    <d v="1899-12-30T08:39:58"/>
    <d v="1899-12-30T01:05:14"/>
    <d v="1899-12-31T11:00:00"/>
    <d v="1899-12-30T08:00:00"/>
  </r>
  <r>
    <x v="3"/>
    <d v="2022-10-31T00:00:00"/>
    <m/>
    <n v="1"/>
    <m/>
    <m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3"/>
    <d v="2022-11-01T00:00:00"/>
    <m/>
    <m/>
    <m/>
    <n v="1"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3"/>
    <d v="2022-11-02T00:00:00"/>
    <m/>
    <n v="1"/>
    <m/>
    <m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3"/>
    <d v="2022-11-03T00:00:00"/>
    <m/>
    <n v="1"/>
    <m/>
    <m/>
    <m/>
    <m/>
    <m/>
    <m/>
    <m/>
    <m/>
    <m/>
    <m/>
    <m/>
    <m/>
    <m/>
    <x v="16"/>
    <n v="45"/>
    <d v="1899-12-30T00:00:00"/>
    <d v="1899-12-30T00:00:00"/>
    <d v="1899-12-30T00:00:00"/>
    <d v="1899-12-30T00:00:00"/>
    <d v="1899-12-31T11:00:00"/>
    <d v="1899-12-30T08:00:00"/>
  </r>
  <r>
    <x v="3"/>
    <d v="2022-11-07T00:00:00"/>
    <m/>
    <m/>
    <m/>
    <m/>
    <m/>
    <m/>
    <m/>
    <m/>
    <m/>
    <m/>
    <m/>
    <d v="1899-12-30T09:18:24"/>
    <d v="1899-12-30T14:20:05"/>
    <d v="1899-12-30T15:04:18"/>
    <d v="1899-12-30T19:01:25"/>
    <x v="17"/>
    <n v="46"/>
    <d v="1899-12-30T05:01:41"/>
    <d v="1899-12-30T03:57:07"/>
    <d v="1899-12-30T08:58:48"/>
    <d v="1899-12-30T00:44:13"/>
    <d v="1899-12-31T11:00:00"/>
    <d v="1899-12-30T08:00:00"/>
  </r>
  <r>
    <x v="3"/>
    <d v="2022-11-08T00:00:00"/>
    <m/>
    <m/>
    <m/>
    <m/>
    <m/>
    <m/>
    <m/>
    <m/>
    <m/>
    <m/>
    <m/>
    <d v="1899-12-30T09:03:48"/>
    <d v="1899-12-30T14:23:14"/>
    <d v="1899-12-30T15:09:44"/>
    <d v="1899-12-30T19:58:05"/>
    <x v="17"/>
    <n v="46"/>
    <d v="1899-12-30T05:19:26"/>
    <d v="1899-12-30T04:48:21"/>
    <d v="1899-12-30T10:07:47"/>
    <d v="1899-12-30T00:46:30"/>
    <d v="1899-12-31T11:00:00"/>
    <d v="1899-12-30T08:00:00"/>
  </r>
  <r>
    <x v="3"/>
    <d v="2022-11-09T00:00:00"/>
    <m/>
    <m/>
    <m/>
    <m/>
    <m/>
    <m/>
    <m/>
    <m/>
    <m/>
    <m/>
    <m/>
    <d v="1899-12-30T09:02:10"/>
    <d v="1899-12-30T14:26:59"/>
    <d v="1899-12-30T15:14:17"/>
    <d v="1899-12-30T19:57:43"/>
    <x v="17"/>
    <n v="46"/>
    <d v="1899-12-30T05:24:49"/>
    <d v="1899-12-30T04:43:26"/>
    <d v="1899-12-30T10:08:15"/>
    <d v="1899-12-30T00:47:18"/>
    <d v="1899-12-31T11:00:00"/>
    <d v="1899-12-30T08:00:00"/>
  </r>
  <r>
    <x v="3"/>
    <d v="2022-11-10T00:00:00"/>
    <m/>
    <m/>
    <m/>
    <m/>
    <m/>
    <m/>
    <m/>
    <m/>
    <m/>
    <m/>
    <m/>
    <d v="1899-12-30T08:59:50"/>
    <d v="1899-12-30T14:20:00"/>
    <d v="1899-12-30T15:10:57"/>
    <d v="1899-12-30T19:10:24"/>
    <x v="17"/>
    <n v="46"/>
    <d v="1899-12-30T05:20:10"/>
    <d v="1899-12-30T03:59:27"/>
    <d v="1899-12-30T09:19:37"/>
    <d v="1899-12-30T00:50:57"/>
    <d v="1899-12-31T11:00:00"/>
    <d v="1899-12-30T08:00:00"/>
  </r>
  <r>
    <x v="3"/>
    <d v="2022-11-11T00:00:00"/>
    <m/>
    <m/>
    <m/>
    <n v="1"/>
    <m/>
    <m/>
    <m/>
    <m/>
    <m/>
    <m/>
    <m/>
    <m/>
    <m/>
    <m/>
    <m/>
    <x v="17"/>
    <n v="46"/>
    <d v="1899-12-30T00:00:00"/>
    <d v="1899-12-30T00:00:00"/>
    <d v="1899-12-30T00:00:00"/>
    <d v="1899-12-30T00:00:00"/>
    <d v="1899-12-31T11:00:00"/>
    <d v="1899-12-30T08:00:00"/>
  </r>
  <r>
    <x v="3"/>
    <d v="2022-11-14T00:00:00"/>
    <m/>
    <m/>
    <m/>
    <m/>
    <m/>
    <m/>
    <m/>
    <m/>
    <m/>
    <m/>
    <m/>
    <d v="1899-12-30T08:51:42"/>
    <d v="1899-12-30T14:22:19"/>
    <d v="1899-12-30T15:04:50"/>
    <d v="1899-12-30T18:49:19"/>
    <x v="18"/>
    <n v="47"/>
    <d v="1899-12-30T05:30:37"/>
    <d v="1899-12-30T03:44:29"/>
    <d v="1899-12-30T09:15:06"/>
    <d v="1899-12-30T00:42:31"/>
    <d v="1899-12-31T11:00:00"/>
    <d v="1899-12-30T08:00:00"/>
  </r>
  <r>
    <x v="3"/>
    <d v="2022-11-15T00:00:00"/>
    <m/>
    <m/>
    <m/>
    <m/>
    <m/>
    <m/>
    <m/>
    <m/>
    <m/>
    <m/>
    <m/>
    <d v="1899-12-30T08:55:21"/>
    <d v="1899-12-30T14:32:43"/>
    <d v="1899-12-30T15:14:35"/>
    <d v="1899-12-30T19:12:41"/>
    <x v="18"/>
    <n v="47"/>
    <d v="1899-12-30T05:37:22"/>
    <d v="1899-12-30T03:58:06"/>
    <d v="1899-12-30T09:35:28"/>
    <d v="1899-12-30T00:41:52"/>
    <d v="1899-12-31T11:00:00"/>
    <d v="1899-12-30T08:00:00"/>
  </r>
  <r>
    <x v="3"/>
    <d v="2022-11-16T00:00:00"/>
    <m/>
    <m/>
    <m/>
    <m/>
    <m/>
    <m/>
    <m/>
    <m/>
    <m/>
    <m/>
    <m/>
    <d v="1899-12-30T08:49:25"/>
    <d v="1899-12-30T14:25:51"/>
    <d v="1899-12-30T15:08:52"/>
    <d v="1899-12-30T19:23:01"/>
    <x v="18"/>
    <n v="47"/>
    <d v="1899-12-30T05:36:26"/>
    <d v="1899-12-30T04:14:09"/>
    <d v="1899-12-30T09:50:35"/>
    <d v="1899-12-30T00:43:01"/>
    <d v="1899-12-31T11:00:00"/>
    <d v="1899-12-30T08:00:00"/>
  </r>
  <r>
    <x v="3"/>
    <d v="2022-11-17T00:00:00"/>
    <m/>
    <m/>
    <m/>
    <m/>
    <m/>
    <m/>
    <m/>
    <m/>
    <m/>
    <m/>
    <m/>
    <d v="1899-12-30T09:15:17"/>
    <d v="1899-12-30T14:17:04"/>
    <d v="1899-12-30T15:04:08"/>
    <d v="1899-12-30T18:55:12"/>
    <x v="18"/>
    <n v="47"/>
    <d v="1899-12-30T05:01:47"/>
    <d v="1899-12-30T03:51:04"/>
    <d v="1899-12-30T08:52:51"/>
    <d v="1899-12-30T00:47:04"/>
    <d v="1899-12-31T11:00:00"/>
    <d v="1899-12-30T08:00:00"/>
  </r>
  <r>
    <x v="3"/>
    <d v="2022-11-21T00:00:00"/>
    <m/>
    <m/>
    <m/>
    <m/>
    <m/>
    <m/>
    <m/>
    <m/>
    <m/>
    <m/>
    <m/>
    <d v="1899-12-30T09:00:26"/>
    <d v="1899-12-30T14:29:03"/>
    <d v="1899-12-30T15:01:21"/>
    <d v="1899-12-30T18:17:06"/>
    <x v="19"/>
    <n v="48"/>
    <d v="1899-12-30T05:28:37"/>
    <d v="1899-12-30T03:15:45"/>
    <d v="1899-12-30T08:44:22"/>
    <d v="1899-12-30T00:32:18"/>
    <d v="1899-12-31T11:00:00"/>
    <d v="1899-12-30T08:00:00"/>
  </r>
  <r>
    <x v="3"/>
    <d v="2022-11-22T00:00:00"/>
    <m/>
    <m/>
    <m/>
    <m/>
    <m/>
    <m/>
    <m/>
    <m/>
    <m/>
    <m/>
    <m/>
    <d v="1899-12-30T09:01:20"/>
    <d v="1899-12-30T14:24:04"/>
    <d v="1899-12-30T15:11:41"/>
    <d v="1899-12-30T19:53:01"/>
    <x v="19"/>
    <n v="48"/>
    <d v="1899-12-30T05:22:44"/>
    <d v="1899-12-30T04:41:20"/>
    <d v="1899-12-30T10:04:04"/>
    <d v="1899-12-30T00:47:37"/>
    <d v="1899-12-31T11:00:00"/>
    <d v="1899-12-30T08:00:00"/>
  </r>
  <r>
    <x v="3"/>
    <d v="2022-11-23T00:00:00"/>
    <m/>
    <m/>
    <m/>
    <m/>
    <m/>
    <m/>
    <n v="1"/>
    <m/>
    <m/>
    <m/>
    <m/>
    <m/>
    <m/>
    <m/>
    <m/>
    <x v="19"/>
    <n v="48"/>
    <d v="1899-12-30T00:00:00"/>
    <d v="1899-12-30T00:00:00"/>
    <d v="1899-12-30T00:00:00"/>
    <d v="1899-12-30T00:00:00"/>
    <d v="1899-12-31T11:00:00"/>
    <d v="1899-12-30T08:00:00"/>
  </r>
  <r>
    <x v="3"/>
    <d v="2022-11-24T00:00:00"/>
    <m/>
    <m/>
    <m/>
    <m/>
    <m/>
    <m/>
    <m/>
    <m/>
    <m/>
    <m/>
    <m/>
    <d v="1899-12-30T09:09:55"/>
    <d v="1899-12-30T14:01:21"/>
    <d v="1899-12-30T14:57:27"/>
    <d v="1899-12-30T18:51:36"/>
    <x v="19"/>
    <n v="48"/>
    <d v="1899-12-30T04:51:26"/>
    <d v="1899-12-30T03:54:09"/>
    <d v="1899-12-30T08:45:35"/>
    <d v="1899-12-30T00:56:06"/>
    <d v="1899-12-31T11:00:00"/>
    <d v="1899-12-30T08:00:00"/>
  </r>
  <r>
    <x v="3"/>
    <d v="2022-11-28T00:00:00"/>
    <m/>
    <m/>
    <m/>
    <m/>
    <m/>
    <m/>
    <m/>
    <m/>
    <m/>
    <m/>
    <m/>
    <d v="1899-12-30T09:05:14"/>
    <d v="1899-12-30T14:04:15"/>
    <d v="1899-12-30T15:05:03"/>
    <d v="1899-12-30T19:00:32"/>
    <x v="20"/>
    <n v="49"/>
    <d v="1899-12-30T04:59:01"/>
    <d v="1899-12-30T03:55:29"/>
    <d v="1899-12-30T08:54:30"/>
    <d v="1899-12-30T01:00:48"/>
    <d v="1899-12-31T11:00:00"/>
    <d v="1899-12-30T08:00:00"/>
  </r>
  <r>
    <x v="3"/>
    <d v="2022-11-29T00:00:00"/>
    <m/>
    <m/>
    <m/>
    <m/>
    <m/>
    <m/>
    <m/>
    <m/>
    <m/>
    <m/>
    <m/>
    <d v="1899-12-30T08:57:23"/>
    <d v="1899-12-30T14:38:39"/>
    <d v="1899-12-30T15:17:02"/>
    <d v="1899-12-30T19:20:20"/>
    <x v="20"/>
    <n v="49"/>
    <d v="1899-12-30T05:41:16"/>
    <d v="1899-12-30T04:03:18"/>
    <d v="1899-12-30T09:44:34"/>
    <d v="1899-12-30T00:38:23"/>
    <d v="1899-12-31T11:00:00"/>
    <d v="1899-12-30T08:00:00"/>
  </r>
  <r>
    <x v="3"/>
    <d v="2022-11-30T00:00:00"/>
    <m/>
    <m/>
    <m/>
    <m/>
    <m/>
    <m/>
    <n v="1"/>
    <m/>
    <m/>
    <m/>
    <m/>
    <m/>
    <m/>
    <m/>
    <m/>
    <x v="20"/>
    <n v="49"/>
    <d v="1899-12-30T00:00:00"/>
    <d v="1899-12-30T00:00:00"/>
    <d v="1899-12-30T00:00:00"/>
    <d v="1899-12-30T00:00:00"/>
    <d v="1899-12-31T11:00:00"/>
    <d v="1899-12-30T08:00:00"/>
  </r>
  <r>
    <x v="3"/>
    <d v="2022-12-01T00:00:00"/>
    <m/>
    <m/>
    <m/>
    <m/>
    <m/>
    <m/>
    <m/>
    <m/>
    <m/>
    <m/>
    <m/>
    <d v="1899-12-30T09:03:40"/>
    <d v="1899-12-30T14:20:13"/>
    <d v="1899-12-30T15:14:27"/>
    <d v="1899-12-30T18:40:20"/>
    <x v="20"/>
    <n v="49"/>
    <d v="1899-12-30T05:16:33"/>
    <d v="1899-12-30T03:25:53"/>
    <d v="1899-12-30T08:42:26"/>
    <d v="1899-12-30T00:54:14"/>
    <d v="1899-12-31T11:00:00"/>
    <d v="1899-12-30T08:00:00"/>
  </r>
  <r>
    <x v="3"/>
    <d v="2022-12-05T00:00:00"/>
    <m/>
    <m/>
    <m/>
    <m/>
    <m/>
    <m/>
    <m/>
    <m/>
    <m/>
    <m/>
    <m/>
    <d v="1899-12-30T09:17:59"/>
    <d v="1899-12-30T14:00:00"/>
    <d v="1899-12-30T15:00:00"/>
    <d v="1899-12-30T18:48:39"/>
    <x v="21"/>
    <n v="50"/>
    <d v="1899-12-30T04:42:01"/>
    <d v="1899-12-30T03:48:39"/>
    <d v="1899-12-30T08:30:40"/>
    <d v="1899-12-30T01:00:00"/>
    <d v="1899-12-31T11:00:00"/>
    <d v="1899-12-30T08:00:00"/>
  </r>
  <r>
    <x v="3"/>
    <d v="2022-12-06T00:00:00"/>
    <m/>
    <m/>
    <m/>
    <m/>
    <m/>
    <m/>
    <m/>
    <m/>
    <m/>
    <m/>
    <m/>
    <d v="1899-12-30T08:59:57"/>
    <d v="1899-12-30T14:34:25"/>
    <d v="1899-12-30T15:00:53"/>
    <d v="1899-12-30T19:29:26"/>
    <x v="21"/>
    <n v="50"/>
    <d v="1899-12-30T05:34:28"/>
    <d v="1899-12-30T04:28:33"/>
    <d v="1899-12-30T10:03:01"/>
    <d v="1899-12-30T00:26:28"/>
    <d v="1899-12-31T11:00:00"/>
    <d v="1899-12-30T08:00:00"/>
  </r>
  <r>
    <x v="3"/>
    <d v="2022-12-07T00:00:00"/>
    <m/>
    <m/>
    <m/>
    <m/>
    <m/>
    <m/>
    <m/>
    <m/>
    <m/>
    <m/>
    <m/>
    <d v="1899-12-30T09:19:17"/>
    <d v="1899-12-30T14:39:20"/>
    <d v="1899-12-30T15:10:13"/>
    <d v="1899-12-30T19:31:14"/>
    <x v="21"/>
    <n v="50"/>
    <d v="1899-12-30T05:20:03"/>
    <d v="1899-12-30T04:21:01"/>
    <d v="1899-12-30T09:41:04"/>
    <d v="1899-12-30T00:30:53"/>
    <d v="1899-12-31T11:00:00"/>
    <d v="1899-12-30T08:00:00"/>
  </r>
  <r>
    <x v="3"/>
    <d v="2022-12-08T00:00:00"/>
    <m/>
    <m/>
    <m/>
    <m/>
    <m/>
    <m/>
    <m/>
    <m/>
    <m/>
    <m/>
    <m/>
    <d v="1899-12-30T09:07:28"/>
    <d v="1899-12-30T14:33:53"/>
    <d v="1899-12-30T15:00:00"/>
    <d v="1899-12-30T19:06:03"/>
    <x v="21"/>
    <n v="50"/>
    <d v="1899-12-30T05:26:25"/>
    <d v="1899-12-30T04:06:03"/>
    <d v="1899-12-30T09:32:28"/>
    <d v="1899-12-30T00:26:07"/>
    <d v="1899-12-31T11:00:00"/>
    <d v="1899-12-30T08:00:00"/>
  </r>
  <r>
    <x v="3"/>
    <d v="2022-12-10T00:00:00"/>
    <m/>
    <m/>
    <m/>
    <m/>
    <m/>
    <m/>
    <m/>
    <m/>
    <m/>
    <m/>
    <m/>
    <d v="1899-12-30T08:51:29"/>
    <d v="1899-12-30T14:44:16"/>
    <d v="1899-12-30T15:13:46"/>
    <d v="1899-12-30T19:14:01"/>
    <x v="21"/>
    <n v="50"/>
    <d v="1899-12-30T05:52:47"/>
    <d v="1899-12-30T04:00:15"/>
    <d v="1899-12-30T09:53:02"/>
    <d v="1899-12-30T00:29:30"/>
    <d v="1899-12-31T11:00:00"/>
    <d v="1899-12-30T08:00:00"/>
  </r>
  <r>
    <x v="3"/>
    <d v="2022-12-12T00:00:00"/>
    <m/>
    <m/>
    <m/>
    <m/>
    <m/>
    <m/>
    <m/>
    <m/>
    <m/>
    <m/>
    <m/>
    <d v="1899-12-30T08:52:57"/>
    <d v="1899-12-30T14:29:55"/>
    <d v="1899-12-30T15:13:09"/>
    <d v="1899-12-30T20:29:57"/>
    <x v="22"/>
    <n v="51"/>
    <d v="1899-12-30T05:36:58"/>
    <d v="1899-12-30T05:16:48"/>
    <d v="1899-12-30T10:53:46"/>
    <d v="1899-12-30T00:43:14"/>
    <d v="1899-12-31T11:00:00"/>
    <d v="1899-12-30T08:00:00"/>
  </r>
  <r>
    <x v="3"/>
    <d v="2022-12-13T00:00:00"/>
    <m/>
    <m/>
    <m/>
    <m/>
    <m/>
    <m/>
    <m/>
    <m/>
    <m/>
    <m/>
    <m/>
    <d v="1899-12-30T08:53:50"/>
    <d v="1899-12-30T14:23:44"/>
    <d v="1899-12-30T15:14:24"/>
    <d v="1899-12-30T19:35:37"/>
    <x v="22"/>
    <n v="51"/>
    <d v="1899-12-30T05:29:54"/>
    <d v="1899-12-30T04:21:13"/>
    <d v="1899-12-30T09:51:07"/>
    <d v="1899-12-30T00:50:40"/>
    <d v="1899-12-31T11:00:00"/>
    <d v="1899-12-30T08:00:00"/>
  </r>
  <r>
    <x v="3"/>
    <d v="2022-12-15T00:00:00"/>
    <m/>
    <m/>
    <m/>
    <m/>
    <m/>
    <m/>
    <m/>
    <m/>
    <m/>
    <m/>
    <m/>
    <d v="1899-12-30T09:17:43"/>
    <d v="1899-12-30T14:24:56"/>
    <d v="1899-12-30T15:07:14"/>
    <d v="1899-12-30T19:07:19"/>
    <x v="22"/>
    <n v="51"/>
    <d v="1899-12-30T05:07:13"/>
    <d v="1899-12-30T04:00:05"/>
    <d v="1899-12-30T09:07:18"/>
    <d v="1899-12-30T00:42:18"/>
    <d v="1899-12-31T11:00:00"/>
    <d v="1899-12-30T08:00:00"/>
  </r>
  <r>
    <x v="3"/>
    <d v="2022-12-19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3"/>
    <d v="2022-12-20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3"/>
    <d v="2022-12-21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3"/>
    <d v="2022-12-22T00:00:00"/>
    <m/>
    <n v="1"/>
    <m/>
    <m/>
    <m/>
    <m/>
    <m/>
    <m/>
    <m/>
    <m/>
    <m/>
    <m/>
    <m/>
    <m/>
    <m/>
    <x v="23"/>
    <n v="52"/>
    <d v="1899-12-30T00:00:00"/>
    <d v="1899-12-30T00:00:00"/>
    <d v="1899-12-30T00:00:00"/>
    <d v="1899-12-30T00:00:00"/>
    <d v="1899-12-31T11:00:00"/>
    <d v="1899-12-30T08:00:00"/>
  </r>
  <r>
    <x v="3"/>
    <d v="2022-12-26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3"/>
    <d v="2022-12-27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3"/>
    <d v="2022-12-28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3"/>
    <d v="2022-12-29T00:00:00"/>
    <m/>
    <n v="1"/>
    <m/>
    <m/>
    <m/>
    <m/>
    <m/>
    <m/>
    <m/>
    <m/>
    <m/>
    <m/>
    <m/>
    <m/>
    <m/>
    <x v="24"/>
    <n v="53"/>
    <d v="1899-12-30T00:00:00"/>
    <d v="1899-12-30T00:00:00"/>
    <d v="1899-12-30T00:00:00"/>
    <d v="1899-12-30T00:00:00"/>
    <d v="1899-12-31T11:00:00"/>
    <d v="1899-12-30T08:00:00"/>
  </r>
  <r>
    <x v="4"/>
    <d v="2023-01-02T00:00:00"/>
    <m/>
    <n v="1"/>
    <m/>
    <m/>
    <m/>
    <m/>
    <m/>
    <m/>
    <m/>
    <m/>
    <m/>
    <m/>
    <m/>
    <m/>
    <m/>
    <x v="25"/>
    <n v="1"/>
    <d v="1899-12-30T00:00:00"/>
    <d v="1899-12-30T00:00:00"/>
    <d v="1899-12-30T00:00:00"/>
    <d v="1899-12-30T00:00:00"/>
    <d v="1899-12-31T11:00:00"/>
    <d v="1899-12-30T08:00:00"/>
  </r>
  <r>
    <x v="4"/>
    <d v="2023-01-03T00:00:00"/>
    <m/>
    <m/>
    <m/>
    <m/>
    <m/>
    <m/>
    <m/>
    <m/>
    <m/>
    <m/>
    <m/>
    <d v="1899-12-30T09:04:46"/>
    <d v="1899-12-30T14:41:22"/>
    <d v="1899-12-30T15:12:03"/>
    <d v="1899-12-30T19:08:50"/>
    <x v="25"/>
    <n v="1"/>
    <d v="1899-12-30T05:36:36"/>
    <d v="1899-12-30T03:56:47"/>
    <d v="1899-12-30T09:33:23"/>
    <d v="1899-12-30T00:30:41"/>
    <d v="1899-12-31T11:00:00"/>
    <d v="1899-12-30T08:00:00"/>
  </r>
  <r>
    <x v="4"/>
    <d v="2023-01-04T00:00:00"/>
    <m/>
    <m/>
    <m/>
    <m/>
    <m/>
    <m/>
    <m/>
    <m/>
    <m/>
    <m/>
    <m/>
    <d v="1899-12-30T08:50:22"/>
    <d v="1899-12-30T14:17:11"/>
    <d v="1899-12-30T14:55:44"/>
    <d v="1899-12-30T20:07:21"/>
    <x v="25"/>
    <n v="1"/>
    <d v="1899-12-30T05:26:49"/>
    <d v="1899-12-30T05:11:37"/>
    <d v="1899-12-30T10:38:26"/>
    <d v="1899-12-30T00:38:33"/>
    <d v="1899-12-31T11:00:00"/>
    <d v="1899-12-30T08:00:00"/>
  </r>
  <r>
    <x v="4"/>
    <d v="2023-01-05T00:00:00"/>
    <m/>
    <m/>
    <m/>
    <m/>
    <m/>
    <m/>
    <m/>
    <m/>
    <m/>
    <m/>
    <m/>
    <d v="1899-12-30T09:19:51"/>
    <d v="1899-12-30T13:55:51"/>
    <d v="1899-12-30T15:12:06"/>
    <d v="1899-12-30T18:49:24"/>
    <x v="25"/>
    <n v="1"/>
    <d v="1899-12-30T04:36:00"/>
    <d v="1899-12-30T03:37:18"/>
    <d v="1899-12-30T08:13:18"/>
    <d v="1899-12-30T01:16:15"/>
    <d v="1899-12-31T11:00:00"/>
    <d v="1899-12-30T08:00:00"/>
  </r>
  <r>
    <x v="4"/>
    <d v="2023-01-09T00:00:00"/>
    <m/>
    <m/>
    <m/>
    <m/>
    <m/>
    <m/>
    <m/>
    <m/>
    <m/>
    <m/>
    <m/>
    <d v="1899-12-30T09:38:53"/>
    <d v="1899-12-30T14:12:33"/>
    <d v="1899-12-30T15:16:23"/>
    <d v="1899-12-30T18:34:45"/>
    <x v="26"/>
    <n v="2"/>
    <d v="1899-12-30T04:33:40"/>
    <d v="1899-12-30T03:18:22"/>
    <d v="1899-12-30T07:52:02"/>
    <d v="1899-12-30T01:03:50"/>
    <d v="1899-12-31T11:00:00"/>
    <d v="1899-12-30T08:00:00"/>
  </r>
  <r>
    <x v="4"/>
    <d v="2023-01-10T00:00:00"/>
    <m/>
    <m/>
    <m/>
    <m/>
    <m/>
    <m/>
    <m/>
    <m/>
    <m/>
    <m/>
    <m/>
    <d v="1899-12-30T09:12:07"/>
    <d v="1899-12-30T14:26:12"/>
    <d v="1899-12-30T15:10:39"/>
    <d v="1899-12-30T19:49:42"/>
    <x v="26"/>
    <n v="2"/>
    <d v="1899-12-30T05:14:05"/>
    <d v="1899-12-30T04:39:03"/>
    <d v="1899-12-30T09:53:08"/>
    <d v="1899-12-30T00:44:27"/>
    <d v="1899-12-31T11:00:00"/>
    <d v="1899-12-30T08:00:00"/>
  </r>
  <r>
    <x v="4"/>
    <d v="2023-01-11T00:00:00"/>
    <m/>
    <m/>
    <m/>
    <m/>
    <m/>
    <m/>
    <m/>
    <m/>
    <m/>
    <m/>
    <m/>
    <d v="1899-12-30T09:11:32"/>
    <d v="1899-12-30T14:13:07"/>
    <d v="1899-12-30T15:02:19"/>
    <d v="1899-12-30T19:32:44"/>
    <x v="26"/>
    <n v="2"/>
    <d v="1899-12-30T05:01:35"/>
    <d v="1899-12-30T04:30:25"/>
    <d v="1899-12-30T09:32:00"/>
    <d v="1899-12-30T00:49:12"/>
    <d v="1899-12-31T11:00:00"/>
    <d v="1899-12-30T08:00:00"/>
  </r>
  <r>
    <x v="4"/>
    <d v="2023-01-12T00:00:00"/>
    <m/>
    <m/>
    <m/>
    <m/>
    <m/>
    <m/>
    <m/>
    <m/>
    <m/>
    <m/>
    <m/>
    <d v="1899-12-30T09:09:35"/>
    <d v="1899-12-30T14:13:03"/>
    <d v="1899-12-30T15:10:26"/>
    <d v="1899-12-30T19:01:26"/>
    <x v="26"/>
    <n v="2"/>
    <d v="1899-12-30T05:03:28"/>
    <d v="1899-12-30T03:51:00"/>
    <d v="1899-12-30T08:54:28"/>
    <d v="1899-12-30T00:57:23"/>
    <d v="1899-12-31T11:00:00"/>
    <d v="1899-12-30T08:00:00"/>
  </r>
  <r>
    <x v="4"/>
    <d v="2023-01-16T00:00:00"/>
    <m/>
    <m/>
    <m/>
    <m/>
    <m/>
    <m/>
    <m/>
    <m/>
    <m/>
    <m/>
    <m/>
    <d v="1899-12-30T09:18:03"/>
    <d v="1899-12-30T14:00:00"/>
    <d v="1899-12-30T15:00:00"/>
    <d v="1899-12-30T19:18:40"/>
    <x v="27"/>
    <n v="3"/>
    <d v="1899-12-30T04:41:57"/>
    <d v="1899-12-30T04:18:40"/>
    <d v="1899-12-30T09:00:37"/>
    <d v="1899-12-30T01:00:00"/>
    <d v="1899-12-31T11:00:00"/>
    <d v="1899-12-30T08:00:00"/>
  </r>
  <r>
    <x v="4"/>
    <d v="2023-01-17T00:00:00"/>
    <m/>
    <m/>
    <m/>
    <m/>
    <m/>
    <m/>
    <m/>
    <m/>
    <m/>
    <m/>
    <m/>
    <d v="1899-12-30T09:14:30"/>
    <d v="1899-12-30T14:23:03"/>
    <d v="1899-12-30T15:00:00"/>
    <d v="1899-12-30T19:03:21"/>
    <x v="27"/>
    <n v="3"/>
    <d v="1899-12-30T05:08:33"/>
    <d v="1899-12-30T04:03:21"/>
    <d v="1899-12-30T09:11:54"/>
    <d v="1899-12-30T00:36:57"/>
    <d v="1899-12-31T11:00:00"/>
    <d v="1899-12-30T08:00:00"/>
  </r>
  <r>
    <x v="4"/>
    <d v="2023-01-19T00:00:00"/>
    <n v="1"/>
    <m/>
    <m/>
    <m/>
    <m/>
    <m/>
    <m/>
    <m/>
    <m/>
    <m/>
    <m/>
    <d v="1899-12-30T09:26:24"/>
    <d v="1899-12-30T14:07:19"/>
    <d v="1899-12-30T15:00:00"/>
    <d v="1899-12-30T15:02:02"/>
    <x v="27"/>
    <n v="3"/>
    <d v="1899-12-30T04:40:55"/>
    <d v="1899-12-30T00:02:02"/>
    <d v="1899-12-30T04:42:57"/>
    <d v="1899-12-30T00:52:41"/>
    <d v="1899-12-31T11:00:00"/>
    <d v="1899-12-30T08:00:00"/>
  </r>
  <r>
    <x v="4"/>
    <d v="2023-01-20T00:00:00"/>
    <m/>
    <m/>
    <m/>
    <m/>
    <m/>
    <m/>
    <n v="1"/>
    <m/>
    <m/>
    <m/>
    <m/>
    <m/>
    <m/>
    <m/>
    <m/>
    <x v="27"/>
    <n v="3"/>
    <d v="1899-12-30T00:00:00"/>
    <d v="1899-12-30T00:00:00"/>
    <d v="1899-12-30T00:00:00"/>
    <d v="1899-12-30T00:00:00"/>
    <d v="1899-12-31T11:00:00"/>
    <d v="1899-12-30T08:00:00"/>
  </r>
  <r>
    <x v="4"/>
    <d v="2023-01-23T00:00:00"/>
    <m/>
    <m/>
    <m/>
    <m/>
    <m/>
    <m/>
    <m/>
    <m/>
    <m/>
    <m/>
    <m/>
    <d v="1899-12-30T09:00:32"/>
    <d v="1899-12-30T14:08:50"/>
    <d v="1899-12-30T14:52:38"/>
    <d v="1899-12-30T19:19:02"/>
    <x v="28"/>
    <n v="4"/>
    <d v="1899-12-30T05:08:18"/>
    <d v="1899-12-30T04:26:24"/>
    <d v="1899-12-30T09:34:42"/>
    <d v="1899-12-30T00:43:48"/>
    <d v="1899-12-31T11:00:00"/>
    <d v="1899-12-30T08:00:00"/>
  </r>
  <r>
    <x v="4"/>
    <d v="2023-01-24T00:00:00"/>
    <m/>
    <m/>
    <m/>
    <m/>
    <m/>
    <m/>
    <m/>
    <m/>
    <m/>
    <m/>
    <m/>
    <d v="1899-12-30T09:02:36"/>
    <d v="1899-12-30T14:00:00"/>
    <d v="1899-12-30T14:59:24"/>
    <d v="1899-12-30T19:36:29"/>
    <x v="28"/>
    <n v="4"/>
    <d v="1899-12-30T04:57:24"/>
    <d v="1899-12-30T04:37:05"/>
    <d v="1899-12-30T09:34:29"/>
    <d v="1899-12-30T00:59:24"/>
    <d v="1899-12-31T11:00:00"/>
    <d v="1899-12-30T08:00:00"/>
  </r>
  <r>
    <x v="4"/>
    <d v="2023-01-26T00:00:00"/>
    <m/>
    <n v="0.5"/>
    <m/>
    <m/>
    <m/>
    <m/>
    <m/>
    <m/>
    <m/>
    <m/>
    <m/>
    <d v="1899-12-30T08:55:45"/>
    <d v="1899-12-30T14:19:48"/>
    <m/>
    <m/>
    <x v="28"/>
    <n v="4"/>
    <d v="1899-12-30T05:24:03"/>
    <d v="1899-12-30T00:00:00"/>
    <d v="1899-12-30T05:24:03"/>
    <d v="1899-12-30T00:00:00"/>
    <d v="1899-12-31T11:00:00"/>
    <d v="1899-12-30T08:00:00"/>
  </r>
  <r>
    <x v="4"/>
    <d v="2023-01-27T00:00:00"/>
    <m/>
    <m/>
    <n v="1"/>
    <m/>
    <m/>
    <m/>
    <n v="1"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4"/>
    <d v="2023-01-28T00:00:00"/>
    <m/>
    <m/>
    <n v="1"/>
    <m/>
    <m/>
    <m/>
    <m/>
    <m/>
    <m/>
    <m/>
    <m/>
    <m/>
    <m/>
    <m/>
    <m/>
    <x v="28"/>
    <n v="4"/>
    <d v="1899-12-30T00:00:00"/>
    <d v="1899-12-30T00:00:00"/>
    <d v="1899-12-30T00:00:00"/>
    <d v="1899-12-30T00:00:00"/>
    <d v="1899-12-31T11:00:00"/>
    <d v="1899-12-30T08:00:00"/>
  </r>
  <r>
    <x v="4"/>
    <d v="2023-01-30T00:00:00"/>
    <m/>
    <m/>
    <n v="1"/>
    <m/>
    <m/>
    <m/>
    <m/>
    <m/>
    <m/>
    <m/>
    <m/>
    <m/>
    <m/>
    <m/>
    <m/>
    <x v="29"/>
    <n v="5"/>
    <d v="1899-12-30T00:00:00"/>
    <d v="1899-12-30T00:00:00"/>
    <d v="1899-12-30T00:00:00"/>
    <d v="1899-12-30T00:00:00"/>
    <d v="1899-12-31T11:00:00"/>
    <d v="1899-12-30T08:00:00"/>
  </r>
  <r>
    <x v="4"/>
    <d v="2023-01-31T00:00:00"/>
    <m/>
    <m/>
    <n v="1"/>
    <m/>
    <m/>
    <m/>
    <m/>
    <m/>
    <m/>
    <m/>
    <m/>
    <m/>
    <m/>
    <m/>
    <m/>
    <x v="29"/>
    <n v="5"/>
    <d v="1899-12-30T00:00:00"/>
    <d v="1899-12-30T00:00:00"/>
    <d v="1899-12-30T00:00:00"/>
    <d v="1899-12-30T00:00:00"/>
    <d v="1899-12-31T11:00:00"/>
    <d v="1899-12-30T08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ED8F94-44C7-49F0-A0EA-D57D4F4C9750}" name="Tableau croisé dynamique5" cacheId="1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U34" firstHeaderRow="0" firstDataRow="1" firstDataCol="1"/>
  <pivotFields count="32">
    <pivotField axis="axisRow" showAll="0" sortType="ascending">
      <items count="6">
        <item x="0"/>
        <item sd="0" x="1"/>
        <item sd="0" x="2"/>
        <item sd="0" x="3"/>
        <item sd="0" x="4"/>
        <item t="default"/>
      </items>
    </pivotField>
    <pivotField numFmtId="164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axis="axisRow" showAll="0">
      <items count="55">
        <item x="25"/>
        <item x="26"/>
        <item x="27"/>
        <item x="28"/>
        <item x="29"/>
        <item x="30"/>
        <item x="31"/>
        <item x="32"/>
        <item x="33"/>
        <item x="34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35"/>
        <item t="default"/>
      </items>
    </pivotField>
    <pivotField dataField="1" showAll="0"/>
    <pivotField numFmtId="46" showAll="0"/>
    <pivotField numFmtId="46" showAll="0"/>
    <pivotField dataField="1" numFmtId="46" showAll="0"/>
    <pivotField dataField="1" numFmtId="46" showAll="0"/>
    <pivotField dataField="1" numFmtId="46" showAll="0"/>
    <pivotField dataField="1" numFmtId="46" showAl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2">
    <field x="0"/>
    <field x="17"/>
  </rowFields>
  <rowItems count="31">
    <i>
      <x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>
      <x v="1"/>
    </i>
    <i>
      <x v="2"/>
    </i>
    <i>
      <x v="3"/>
    </i>
    <i>
      <x v="4"/>
    </i>
    <i t="grand">
      <x/>
    </i>
  </rowItems>
  <colFields count="1">
    <field x="-2"/>
  </colFields>
  <col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colItems>
  <dataFields count="20">
    <dataField name=" Jours actif semaine" fld="18" subtotal="count" baseField="16" baseItem="0" numFmtId="1"/>
    <dataField name=" CP" fld="2" subtotal="count" baseField="16" baseItem="0" numFmtId="166"/>
    <dataField name=" Récup" fld="3" subtotal="count" baseField="16" baseItem="0" numFmtId="166"/>
    <dataField name=" Arret de travail" fld="4" subtotal="count" baseField="16" baseItem="0" numFmtId="166"/>
    <dataField name=" Férié" fld="5" subtotal="count" baseField="16" baseItem="0" numFmtId="166"/>
    <dataField name=" Enfant malade" fld="6" subtotal="count" baseField="17" baseItem="6" numFmtId="166"/>
    <dataField name=" Formation" fld="7" subtotal="count" baseField="16" baseItem="0" numFmtId="166"/>
    <dataField name=" Télétravail" fld="8" subtotal="count" baseField="16" baseItem="0" numFmtId="166"/>
    <dataField name=" Activité partielle" fld="9" subtotal="count" baseField="16" baseItem="0" numFmtId="166"/>
    <dataField name=" Décés" fld="10" subtotal="count" baseField="16" baseItem="0" numFmtId="166"/>
    <dataField name=" Déménagement" fld="11" subtotal="count" baseField="0" baseItem="0" numFmtId="166"/>
    <dataField name=" Total J Spéciales" fld="28" baseField="17" baseItem="31" numFmtId="166"/>
    <dataField name=" Sans solde" fld="12" subtotal="count" baseField="16" baseItem="0" numFmtId="166"/>
    <dataField name=" Heures_x000a_Travaillées" fld="21" baseField="16" baseItem="0" numFmtId="46"/>
    <dataField name=" Pause" fld="22" baseField="16" baseItem="0" numFmtId="46"/>
    <dataField name=" Base horaire" fld="23" subtotal="average" baseField="17" baseItem="29" numFmtId="46"/>
    <dataField name=" Les 8h" fld="24" subtotal="average" baseField="0" baseItem="0" numFmtId="46"/>
    <dataField name="Nombre de Heures spéciales" fld="27" subtotal="count" baseField="17" baseItem="39" numFmtId="46"/>
    <dataField name="Somme de Heures travaillées + spéciales" fld="30" baseField="0" baseItem="0" numFmtId="46"/>
    <dataField name="Somme de Heures sup" fld="31" baseField="17" baseItem="29" numFmtId="46"/>
  </dataFields>
  <formats count="38">
    <format dxfId="2">
      <pivotArea type="all" dataOnly="0" outline="0" fieldPosition="0"/>
    </format>
    <format dxfId="3">
      <pivotArea outline="0" collapsedLevelsAreSubtotals="1" fieldPosition="0"/>
    </format>
    <format dxfId="4">
      <pivotArea field="0" type="button" dataOnly="0" labelOnly="1" outline="0" axis="axisRow" fieldPosition="0"/>
    </format>
    <format dxfId="5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6"/>
            <x v="7"/>
            <x v="8"/>
            <x v="9"/>
            <x v="10"/>
            <x v="12"/>
            <x v="13"/>
            <x v="14"/>
          </reference>
        </references>
      </pivotArea>
    </format>
    <format dxfId="7">
      <pivotArea type="all" dataOnly="0" outline="0" fieldPosition="0"/>
    </format>
    <format dxfId="8">
      <pivotArea outline="0" collapsedLevelsAreSubtotals="1" fieldPosition="0"/>
    </format>
    <format dxfId="9">
      <pivotArea field="0" type="button" dataOnly="0" labelOnly="1" outline="0" axis="axisRow" fieldPosition="0"/>
    </format>
    <format dxfId="10">
      <pivotArea dataOnly="0" labelOnly="1" grandRow="1" outline="0" fieldPosition="0"/>
    </format>
    <format dxfId="11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6"/>
            <x v="7"/>
            <x v="8"/>
            <x v="9"/>
            <x v="10"/>
            <x v="12"/>
            <x v="13"/>
            <x v="14"/>
          </reference>
        </references>
      </pivotArea>
    </format>
    <format dxfId="12">
      <pivotArea type="all" dataOnly="0" outline="0" fieldPosition="0"/>
    </format>
    <format dxfId="13">
      <pivotArea outline="0" collapsedLevelsAreSubtotals="1" fieldPosition="0"/>
    </format>
    <format dxfId="14">
      <pivotArea field="0" type="button" dataOnly="0" labelOnly="1" outline="0" axis="axisRow" fieldPosition="0"/>
    </format>
    <format dxfId="15">
      <pivotArea dataOnly="0" labelOnly="1" grandRow="1" outline="0" fieldPosition="0"/>
    </format>
    <format dxfId="16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6"/>
            <x v="7"/>
            <x v="8"/>
            <x v="9"/>
            <x v="10"/>
            <x v="12"/>
            <x v="13"/>
            <x v="14"/>
          </reference>
        </references>
      </pivotArea>
    </format>
    <format dxfId="17">
      <pivotArea outline="0" fieldPosition="0">
        <references count="1">
          <reference field="4294967294" count="1">
            <x v="5"/>
          </reference>
        </references>
      </pivotArea>
    </format>
    <format dxfId="18">
      <pivotArea outline="0" fieldPosition="0">
        <references count="1">
          <reference field="4294967294" count="1">
            <x v="15"/>
          </reference>
        </references>
      </pivotArea>
    </format>
    <format dxfId="19">
      <pivotArea outline="0" fieldPosition="0">
        <references count="1">
          <reference field="4294967294" count="1">
            <x v="16"/>
          </reference>
        </references>
      </pivotArea>
    </format>
    <format dxfId="20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</reference>
        </references>
      </pivotArea>
    </format>
    <format dxfId="22">
      <pivotArea type="all" dataOnly="0" outline="0" fieldPosition="0"/>
    </format>
    <format dxfId="23">
      <pivotArea outline="0" collapsedLevelsAreSubtotals="1" fieldPosition="0"/>
    </format>
    <format dxfId="24">
      <pivotArea field="0" type="button" dataOnly="0" labelOnly="1" outline="0" axis="axisRow" fieldPosition="0"/>
    </format>
    <format dxfId="25">
      <pivotArea dataOnly="0" labelOnly="1" fieldPosition="0">
        <references count="1">
          <reference field="0" count="0"/>
        </references>
      </pivotArea>
    </format>
    <format dxfId="26">
      <pivotArea dataOnly="0" labelOnly="1" grandRow="1" outline="0" fieldPosition="0"/>
    </format>
    <format dxfId="27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</reference>
        </references>
      </pivotArea>
    </format>
    <format dxfId="28">
      <pivotArea type="all" dataOnly="0" outline="0" fieldPosition="0"/>
    </format>
    <format dxfId="29">
      <pivotArea outline="0" collapsedLevelsAreSubtotals="1" fieldPosition="0"/>
    </format>
    <format dxfId="30">
      <pivotArea field="0" type="button" dataOnly="0" labelOnly="1" outline="0" axis="axisRow" fieldPosition="0"/>
    </format>
    <format dxfId="31">
      <pivotArea dataOnly="0" labelOnly="1" fieldPosition="0">
        <references count="1">
          <reference field="0" count="0"/>
        </references>
      </pivotArea>
    </format>
    <format dxfId="32">
      <pivotArea dataOnly="0" labelOnly="1" grandRow="1" outline="0" fieldPosition="0"/>
    </format>
    <format dxfId="33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</reference>
        </references>
      </pivotArea>
    </format>
    <format dxfId="34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35">
      <pivotArea outline="0" fieldPosition="0">
        <references count="1">
          <reference field="4294967294" count="1">
            <x v="17"/>
          </reference>
        </references>
      </pivotArea>
    </format>
    <format dxfId="36">
      <pivotArea collapsedLevelsAreSubtotals="1" fieldPosition="0">
        <references count="2">
          <reference field="0" count="1" selected="0">
            <x v="0"/>
          </reference>
          <reference field="17" count="1">
            <x v="32"/>
          </reference>
        </references>
      </pivotArea>
    </format>
    <format dxfId="37">
      <pivotArea dataOnly="0" labelOnly="1" fieldPosition="0">
        <references count="2">
          <reference field="0" count="1" selected="0">
            <x v="0"/>
          </reference>
          <reference field="17" count="1">
            <x v="32"/>
          </reference>
        </references>
      </pivotArea>
    </format>
    <format dxfId="38">
      <pivotArea collapsedLevelsAreSubtotals="1" fieldPosition="0">
        <references count="2">
          <reference field="0" count="1" selected="0">
            <x v="0"/>
          </reference>
          <reference field="17" count="1">
            <x v="31"/>
          </reference>
        </references>
      </pivotArea>
    </format>
    <format dxfId="39">
      <pivotArea collapsedLevelsAreSubtotals="1" fieldPosition="0">
        <references count="3">
          <reference field="4294967294" count="1" selected="0">
            <x v="19"/>
          </reference>
          <reference field="0" count="1" selected="0">
            <x v="0"/>
          </reference>
          <reference field="17" count="1">
            <x v="2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Y802"/>
  <sheetViews>
    <sheetView tabSelected="1" topLeftCell="N1" zoomScale="130" zoomScaleNormal="130" workbookViewId="0">
      <selection activeCell="R14" sqref="R14"/>
    </sheetView>
  </sheetViews>
  <sheetFormatPr baseColWidth="10" defaultColWidth="9.33203125" defaultRowHeight="12.75" x14ac:dyDescent="0.2"/>
  <cols>
    <col min="1" max="1" width="29.1640625" style="36" bestFit="1" customWidth="1"/>
    <col min="2" max="2" width="33.1640625" style="16" bestFit="1" customWidth="1"/>
    <col min="3" max="3" width="6.83203125" style="16" bestFit="1" customWidth="1"/>
    <col min="4" max="4" width="10" style="16" bestFit="1" customWidth="1"/>
    <col min="5" max="5" width="17.6640625" style="16" bestFit="1" customWidth="1"/>
    <col min="6" max="6" width="8.6640625" style="16" bestFit="1" customWidth="1"/>
    <col min="7" max="7" width="17.6640625" style="16" bestFit="1" customWidth="1"/>
    <col min="8" max="8" width="13.5" style="16" bestFit="1" customWidth="1"/>
    <col min="9" max="9" width="13.33203125" style="16" bestFit="1" customWidth="1"/>
    <col min="10" max="10" width="19.1640625" style="16" bestFit="1" customWidth="1"/>
    <col min="11" max="11" width="10" style="16" bestFit="1" customWidth="1"/>
    <col min="12" max="12" width="19.1640625" style="16" bestFit="1" customWidth="1"/>
    <col min="13" max="13" width="14.6640625" style="16" bestFit="1" customWidth="1"/>
    <col min="14" max="14" width="21" style="19" bestFit="1" customWidth="1"/>
    <col min="15" max="15" width="18.1640625" style="19" bestFit="1" customWidth="1"/>
    <col min="16" max="16" width="21.83203125" style="19" bestFit="1" customWidth="1"/>
    <col min="17" max="17" width="19.1640625" style="19" bestFit="1" customWidth="1"/>
    <col min="18" max="18" width="12.1640625" style="16" bestFit="1" customWidth="1"/>
    <col min="19" max="19" width="8.1640625" style="16" bestFit="1" customWidth="1"/>
    <col min="20" max="20" width="9.83203125" style="16" bestFit="1" customWidth="1"/>
    <col min="21" max="21" width="20.33203125" style="16" bestFit="1" customWidth="1"/>
    <col min="22" max="22" width="9.1640625" style="16" bestFit="1" customWidth="1"/>
    <col min="23" max="23" width="14.1640625" style="16" bestFit="1" customWidth="1"/>
    <col min="24" max="24" width="21" style="16" bestFit="1" customWidth="1"/>
    <col min="25" max="25" width="10" style="16" bestFit="1" customWidth="1"/>
    <col min="26" max="16384" width="9.33203125" style="16"/>
  </cols>
  <sheetData>
    <row r="2" spans="1:25" x14ac:dyDescent="0.2">
      <c r="A2" s="40" t="s">
        <v>71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2" t="s">
        <v>72</v>
      </c>
      <c r="U2" s="42"/>
      <c r="V2" s="42"/>
      <c r="W2" s="42"/>
      <c r="X2" s="42"/>
      <c r="Y2" s="42"/>
    </row>
    <row r="4" spans="1:25" x14ac:dyDescent="0.2">
      <c r="A4" s="37" t="s">
        <v>22</v>
      </c>
      <c r="B4" s="38" t="s">
        <v>17</v>
      </c>
      <c r="C4" s="38" t="s">
        <v>4</v>
      </c>
      <c r="D4" s="38" t="s">
        <v>5</v>
      </c>
      <c r="E4" s="39" t="s">
        <v>6</v>
      </c>
      <c r="F4" s="38" t="s">
        <v>7</v>
      </c>
      <c r="G4" s="38" t="s">
        <v>8</v>
      </c>
      <c r="H4" s="38" t="s">
        <v>15</v>
      </c>
      <c r="I4" s="39" t="s">
        <v>10</v>
      </c>
      <c r="J4" s="39" t="s">
        <v>11</v>
      </c>
      <c r="K4" s="39" t="s">
        <v>12</v>
      </c>
      <c r="L4" s="39" t="s">
        <v>13</v>
      </c>
      <c r="M4" s="39" t="s">
        <v>9</v>
      </c>
      <c r="N4" s="39" t="s">
        <v>0</v>
      </c>
      <c r="O4" s="39" t="s">
        <v>1</v>
      </c>
      <c r="P4" s="39" t="s">
        <v>2</v>
      </c>
      <c r="Q4" s="39" t="s">
        <v>3</v>
      </c>
      <c r="R4" s="39" t="s">
        <v>40</v>
      </c>
      <c r="S4" s="39" t="s">
        <v>50</v>
      </c>
      <c r="T4" s="43" t="s">
        <v>38</v>
      </c>
      <c r="U4" s="44" t="s">
        <v>16</v>
      </c>
      <c r="V4" s="45" t="s">
        <v>18</v>
      </c>
      <c r="W4" s="45" t="s">
        <v>19</v>
      </c>
      <c r="X4" s="45" t="s">
        <v>20</v>
      </c>
      <c r="Y4" s="46" t="s">
        <v>21</v>
      </c>
    </row>
    <row r="5" spans="1:25" s="15" customFormat="1" x14ac:dyDescent="0.2">
      <c r="A5" s="17">
        <v>43661</v>
      </c>
      <c r="B5" s="14">
        <v>1</v>
      </c>
      <c r="C5" s="11"/>
      <c r="D5" s="11"/>
      <c r="E5" s="12"/>
      <c r="F5" s="11"/>
      <c r="G5" s="11"/>
      <c r="H5" s="11"/>
      <c r="I5" s="12"/>
      <c r="J5" s="12"/>
      <c r="K5" s="18"/>
      <c r="L5" s="18"/>
      <c r="M5" s="11"/>
      <c r="N5" s="13">
        <v>0.33920100000250386</v>
      </c>
      <c r="O5" s="13">
        <v>0.54166666666666663</v>
      </c>
      <c r="P5" s="13">
        <v>0.58333333333333337</v>
      </c>
      <c r="Q5" s="13">
        <v>0.77653899999859277</v>
      </c>
      <c r="R5" s="19">
        <v>1.4583333333333333</v>
      </c>
      <c r="S5" s="19">
        <v>0.33333333333333331</v>
      </c>
      <c r="T5" s="12">
        <v>2019</v>
      </c>
      <c r="U5" s="14">
        <f t="shared" ref="U5:U36" si="0">WEEKNUM(A5)</f>
        <v>29</v>
      </c>
      <c r="V5" s="19">
        <f>+O5-N5</f>
        <v>0.20246566666416277</v>
      </c>
      <c r="W5" s="19">
        <f>+Q5-P5</f>
        <v>0.1932056666652594</v>
      </c>
      <c r="X5" s="19">
        <f t="shared" ref="X5:X68" si="1">+V5+W5</f>
        <v>0.39567133332942217</v>
      </c>
      <c r="Y5" s="19">
        <f>IF(AND(O5&lt;&gt;0,P5&lt;&gt;0),P5-O5,0)</f>
        <v>4.1666666666666741E-2</v>
      </c>
    </row>
    <row r="6" spans="1:25" s="15" customFormat="1" x14ac:dyDescent="0.2">
      <c r="A6" s="17">
        <v>43662</v>
      </c>
      <c r="B6" s="14">
        <v>1</v>
      </c>
      <c r="C6" s="11"/>
      <c r="D6" s="11"/>
      <c r="E6" s="12"/>
      <c r="F6" s="11"/>
      <c r="G6" s="11"/>
      <c r="H6" s="11"/>
      <c r="I6" s="12"/>
      <c r="J6" s="12"/>
      <c r="K6" s="18"/>
      <c r="L6" s="18"/>
      <c r="M6" s="11"/>
      <c r="N6" s="13">
        <v>0.32712999999785097</v>
      </c>
      <c r="O6" s="13">
        <v>0.54290500000206521</v>
      </c>
      <c r="P6" s="13">
        <v>0.57430555555555551</v>
      </c>
      <c r="Q6" s="13">
        <v>0.76049800000328105</v>
      </c>
      <c r="R6" s="19">
        <v>1.4583333333333333</v>
      </c>
      <c r="S6" s="19">
        <v>0.33333333333333331</v>
      </c>
      <c r="T6" s="12">
        <v>2019</v>
      </c>
      <c r="U6" s="14">
        <f t="shared" si="0"/>
        <v>29</v>
      </c>
      <c r="V6" s="19">
        <f>+O6-N6</f>
        <v>0.21577500000421423</v>
      </c>
      <c r="W6" s="19">
        <f>+Q6-P6</f>
        <v>0.18619244444772554</v>
      </c>
      <c r="X6" s="19">
        <f t="shared" si="1"/>
        <v>0.40196744445193977</v>
      </c>
      <c r="Y6" s="19">
        <f>IF(AND(O6&lt;&gt;0,P6&lt;&gt;0),P6-O6,0)</f>
        <v>3.1400555553490306E-2</v>
      </c>
    </row>
    <row r="7" spans="1:25" s="15" customFormat="1" x14ac:dyDescent="0.2">
      <c r="A7" s="17">
        <v>43663</v>
      </c>
      <c r="B7" s="14">
        <v>1</v>
      </c>
      <c r="C7" s="11"/>
      <c r="D7" s="11"/>
      <c r="E7" s="12"/>
      <c r="F7" s="11"/>
      <c r="G7" s="11"/>
      <c r="H7" s="11"/>
      <c r="I7" s="12"/>
      <c r="J7" s="12"/>
      <c r="K7" s="18"/>
      <c r="L7" s="18"/>
      <c r="M7" s="11"/>
      <c r="N7" s="13">
        <v>0.32655099999828963</v>
      </c>
      <c r="O7" s="13">
        <v>0.55000000000291038</v>
      </c>
      <c r="P7" s="13">
        <v>0.58091399999830173</v>
      </c>
      <c r="Q7" s="13">
        <v>0.75736100000358419</v>
      </c>
      <c r="R7" s="19">
        <v>1.4583333333333299</v>
      </c>
      <c r="S7" s="19">
        <v>0.33333333333333298</v>
      </c>
      <c r="T7" s="12">
        <v>2019</v>
      </c>
      <c r="U7" s="14">
        <f t="shared" si="0"/>
        <v>29</v>
      </c>
      <c r="V7" s="19">
        <f>+O7-N7</f>
        <v>0.22344900000462076</v>
      </c>
      <c r="W7" s="19">
        <f>+Q7-P7</f>
        <v>0.17644700000528246</v>
      </c>
      <c r="X7" s="19">
        <f t="shared" si="1"/>
        <v>0.39989600000990322</v>
      </c>
      <c r="Y7" s="19">
        <f>IF(AND(O7&lt;&gt;0,P7&lt;&gt;0),P7-O7,0)</f>
        <v>3.091399999539135E-2</v>
      </c>
    </row>
    <row r="8" spans="1:25" s="15" customFormat="1" x14ac:dyDescent="0.2">
      <c r="A8" s="17">
        <v>43664</v>
      </c>
      <c r="B8" s="14">
        <v>1</v>
      </c>
      <c r="C8" s="11"/>
      <c r="D8" s="11"/>
      <c r="E8" s="12"/>
      <c r="F8" s="11"/>
      <c r="G8" s="11"/>
      <c r="H8" s="11"/>
      <c r="I8" s="12"/>
      <c r="J8" s="12"/>
      <c r="K8" s="18"/>
      <c r="L8" s="18"/>
      <c r="M8" s="11"/>
      <c r="N8" s="13">
        <v>0.33499999999912689</v>
      </c>
      <c r="O8" s="13">
        <v>0.54574100000172621</v>
      </c>
      <c r="P8" s="13">
        <v>0.58467599999858066</v>
      </c>
      <c r="Q8" s="13">
        <v>0.7582059999986086</v>
      </c>
      <c r="R8" s="19">
        <v>1.4583333333333299</v>
      </c>
      <c r="S8" s="19">
        <v>0.33333333333333298</v>
      </c>
      <c r="T8" s="12">
        <v>2019</v>
      </c>
      <c r="U8" s="14">
        <f t="shared" si="0"/>
        <v>29</v>
      </c>
      <c r="V8" s="19">
        <f>+O8-N8</f>
        <v>0.21074100000259932</v>
      </c>
      <c r="W8" s="19">
        <f>+Q8-P8</f>
        <v>0.17353000000002794</v>
      </c>
      <c r="X8" s="19">
        <f t="shared" si="1"/>
        <v>0.38427100000262726</v>
      </c>
      <c r="Y8" s="19">
        <f>IF(AND(O8&lt;&gt;0,P8&lt;&gt;0),P8-O8,0)</f>
        <v>3.8934999996854458E-2</v>
      </c>
    </row>
    <row r="9" spans="1:25" s="15" customFormat="1" x14ac:dyDescent="0.2">
      <c r="A9" s="17">
        <v>43665</v>
      </c>
      <c r="B9" s="14">
        <v>1</v>
      </c>
      <c r="C9" s="11"/>
      <c r="D9" s="11"/>
      <c r="E9" s="12"/>
      <c r="F9" s="11"/>
      <c r="G9" s="11"/>
      <c r="H9" s="11"/>
      <c r="I9" s="12"/>
      <c r="J9" s="12"/>
      <c r="K9" s="18"/>
      <c r="L9" s="18"/>
      <c r="M9" s="11"/>
      <c r="N9" s="13">
        <v>0.33185200000298209</v>
      </c>
      <c r="O9" s="13">
        <v>0.54746500000328524</v>
      </c>
      <c r="P9" s="13">
        <v>0.58631900000182213</v>
      </c>
      <c r="Q9" s="13">
        <v>0.75497699999687029</v>
      </c>
      <c r="R9" s="19">
        <v>1.4583333333333299</v>
      </c>
      <c r="S9" s="19">
        <v>0.33333333333333298</v>
      </c>
      <c r="T9" s="12">
        <v>2019</v>
      </c>
      <c r="U9" s="14">
        <f t="shared" si="0"/>
        <v>29</v>
      </c>
      <c r="V9" s="19">
        <f>+O9-N9</f>
        <v>0.21561300000030315</v>
      </c>
      <c r="W9" s="19">
        <f>+Q9-P9</f>
        <v>0.16865799999504816</v>
      </c>
      <c r="X9" s="19">
        <f t="shared" si="1"/>
        <v>0.3842709999953513</v>
      </c>
      <c r="Y9" s="19">
        <f>IF(AND(O9&lt;&gt;0,P9&lt;&gt;0),P9-O9,0)</f>
        <v>3.8853999998536892E-2</v>
      </c>
    </row>
    <row r="10" spans="1:25" s="15" customFormat="1" x14ac:dyDescent="0.2">
      <c r="A10" s="17">
        <v>43668</v>
      </c>
      <c r="B10" s="14">
        <v>1</v>
      </c>
      <c r="C10" s="11"/>
      <c r="D10" s="11"/>
      <c r="E10" s="12"/>
      <c r="F10" s="11"/>
      <c r="G10" s="11"/>
      <c r="H10" s="11"/>
      <c r="I10" s="12"/>
      <c r="J10" s="12"/>
      <c r="K10" s="18"/>
      <c r="L10" s="18"/>
      <c r="M10" s="11"/>
      <c r="N10" s="13">
        <v>0.3366089999981341</v>
      </c>
      <c r="O10" s="13">
        <v>0.54746500000328524</v>
      </c>
      <c r="P10" s="13">
        <v>0.57334499999706168</v>
      </c>
      <c r="Q10" s="13">
        <v>0.75385400000232039</v>
      </c>
      <c r="R10" s="19">
        <v>1.4583333333333299</v>
      </c>
      <c r="S10" s="19">
        <v>0.33333333333333298</v>
      </c>
      <c r="T10" s="12">
        <v>2019</v>
      </c>
      <c r="U10" s="14">
        <f t="shared" si="0"/>
        <v>30</v>
      </c>
      <c r="V10" s="19">
        <f>+O10-N10</f>
        <v>0.21085600000515115</v>
      </c>
      <c r="W10" s="19">
        <f>+Q10-P10</f>
        <v>0.18050900000525871</v>
      </c>
      <c r="X10" s="19">
        <f t="shared" si="1"/>
        <v>0.39136500001040986</v>
      </c>
      <c r="Y10" s="19">
        <f>IF(AND(O10&lt;&gt;0,P10&lt;&gt;0),P10-O10,0)</f>
        <v>2.5879999993776437E-2</v>
      </c>
    </row>
    <row r="11" spans="1:25" s="15" customFormat="1" x14ac:dyDescent="0.2">
      <c r="A11" s="17">
        <v>43669</v>
      </c>
      <c r="B11" s="14">
        <v>1</v>
      </c>
      <c r="C11" s="11"/>
      <c r="D11" s="11"/>
      <c r="E11" s="12"/>
      <c r="F11" s="11"/>
      <c r="G11" s="11"/>
      <c r="H11" s="11"/>
      <c r="I11" s="12"/>
      <c r="J11" s="12"/>
      <c r="K11" s="18"/>
      <c r="L11" s="18"/>
      <c r="M11" s="11"/>
      <c r="N11" s="13">
        <v>0.32349499999691034</v>
      </c>
      <c r="O11" s="13">
        <v>0.55075200000283075</v>
      </c>
      <c r="P11" s="13">
        <v>0.58292800000344869</v>
      </c>
      <c r="Q11" s="13">
        <v>0.75476899999921443</v>
      </c>
      <c r="R11" s="19">
        <v>1.4583333333333299</v>
      </c>
      <c r="S11" s="19">
        <v>0.33333333333333298</v>
      </c>
      <c r="T11" s="12">
        <v>2019</v>
      </c>
      <c r="U11" s="14">
        <f t="shared" si="0"/>
        <v>30</v>
      </c>
      <c r="V11" s="19">
        <f>+O11-N11</f>
        <v>0.22725700000592042</v>
      </c>
      <c r="W11" s="19">
        <f>+Q11-P11</f>
        <v>0.17184099999576574</v>
      </c>
      <c r="X11" s="19">
        <f t="shared" si="1"/>
        <v>0.39909800000168616</v>
      </c>
      <c r="Y11" s="19">
        <f>IF(AND(O11&lt;&gt;0,P11&lt;&gt;0),P11-O11,0)</f>
        <v>3.2176000000617933E-2</v>
      </c>
    </row>
    <row r="12" spans="1:25" s="15" customFormat="1" x14ac:dyDescent="0.2">
      <c r="A12" s="17">
        <v>43670</v>
      </c>
      <c r="B12" s="14">
        <v>1</v>
      </c>
      <c r="C12" s="11"/>
      <c r="D12" s="11"/>
      <c r="E12" s="12"/>
      <c r="F12" s="11"/>
      <c r="G12" s="11"/>
      <c r="H12" s="11"/>
      <c r="I12" s="12"/>
      <c r="J12" s="12"/>
      <c r="K12" s="18"/>
      <c r="L12" s="18"/>
      <c r="M12" s="11"/>
      <c r="N12" s="13">
        <v>0.31994200000190176</v>
      </c>
      <c r="O12" s="13">
        <v>0.54774300000281073</v>
      </c>
      <c r="P12" s="13">
        <v>0.58587999999872409</v>
      </c>
      <c r="Q12" s="13">
        <v>0.75199099999736063</v>
      </c>
      <c r="R12" s="19">
        <v>1.4583333333333299</v>
      </c>
      <c r="S12" s="19">
        <v>0.33333333333333298</v>
      </c>
      <c r="T12" s="12">
        <v>2019</v>
      </c>
      <c r="U12" s="14">
        <f t="shared" si="0"/>
        <v>30</v>
      </c>
      <c r="V12" s="19">
        <f>+O12-N12</f>
        <v>0.22780100000090897</v>
      </c>
      <c r="W12" s="19">
        <f>+Q12-P12</f>
        <v>0.16611099999863654</v>
      </c>
      <c r="X12" s="19">
        <f t="shared" si="1"/>
        <v>0.39391199999954551</v>
      </c>
      <c r="Y12" s="19">
        <f>IF(AND(O12&lt;&gt;0,P12&lt;&gt;0),P12-O12,0)</f>
        <v>3.8136999995913357E-2</v>
      </c>
    </row>
    <row r="13" spans="1:25" s="15" customFormat="1" x14ac:dyDescent="0.2">
      <c r="A13" s="17">
        <v>43671</v>
      </c>
      <c r="B13" s="14">
        <v>1</v>
      </c>
      <c r="C13" s="11"/>
      <c r="D13" s="11"/>
      <c r="E13" s="12"/>
      <c r="F13" s="11"/>
      <c r="G13" s="11"/>
      <c r="H13" s="11"/>
      <c r="I13" s="12"/>
      <c r="J13" s="12"/>
      <c r="K13" s="18"/>
      <c r="L13" s="18"/>
      <c r="M13" s="11"/>
      <c r="N13" s="13">
        <v>0.3234260000026552</v>
      </c>
      <c r="O13" s="13">
        <v>0.57052100000146311</v>
      </c>
      <c r="P13" s="13">
        <v>0.5855089999968186</v>
      </c>
      <c r="Q13" s="13">
        <v>0.75</v>
      </c>
      <c r="R13" s="19">
        <v>1.4583333333333299</v>
      </c>
      <c r="S13" s="19">
        <v>0.33333333333333298</v>
      </c>
      <c r="T13" s="12">
        <v>2019</v>
      </c>
      <c r="U13" s="14">
        <f t="shared" si="0"/>
        <v>30</v>
      </c>
      <c r="V13" s="19">
        <f>+O13-N13</f>
        <v>0.24709499999880791</v>
      </c>
      <c r="W13" s="19">
        <f>+Q13-P13</f>
        <v>0.1644910000031814</v>
      </c>
      <c r="X13" s="19">
        <f t="shared" si="1"/>
        <v>0.41158600000198931</v>
      </c>
      <c r="Y13" s="19">
        <f>IF(AND(O13&lt;&gt;0,P13&lt;&gt;0),P13-O13,0)</f>
        <v>1.4987999995355494E-2</v>
      </c>
    </row>
    <row r="14" spans="1:25" s="15" customFormat="1" x14ac:dyDescent="0.2">
      <c r="A14" s="17">
        <v>43672</v>
      </c>
      <c r="B14" s="14">
        <v>1</v>
      </c>
      <c r="C14" s="11"/>
      <c r="D14" s="11"/>
      <c r="E14" s="12"/>
      <c r="F14" s="11"/>
      <c r="G14" s="11"/>
      <c r="H14" s="11"/>
      <c r="I14" s="12"/>
      <c r="J14" s="12"/>
      <c r="K14" s="18"/>
      <c r="L14" s="18"/>
      <c r="M14" s="11"/>
      <c r="N14" s="13">
        <v>0.32128499999816995</v>
      </c>
      <c r="O14" s="13">
        <v>0.56138900000223657</v>
      </c>
      <c r="P14" s="13">
        <v>0.5772690000012517</v>
      </c>
      <c r="Q14" s="13">
        <v>0.76252299999759998</v>
      </c>
      <c r="R14" s="19">
        <v>1.4583333333333299</v>
      </c>
      <c r="S14" s="19">
        <v>0.33333333333333298</v>
      </c>
      <c r="T14" s="12">
        <v>2019</v>
      </c>
      <c r="U14" s="14">
        <f t="shared" si="0"/>
        <v>30</v>
      </c>
      <c r="V14" s="19">
        <f>+O14-N14</f>
        <v>0.24010400000406662</v>
      </c>
      <c r="W14" s="19">
        <f>+Q14-P14</f>
        <v>0.18525399999634828</v>
      </c>
      <c r="X14" s="19">
        <f t="shared" si="1"/>
        <v>0.4253580000004149</v>
      </c>
      <c r="Y14" s="19">
        <f>IF(AND(O14&lt;&gt;0,P14&lt;&gt;0),P14-O14,0)</f>
        <v>1.5879999999015126E-2</v>
      </c>
    </row>
    <row r="15" spans="1:25" s="15" customFormat="1" x14ac:dyDescent="0.2">
      <c r="A15" s="17">
        <v>43675</v>
      </c>
      <c r="B15" s="14">
        <v>1</v>
      </c>
      <c r="C15" s="11"/>
      <c r="D15" s="11"/>
      <c r="E15" s="12"/>
      <c r="F15" s="11"/>
      <c r="G15" s="11"/>
      <c r="H15" s="11"/>
      <c r="I15" s="12"/>
      <c r="J15" s="12"/>
      <c r="K15" s="18"/>
      <c r="L15" s="18"/>
      <c r="M15" s="11"/>
      <c r="N15" s="13">
        <v>0.32314800000312971</v>
      </c>
      <c r="O15" s="13">
        <v>0.54991899999731686</v>
      </c>
      <c r="P15" s="13">
        <v>0.57106499999645166</v>
      </c>
      <c r="Q15" s="13">
        <v>0.76541700000234414</v>
      </c>
      <c r="R15" s="19">
        <v>1.4583333333333299</v>
      </c>
      <c r="S15" s="19">
        <v>0.33333333333333298</v>
      </c>
      <c r="T15" s="12">
        <v>2019</v>
      </c>
      <c r="U15" s="14">
        <f t="shared" si="0"/>
        <v>31</v>
      </c>
      <c r="V15" s="19">
        <f>+O15-N15</f>
        <v>0.22677099999418715</v>
      </c>
      <c r="W15" s="19">
        <f>+Q15-P15</f>
        <v>0.19435200000589248</v>
      </c>
      <c r="X15" s="19">
        <f t="shared" si="1"/>
        <v>0.42112300000007963</v>
      </c>
      <c r="Y15" s="19">
        <f>IF(AND(O15&lt;&gt;0,P15&lt;&gt;0),P15-O15,0)</f>
        <v>2.1145999999134801E-2</v>
      </c>
    </row>
    <row r="16" spans="1:25" s="15" customFormat="1" x14ac:dyDescent="0.2">
      <c r="A16" s="17">
        <v>43676</v>
      </c>
      <c r="B16" s="14">
        <v>1</v>
      </c>
      <c r="C16" s="11"/>
      <c r="D16" s="11"/>
      <c r="E16" s="12"/>
      <c r="F16" s="11"/>
      <c r="G16" s="11"/>
      <c r="H16" s="11"/>
      <c r="I16" s="12"/>
      <c r="J16" s="12"/>
      <c r="K16" s="18"/>
      <c r="L16" s="18"/>
      <c r="M16" s="11"/>
      <c r="N16" s="13">
        <v>0.32047500000044238</v>
      </c>
      <c r="O16" s="13">
        <v>0.53893499999685446</v>
      </c>
      <c r="P16" s="13">
        <v>0.57259299999714131</v>
      </c>
      <c r="Q16" s="13">
        <v>0.75405100000352832</v>
      </c>
      <c r="R16" s="19">
        <v>1.4583333333333299</v>
      </c>
      <c r="S16" s="19">
        <v>0.33333333333333298</v>
      </c>
      <c r="T16" s="12">
        <v>2019</v>
      </c>
      <c r="U16" s="14">
        <f t="shared" si="0"/>
        <v>31</v>
      </c>
      <c r="V16" s="19">
        <f>+O16-N16</f>
        <v>0.21845999999641208</v>
      </c>
      <c r="W16" s="19">
        <f>+Q16-P16</f>
        <v>0.18145800000638701</v>
      </c>
      <c r="X16" s="19">
        <f t="shared" si="1"/>
        <v>0.39991800000279909</v>
      </c>
      <c r="Y16" s="19">
        <f>IF(AND(O16&lt;&gt;0,P16&lt;&gt;0),P16-O16,0)</f>
        <v>3.3658000000286847E-2</v>
      </c>
    </row>
    <row r="17" spans="1:25" s="15" customFormat="1" ht="13.5" customHeight="1" x14ac:dyDescent="0.2">
      <c r="A17" s="17">
        <v>43677</v>
      </c>
      <c r="B17" s="14">
        <v>1</v>
      </c>
      <c r="C17" s="11"/>
      <c r="D17" s="11"/>
      <c r="E17" s="12"/>
      <c r="F17" s="11"/>
      <c r="G17" s="11"/>
      <c r="H17" s="11"/>
      <c r="I17" s="12"/>
      <c r="J17" s="12"/>
      <c r="K17" s="18"/>
      <c r="L17" s="18"/>
      <c r="M17" s="11"/>
      <c r="N17" s="13">
        <v>0.38500000000203727</v>
      </c>
      <c r="O17" s="13">
        <v>0.54338000000279862</v>
      </c>
      <c r="P17" s="13">
        <v>0.58017400000244379</v>
      </c>
      <c r="Q17" s="13">
        <v>0.7564120000024559</v>
      </c>
      <c r="R17" s="19">
        <v>1.4583333333333299</v>
      </c>
      <c r="S17" s="19">
        <v>0.33333333333333298</v>
      </c>
      <c r="T17" s="12">
        <v>2019</v>
      </c>
      <c r="U17" s="14">
        <f t="shared" si="0"/>
        <v>31</v>
      </c>
      <c r="V17" s="19">
        <f>+O17-N17</f>
        <v>0.15838000000076136</v>
      </c>
      <c r="W17" s="19">
        <f>+Q17-P17</f>
        <v>0.17623800000001211</v>
      </c>
      <c r="X17" s="19">
        <f t="shared" si="1"/>
        <v>0.33461800000077346</v>
      </c>
      <c r="Y17" s="19">
        <f>IF(AND(O17&lt;&gt;0,P17&lt;&gt;0),P17-O17,0)</f>
        <v>3.6793999999645166E-2</v>
      </c>
    </row>
    <row r="18" spans="1:25" s="15" customFormat="1" x14ac:dyDescent="0.2">
      <c r="A18" s="17">
        <v>43678</v>
      </c>
      <c r="B18" s="14">
        <v>1</v>
      </c>
      <c r="C18" s="11"/>
      <c r="D18" s="11"/>
      <c r="E18" s="12"/>
      <c r="F18" s="11"/>
      <c r="G18" s="11"/>
      <c r="H18" s="11"/>
      <c r="I18" s="12"/>
      <c r="J18" s="12"/>
      <c r="K18" s="18"/>
      <c r="L18" s="18"/>
      <c r="M18" s="11"/>
      <c r="N18" s="13">
        <v>0.35498799999913899</v>
      </c>
      <c r="O18" s="13">
        <v>0.54166666666666663</v>
      </c>
      <c r="P18" s="13">
        <v>0.58333333333333337</v>
      </c>
      <c r="Q18" s="13">
        <v>0.63580999999976484</v>
      </c>
      <c r="R18" s="19">
        <v>1.4583333333333299</v>
      </c>
      <c r="S18" s="19">
        <v>0.33333333333333298</v>
      </c>
      <c r="T18" s="12">
        <v>2019</v>
      </c>
      <c r="U18" s="14">
        <f t="shared" si="0"/>
        <v>31</v>
      </c>
      <c r="V18" s="19">
        <f>+O18-N18</f>
        <v>0.18667866666752764</v>
      </c>
      <c r="W18" s="19">
        <f>+Q18-P18</f>
        <v>5.2476666666431471E-2</v>
      </c>
      <c r="X18" s="19">
        <f t="shared" si="1"/>
        <v>0.23915533333395911</v>
      </c>
      <c r="Y18" s="19">
        <f>IF(AND(O18&lt;&gt;0,P18&lt;&gt;0),P18-O18,0)</f>
        <v>4.1666666666666741E-2</v>
      </c>
    </row>
    <row r="19" spans="1:25" s="15" customFormat="1" x14ac:dyDescent="0.2">
      <c r="A19" s="17">
        <v>43682</v>
      </c>
      <c r="B19" s="14">
        <v>1</v>
      </c>
      <c r="C19" s="11"/>
      <c r="D19" s="11">
        <v>1</v>
      </c>
      <c r="E19" s="12"/>
      <c r="F19" s="11"/>
      <c r="G19" s="11"/>
      <c r="H19" s="11"/>
      <c r="I19" s="12"/>
      <c r="J19" s="12"/>
      <c r="K19" s="18"/>
      <c r="L19" s="18"/>
      <c r="M19" s="11"/>
      <c r="N19" s="13">
        <v>0</v>
      </c>
      <c r="O19" s="13">
        <v>0</v>
      </c>
      <c r="P19" s="13">
        <v>0</v>
      </c>
      <c r="Q19" s="13">
        <v>0</v>
      </c>
      <c r="R19" s="19">
        <v>1.4583333333333299</v>
      </c>
      <c r="S19" s="19">
        <v>0.33333333333333298</v>
      </c>
      <c r="T19" s="12">
        <v>2019</v>
      </c>
      <c r="U19" s="14">
        <f t="shared" si="0"/>
        <v>32</v>
      </c>
      <c r="V19" s="19">
        <f>+O19-N19</f>
        <v>0</v>
      </c>
      <c r="W19" s="19">
        <f>+Q19-P19</f>
        <v>0</v>
      </c>
      <c r="X19" s="19">
        <f t="shared" si="1"/>
        <v>0</v>
      </c>
      <c r="Y19" s="19">
        <f>IF(AND(O19&lt;&gt;0,P19&lt;&gt;0),P19-O19,0)</f>
        <v>0</v>
      </c>
    </row>
    <row r="20" spans="1:25" s="15" customFormat="1" x14ac:dyDescent="0.2">
      <c r="A20" s="17">
        <v>43683</v>
      </c>
      <c r="B20" s="14">
        <v>1</v>
      </c>
      <c r="C20" s="11">
        <v>1</v>
      </c>
      <c r="D20" s="11"/>
      <c r="E20" s="12"/>
      <c r="F20" s="11"/>
      <c r="G20" s="11"/>
      <c r="H20" s="11"/>
      <c r="I20" s="12"/>
      <c r="J20" s="12"/>
      <c r="K20" s="18"/>
      <c r="L20" s="18"/>
      <c r="M20" s="11"/>
      <c r="N20" s="13">
        <v>0</v>
      </c>
      <c r="O20" s="13">
        <v>0</v>
      </c>
      <c r="P20" s="13">
        <v>0</v>
      </c>
      <c r="Q20" s="13">
        <v>0</v>
      </c>
      <c r="R20" s="19">
        <v>1.4583333333333299</v>
      </c>
      <c r="S20" s="19">
        <v>0.33333333333333298</v>
      </c>
      <c r="T20" s="12">
        <v>2019</v>
      </c>
      <c r="U20" s="14">
        <f t="shared" si="0"/>
        <v>32</v>
      </c>
      <c r="V20" s="19">
        <f>+O20-N20</f>
        <v>0</v>
      </c>
      <c r="W20" s="19">
        <f>+Q20-P20</f>
        <v>0</v>
      </c>
      <c r="X20" s="19">
        <f t="shared" si="1"/>
        <v>0</v>
      </c>
      <c r="Y20" s="19">
        <f>IF(AND(O20&lt;&gt;0,P20&lt;&gt;0),P20-O20,0)</f>
        <v>0</v>
      </c>
    </row>
    <row r="21" spans="1:25" s="15" customFormat="1" x14ac:dyDescent="0.2">
      <c r="A21" s="17">
        <v>43684</v>
      </c>
      <c r="B21" s="14">
        <v>1</v>
      </c>
      <c r="C21" s="11">
        <v>1</v>
      </c>
      <c r="D21" s="11"/>
      <c r="E21" s="12"/>
      <c r="F21" s="11"/>
      <c r="G21" s="11"/>
      <c r="H21" s="11"/>
      <c r="I21" s="12"/>
      <c r="J21" s="12"/>
      <c r="K21" s="18"/>
      <c r="L21" s="18"/>
      <c r="M21" s="11"/>
      <c r="N21" s="13">
        <v>0</v>
      </c>
      <c r="O21" s="13">
        <v>0</v>
      </c>
      <c r="P21" s="13">
        <v>0</v>
      </c>
      <c r="Q21" s="13">
        <v>0</v>
      </c>
      <c r="R21" s="19">
        <v>1.4583333333333299</v>
      </c>
      <c r="S21" s="19">
        <v>0.33333333333333298</v>
      </c>
      <c r="T21" s="12">
        <v>2019</v>
      </c>
      <c r="U21" s="14">
        <f t="shared" si="0"/>
        <v>32</v>
      </c>
      <c r="V21" s="19">
        <f>+O21-N21</f>
        <v>0</v>
      </c>
      <c r="W21" s="19">
        <f>+Q21-P21</f>
        <v>0</v>
      </c>
      <c r="X21" s="19">
        <f t="shared" si="1"/>
        <v>0</v>
      </c>
      <c r="Y21" s="19">
        <f>IF(AND(O21&lt;&gt;0,P21&lt;&gt;0),P21-O21,0)</f>
        <v>0</v>
      </c>
    </row>
    <row r="22" spans="1:25" s="15" customFormat="1" x14ac:dyDescent="0.2">
      <c r="A22" s="17">
        <v>43685</v>
      </c>
      <c r="B22" s="14">
        <v>1</v>
      </c>
      <c r="C22" s="11">
        <v>1</v>
      </c>
      <c r="D22" s="11"/>
      <c r="E22" s="12"/>
      <c r="F22" s="11"/>
      <c r="G22" s="11"/>
      <c r="H22" s="11"/>
      <c r="I22" s="12"/>
      <c r="J22" s="12"/>
      <c r="K22" s="18"/>
      <c r="L22" s="18"/>
      <c r="M22" s="11"/>
      <c r="N22" s="13">
        <v>0</v>
      </c>
      <c r="O22" s="13">
        <v>0</v>
      </c>
      <c r="P22" s="13">
        <v>0</v>
      </c>
      <c r="Q22" s="13">
        <v>0</v>
      </c>
      <c r="R22" s="19">
        <v>1.4583333333333299</v>
      </c>
      <c r="S22" s="19">
        <v>0.33333333333333298</v>
      </c>
      <c r="T22" s="12">
        <v>2019</v>
      </c>
      <c r="U22" s="14">
        <f t="shared" si="0"/>
        <v>32</v>
      </c>
      <c r="V22" s="19">
        <f>+O22-N22</f>
        <v>0</v>
      </c>
      <c r="W22" s="19">
        <f>+Q22-P22</f>
        <v>0</v>
      </c>
      <c r="X22" s="19">
        <f t="shared" si="1"/>
        <v>0</v>
      </c>
      <c r="Y22" s="19">
        <f>IF(AND(O22&lt;&gt;0,P22&lt;&gt;0),P22-O22,0)</f>
        <v>0</v>
      </c>
    </row>
    <row r="23" spans="1:25" s="15" customFormat="1" x14ac:dyDescent="0.2">
      <c r="A23" s="17">
        <v>43686</v>
      </c>
      <c r="B23" s="14">
        <v>1</v>
      </c>
      <c r="C23" s="11"/>
      <c r="D23" s="11"/>
      <c r="E23" s="12"/>
      <c r="F23" s="11"/>
      <c r="G23" s="11"/>
      <c r="H23" s="11"/>
      <c r="I23" s="12"/>
      <c r="J23" s="12"/>
      <c r="K23" s="18"/>
      <c r="L23" s="18"/>
      <c r="M23" s="11">
        <v>1</v>
      </c>
      <c r="N23" s="13">
        <v>0</v>
      </c>
      <c r="O23" s="13">
        <v>0</v>
      </c>
      <c r="P23" s="13">
        <v>0</v>
      </c>
      <c r="Q23" s="13">
        <v>0</v>
      </c>
      <c r="R23" s="19">
        <v>1.4583333333333299</v>
      </c>
      <c r="S23" s="19">
        <v>0.33333333333333298</v>
      </c>
      <c r="T23" s="12">
        <v>2019</v>
      </c>
      <c r="U23" s="14">
        <f t="shared" si="0"/>
        <v>32</v>
      </c>
      <c r="V23" s="19">
        <f>+O23-N23</f>
        <v>0</v>
      </c>
      <c r="W23" s="19">
        <f>+Q23-P23</f>
        <v>0</v>
      </c>
      <c r="X23" s="19">
        <f t="shared" si="1"/>
        <v>0</v>
      </c>
      <c r="Y23" s="19">
        <f>IF(AND(O23&lt;&gt;0,P23&lt;&gt;0),P23-O23,0)</f>
        <v>0</v>
      </c>
    </row>
    <row r="24" spans="1:25" s="15" customFormat="1" x14ac:dyDescent="0.2">
      <c r="A24" s="17">
        <v>43689</v>
      </c>
      <c r="B24" s="14">
        <v>1</v>
      </c>
      <c r="C24" s="11"/>
      <c r="D24" s="11"/>
      <c r="E24" s="12"/>
      <c r="F24" s="11"/>
      <c r="G24" s="11"/>
      <c r="H24" s="11"/>
      <c r="I24" s="12"/>
      <c r="J24" s="12"/>
      <c r="K24" s="18"/>
      <c r="L24" s="18"/>
      <c r="M24" s="11">
        <v>1</v>
      </c>
      <c r="N24" s="13">
        <v>0</v>
      </c>
      <c r="O24" s="13">
        <v>0</v>
      </c>
      <c r="P24" s="13">
        <v>0</v>
      </c>
      <c r="Q24" s="13">
        <v>0</v>
      </c>
      <c r="R24" s="19">
        <v>1.4583333333333299</v>
      </c>
      <c r="S24" s="19">
        <v>0.33333333333333298</v>
      </c>
      <c r="T24" s="12">
        <v>2019</v>
      </c>
      <c r="U24" s="14">
        <f t="shared" si="0"/>
        <v>33</v>
      </c>
      <c r="V24" s="19">
        <f>+O24-N24</f>
        <v>0</v>
      </c>
      <c r="W24" s="19">
        <f>+Q24-P24</f>
        <v>0</v>
      </c>
      <c r="X24" s="19">
        <f t="shared" si="1"/>
        <v>0</v>
      </c>
      <c r="Y24" s="19">
        <f>IF(AND(O24&lt;&gt;0,P24&lt;&gt;0),P24-O24,0)</f>
        <v>0</v>
      </c>
    </row>
    <row r="25" spans="1:25" s="15" customFormat="1" x14ac:dyDescent="0.2">
      <c r="A25" s="17">
        <v>43690</v>
      </c>
      <c r="B25" s="14">
        <v>1</v>
      </c>
      <c r="C25" s="11"/>
      <c r="D25" s="11"/>
      <c r="E25" s="12"/>
      <c r="F25" s="11"/>
      <c r="G25" s="11"/>
      <c r="H25" s="11"/>
      <c r="I25" s="12"/>
      <c r="J25" s="12"/>
      <c r="K25" s="18"/>
      <c r="L25" s="18"/>
      <c r="M25" s="11">
        <v>1</v>
      </c>
      <c r="N25" s="13">
        <v>0</v>
      </c>
      <c r="O25" s="13">
        <v>0</v>
      </c>
      <c r="P25" s="13">
        <v>0</v>
      </c>
      <c r="Q25" s="13">
        <v>0</v>
      </c>
      <c r="R25" s="19">
        <v>1.4583333333333299</v>
      </c>
      <c r="S25" s="19">
        <v>0.33333333333333298</v>
      </c>
      <c r="T25" s="12">
        <v>2019</v>
      </c>
      <c r="U25" s="14">
        <f t="shared" si="0"/>
        <v>33</v>
      </c>
      <c r="V25" s="19">
        <f>+O25-N25</f>
        <v>0</v>
      </c>
      <c r="W25" s="19">
        <f>+Q25-P25</f>
        <v>0</v>
      </c>
      <c r="X25" s="19">
        <f t="shared" si="1"/>
        <v>0</v>
      </c>
      <c r="Y25" s="19">
        <f>IF(AND(O25&lt;&gt;0,P25&lt;&gt;0),P25-O25,0)</f>
        <v>0</v>
      </c>
    </row>
    <row r="26" spans="1:25" s="15" customFormat="1" x14ac:dyDescent="0.2">
      <c r="A26" s="17">
        <v>43691</v>
      </c>
      <c r="B26" s="14">
        <v>1</v>
      </c>
      <c r="C26" s="11"/>
      <c r="D26" s="11"/>
      <c r="E26" s="12"/>
      <c r="F26" s="11"/>
      <c r="G26" s="11"/>
      <c r="H26" s="11"/>
      <c r="I26" s="12"/>
      <c r="J26" s="12"/>
      <c r="K26" s="18"/>
      <c r="L26" s="18"/>
      <c r="M26" s="11">
        <v>1</v>
      </c>
      <c r="N26" s="13">
        <v>0</v>
      </c>
      <c r="O26" s="13">
        <v>0</v>
      </c>
      <c r="P26" s="13">
        <v>0</v>
      </c>
      <c r="Q26" s="13">
        <v>0</v>
      </c>
      <c r="R26" s="19">
        <v>1.4583333333333299</v>
      </c>
      <c r="S26" s="19">
        <v>0.33333333333333298</v>
      </c>
      <c r="T26" s="12">
        <v>2019</v>
      </c>
      <c r="U26" s="14">
        <f t="shared" si="0"/>
        <v>33</v>
      </c>
      <c r="V26" s="19">
        <f>+O26-N26</f>
        <v>0</v>
      </c>
      <c r="W26" s="19">
        <f>+Q26-P26</f>
        <v>0</v>
      </c>
      <c r="X26" s="19">
        <f t="shared" si="1"/>
        <v>0</v>
      </c>
      <c r="Y26" s="19">
        <f>IF(AND(O26&lt;&gt;0,P26&lt;&gt;0),P26-O26,0)</f>
        <v>0</v>
      </c>
    </row>
    <row r="27" spans="1:25" s="15" customFormat="1" x14ac:dyDescent="0.2">
      <c r="A27" s="17">
        <v>43692</v>
      </c>
      <c r="B27" s="14">
        <v>1</v>
      </c>
      <c r="C27" s="11"/>
      <c r="D27" s="11"/>
      <c r="E27" s="12"/>
      <c r="F27" s="11">
        <v>1</v>
      </c>
      <c r="G27" s="11"/>
      <c r="H27" s="11"/>
      <c r="I27" s="12"/>
      <c r="J27" s="12"/>
      <c r="K27" s="18"/>
      <c r="L27" s="18"/>
      <c r="M27" s="11"/>
      <c r="N27" s="13">
        <v>0</v>
      </c>
      <c r="O27" s="13">
        <v>0</v>
      </c>
      <c r="P27" s="13">
        <v>0</v>
      </c>
      <c r="Q27" s="13">
        <v>0</v>
      </c>
      <c r="R27" s="19">
        <v>1.4583333333333299</v>
      </c>
      <c r="S27" s="19">
        <v>0.33333333333333298</v>
      </c>
      <c r="T27" s="12">
        <v>2019</v>
      </c>
      <c r="U27" s="14">
        <f t="shared" si="0"/>
        <v>33</v>
      </c>
      <c r="V27" s="19">
        <f>+O27-N27</f>
        <v>0</v>
      </c>
      <c r="W27" s="19">
        <f>+Q27-P27</f>
        <v>0</v>
      </c>
      <c r="X27" s="19">
        <f t="shared" si="1"/>
        <v>0</v>
      </c>
      <c r="Y27" s="19">
        <f>IF(AND(O27&lt;&gt;0,P27&lt;&gt;0),P27-O27,0)</f>
        <v>0</v>
      </c>
    </row>
    <row r="28" spans="1:25" s="15" customFormat="1" x14ac:dyDescent="0.2">
      <c r="A28" s="17">
        <v>43693</v>
      </c>
      <c r="B28" s="14">
        <v>1</v>
      </c>
      <c r="C28" s="11"/>
      <c r="D28" s="11"/>
      <c r="E28" s="12"/>
      <c r="F28" s="11"/>
      <c r="G28" s="11"/>
      <c r="H28" s="11"/>
      <c r="I28" s="12"/>
      <c r="J28" s="12"/>
      <c r="K28" s="18"/>
      <c r="L28" s="18"/>
      <c r="M28" s="11">
        <v>1</v>
      </c>
      <c r="N28" s="13">
        <v>0</v>
      </c>
      <c r="O28" s="13">
        <v>0</v>
      </c>
      <c r="P28" s="13">
        <v>0</v>
      </c>
      <c r="Q28" s="13">
        <v>0</v>
      </c>
      <c r="R28" s="19">
        <v>1.4583333333333299</v>
      </c>
      <c r="S28" s="19">
        <v>0.33333333333333298</v>
      </c>
      <c r="T28" s="12">
        <v>2019</v>
      </c>
      <c r="U28" s="14">
        <f t="shared" si="0"/>
        <v>33</v>
      </c>
      <c r="V28" s="19">
        <f>+O28-N28</f>
        <v>0</v>
      </c>
      <c r="W28" s="19">
        <f>+Q28-P28</f>
        <v>0</v>
      </c>
      <c r="X28" s="19">
        <f t="shared" si="1"/>
        <v>0</v>
      </c>
      <c r="Y28" s="19">
        <f>IF(AND(O28&lt;&gt;0,P28&lt;&gt;0),P28-O28,0)</f>
        <v>0</v>
      </c>
    </row>
    <row r="29" spans="1:25" s="15" customFormat="1" x14ac:dyDescent="0.2">
      <c r="A29" s="17">
        <v>43696</v>
      </c>
      <c r="B29" s="14">
        <v>1</v>
      </c>
      <c r="C29" s="11"/>
      <c r="D29" s="11"/>
      <c r="E29" s="12"/>
      <c r="F29" s="11"/>
      <c r="G29" s="11"/>
      <c r="H29" s="11"/>
      <c r="I29" s="12"/>
      <c r="J29" s="12"/>
      <c r="K29" s="18"/>
      <c r="L29" s="18"/>
      <c r="M29" s="11">
        <v>1</v>
      </c>
      <c r="N29" s="13">
        <v>0</v>
      </c>
      <c r="O29" s="13">
        <v>0</v>
      </c>
      <c r="P29" s="13">
        <v>0</v>
      </c>
      <c r="Q29" s="13">
        <v>0</v>
      </c>
      <c r="R29" s="19">
        <v>1.4583333333333299</v>
      </c>
      <c r="S29" s="19">
        <v>0.33333333333333298</v>
      </c>
      <c r="T29" s="12">
        <v>2019</v>
      </c>
      <c r="U29" s="14">
        <f t="shared" si="0"/>
        <v>34</v>
      </c>
      <c r="V29" s="19">
        <f>+O29-N29</f>
        <v>0</v>
      </c>
      <c r="W29" s="19">
        <f>+Q29-P29</f>
        <v>0</v>
      </c>
      <c r="X29" s="19">
        <f t="shared" si="1"/>
        <v>0</v>
      </c>
      <c r="Y29" s="19">
        <f>IF(AND(O29&lt;&gt;0,P29&lt;&gt;0),P29-O29,0)</f>
        <v>0</v>
      </c>
    </row>
    <row r="30" spans="1:25" s="15" customFormat="1" x14ac:dyDescent="0.2">
      <c r="A30" s="17">
        <v>43697</v>
      </c>
      <c r="B30" s="14">
        <v>1</v>
      </c>
      <c r="C30" s="11"/>
      <c r="D30" s="11"/>
      <c r="E30" s="12"/>
      <c r="F30" s="11"/>
      <c r="G30" s="11"/>
      <c r="H30" s="11"/>
      <c r="I30" s="12"/>
      <c r="J30" s="12"/>
      <c r="K30" s="18"/>
      <c r="L30" s="18"/>
      <c r="M30" s="11">
        <v>1</v>
      </c>
      <c r="N30" s="13">
        <v>0</v>
      </c>
      <c r="O30" s="13">
        <v>0</v>
      </c>
      <c r="P30" s="13">
        <v>0</v>
      </c>
      <c r="Q30" s="13">
        <v>0</v>
      </c>
      <c r="R30" s="19">
        <v>1.4583333333333299</v>
      </c>
      <c r="S30" s="19">
        <v>0.33333333333333298</v>
      </c>
      <c r="T30" s="12">
        <v>2019</v>
      </c>
      <c r="U30" s="14">
        <f t="shared" si="0"/>
        <v>34</v>
      </c>
      <c r="V30" s="19">
        <f>+O30-N30</f>
        <v>0</v>
      </c>
      <c r="W30" s="19">
        <f>+Q30-P30</f>
        <v>0</v>
      </c>
      <c r="X30" s="19">
        <f t="shared" si="1"/>
        <v>0</v>
      </c>
      <c r="Y30" s="19">
        <f>IF(AND(O30&lt;&gt;0,P30&lt;&gt;0),P30-O30,0)</f>
        <v>0</v>
      </c>
    </row>
    <row r="31" spans="1:25" s="15" customFormat="1" x14ac:dyDescent="0.2">
      <c r="A31" s="17">
        <v>43698</v>
      </c>
      <c r="B31" s="14">
        <v>1</v>
      </c>
      <c r="C31" s="11"/>
      <c r="D31" s="11"/>
      <c r="E31" s="12"/>
      <c r="F31" s="11"/>
      <c r="G31" s="11"/>
      <c r="H31" s="11"/>
      <c r="I31" s="12"/>
      <c r="J31" s="12"/>
      <c r="K31" s="18"/>
      <c r="L31" s="18"/>
      <c r="M31" s="11">
        <v>1</v>
      </c>
      <c r="N31" s="13">
        <v>0</v>
      </c>
      <c r="O31" s="13">
        <v>0</v>
      </c>
      <c r="P31" s="13">
        <v>0</v>
      </c>
      <c r="Q31" s="13">
        <v>0</v>
      </c>
      <c r="R31" s="19">
        <v>1.4583333333333299</v>
      </c>
      <c r="S31" s="19">
        <v>0.33333333333333298</v>
      </c>
      <c r="T31" s="12">
        <v>2019</v>
      </c>
      <c r="U31" s="14">
        <f t="shared" si="0"/>
        <v>34</v>
      </c>
      <c r="V31" s="19">
        <f>+O31-N31</f>
        <v>0</v>
      </c>
      <c r="W31" s="19">
        <f>+Q31-P31</f>
        <v>0</v>
      </c>
      <c r="X31" s="19">
        <f t="shared" si="1"/>
        <v>0</v>
      </c>
      <c r="Y31" s="19">
        <f>IF(AND(O31&lt;&gt;0,P31&lt;&gt;0),P31-O31,0)</f>
        <v>0</v>
      </c>
    </row>
    <row r="32" spans="1:25" s="15" customFormat="1" x14ac:dyDescent="0.2">
      <c r="A32" s="17">
        <v>43699</v>
      </c>
      <c r="B32" s="14">
        <v>1</v>
      </c>
      <c r="C32" s="11"/>
      <c r="D32" s="11"/>
      <c r="E32" s="12"/>
      <c r="F32" s="11"/>
      <c r="G32" s="11"/>
      <c r="H32" s="11"/>
      <c r="I32" s="12"/>
      <c r="J32" s="12"/>
      <c r="K32" s="18"/>
      <c r="L32" s="18"/>
      <c r="M32" s="11">
        <v>1</v>
      </c>
      <c r="N32" s="13">
        <v>0</v>
      </c>
      <c r="O32" s="13">
        <v>0</v>
      </c>
      <c r="P32" s="13">
        <v>0</v>
      </c>
      <c r="Q32" s="13">
        <v>0</v>
      </c>
      <c r="R32" s="19">
        <v>1.4583333333333299</v>
      </c>
      <c r="S32" s="19">
        <v>0.33333333333333298</v>
      </c>
      <c r="T32" s="12">
        <v>2019</v>
      </c>
      <c r="U32" s="14">
        <f t="shared" si="0"/>
        <v>34</v>
      </c>
      <c r="V32" s="19">
        <f>+O32-N32</f>
        <v>0</v>
      </c>
      <c r="W32" s="19">
        <f>+Q32-P32</f>
        <v>0</v>
      </c>
      <c r="X32" s="19">
        <f t="shared" si="1"/>
        <v>0</v>
      </c>
      <c r="Y32" s="19">
        <f>IF(AND(O32&lt;&gt;0,P32&lt;&gt;0),P32-O32,0)</f>
        <v>0</v>
      </c>
    </row>
    <row r="33" spans="1:25" s="15" customFormat="1" x14ac:dyDescent="0.2">
      <c r="A33" s="17">
        <v>43700</v>
      </c>
      <c r="B33" s="14">
        <v>1</v>
      </c>
      <c r="C33" s="11"/>
      <c r="D33" s="11"/>
      <c r="E33" s="12"/>
      <c r="F33" s="11"/>
      <c r="G33" s="11"/>
      <c r="H33" s="11"/>
      <c r="I33" s="12"/>
      <c r="J33" s="12"/>
      <c r="K33" s="18"/>
      <c r="L33" s="18"/>
      <c r="M33" s="11">
        <v>1</v>
      </c>
      <c r="N33" s="13">
        <v>0</v>
      </c>
      <c r="O33" s="13">
        <v>0</v>
      </c>
      <c r="P33" s="13">
        <v>0</v>
      </c>
      <c r="Q33" s="13">
        <v>0</v>
      </c>
      <c r="R33" s="19">
        <v>1.4583333333333299</v>
      </c>
      <c r="S33" s="19">
        <v>0.33333333333333298</v>
      </c>
      <c r="T33" s="12">
        <v>2019</v>
      </c>
      <c r="U33" s="14">
        <f t="shared" si="0"/>
        <v>34</v>
      </c>
      <c r="V33" s="19">
        <f>+O33-N33</f>
        <v>0</v>
      </c>
      <c r="W33" s="19">
        <f>+Q33-P33</f>
        <v>0</v>
      </c>
      <c r="X33" s="19">
        <f t="shared" si="1"/>
        <v>0</v>
      </c>
      <c r="Y33" s="19">
        <f>IF(AND(O33&lt;&gt;0,P33&lt;&gt;0),P33-O33,0)</f>
        <v>0</v>
      </c>
    </row>
    <row r="34" spans="1:25" s="15" customFormat="1" x14ac:dyDescent="0.2">
      <c r="A34" s="17">
        <v>43703</v>
      </c>
      <c r="B34" s="14">
        <v>1</v>
      </c>
      <c r="C34" s="11"/>
      <c r="D34" s="11"/>
      <c r="E34" s="12"/>
      <c r="F34" s="11"/>
      <c r="G34" s="11"/>
      <c r="H34" s="11"/>
      <c r="I34" s="12"/>
      <c r="J34" s="12"/>
      <c r="K34" s="18"/>
      <c r="L34" s="18"/>
      <c r="M34" s="11"/>
      <c r="N34" s="13">
        <v>0.3362730000008014</v>
      </c>
      <c r="O34" s="13">
        <v>0.5248730000021169</v>
      </c>
      <c r="P34" s="13">
        <v>0.54662000000098487</v>
      </c>
      <c r="Q34" s="13">
        <v>0.75306699999782722</v>
      </c>
      <c r="R34" s="19">
        <v>1.4583333333333299</v>
      </c>
      <c r="S34" s="19">
        <v>0.33333333333333298</v>
      </c>
      <c r="T34" s="12">
        <v>2019</v>
      </c>
      <c r="U34" s="14">
        <f t="shared" si="0"/>
        <v>35</v>
      </c>
      <c r="V34" s="19">
        <f>+O34-N34</f>
        <v>0.18860000000131549</v>
      </c>
      <c r="W34" s="19">
        <f>+Q34-P34</f>
        <v>0.20644699999684235</v>
      </c>
      <c r="X34" s="19">
        <f t="shared" si="1"/>
        <v>0.39504699999815784</v>
      </c>
      <c r="Y34" s="19">
        <f>IF(AND(O34&lt;&gt;0,P34&lt;&gt;0),P34-O34,0)</f>
        <v>2.1746999998867977E-2</v>
      </c>
    </row>
    <row r="35" spans="1:25" s="15" customFormat="1" x14ac:dyDescent="0.2">
      <c r="A35" s="17">
        <v>43704</v>
      </c>
      <c r="B35" s="14">
        <v>1</v>
      </c>
      <c r="C35" s="11"/>
      <c r="D35" s="11"/>
      <c r="E35" s="12"/>
      <c r="F35" s="11"/>
      <c r="G35" s="11"/>
      <c r="H35" s="11"/>
      <c r="I35" s="12"/>
      <c r="J35" s="12"/>
      <c r="K35" s="18"/>
      <c r="L35" s="18"/>
      <c r="M35" s="11"/>
      <c r="N35" s="13">
        <v>0.34282399999938207</v>
      </c>
      <c r="O35" s="13">
        <v>0.54582200000004377</v>
      </c>
      <c r="P35" s="13">
        <v>0.56321800000296207</v>
      </c>
      <c r="Q35" s="13">
        <v>0.75609999999869615</v>
      </c>
      <c r="R35" s="19">
        <v>1.4583333333333299</v>
      </c>
      <c r="S35" s="19">
        <v>0.33333333333333298</v>
      </c>
      <c r="T35" s="12">
        <v>2019</v>
      </c>
      <c r="U35" s="14">
        <f t="shared" si="0"/>
        <v>35</v>
      </c>
      <c r="V35" s="19">
        <f>+O35-N35</f>
        <v>0.2029980000006617</v>
      </c>
      <c r="W35" s="19">
        <f>+Q35-P35</f>
        <v>0.19288199999573408</v>
      </c>
      <c r="X35" s="19">
        <f t="shared" si="1"/>
        <v>0.39587999999639578</v>
      </c>
      <c r="Y35" s="19">
        <f>IF(AND(O35&lt;&gt;0,P35&lt;&gt;0),P35-O35,0)</f>
        <v>1.7396000002918299E-2</v>
      </c>
    </row>
    <row r="36" spans="1:25" s="15" customFormat="1" x14ac:dyDescent="0.2">
      <c r="A36" s="17">
        <v>43705</v>
      </c>
      <c r="B36" s="14">
        <v>1</v>
      </c>
      <c r="C36" s="11"/>
      <c r="D36" s="11"/>
      <c r="E36" s="12"/>
      <c r="F36" s="11"/>
      <c r="G36" s="11"/>
      <c r="H36" s="11"/>
      <c r="I36" s="12"/>
      <c r="J36" s="12"/>
      <c r="K36" s="18"/>
      <c r="L36" s="18"/>
      <c r="M36" s="11"/>
      <c r="N36" s="13">
        <v>0.33591400000295835</v>
      </c>
      <c r="O36" s="13">
        <v>0.52995399999781512</v>
      </c>
      <c r="P36" s="13">
        <v>0.54487299999891547</v>
      </c>
      <c r="Q36" s="13">
        <v>0.75025499999901513</v>
      </c>
      <c r="R36" s="19">
        <v>1.4583333333333299</v>
      </c>
      <c r="S36" s="19">
        <v>0.33333333333333298</v>
      </c>
      <c r="T36" s="12">
        <v>2019</v>
      </c>
      <c r="U36" s="14">
        <f t="shared" si="0"/>
        <v>35</v>
      </c>
      <c r="V36" s="19">
        <f>+O36-N36</f>
        <v>0.19403999999485677</v>
      </c>
      <c r="W36" s="19">
        <f>+Q36-P36</f>
        <v>0.20538200000009965</v>
      </c>
      <c r="X36" s="19">
        <f t="shared" si="1"/>
        <v>0.39942199999495642</v>
      </c>
      <c r="Y36" s="19">
        <f>IF(AND(O36&lt;&gt;0,P36&lt;&gt;0),P36-O36,0)</f>
        <v>1.4919000001100358E-2</v>
      </c>
    </row>
    <row r="37" spans="1:25" s="15" customFormat="1" x14ac:dyDescent="0.2">
      <c r="A37" s="17">
        <v>43706</v>
      </c>
      <c r="B37" s="14">
        <v>1</v>
      </c>
      <c r="C37" s="11"/>
      <c r="D37" s="11"/>
      <c r="E37" s="12"/>
      <c r="F37" s="11"/>
      <c r="G37" s="11"/>
      <c r="H37" s="11"/>
      <c r="I37" s="12"/>
      <c r="J37" s="12"/>
      <c r="K37" s="18"/>
      <c r="L37" s="18"/>
      <c r="M37" s="11"/>
      <c r="N37" s="13">
        <v>0.3372799999997369</v>
      </c>
      <c r="O37" s="13">
        <v>0.56003500000224449</v>
      </c>
      <c r="P37" s="13">
        <v>0.58049800000299001</v>
      </c>
      <c r="Q37" s="13">
        <v>0.75707200000033481</v>
      </c>
      <c r="R37" s="19">
        <v>1.4583333333333299</v>
      </c>
      <c r="S37" s="19">
        <v>0.33333333333333298</v>
      </c>
      <c r="T37" s="12">
        <v>2019</v>
      </c>
      <c r="U37" s="14">
        <f t="shared" ref="U37:U68" si="2">WEEKNUM(A37)</f>
        <v>35</v>
      </c>
      <c r="V37" s="19">
        <f>+O37-N37</f>
        <v>0.22275500000250759</v>
      </c>
      <c r="W37" s="19">
        <f>+Q37-P37</f>
        <v>0.1765739999973448</v>
      </c>
      <c r="X37" s="19">
        <f t="shared" si="1"/>
        <v>0.39932899999985239</v>
      </c>
      <c r="Y37" s="19">
        <f>IF(AND(O37&lt;&gt;0,P37&lt;&gt;0),P37-O37,0)</f>
        <v>2.0463000000745524E-2</v>
      </c>
    </row>
    <row r="38" spans="1:25" s="15" customFormat="1" x14ac:dyDescent="0.2">
      <c r="A38" s="17">
        <v>43707</v>
      </c>
      <c r="B38" s="14">
        <v>1</v>
      </c>
      <c r="C38" s="11"/>
      <c r="D38" s="11"/>
      <c r="E38" s="12"/>
      <c r="F38" s="11"/>
      <c r="G38" s="11"/>
      <c r="H38" s="11"/>
      <c r="I38" s="12"/>
      <c r="J38" s="12"/>
      <c r="K38" s="18"/>
      <c r="L38" s="18"/>
      <c r="M38" s="11"/>
      <c r="N38" s="13">
        <v>0.33193300000129966</v>
      </c>
      <c r="O38" s="13">
        <v>0.5633910000033211</v>
      </c>
      <c r="P38" s="13">
        <v>0.58539400000154274</v>
      </c>
      <c r="Q38" s="13">
        <v>0.66816000000108033</v>
      </c>
      <c r="R38" s="19">
        <v>1.4583333333333299</v>
      </c>
      <c r="S38" s="19">
        <v>0.33333333333333298</v>
      </c>
      <c r="T38" s="12">
        <v>2019</v>
      </c>
      <c r="U38" s="14">
        <f t="shared" si="2"/>
        <v>35</v>
      </c>
      <c r="V38" s="19">
        <f>+O38-N38</f>
        <v>0.23145800000202144</v>
      </c>
      <c r="W38" s="19">
        <f>+Q38-P38</f>
        <v>8.2765999999537598E-2</v>
      </c>
      <c r="X38" s="19">
        <f t="shared" si="1"/>
        <v>0.31422400000155903</v>
      </c>
      <c r="Y38" s="19">
        <f>IF(AND(O38&lt;&gt;0,P38&lt;&gt;0),P38-O38,0)</f>
        <v>2.200299999822164E-2</v>
      </c>
    </row>
    <row r="39" spans="1:25" s="15" customFormat="1" x14ac:dyDescent="0.2">
      <c r="A39" s="17">
        <v>43710</v>
      </c>
      <c r="B39" s="14">
        <v>1</v>
      </c>
      <c r="C39" s="11"/>
      <c r="D39" s="11"/>
      <c r="E39" s="12"/>
      <c r="F39" s="11"/>
      <c r="G39" s="11"/>
      <c r="H39" s="11"/>
      <c r="I39" s="12"/>
      <c r="J39" s="12"/>
      <c r="K39" s="18"/>
      <c r="L39" s="18"/>
      <c r="M39" s="11"/>
      <c r="N39" s="13">
        <v>0.32310200000210898</v>
      </c>
      <c r="O39" s="13">
        <v>0.56409700000222074</v>
      </c>
      <c r="P39" s="13">
        <v>0.60261599999648752</v>
      </c>
      <c r="Q39" s="13">
        <v>0.75232600000163075</v>
      </c>
      <c r="R39" s="19">
        <v>1.4583333333333299</v>
      </c>
      <c r="S39" s="19">
        <v>0.33333333333333298</v>
      </c>
      <c r="T39" s="12">
        <v>2019</v>
      </c>
      <c r="U39" s="14">
        <f t="shared" si="2"/>
        <v>36</v>
      </c>
      <c r="V39" s="19">
        <f>+O39-N39</f>
        <v>0.24099500000011176</v>
      </c>
      <c r="W39" s="19">
        <f>+Q39-P39</f>
        <v>0.14971000000514323</v>
      </c>
      <c r="X39" s="19">
        <f t="shared" si="1"/>
        <v>0.39070500000525499</v>
      </c>
      <c r="Y39" s="19">
        <f>IF(AND(O39&lt;&gt;0,P39&lt;&gt;0),P39-O39,0)</f>
        <v>3.8518999994266778E-2</v>
      </c>
    </row>
    <row r="40" spans="1:25" s="15" customFormat="1" x14ac:dyDescent="0.2">
      <c r="A40" s="17">
        <v>43711</v>
      </c>
      <c r="B40" s="14">
        <v>1</v>
      </c>
      <c r="C40" s="11"/>
      <c r="D40" s="11"/>
      <c r="E40" s="12"/>
      <c r="F40" s="11"/>
      <c r="G40" s="11"/>
      <c r="H40" s="11"/>
      <c r="I40" s="12"/>
      <c r="J40" s="12"/>
      <c r="K40" s="18"/>
      <c r="L40" s="18"/>
      <c r="M40" s="11"/>
      <c r="N40" s="13">
        <v>0.32427099999767961</v>
      </c>
      <c r="O40" s="13">
        <v>0.55289400000037858</v>
      </c>
      <c r="P40" s="13">
        <v>0.58216399999946589</v>
      </c>
      <c r="Q40" s="13">
        <v>0.7617820000014035</v>
      </c>
      <c r="R40" s="19">
        <v>1.4583333333333299</v>
      </c>
      <c r="S40" s="19">
        <v>0.33333333333333298</v>
      </c>
      <c r="T40" s="12">
        <v>2019</v>
      </c>
      <c r="U40" s="14">
        <f t="shared" si="2"/>
        <v>36</v>
      </c>
      <c r="V40" s="19">
        <f>+O40-N40</f>
        <v>0.22862300000269897</v>
      </c>
      <c r="W40" s="19">
        <f>+Q40-P40</f>
        <v>0.17961800000193762</v>
      </c>
      <c r="X40" s="19">
        <f t="shared" si="1"/>
        <v>0.40824100000463659</v>
      </c>
      <c r="Y40" s="19">
        <f>IF(AND(O40&lt;&gt;0,P40&lt;&gt;0),P40-O40,0)</f>
        <v>2.9269999999087304E-2</v>
      </c>
    </row>
    <row r="41" spans="1:25" s="15" customFormat="1" x14ac:dyDescent="0.2">
      <c r="A41" s="17">
        <v>43712</v>
      </c>
      <c r="B41" s="14">
        <v>1</v>
      </c>
      <c r="C41" s="11"/>
      <c r="D41" s="11"/>
      <c r="E41" s="12"/>
      <c r="F41" s="11"/>
      <c r="G41" s="11"/>
      <c r="H41" s="11"/>
      <c r="I41" s="12"/>
      <c r="J41" s="12"/>
      <c r="K41" s="18"/>
      <c r="L41" s="18"/>
      <c r="M41" s="11"/>
      <c r="N41" s="13">
        <v>0.36890000000130385</v>
      </c>
      <c r="O41" s="13">
        <v>0.56410899999900721</v>
      </c>
      <c r="P41" s="13">
        <v>0.58072900000115624</v>
      </c>
      <c r="Q41" s="13">
        <v>0.79405099999712547</v>
      </c>
      <c r="R41" s="19">
        <v>1.4583333333333299</v>
      </c>
      <c r="S41" s="19">
        <v>0.33333333333333298</v>
      </c>
      <c r="T41" s="12">
        <v>2019</v>
      </c>
      <c r="U41" s="14">
        <f t="shared" si="2"/>
        <v>36</v>
      </c>
      <c r="V41" s="19">
        <f>+O41-N41</f>
        <v>0.19520899999770336</v>
      </c>
      <c r="W41" s="19">
        <f>+Q41-P41</f>
        <v>0.21332199999596924</v>
      </c>
      <c r="X41" s="19">
        <f t="shared" si="1"/>
        <v>0.40853099999367259</v>
      </c>
      <c r="Y41" s="19">
        <f>IF(AND(O41&lt;&gt;0,P41&lt;&gt;0),P41-O41,0)</f>
        <v>1.6620000002149027E-2</v>
      </c>
    </row>
    <row r="42" spans="1:25" s="15" customFormat="1" x14ac:dyDescent="0.2">
      <c r="A42" s="17">
        <v>43713</v>
      </c>
      <c r="B42" s="14">
        <v>1</v>
      </c>
      <c r="C42" s="11"/>
      <c r="D42" s="11"/>
      <c r="E42" s="12"/>
      <c r="F42" s="11"/>
      <c r="G42" s="11"/>
      <c r="H42" s="11"/>
      <c r="I42" s="12"/>
      <c r="J42" s="12"/>
      <c r="K42" s="18"/>
      <c r="L42" s="18"/>
      <c r="M42" s="11"/>
      <c r="N42" s="13">
        <v>0.33333333333333331</v>
      </c>
      <c r="O42" s="13">
        <v>0.54166666666666663</v>
      </c>
      <c r="P42" s="13">
        <v>0.58333333333333337</v>
      </c>
      <c r="Q42" s="13">
        <v>0.75</v>
      </c>
      <c r="R42" s="19">
        <v>1.4583333333333299</v>
      </c>
      <c r="S42" s="19">
        <v>0.33333333333333298</v>
      </c>
      <c r="T42" s="12">
        <v>2019</v>
      </c>
      <c r="U42" s="14">
        <f t="shared" si="2"/>
        <v>36</v>
      </c>
      <c r="V42" s="19">
        <f>+O42-N42</f>
        <v>0.20833333333333331</v>
      </c>
      <c r="W42" s="19">
        <f>+Q42-P42</f>
        <v>0.16666666666666663</v>
      </c>
      <c r="X42" s="19">
        <f t="shared" si="1"/>
        <v>0.37499999999999994</v>
      </c>
      <c r="Y42" s="19">
        <f>IF(AND(O42&lt;&gt;0,P42&lt;&gt;0),P42-O42,0)</f>
        <v>4.1666666666666741E-2</v>
      </c>
    </row>
    <row r="43" spans="1:25" s="15" customFormat="1" x14ac:dyDescent="0.2">
      <c r="A43" s="17">
        <v>43714</v>
      </c>
      <c r="B43" s="14">
        <v>1</v>
      </c>
      <c r="C43" s="11"/>
      <c r="D43" s="11"/>
      <c r="E43" s="12"/>
      <c r="F43" s="11"/>
      <c r="G43" s="11"/>
      <c r="H43" s="11"/>
      <c r="I43" s="12"/>
      <c r="J43" s="12"/>
      <c r="K43" s="18"/>
      <c r="L43" s="18"/>
      <c r="M43" s="11"/>
      <c r="N43" s="13">
        <v>0.32251199999882374</v>
      </c>
      <c r="O43" s="13">
        <v>0.56113400000322144</v>
      </c>
      <c r="P43" s="13">
        <v>0.58449100000143517</v>
      </c>
      <c r="Q43" s="13">
        <v>0.76040500000090105</v>
      </c>
      <c r="R43" s="19">
        <v>1.4583333333333299</v>
      </c>
      <c r="S43" s="19">
        <v>0.33333333333333298</v>
      </c>
      <c r="T43" s="12">
        <v>2019</v>
      </c>
      <c r="U43" s="14">
        <f t="shared" si="2"/>
        <v>36</v>
      </c>
      <c r="V43" s="19">
        <f>+O43-N43</f>
        <v>0.23862200000439771</v>
      </c>
      <c r="W43" s="19">
        <f>+Q43-P43</f>
        <v>0.17591399999946589</v>
      </c>
      <c r="X43" s="19">
        <f t="shared" si="1"/>
        <v>0.41453600000386359</v>
      </c>
      <c r="Y43" s="19">
        <f>IF(AND(O43&lt;&gt;0,P43&lt;&gt;0),P43-O43,0)</f>
        <v>2.3356999998213723E-2</v>
      </c>
    </row>
    <row r="44" spans="1:25" s="15" customFormat="1" x14ac:dyDescent="0.2">
      <c r="A44" s="17">
        <v>43717</v>
      </c>
      <c r="B44" s="14">
        <v>1</v>
      </c>
      <c r="C44" s="11"/>
      <c r="D44" s="11"/>
      <c r="E44" s="12"/>
      <c r="F44" s="11"/>
      <c r="G44" s="11"/>
      <c r="H44" s="11"/>
      <c r="I44" s="12"/>
      <c r="J44" s="12"/>
      <c r="K44" s="18"/>
      <c r="L44" s="18"/>
      <c r="M44" s="11"/>
      <c r="N44" s="13">
        <v>0</v>
      </c>
      <c r="O44" s="13">
        <v>0</v>
      </c>
      <c r="P44" s="13">
        <v>0.53174800000124378</v>
      </c>
      <c r="Q44" s="13">
        <v>0.75912000000244007</v>
      </c>
      <c r="R44" s="19">
        <v>1.4583333333333299</v>
      </c>
      <c r="S44" s="19">
        <v>0.33333333333333298</v>
      </c>
      <c r="T44" s="12">
        <v>2019</v>
      </c>
      <c r="U44" s="14">
        <f t="shared" si="2"/>
        <v>37</v>
      </c>
      <c r="V44" s="19">
        <f>+O44-N44</f>
        <v>0</v>
      </c>
      <c r="W44" s="19">
        <f>+Q44-P44</f>
        <v>0.22737200000119628</v>
      </c>
      <c r="X44" s="19">
        <f t="shared" si="1"/>
        <v>0.22737200000119628</v>
      </c>
      <c r="Y44" s="19">
        <f>IF(AND(O44&lt;&gt;0,P44&lt;&gt;0),P44-O44,0)</f>
        <v>0</v>
      </c>
    </row>
    <row r="45" spans="1:25" s="15" customFormat="1" x14ac:dyDescent="0.2">
      <c r="A45" s="17">
        <v>43718</v>
      </c>
      <c r="B45" s="14">
        <v>1</v>
      </c>
      <c r="C45" s="11"/>
      <c r="D45" s="11"/>
      <c r="E45" s="12"/>
      <c r="F45" s="11"/>
      <c r="G45" s="11"/>
      <c r="H45" s="11"/>
      <c r="I45" s="12"/>
      <c r="J45" s="12"/>
      <c r="K45" s="18"/>
      <c r="L45" s="18"/>
      <c r="M45" s="11"/>
      <c r="N45" s="13">
        <v>0.32732599999872036</v>
      </c>
      <c r="O45" s="13">
        <v>0.54372699999657925</v>
      </c>
      <c r="P45" s="13">
        <v>0.58133100000122795</v>
      </c>
      <c r="Q45" s="13">
        <v>0.75243100000079721</v>
      </c>
      <c r="R45" s="19">
        <v>1.4583333333333299</v>
      </c>
      <c r="S45" s="19">
        <v>0.33333333333333298</v>
      </c>
      <c r="T45" s="12">
        <v>2019</v>
      </c>
      <c r="U45" s="14">
        <f t="shared" si="2"/>
        <v>37</v>
      </c>
      <c r="V45" s="19">
        <f>+O45-N45</f>
        <v>0.21640099999785889</v>
      </c>
      <c r="W45" s="19">
        <f>+Q45-P45</f>
        <v>0.17109999999956926</v>
      </c>
      <c r="X45" s="19">
        <f t="shared" si="1"/>
        <v>0.38750099999742815</v>
      </c>
      <c r="Y45" s="19">
        <f>IF(AND(O45&lt;&gt;0,P45&lt;&gt;0),P45-O45,0)</f>
        <v>3.7604000004648697E-2</v>
      </c>
    </row>
    <row r="46" spans="1:25" s="15" customFormat="1" x14ac:dyDescent="0.2">
      <c r="A46" s="17">
        <v>43719</v>
      </c>
      <c r="B46" s="14">
        <v>1</v>
      </c>
      <c r="C46" s="11"/>
      <c r="D46" s="11"/>
      <c r="E46" s="12"/>
      <c r="F46" s="11"/>
      <c r="G46" s="11"/>
      <c r="H46" s="11"/>
      <c r="I46" s="12"/>
      <c r="J46" s="12"/>
      <c r="K46" s="18"/>
      <c r="L46" s="18"/>
      <c r="M46" s="11"/>
      <c r="N46" s="13">
        <v>0.37082199999713339</v>
      </c>
      <c r="O46" s="13">
        <v>0.55725700000039069</v>
      </c>
      <c r="P46" s="13">
        <v>0.5762620000023162</v>
      </c>
      <c r="Q46" s="13">
        <v>0.79709500000171829</v>
      </c>
      <c r="R46" s="19">
        <v>1.4583333333333299</v>
      </c>
      <c r="S46" s="19">
        <v>0.33333333333333298</v>
      </c>
      <c r="T46" s="12">
        <v>2019</v>
      </c>
      <c r="U46" s="14">
        <f t="shared" si="2"/>
        <v>37</v>
      </c>
      <c r="V46" s="19">
        <f>+O46-N46</f>
        <v>0.1864350000032573</v>
      </c>
      <c r="W46" s="19">
        <f>+Q46-P46</f>
        <v>0.22083299999940209</v>
      </c>
      <c r="X46" s="19">
        <f t="shared" si="1"/>
        <v>0.40726800000265939</v>
      </c>
      <c r="Y46" s="19">
        <f>IF(AND(O46&lt;&gt;0,P46&lt;&gt;0),P46-O46,0)</f>
        <v>1.9005000001925509E-2</v>
      </c>
    </row>
    <row r="47" spans="1:25" s="15" customFormat="1" x14ac:dyDescent="0.2">
      <c r="A47" s="17">
        <v>43720</v>
      </c>
      <c r="B47" s="14">
        <v>1</v>
      </c>
      <c r="C47" s="11"/>
      <c r="D47" s="11"/>
      <c r="E47" s="12"/>
      <c r="F47" s="11"/>
      <c r="G47" s="11"/>
      <c r="H47" s="11"/>
      <c r="I47" s="12"/>
      <c r="J47" s="12"/>
      <c r="K47" s="18"/>
      <c r="L47" s="18"/>
      <c r="M47" s="11"/>
      <c r="N47" s="13">
        <v>0.3326390000001993</v>
      </c>
      <c r="O47" s="13">
        <v>0.55572899999970105</v>
      </c>
      <c r="P47" s="13">
        <v>0.58094900000287453</v>
      </c>
      <c r="Q47" s="13">
        <v>0.75312500000291038</v>
      </c>
      <c r="R47" s="19">
        <v>1.4583333333333299</v>
      </c>
      <c r="S47" s="19">
        <v>0.33333333333333298</v>
      </c>
      <c r="T47" s="12">
        <v>2019</v>
      </c>
      <c r="U47" s="14">
        <f t="shared" si="2"/>
        <v>37</v>
      </c>
      <c r="V47" s="19">
        <f>+O47-N47</f>
        <v>0.22308999999950174</v>
      </c>
      <c r="W47" s="19">
        <f>+Q47-P47</f>
        <v>0.17217600000003586</v>
      </c>
      <c r="X47" s="19">
        <f t="shared" si="1"/>
        <v>0.3952659999995376</v>
      </c>
      <c r="Y47" s="19">
        <f>IF(AND(O47&lt;&gt;0,P47&lt;&gt;0),P47-O47,0)</f>
        <v>2.5220000003173482E-2</v>
      </c>
    </row>
    <row r="48" spans="1:25" s="15" customFormat="1" x14ac:dyDescent="0.2">
      <c r="A48" s="17">
        <v>43722</v>
      </c>
      <c r="B48" s="14">
        <v>1</v>
      </c>
      <c r="C48" s="11"/>
      <c r="D48" s="11"/>
      <c r="E48" s="12"/>
      <c r="F48" s="11"/>
      <c r="G48" s="11"/>
      <c r="H48" s="11"/>
      <c r="I48" s="12"/>
      <c r="J48" s="12"/>
      <c r="K48" s="18"/>
      <c r="L48" s="18"/>
      <c r="M48" s="11"/>
      <c r="N48" s="13">
        <v>0.36119199999666307</v>
      </c>
      <c r="O48" s="13">
        <v>0.55398099999729311</v>
      </c>
      <c r="P48" s="13">
        <v>0.57888899999670684</v>
      </c>
      <c r="Q48" s="13">
        <v>0.79966399999830173</v>
      </c>
      <c r="R48" s="19">
        <v>1.4583333333333299</v>
      </c>
      <c r="S48" s="19">
        <v>0.33333333333333298</v>
      </c>
      <c r="T48" s="12">
        <v>2019</v>
      </c>
      <c r="U48" s="14">
        <f t="shared" si="2"/>
        <v>37</v>
      </c>
      <c r="V48" s="19">
        <f>+O48-N48</f>
        <v>0.19278900000063004</v>
      </c>
      <c r="W48" s="19">
        <f>+Q48-P48</f>
        <v>0.22077500000159489</v>
      </c>
      <c r="X48" s="19">
        <f t="shared" si="1"/>
        <v>0.41356400000222493</v>
      </c>
      <c r="Y48" s="19">
        <f>IF(AND(O48&lt;&gt;0,P48&lt;&gt;0),P48-O48,0)</f>
        <v>2.4907999999413732E-2</v>
      </c>
    </row>
    <row r="49" spans="1:25" s="15" customFormat="1" x14ac:dyDescent="0.2">
      <c r="A49" s="17">
        <v>43724</v>
      </c>
      <c r="B49" s="14">
        <v>1</v>
      </c>
      <c r="C49" s="11"/>
      <c r="D49" s="11"/>
      <c r="E49" s="12"/>
      <c r="F49" s="11"/>
      <c r="G49" s="11"/>
      <c r="H49" s="11"/>
      <c r="I49" s="12"/>
      <c r="J49" s="12"/>
      <c r="K49" s="18"/>
      <c r="L49" s="18"/>
      <c r="M49" s="11"/>
      <c r="N49" s="13"/>
      <c r="O49" s="13"/>
      <c r="P49" s="13">
        <v>0.52874999999767169</v>
      </c>
      <c r="Q49" s="13">
        <v>0.75246499999775551</v>
      </c>
      <c r="R49" s="19">
        <v>1.4583333333333299</v>
      </c>
      <c r="S49" s="19">
        <v>0.33333333333333298</v>
      </c>
      <c r="T49" s="12">
        <v>2019</v>
      </c>
      <c r="U49" s="14">
        <f t="shared" si="2"/>
        <v>38</v>
      </c>
      <c r="V49" s="19">
        <f>+O49-N49</f>
        <v>0</v>
      </c>
      <c r="W49" s="19">
        <f>+Q49-P49</f>
        <v>0.22371500000008382</v>
      </c>
      <c r="X49" s="19">
        <f t="shared" si="1"/>
        <v>0.22371500000008382</v>
      </c>
      <c r="Y49" s="19">
        <f>IF(AND(O49&lt;&gt;0,P49&lt;&gt;0),P49-O49,0)</f>
        <v>0</v>
      </c>
    </row>
    <row r="50" spans="1:25" s="15" customFormat="1" x14ac:dyDescent="0.2">
      <c r="A50" s="17">
        <v>43725</v>
      </c>
      <c r="B50" s="14">
        <v>1</v>
      </c>
      <c r="C50" s="11"/>
      <c r="D50" s="11"/>
      <c r="E50" s="12"/>
      <c r="F50" s="11"/>
      <c r="G50" s="11"/>
      <c r="H50" s="11"/>
      <c r="I50" s="12"/>
      <c r="J50" s="12"/>
      <c r="K50" s="18"/>
      <c r="L50" s="18"/>
      <c r="M50" s="11"/>
      <c r="N50" s="13">
        <v>0.3400580000015907</v>
      </c>
      <c r="O50" s="13">
        <v>0.55116899999848101</v>
      </c>
      <c r="P50" s="13">
        <v>0.58213000000250759</v>
      </c>
      <c r="Q50" s="13">
        <v>0.76619200000277488</v>
      </c>
      <c r="R50" s="19">
        <v>1.4583333333333299</v>
      </c>
      <c r="S50" s="19">
        <v>0.33333333333333298</v>
      </c>
      <c r="T50" s="12">
        <v>2019</v>
      </c>
      <c r="U50" s="14">
        <f t="shared" si="2"/>
        <v>38</v>
      </c>
      <c r="V50" s="19">
        <f>+O50-N50</f>
        <v>0.21111099999689031</v>
      </c>
      <c r="W50" s="19">
        <f>+Q50-P50</f>
        <v>0.18406200000026729</v>
      </c>
      <c r="X50" s="19">
        <f t="shared" si="1"/>
        <v>0.3951729999971576</v>
      </c>
      <c r="Y50" s="19">
        <f>IF(AND(O50&lt;&gt;0,P50&lt;&gt;0),P50-O50,0)</f>
        <v>3.0961000004026573E-2</v>
      </c>
    </row>
    <row r="51" spans="1:25" s="15" customFormat="1" x14ac:dyDescent="0.2">
      <c r="A51" s="17">
        <v>43726</v>
      </c>
      <c r="B51" s="14">
        <v>1</v>
      </c>
      <c r="C51" s="11"/>
      <c r="D51" s="11"/>
      <c r="E51" s="12"/>
      <c r="F51" s="11"/>
      <c r="G51" s="11"/>
      <c r="H51" s="11"/>
      <c r="I51" s="12"/>
      <c r="J51" s="12"/>
      <c r="K51" s="18"/>
      <c r="L51" s="18"/>
      <c r="M51" s="11"/>
      <c r="N51" s="13">
        <v>0.31913199999689823</v>
      </c>
      <c r="O51" s="13">
        <v>0.5635069999989355</v>
      </c>
      <c r="P51" s="13">
        <v>0.58120400000188965</v>
      </c>
      <c r="Q51" s="13">
        <v>0.79385400000319351</v>
      </c>
      <c r="R51" s="19">
        <v>1.4583333333333299</v>
      </c>
      <c r="S51" s="19">
        <v>0.33333333333333298</v>
      </c>
      <c r="T51" s="12">
        <v>2019</v>
      </c>
      <c r="U51" s="14">
        <f t="shared" si="2"/>
        <v>38</v>
      </c>
      <c r="V51" s="19">
        <f>+O51-N51</f>
        <v>0.24437500000203727</v>
      </c>
      <c r="W51" s="19">
        <f>+Q51-P51</f>
        <v>0.21265000000130385</v>
      </c>
      <c r="X51" s="19">
        <f t="shared" si="1"/>
        <v>0.45702500000334112</v>
      </c>
      <c r="Y51" s="19">
        <f>IF(AND(O51&lt;&gt;0,P51&lt;&gt;0),P51-O51,0)</f>
        <v>1.7697000002954155E-2</v>
      </c>
    </row>
    <row r="52" spans="1:25" s="15" customFormat="1" x14ac:dyDescent="0.2">
      <c r="A52" s="17">
        <v>43727</v>
      </c>
      <c r="B52" s="14">
        <v>1</v>
      </c>
      <c r="C52" s="11"/>
      <c r="D52" s="11"/>
      <c r="E52" s="12"/>
      <c r="F52" s="11"/>
      <c r="G52" s="11"/>
      <c r="H52" s="11"/>
      <c r="I52" s="12"/>
      <c r="J52" s="12"/>
      <c r="K52" s="18"/>
      <c r="L52" s="18"/>
      <c r="M52" s="11"/>
      <c r="N52" s="13">
        <v>0.3328239999973448</v>
      </c>
      <c r="O52" s="13">
        <v>0.55931699999928242</v>
      </c>
      <c r="P52" s="13">
        <v>0.5835880000013276</v>
      </c>
      <c r="Q52" s="13">
        <v>0.75785899999755202</v>
      </c>
      <c r="R52" s="19">
        <v>1.4583333333333299</v>
      </c>
      <c r="S52" s="19">
        <v>0.33333333333333298</v>
      </c>
      <c r="T52" s="12">
        <v>2019</v>
      </c>
      <c r="U52" s="14">
        <f t="shared" si="2"/>
        <v>38</v>
      </c>
      <c r="V52" s="19">
        <f>+O52-N52</f>
        <v>0.22649300000193762</v>
      </c>
      <c r="W52" s="19">
        <f>+Q52-P52</f>
        <v>0.17427099999622442</v>
      </c>
      <c r="X52" s="19">
        <f t="shared" si="1"/>
        <v>0.40076399999816203</v>
      </c>
      <c r="Y52" s="19">
        <f>IF(AND(O52&lt;&gt;0,P52&lt;&gt;0),P52-O52,0)</f>
        <v>2.4271000002045184E-2</v>
      </c>
    </row>
    <row r="53" spans="1:25" s="15" customFormat="1" x14ac:dyDescent="0.2">
      <c r="A53" s="17">
        <v>43729</v>
      </c>
      <c r="B53" s="14">
        <v>1</v>
      </c>
      <c r="C53" s="11"/>
      <c r="D53" s="11"/>
      <c r="E53" s="12"/>
      <c r="F53" s="11"/>
      <c r="G53" s="11"/>
      <c r="H53" s="11"/>
      <c r="I53" s="12"/>
      <c r="J53" s="12"/>
      <c r="K53" s="18"/>
      <c r="L53" s="18"/>
      <c r="M53" s="11"/>
      <c r="N53" s="13">
        <v>0.36873799999739276</v>
      </c>
      <c r="O53" s="13">
        <v>0.5505669999984093</v>
      </c>
      <c r="P53" s="13">
        <v>0.57318300000042655</v>
      </c>
      <c r="Q53" s="13">
        <v>0.76548599999659928</v>
      </c>
      <c r="R53" s="19">
        <v>1.4583333333333299</v>
      </c>
      <c r="S53" s="19">
        <v>0.33333333333333298</v>
      </c>
      <c r="T53" s="12">
        <v>2019</v>
      </c>
      <c r="U53" s="14">
        <f t="shared" si="2"/>
        <v>38</v>
      </c>
      <c r="V53" s="19">
        <f>+O53-N53</f>
        <v>0.18182900000101654</v>
      </c>
      <c r="W53" s="19">
        <f>+Q53-P53</f>
        <v>0.19230299999617273</v>
      </c>
      <c r="X53" s="19">
        <f t="shared" si="1"/>
        <v>0.37413199999718927</v>
      </c>
      <c r="Y53" s="19">
        <f>IF(AND(O53&lt;&gt;0,P53&lt;&gt;0),P53-O53,0)</f>
        <v>2.2616000002017245E-2</v>
      </c>
    </row>
    <row r="54" spans="1:25" s="15" customFormat="1" x14ac:dyDescent="0.2">
      <c r="A54" s="17">
        <v>43731</v>
      </c>
      <c r="B54" s="14">
        <v>1</v>
      </c>
      <c r="C54" s="11"/>
      <c r="D54" s="11"/>
      <c r="E54" s="12"/>
      <c r="F54" s="11"/>
      <c r="G54" s="11"/>
      <c r="H54" s="11"/>
      <c r="I54" s="12"/>
      <c r="J54" s="12"/>
      <c r="K54" s="18"/>
      <c r="L54" s="18"/>
      <c r="M54" s="11"/>
      <c r="N54" s="13">
        <v>0</v>
      </c>
      <c r="O54" s="13">
        <v>0</v>
      </c>
      <c r="P54" s="13">
        <v>0.54177099999651546</v>
      </c>
      <c r="Q54" s="13">
        <v>0.77539399999659508</v>
      </c>
      <c r="R54" s="19">
        <v>1.4583333333333299</v>
      </c>
      <c r="S54" s="19">
        <v>0.33333333333333298</v>
      </c>
      <c r="T54" s="12">
        <v>2019</v>
      </c>
      <c r="U54" s="14">
        <f t="shared" si="2"/>
        <v>39</v>
      </c>
      <c r="V54" s="19">
        <f>+O54-N54</f>
        <v>0</v>
      </c>
      <c r="W54" s="19">
        <f>+Q54-P54</f>
        <v>0.23362300000007963</v>
      </c>
      <c r="X54" s="19">
        <f t="shared" si="1"/>
        <v>0.23362300000007963</v>
      </c>
      <c r="Y54" s="19">
        <f>IF(AND(O54&lt;&gt;0,P54&lt;&gt;0),P54-O54,0)</f>
        <v>0</v>
      </c>
    </row>
    <row r="55" spans="1:25" s="15" customFormat="1" x14ac:dyDescent="0.2">
      <c r="A55" s="17">
        <v>43732</v>
      </c>
      <c r="B55" s="14">
        <v>1</v>
      </c>
      <c r="C55" s="11"/>
      <c r="D55" s="11"/>
      <c r="E55" s="12"/>
      <c r="F55" s="11"/>
      <c r="G55" s="11"/>
      <c r="H55" s="11"/>
      <c r="I55" s="12"/>
      <c r="J55" s="12"/>
      <c r="K55" s="18"/>
      <c r="L55" s="18"/>
      <c r="M55" s="11"/>
      <c r="N55" s="13">
        <v>0.32608800000161864</v>
      </c>
      <c r="O55" s="13">
        <v>0.55061299999943003</v>
      </c>
      <c r="P55" s="13">
        <v>0.58546300000307383</v>
      </c>
      <c r="Q55" s="13">
        <v>0.75467599999683443</v>
      </c>
      <c r="R55" s="19">
        <v>1.4583333333333299</v>
      </c>
      <c r="S55" s="19">
        <v>0.33333333333333298</v>
      </c>
      <c r="T55" s="12">
        <v>2019</v>
      </c>
      <c r="U55" s="14">
        <f t="shared" si="2"/>
        <v>39</v>
      </c>
      <c r="V55" s="19">
        <f>+O55-N55</f>
        <v>0.22452499999781139</v>
      </c>
      <c r="W55" s="19">
        <f>+Q55-P55</f>
        <v>0.1692129999937606</v>
      </c>
      <c r="X55" s="19">
        <f t="shared" si="1"/>
        <v>0.393737999991572</v>
      </c>
      <c r="Y55" s="19">
        <f>IF(AND(O55&lt;&gt;0,P55&lt;&gt;0),P55-O55,0)</f>
        <v>3.48500000036438E-2</v>
      </c>
    </row>
    <row r="56" spans="1:25" s="15" customFormat="1" x14ac:dyDescent="0.2">
      <c r="A56" s="17">
        <v>43733</v>
      </c>
      <c r="B56" s="14">
        <v>1</v>
      </c>
      <c r="C56" s="11"/>
      <c r="D56" s="11"/>
      <c r="E56" s="12"/>
      <c r="F56" s="11"/>
      <c r="G56" s="11"/>
      <c r="H56" s="11"/>
      <c r="I56" s="12"/>
      <c r="J56" s="12"/>
      <c r="K56" s="18"/>
      <c r="L56" s="18"/>
      <c r="M56" s="11"/>
      <c r="N56" s="13">
        <v>0.32321799999772338</v>
      </c>
      <c r="O56" s="13">
        <v>0.5596060000025318</v>
      </c>
      <c r="P56" s="13">
        <v>0.58333333333575865</v>
      </c>
      <c r="Q56" s="13">
        <v>0.79745399999956135</v>
      </c>
      <c r="R56" s="19">
        <v>1.4583333333333299</v>
      </c>
      <c r="S56" s="19">
        <v>0.33333333333333298</v>
      </c>
      <c r="T56" s="12">
        <v>2019</v>
      </c>
      <c r="U56" s="14">
        <f t="shared" si="2"/>
        <v>39</v>
      </c>
      <c r="V56" s="19">
        <f>+O56-N56</f>
        <v>0.23638800000480842</v>
      </c>
      <c r="W56" s="19">
        <f>+Q56-P56</f>
        <v>0.21412066666380269</v>
      </c>
      <c r="X56" s="19">
        <f t="shared" si="1"/>
        <v>0.45050866666861111</v>
      </c>
      <c r="Y56" s="19">
        <f>IF(AND(O56&lt;&gt;0,P56&lt;&gt;0),P56-O56,0)</f>
        <v>2.3727333333226852E-2</v>
      </c>
    </row>
    <row r="57" spans="1:25" s="15" customFormat="1" x14ac:dyDescent="0.2">
      <c r="A57" s="17">
        <v>43734</v>
      </c>
      <c r="B57" s="14">
        <v>1</v>
      </c>
      <c r="C57" s="11"/>
      <c r="D57" s="11"/>
      <c r="E57" s="12"/>
      <c r="F57" s="11"/>
      <c r="G57" s="11"/>
      <c r="H57" s="11"/>
      <c r="I57" s="12"/>
      <c r="J57" s="12"/>
      <c r="K57" s="18"/>
      <c r="L57" s="18"/>
      <c r="M57" s="11"/>
      <c r="N57" s="13">
        <v>0.3290049999995972</v>
      </c>
      <c r="O57" s="13">
        <v>0.52635400000144728</v>
      </c>
      <c r="P57" s="13">
        <v>0.54035899999871617</v>
      </c>
      <c r="Q57" s="13">
        <v>0.64716400000179419</v>
      </c>
      <c r="R57" s="19">
        <v>1.4583333333333299</v>
      </c>
      <c r="S57" s="19">
        <v>0.33333333333333298</v>
      </c>
      <c r="T57" s="12">
        <v>2019</v>
      </c>
      <c r="U57" s="14">
        <f t="shared" si="2"/>
        <v>39</v>
      </c>
      <c r="V57" s="19">
        <f>+O57-N57</f>
        <v>0.19734900000185007</v>
      </c>
      <c r="W57" s="19">
        <f>+Q57-P57</f>
        <v>0.10680500000307802</v>
      </c>
      <c r="X57" s="19">
        <f t="shared" si="1"/>
        <v>0.30415400000492809</v>
      </c>
      <c r="Y57" s="19">
        <f>IF(AND(O57&lt;&gt;0,P57&lt;&gt;0),P57-O57,0)</f>
        <v>1.4004999997268897E-2</v>
      </c>
    </row>
    <row r="58" spans="1:25" s="15" customFormat="1" x14ac:dyDescent="0.2">
      <c r="A58" s="17">
        <v>43738</v>
      </c>
      <c r="B58" s="14">
        <v>1</v>
      </c>
      <c r="C58" s="11"/>
      <c r="D58" s="11"/>
      <c r="E58" s="12"/>
      <c r="F58" s="11"/>
      <c r="G58" s="11"/>
      <c r="H58" s="11"/>
      <c r="I58" s="12"/>
      <c r="J58" s="12"/>
      <c r="K58" s="18"/>
      <c r="L58" s="18"/>
      <c r="M58" s="11"/>
      <c r="N58" s="13">
        <v>0</v>
      </c>
      <c r="O58" s="13">
        <v>0</v>
      </c>
      <c r="P58" s="13">
        <v>0.57128499999816995</v>
      </c>
      <c r="Q58" s="13">
        <v>0.75954900000215275</v>
      </c>
      <c r="R58" s="19">
        <v>1.4583333333333299</v>
      </c>
      <c r="S58" s="19">
        <v>0.33333333333333298</v>
      </c>
      <c r="T58" s="12">
        <v>2019</v>
      </c>
      <c r="U58" s="14">
        <f t="shared" si="2"/>
        <v>40</v>
      </c>
      <c r="V58" s="19">
        <f>+O58-N58</f>
        <v>0</v>
      </c>
      <c r="W58" s="19">
        <f>+Q58-P58</f>
        <v>0.1882640000039828</v>
      </c>
      <c r="X58" s="19">
        <f t="shared" si="1"/>
        <v>0.1882640000039828</v>
      </c>
      <c r="Y58" s="19">
        <f>IF(AND(O58&lt;&gt;0,P58&lt;&gt;0),P58-O58,0)</f>
        <v>0</v>
      </c>
    </row>
    <row r="59" spans="1:25" s="15" customFormat="1" x14ac:dyDescent="0.2">
      <c r="A59" s="17">
        <v>43739</v>
      </c>
      <c r="B59" s="14">
        <v>1</v>
      </c>
      <c r="C59" s="11"/>
      <c r="D59" s="11"/>
      <c r="E59" s="12"/>
      <c r="F59" s="11"/>
      <c r="G59" s="11"/>
      <c r="H59" s="11"/>
      <c r="I59" s="12"/>
      <c r="J59" s="12"/>
      <c r="K59" s="18"/>
      <c r="L59" s="18"/>
      <c r="M59" s="11"/>
      <c r="N59" s="13">
        <v>0.32369199999811826</v>
      </c>
      <c r="O59" s="13">
        <v>0.54215300000214484</v>
      </c>
      <c r="P59" s="13">
        <v>0.57790499999828171</v>
      </c>
      <c r="Q59" s="13">
        <v>0.73601900000358</v>
      </c>
      <c r="R59" s="19">
        <v>1.4583333333333299</v>
      </c>
      <c r="S59" s="19">
        <v>0.33333333333333298</v>
      </c>
      <c r="T59" s="12">
        <v>2019</v>
      </c>
      <c r="U59" s="14">
        <f t="shared" si="2"/>
        <v>40</v>
      </c>
      <c r="V59" s="19">
        <f>+O59-N59</f>
        <v>0.21846100000402657</v>
      </c>
      <c r="W59" s="19">
        <f>+Q59-P59</f>
        <v>0.15811400000529829</v>
      </c>
      <c r="X59" s="19">
        <f t="shared" si="1"/>
        <v>0.37657500000932487</v>
      </c>
      <c r="Y59" s="19">
        <f>IF(AND(O59&lt;&gt;0,P59&lt;&gt;0),P59-O59,0)</f>
        <v>3.5751999996136874E-2</v>
      </c>
    </row>
    <row r="60" spans="1:25" s="15" customFormat="1" x14ac:dyDescent="0.2">
      <c r="A60" s="17">
        <v>43740</v>
      </c>
      <c r="B60" s="14">
        <v>1</v>
      </c>
      <c r="C60" s="11"/>
      <c r="D60" s="11"/>
      <c r="E60" s="12"/>
      <c r="F60" s="11"/>
      <c r="G60" s="11"/>
      <c r="H60" s="11"/>
      <c r="I60" s="12"/>
      <c r="J60" s="12"/>
      <c r="K60" s="18"/>
      <c r="L60" s="18"/>
      <c r="M60" s="11"/>
      <c r="N60" s="13">
        <v>0.33043999999790685</v>
      </c>
      <c r="O60" s="13">
        <v>0.54894700000295416</v>
      </c>
      <c r="P60" s="13">
        <v>0.58035899999958929</v>
      </c>
      <c r="Q60" s="13">
        <v>0.71952500000043074</v>
      </c>
      <c r="R60" s="19">
        <v>1.4583333333333299</v>
      </c>
      <c r="S60" s="19">
        <v>0.33333333333333298</v>
      </c>
      <c r="T60" s="12">
        <v>2019</v>
      </c>
      <c r="U60" s="14">
        <f t="shared" si="2"/>
        <v>40</v>
      </c>
      <c r="V60" s="19">
        <f>+O60-N60</f>
        <v>0.2185070000050473</v>
      </c>
      <c r="W60" s="19">
        <f>+Q60-P60</f>
        <v>0.13916600000084145</v>
      </c>
      <c r="X60" s="19">
        <f t="shared" si="1"/>
        <v>0.35767300000588875</v>
      </c>
      <c r="Y60" s="19">
        <f>IF(AND(O60&lt;&gt;0,P60&lt;&gt;0),P60-O60,0)</f>
        <v>3.1411999996635132E-2</v>
      </c>
    </row>
    <row r="61" spans="1:25" s="15" customFormat="1" x14ac:dyDescent="0.2">
      <c r="A61" s="17">
        <v>43741</v>
      </c>
      <c r="B61" s="14">
        <v>1</v>
      </c>
      <c r="C61" s="11"/>
      <c r="D61" s="11"/>
      <c r="E61" s="12"/>
      <c r="F61" s="11"/>
      <c r="G61" s="11"/>
      <c r="H61" s="11"/>
      <c r="I61" s="12"/>
      <c r="J61" s="12"/>
      <c r="K61" s="18"/>
      <c r="L61" s="18"/>
      <c r="M61" s="11"/>
      <c r="N61" s="13">
        <v>0.33062500000232831</v>
      </c>
      <c r="O61" s="13">
        <v>0.55093699999997625</v>
      </c>
      <c r="P61" s="13">
        <v>0.58510399999795482</v>
      </c>
      <c r="Q61" s="13">
        <v>0.75393500000063796</v>
      </c>
      <c r="R61" s="19">
        <v>1.4583333333333299</v>
      </c>
      <c r="S61" s="19">
        <v>0.33333333333333298</v>
      </c>
      <c r="T61" s="12">
        <v>2019</v>
      </c>
      <c r="U61" s="14">
        <f t="shared" si="2"/>
        <v>40</v>
      </c>
      <c r="V61" s="19">
        <f>+O61-N61</f>
        <v>0.22031199999764794</v>
      </c>
      <c r="W61" s="19">
        <f>+Q61-P61</f>
        <v>0.16883100000268314</v>
      </c>
      <c r="X61" s="19">
        <f t="shared" si="1"/>
        <v>0.38914300000033109</v>
      </c>
      <c r="Y61" s="19">
        <f>IF(AND(O61&lt;&gt;0,P61&lt;&gt;0),P61-O61,0)</f>
        <v>3.4166999997978564E-2</v>
      </c>
    </row>
    <row r="62" spans="1:25" s="15" customFormat="1" x14ac:dyDescent="0.2">
      <c r="A62" s="17">
        <v>43743</v>
      </c>
      <c r="B62" s="14">
        <v>1</v>
      </c>
      <c r="C62" s="11"/>
      <c r="D62" s="11"/>
      <c r="E62" s="12"/>
      <c r="F62" s="11"/>
      <c r="G62" s="11"/>
      <c r="H62" s="11"/>
      <c r="I62" s="12"/>
      <c r="J62" s="12"/>
      <c r="K62" s="18"/>
      <c r="L62" s="18"/>
      <c r="M62" s="11"/>
      <c r="N62" s="13">
        <v>0.32796300000336487</v>
      </c>
      <c r="O62" s="13">
        <v>0.55580999999801861</v>
      </c>
      <c r="P62" s="13">
        <v>0.58366899999964517</v>
      </c>
      <c r="Q62" s="13">
        <v>0.79207199999655131</v>
      </c>
      <c r="R62" s="19">
        <v>1.4583333333333299</v>
      </c>
      <c r="S62" s="19">
        <v>0.33333333333333298</v>
      </c>
      <c r="T62" s="12">
        <v>2019</v>
      </c>
      <c r="U62" s="14">
        <f t="shared" si="2"/>
        <v>40</v>
      </c>
      <c r="V62" s="19">
        <f>+O62-N62</f>
        <v>0.22784699999465374</v>
      </c>
      <c r="W62" s="19">
        <f>+Q62-P62</f>
        <v>0.20840299999690615</v>
      </c>
      <c r="X62" s="19">
        <f t="shared" si="1"/>
        <v>0.43624999999155989</v>
      </c>
      <c r="Y62" s="19">
        <f>IF(AND(O62&lt;&gt;0,P62&lt;&gt;0),P62-O62,0)</f>
        <v>2.7859000001626555E-2</v>
      </c>
    </row>
    <row r="63" spans="1:25" s="15" customFormat="1" x14ac:dyDescent="0.2">
      <c r="A63" s="17">
        <v>43745</v>
      </c>
      <c r="B63" s="14">
        <v>1</v>
      </c>
      <c r="C63" s="11"/>
      <c r="D63" s="11"/>
      <c r="E63" s="12"/>
      <c r="F63" s="11"/>
      <c r="G63" s="11"/>
      <c r="H63" s="11"/>
      <c r="I63" s="12"/>
      <c r="J63" s="12"/>
      <c r="K63" s="18"/>
      <c r="L63" s="18"/>
      <c r="M63" s="11"/>
      <c r="N63" s="13">
        <v>0</v>
      </c>
      <c r="O63" s="13">
        <v>0</v>
      </c>
      <c r="P63" s="13">
        <v>0.53339099999720929</v>
      </c>
      <c r="Q63" s="13">
        <v>0.7813769999993383</v>
      </c>
      <c r="R63" s="19">
        <v>1.4583333333333299</v>
      </c>
      <c r="S63" s="19">
        <v>0.33333333333333298</v>
      </c>
      <c r="T63" s="12">
        <v>2019</v>
      </c>
      <c r="U63" s="14">
        <f t="shared" si="2"/>
        <v>41</v>
      </c>
      <c r="V63" s="19">
        <f>+O63-N63</f>
        <v>0</v>
      </c>
      <c r="W63" s="19">
        <f>+Q63-P63</f>
        <v>0.247986000002129</v>
      </c>
      <c r="X63" s="19">
        <f t="shared" si="1"/>
        <v>0.247986000002129</v>
      </c>
      <c r="Y63" s="19">
        <f>IF(AND(O63&lt;&gt;0,P63&lt;&gt;0),P63-O63,0)</f>
        <v>0</v>
      </c>
    </row>
    <row r="64" spans="1:25" s="15" customFormat="1" x14ac:dyDescent="0.2">
      <c r="A64" s="17">
        <v>43746</v>
      </c>
      <c r="B64" s="14">
        <v>1</v>
      </c>
      <c r="C64" s="11"/>
      <c r="D64" s="11"/>
      <c r="E64" s="12"/>
      <c r="F64" s="11"/>
      <c r="G64" s="11"/>
      <c r="H64" s="11"/>
      <c r="I64" s="12"/>
      <c r="J64" s="12"/>
      <c r="K64" s="18"/>
      <c r="L64" s="18"/>
      <c r="M64" s="11"/>
      <c r="N64" s="13">
        <v>0.34969899999850895</v>
      </c>
      <c r="O64" s="13">
        <v>0.54357599999639206</v>
      </c>
      <c r="P64" s="13">
        <v>0.57835599999816623</v>
      </c>
      <c r="Q64" s="13">
        <v>0.75704899999982445</v>
      </c>
      <c r="R64" s="19">
        <v>1.4583333333333299</v>
      </c>
      <c r="S64" s="19">
        <v>0.33333333333333298</v>
      </c>
      <c r="T64" s="12">
        <v>2019</v>
      </c>
      <c r="U64" s="14">
        <f t="shared" si="2"/>
        <v>41</v>
      </c>
      <c r="V64" s="19">
        <f>+O64-N64</f>
        <v>0.1938769999978831</v>
      </c>
      <c r="W64" s="19">
        <f>+Q64-P64</f>
        <v>0.17869300000165822</v>
      </c>
      <c r="X64" s="19">
        <f t="shared" si="1"/>
        <v>0.37256999999954132</v>
      </c>
      <c r="Y64" s="19">
        <f>IF(AND(O64&lt;&gt;0,P64&lt;&gt;0),P64-O64,0)</f>
        <v>3.478000000177417E-2</v>
      </c>
    </row>
    <row r="65" spans="1:25" s="15" customFormat="1" x14ac:dyDescent="0.2">
      <c r="A65" s="17">
        <v>43747</v>
      </c>
      <c r="B65" s="14">
        <v>1</v>
      </c>
      <c r="C65" s="11"/>
      <c r="D65" s="11"/>
      <c r="E65" s="12"/>
      <c r="F65" s="11"/>
      <c r="G65" s="11"/>
      <c r="H65" s="11"/>
      <c r="I65" s="12"/>
      <c r="J65" s="12"/>
      <c r="K65" s="18"/>
      <c r="L65" s="18"/>
      <c r="M65" s="11"/>
      <c r="N65" s="13">
        <v>0.31956000000354834</v>
      </c>
      <c r="O65" s="13">
        <v>0.54591400000208523</v>
      </c>
      <c r="P65" s="13">
        <v>0.58089099999779137</v>
      </c>
      <c r="Q65" s="13">
        <v>0.75891199999750825</v>
      </c>
      <c r="R65" s="19">
        <v>1.4583333333333299</v>
      </c>
      <c r="S65" s="19">
        <v>0.33333333333333298</v>
      </c>
      <c r="T65" s="12">
        <v>2019</v>
      </c>
      <c r="U65" s="14">
        <f t="shared" si="2"/>
        <v>41</v>
      </c>
      <c r="V65" s="19">
        <f>+O65-N65</f>
        <v>0.22635399999853689</v>
      </c>
      <c r="W65" s="19">
        <f>+Q65-P65</f>
        <v>0.17802099999971688</v>
      </c>
      <c r="X65" s="19">
        <f t="shared" si="1"/>
        <v>0.40437499999825377</v>
      </c>
      <c r="Y65" s="19">
        <f>IF(AND(O65&lt;&gt;0,P65&lt;&gt;0),P65-O65,0)</f>
        <v>3.4976999995706137E-2</v>
      </c>
    </row>
    <row r="66" spans="1:25" s="15" customFormat="1" x14ac:dyDescent="0.2">
      <c r="A66" s="17">
        <v>43748</v>
      </c>
      <c r="B66" s="14">
        <v>1</v>
      </c>
      <c r="C66" s="11"/>
      <c r="D66" s="11"/>
      <c r="E66" s="12"/>
      <c r="F66" s="11"/>
      <c r="G66" s="11"/>
      <c r="H66" s="11"/>
      <c r="I66" s="12"/>
      <c r="J66" s="12"/>
      <c r="K66" s="18"/>
      <c r="L66" s="18"/>
      <c r="M66" s="11"/>
      <c r="N66" s="13">
        <v>0.32921299999725306</v>
      </c>
      <c r="O66" s="13">
        <v>0.54283600000053411</v>
      </c>
      <c r="P66" s="13">
        <v>0.58584500000142725</v>
      </c>
      <c r="Q66" s="13">
        <v>0.76403900000150315</v>
      </c>
      <c r="R66" s="19">
        <v>1.4583333333333299</v>
      </c>
      <c r="S66" s="19">
        <v>0.33333333333333298</v>
      </c>
      <c r="T66" s="12">
        <v>2019</v>
      </c>
      <c r="U66" s="14">
        <f t="shared" si="2"/>
        <v>41</v>
      </c>
      <c r="V66" s="19">
        <f>+O66-N66</f>
        <v>0.21362300000328105</v>
      </c>
      <c r="W66" s="19">
        <f>+Q66-P66</f>
        <v>0.1781940000000759</v>
      </c>
      <c r="X66" s="19">
        <f t="shared" si="1"/>
        <v>0.39181700000335695</v>
      </c>
      <c r="Y66" s="19">
        <f>IF(AND(O66&lt;&gt;0,P66&lt;&gt;0),P66-O66,0)</f>
        <v>4.3009000000893138E-2</v>
      </c>
    </row>
    <row r="67" spans="1:25" s="15" customFormat="1" x14ac:dyDescent="0.2">
      <c r="A67" s="17">
        <v>43752</v>
      </c>
      <c r="B67" s="14">
        <v>1</v>
      </c>
      <c r="C67" s="11"/>
      <c r="D67" s="11"/>
      <c r="E67" s="12"/>
      <c r="F67" s="11"/>
      <c r="G67" s="11"/>
      <c r="H67" s="11"/>
      <c r="I67" s="12"/>
      <c r="J67" s="12"/>
      <c r="K67" s="18"/>
      <c r="L67" s="18"/>
      <c r="M67" s="11"/>
      <c r="N67" s="13">
        <v>0</v>
      </c>
      <c r="O67" s="13">
        <v>0</v>
      </c>
      <c r="P67" s="13">
        <v>0.53003500000340864</v>
      </c>
      <c r="Q67" s="13">
        <v>0.75799800000095274</v>
      </c>
      <c r="R67" s="19">
        <v>1.4583333333333299</v>
      </c>
      <c r="S67" s="19">
        <v>0.33333333333333298</v>
      </c>
      <c r="T67" s="12">
        <v>2019</v>
      </c>
      <c r="U67" s="14">
        <f t="shared" si="2"/>
        <v>42</v>
      </c>
      <c r="V67" s="19">
        <f>+O67-N67</f>
        <v>0</v>
      </c>
      <c r="W67" s="19">
        <f>+Q67-P67</f>
        <v>0.2279629999975441</v>
      </c>
      <c r="X67" s="19">
        <f t="shared" si="1"/>
        <v>0.2279629999975441</v>
      </c>
      <c r="Y67" s="19">
        <f>IF(AND(O67&lt;&gt;0,P67&lt;&gt;0),P67-O67,0)</f>
        <v>0</v>
      </c>
    </row>
    <row r="68" spans="1:25" s="15" customFormat="1" x14ac:dyDescent="0.2">
      <c r="A68" s="17">
        <v>43753</v>
      </c>
      <c r="B68" s="14">
        <v>1</v>
      </c>
      <c r="C68" s="11"/>
      <c r="D68" s="11"/>
      <c r="E68" s="12"/>
      <c r="F68" s="11"/>
      <c r="G68" s="11"/>
      <c r="H68" s="11"/>
      <c r="I68" s="12"/>
      <c r="J68" s="12"/>
      <c r="K68" s="18"/>
      <c r="L68" s="18"/>
      <c r="M68" s="11"/>
      <c r="N68" s="13">
        <v>0.32333300000027521</v>
      </c>
      <c r="O68" s="13">
        <v>0.54431699999986449</v>
      </c>
      <c r="P68" s="13">
        <v>0.57586799999990035</v>
      </c>
      <c r="Q68" s="13">
        <v>0.75318300000071758</v>
      </c>
      <c r="R68" s="19">
        <v>1.4583333333333299</v>
      </c>
      <c r="S68" s="19">
        <v>0.33333333333333298</v>
      </c>
      <c r="T68" s="12">
        <v>2019</v>
      </c>
      <c r="U68" s="14">
        <f t="shared" si="2"/>
        <v>42</v>
      </c>
      <c r="V68" s="19">
        <f>+O68-N68</f>
        <v>0.22098399999958929</v>
      </c>
      <c r="W68" s="19">
        <f>+Q68-P68</f>
        <v>0.17731500000081724</v>
      </c>
      <c r="X68" s="19">
        <f t="shared" si="1"/>
        <v>0.39829900000040652</v>
      </c>
      <c r="Y68" s="19">
        <f>IF(AND(O68&lt;&gt;0,P68&lt;&gt;0),P68-O68,0)</f>
        <v>3.1551000000035856E-2</v>
      </c>
    </row>
    <row r="69" spans="1:25" s="15" customFormat="1" x14ac:dyDescent="0.2">
      <c r="A69" s="17">
        <v>43754</v>
      </c>
      <c r="B69" s="14">
        <v>1</v>
      </c>
      <c r="C69" s="11"/>
      <c r="D69" s="11"/>
      <c r="E69" s="12"/>
      <c r="F69" s="11"/>
      <c r="G69" s="11"/>
      <c r="H69" s="11"/>
      <c r="I69" s="12"/>
      <c r="J69" s="12"/>
      <c r="K69" s="18"/>
      <c r="L69" s="18"/>
      <c r="M69" s="11"/>
      <c r="N69" s="13">
        <v>0.32396999999764375</v>
      </c>
      <c r="O69" s="13">
        <v>0.5800810000000638</v>
      </c>
      <c r="P69" s="13">
        <v>0.59439800000109244</v>
      </c>
      <c r="Q69" s="13">
        <v>0.76026599999750033</v>
      </c>
      <c r="R69" s="19">
        <v>1.4583333333333299</v>
      </c>
      <c r="S69" s="19">
        <v>0.33333333333333298</v>
      </c>
      <c r="T69" s="12">
        <v>2019</v>
      </c>
      <c r="U69" s="14">
        <f t="shared" ref="U69:U100" si="3">WEEKNUM(A69)</f>
        <v>42</v>
      </c>
      <c r="V69" s="19">
        <f>+O69-N69</f>
        <v>0.25611100000242004</v>
      </c>
      <c r="W69" s="19">
        <f>+Q69-P69</f>
        <v>0.16586799999640789</v>
      </c>
      <c r="X69" s="19">
        <f t="shared" ref="X69:X132" si="4">+V69+W69</f>
        <v>0.42197899999882793</v>
      </c>
      <c r="Y69" s="19">
        <f>IF(AND(O69&lt;&gt;0,P69&lt;&gt;0),P69-O69,0)</f>
        <v>1.4317000001028646E-2</v>
      </c>
    </row>
    <row r="70" spans="1:25" s="15" customFormat="1" x14ac:dyDescent="0.2">
      <c r="A70" s="17">
        <v>43755</v>
      </c>
      <c r="B70" s="14">
        <v>1</v>
      </c>
      <c r="C70" s="11"/>
      <c r="D70" s="11"/>
      <c r="E70" s="12"/>
      <c r="F70" s="11"/>
      <c r="G70" s="11"/>
      <c r="H70" s="11"/>
      <c r="I70" s="12"/>
      <c r="J70" s="12"/>
      <c r="K70" s="18"/>
      <c r="L70" s="18"/>
      <c r="M70" s="11"/>
      <c r="N70" s="13">
        <v>0.32624999999825377</v>
      </c>
      <c r="O70" s="13">
        <v>0.54609999999956926</v>
      </c>
      <c r="P70" s="13">
        <v>0.58249999999679858</v>
      </c>
      <c r="Q70" s="13">
        <v>0.7562850000031176</v>
      </c>
      <c r="R70" s="19">
        <v>1.4583333333333299</v>
      </c>
      <c r="S70" s="19">
        <v>0.33333333333333298</v>
      </c>
      <c r="T70" s="12">
        <v>2019</v>
      </c>
      <c r="U70" s="14">
        <f t="shared" si="3"/>
        <v>42</v>
      </c>
      <c r="V70" s="19">
        <f>+O70-N70</f>
        <v>0.21985000000131549</v>
      </c>
      <c r="W70" s="19">
        <f>+Q70-P70</f>
        <v>0.17378500000631902</v>
      </c>
      <c r="X70" s="19">
        <f t="shared" si="4"/>
        <v>0.39363500000763452</v>
      </c>
      <c r="Y70" s="19">
        <f>IF(AND(O70&lt;&gt;0,P70&lt;&gt;0),P70-O70,0)</f>
        <v>3.6399999997229315E-2</v>
      </c>
    </row>
    <row r="71" spans="1:25" s="15" customFormat="1" x14ac:dyDescent="0.2">
      <c r="A71" s="17">
        <v>43759</v>
      </c>
      <c r="B71" s="14">
        <v>1</v>
      </c>
      <c r="C71" s="11"/>
      <c r="D71" s="11"/>
      <c r="E71" s="12"/>
      <c r="F71" s="11"/>
      <c r="G71" s="11"/>
      <c r="H71" s="11"/>
      <c r="I71" s="12"/>
      <c r="J71" s="12"/>
      <c r="K71" s="18"/>
      <c r="L71" s="18"/>
      <c r="M71" s="11"/>
      <c r="N71" s="13">
        <v>0.33089099999779137</v>
      </c>
      <c r="O71" s="13">
        <v>0.54166666666666663</v>
      </c>
      <c r="P71" s="13">
        <v>0.58333333333333337</v>
      </c>
      <c r="Q71" s="13">
        <v>0.7573499999998603</v>
      </c>
      <c r="R71" s="19">
        <v>1.4583333333333299</v>
      </c>
      <c r="S71" s="19">
        <v>0.33333333333333298</v>
      </c>
      <c r="T71" s="12">
        <v>2019</v>
      </c>
      <c r="U71" s="14">
        <f t="shared" si="3"/>
        <v>43</v>
      </c>
      <c r="V71" s="19">
        <f>+O71-N71</f>
        <v>0.21077566666887526</v>
      </c>
      <c r="W71" s="19">
        <f>+Q71-P71</f>
        <v>0.17401666666652693</v>
      </c>
      <c r="X71" s="19">
        <f t="shared" si="4"/>
        <v>0.38479233333540219</v>
      </c>
      <c r="Y71" s="19">
        <f>IF(AND(O71&lt;&gt;0,P71&lt;&gt;0),P71-O71,0)</f>
        <v>4.1666666666666741E-2</v>
      </c>
    </row>
    <row r="72" spans="1:25" s="15" customFormat="1" x14ac:dyDescent="0.2">
      <c r="A72" s="17">
        <v>43760</v>
      </c>
      <c r="B72" s="14">
        <v>1</v>
      </c>
      <c r="C72" s="11"/>
      <c r="D72" s="11"/>
      <c r="E72" s="12"/>
      <c r="F72" s="11"/>
      <c r="G72" s="11"/>
      <c r="H72" s="11"/>
      <c r="I72" s="12"/>
      <c r="J72" s="12"/>
      <c r="K72" s="18"/>
      <c r="L72" s="18"/>
      <c r="M72" s="11"/>
      <c r="N72" s="13">
        <v>0.32963000000017928</v>
      </c>
      <c r="O72" s="13">
        <v>0.55843800000002375</v>
      </c>
      <c r="P72" s="13">
        <v>0.58266200000070967</v>
      </c>
      <c r="Q72" s="13">
        <v>0.75740699999732897</v>
      </c>
      <c r="R72" s="19">
        <v>1.4583333333333299</v>
      </c>
      <c r="S72" s="19">
        <v>0.33333333333333298</v>
      </c>
      <c r="T72" s="12">
        <v>2019</v>
      </c>
      <c r="U72" s="14">
        <f t="shared" si="3"/>
        <v>43</v>
      </c>
      <c r="V72" s="19">
        <f>+O72-N72</f>
        <v>0.22880799999984447</v>
      </c>
      <c r="W72" s="19">
        <f>+Q72-P72</f>
        <v>0.1747449999966193</v>
      </c>
      <c r="X72" s="19">
        <f t="shared" si="4"/>
        <v>0.40355299999646377</v>
      </c>
      <c r="Y72" s="19">
        <f>IF(AND(O72&lt;&gt;0,P72&lt;&gt;0),P72-O72,0)</f>
        <v>2.4224000000685919E-2</v>
      </c>
    </row>
    <row r="73" spans="1:25" s="15" customFormat="1" x14ac:dyDescent="0.2">
      <c r="A73" s="17">
        <v>43761</v>
      </c>
      <c r="B73" s="14">
        <v>1</v>
      </c>
      <c r="C73" s="11"/>
      <c r="D73" s="11"/>
      <c r="E73" s="12"/>
      <c r="F73" s="11"/>
      <c r="G73" s="11"/>
      <c r="H73" s="11"/>
      <c r="I73" s="12"/>
      <c r="J73" s="12"/>
      <c r="K73" s="18"/>
      <c r="L73" s="18"/>
      <c r="M73" s="11"/>
      <c r="N73" s="13">
        <v>0.32516200000100071</v>
      </c>
      <c r="O73" s="13">
        <v>0.56036999999923864</v>
      </c>
      <c r="P73" s="13">
        <v>0.58483800000249175</v>
      </c>
      <c r="Q73" s="13">
        <v>0.75790499999857275</v>
      </c>
      <c r="R73" s="19">
        <v>1.4583333333333299</v>
      </c>
      <c r="S73" s="19">
        <v>0.33333333333333298</v>
      </c>
      <c r="T73" s="12">
        <v>2019</v>
      </c>
      <c r="U73" s="14">
        <f t="shared" si="3"/>
        <v>43</v>
      </c>
      <c r="V73" s="19">
        <f>+O73-N73</f>
        <v>0.23520799999823794</v>
      </c>
      <c r="W73" s="19">
        <f>+Q73-P73</f>
        <v>0.17306699999608099</v>
      </c>
      <c r="X73" s="19">
        <f t="shared" si="4"/>
        <v>0.40827499999431893</v>
      </c>
      <c r="Y73" s="19">
        <f>IF(AND(O73&lt;&gt;0,P73&lt;&gt;0),P73-O73,0)</f>
        <v>2.446800000325311E-2</v>
      </c>
    </row>
    <row r="74" spans="1:25" s="15" customFormat="1" x14ac:dyDescent="0.2">
      <c r="A74" s="17">
        <v>43762</v>
      </c>
      <c r="B74" s="14">
        <v>1</v>
      </c>
      <c r="C74" s="11"/>
      <c r="D74" s="11"/>
      <c r="E74" s="12"/>
      <c r="F74" s="11"/>
      <c r="G74" s="11"/>
      <c r="H74" s="11"/>
      <c r="I74" s="12"/>
      <c r="J74" s="12"/>
      <c r="K74" s="18"/>
      <c r="L74" s="18"/>
      <c r="M74" s="11"/>
      <c r="N74" s="13">
        <v>0.32509299999946961</v>
      </c>
      <c r="O74" s="13">
        <v>0.55530100000032689</v>
      </c>
      <c r="P74" s="13">
        <v>0.58428200000344077</v>
      </c>
      <c r="Q74" s="13">
        <v>0.77832199999829754</v>
      </c>
      <c r="R74" s="19">
        <v>1.4583333333333299</v>
      </c>
      <c r="S74" s="19">
        <v>0.33333333333333298</v>
      </c>
      <c r="T74" s="12">
        <v>2019</v>
      </c>
      <c r="U74" s="14">
        <f t="shared" si="3"/>
        <v>43</v>
      </c>
      <c r="V74" s="19">
        <f>+O74-N74</f>
        <v>0.23020800000085728</v>
      </c>
      <c r="W74" s="19">
        <f>+Q74-P74</f>
        <v>0.19403999999485677</v>
      </c>
      <c r="X74" s="19">
        <f t="shared" si="4"/>
        <v>0.42424799999571405</v>
      </c>
      <c r="Y74" s="19">
        <f>IF(AND(O74&lt;&gt;0,P74&lt;&gt;0),P74-O74,0)</f>
        <v>2.8981000003113877E-2</v>
      </c>
    </row>
    <row r="75" spans="1:25" s="15" customFormat="1" x14ac:dyDescent="0.2">
      <c r="A75" s="17">
        <v>43766</v>
      </c>
      <c r="B75" s="14">
        <v>1</v>
      </c>
      <c r="C75" s="11"/>
      <c r="D75" s="11"/>
      <c r="E75" s="12"/>
      <c r="F75" s="11"/>
      <c r="G75" s="11"/>
      <c r="H75" s="11"/>
      <c r="I75" s="12"/>
      <c r="J75" s="12"/>
      <c r="K75" s="18"/>
      <c r="L75" s="18"/>
      <c r="M75" s="11"/>
      <c r="N75" s="13">
        <v>0</v>
      </c>
      <c r="O75" s="13">
        <v>0</v>
      </c>
      <c r="P75" s="13">
        <v>0.5798960000029183</v>
      </c>
      <c r="Q75" s="13">
        <v>0.79528900000150315</v>
      </c>
      <c r="R75" s="19">
        <v>1.4583333333333299</v>
      </c>
      <c r="S75" s="19">
        <v>0.33333333333333298</v>
      </c>
      <c r="T75" s="12">
        <v>2019</v>
      </c>
      <c r="U75" s="14">
        <f t="shared" si="3"/>
        <v>44</v>
      </c>
      <c r="V75" s="19">
        <f>+O75-N75</f>
        <v>0</v>
      </c>
      <c r="W75" s="19">
        <f>+Q75-P75</f>
        <v>0.21539299999858486</v>
      </c>
      <c r="X75" s="19">
        <f t="shared" si="4"/>
        <v>0.21539299999858486</v>
      </c>
      <c r="Y75" s="19">
        <f>IF(AND(O75&lt;&gt;0,P75&lt;&gt;0),P75-O75,0)</f>
        <v>0</v>
      </c>
    </row>
    <row r="76" spans="1:25" s="15" customFormat="1" x14ac:dyDescent="0.2">
      <c r="A76" s="17">
        <v>43767</v>
      </c>
      <c r="B76" s="14">
        <v>1</v>
      </c>
      <c r="C76" s="11"/>
      <c r="D76" s="11"/>
      <c r="E76" s="12"/>
      <c r="F76" s="11"/>
      <c r="G76" s="11"/>
      <c r="H76" s="11"/>
      <c r="I76" s="12"/>
      <c r="J76" s="12"/>
      <c r="K76" s="18"/>
      <c r="L76" s="18"/>
      <c r="M76" s="11"/>
      <c r="N76" s="13">
        <v>0.36841399999684654</v>
      </c>
      <c r="O76" s="13">
        <v>0.58534700000018347</v>
      </c>
      <c r="P76" s="13">
        <v>0.62455999999656342</v>
      </c>
      <c r="Q76" s="13">
        <v>0.75027799999952549</v>
      </c>
      <c r="R76" s="19">
        <v>1.4583333333333299</v>
      </c>
      <c r="S76" s="19">
        <v>0.33333333333333298</v>
      </c>
      <c r="T76" s="12">
        <v>2019</v>
      </c>
      <c r="U76" s="14">
        <f t="shared" si="3"/>
        <v>44</v>
      </c>
      <c r="V76" s="19">
        <f>+O76-N76</f>
        <v>0.21693300000333693</v>
      </c>
      <c r="W76" s="19">
        <f>+Q76-P76</f>
        <v>0.12571800000296207</v>
      </c>
      <c r="X76" s="19">
        <f t="shared" si="4"/>
        <v>0.342651000006299</v>
      </c>
      <c r="Y76" s="19">
        <f>IF(AND(O76&lt;&gt;0,P76&lt;&gt;0),P76-O76,0)</f>
        <v>3.9212999996379949E-2</v>
      </c>
    </row>
    <row r="77" spans="1:25" s="15" customFormat="1" x14ac:dyDescent="0.2">
      <c r="A77" s="17">
        <v>43768</v>
      </c>
      <c r="B77" s="14">
        <v>1</v>
      </c>
      <c r="C77" s="11"/>
      <c r="D77" s="11"/>
      <c r="E77" s="12"/>
      <c r="F77" s="11"/>
      <c r="G77" s="11"/>
      <c r="H77" s="11"/>
      <c r="I77" s="12"/>
      <c r="J77" s="12"/>
      <c r="K77" s="18"/>
      <c r="L77" s="18"/>
      <c r="M77" s="11"/>
      <c r="N77" s="13">
        <v>0.36748800000350457</v>
      </c>
      <c r="O77" s="13">
        <v>0.60321799999655923</v>
      </c>
      <c r="P77" s="13">
        <v>0.62578699999721721</v>
      </c>
      <c r="Q77" s="13">
        <v>0.84130800000275485</v>
      </c>
      <c r="R77" s="19">
        <v>1.4583333333333299</v>
      </c>
      <c r="S77" s="19">
        <v>0.33333333333333298</v>
      </c>
      <c r="T77" s="12">
        <v>2019</v>
      </c>
      <c r="U77" s="14">
        <f t="shared" si="3"/>
        <v>44</v>
      </c>
      <c r="V77" s="19">
        <f>+O77-N77</f>
        <v>0.23572999999305466</v>
      </c>
      <c r="W77" s="19">
        <f>+Q77-P77</f>
        <v>0.21552100000553764</v>
      </c>
      <c r="X77" s="19">
        <f t="shared" si="4"/>
        <v>0.45125099999859231</v>
      </c>
      <c r="Y77" s="19">
        <f>IF(AND(O77&lt;&gt;0,P77&lt;&gt;0),P77-O77,0)</f>
        <v>2.2569000000657979E-2</v>
      </c>
    </row>
    <row r="78" spans="1:25" s="15" customFormat="1" x14ac:dyDescent="0.2">
      <c r="A78" s="17">
        <v>43769</v>
      </c>
      <c r="B78" s="14">
        <v>1</v>
      </c>
      <c r="C78" s="11"/>
      <c r="D78" s="11"/>
      <c r="E78" s="12"/>
      <c r="F78" s="11"/>
      <c r="G78" s="11"/>
      <c r="H78" s="11"/>
      <c r="I78" s="12"/>
      <c r="J78" s="12"/>
      <c r="K78" s="18"/>
      <c r="L78" s="18"/>
      <c r="M78" s="11"/>
      <c r="N78" s="13">
        <v>0.36780100000032689</v>
      </c>
      <c r="O78" s="13">
        <v>0.54166666666424135</v>
      </c>
      <c r="P78" s="13">
        <v>0.58333333333575865</v>
      </c>
      <c r="Q78" s="13">
        <v>0.70841400000063004</v>
      </c>
      <c r="R78" s="19">
        <v>1.4583333333333299</v>
      </c>
      <c r="S78" s="19">
        <v>0.33333333333333298</v>
      </c>
      <c r="T78" s="12">
        <v>2019</v>
      </c>
      <c r="U78" s="14">
        <f t="shared" si="3"/>
        <v>44</v>
      </c>
      <c r="V78" s="19">
        <f>+O78-N78</f>
        <v>0.17386566666391445</v>
      </c>
      <c r="W78" s="19">
        <f>+Q78-P78</f>
        <v>0.12508066666487139</v>
      </c>
      <c r="X78" s="19">
        <f t="shared" si="4"/>
        <v>0.29894633332878584</v>
      </c>
      <c r="Y78" s="19">
        <f>IF(AND(O78&lt;&gt;0,P78&lt;&gt;0),P78-O78,0)</f>
        <v>4.1666666671517305E-2</v>
      </c>
    </row>
    <row r="79" spans="1:25" s="15" customFormat="1" x14ac:dyDescent="0.2">
      <c r="A79" s="17">
        <v>43773</v>
      </c>
      <c r="B79" s="14">
        <v>1</v>
      </c>
      <c r="C79" s="11"/>
      <c r="D79" s="11"/>
      <c r="E79" s="12"/>
      <c r="F79" s="11"/>
      <c r="G79" s="11"/>
      <c r="H79" s="11"/>
      <c r="I79" s="12"/>
      <c r="J79" s="12"/>
      <c r="K79" s="18"/>
      <c r="L79" s="18"/>
      <c r="M79" s="11"/>
      <c r="N79" s="13">
        <v>0.37100700000155484</v>
      </c>
      <c r="O79" s="13">
        <v>0.54166666666666663</v>
      </c>
      <c r="P79" s="13">
        <v>0.58333333333333337</v>
      </c>
      <c r="Q79" s="13">
        <v>0.75</v>
      </c>
      <c r="R79" s="19">
        <v>1.4583333333333299</v>
      </c>
      <c r="S79" s="19">
        <v>0.33333333333333298</v>
      </c>
      <c r="T79" s="12">
        <v>2019</v>
      </c>
      <c r="U79" s="14">
        <f t="shared" si="3"/>
        <v>45</v>
      </c>
      <c r="V79" s="19">
        <f>+O79-N79</f>
        <v>0.17065966666511179</v>
      </c>
      <c r="W79" s="19">
        <f>+Q79-P79</f>
        <v>0.16666666666666663</v>
      </c>
      <c r="X79" s="19">
        <f t="shared" si="4"/>
        <v>0.33732633333177842</v>
      </c>
      <c r="Y79" s="19">
        <f>IF(AND(O79&lt;&gt;0,P79&lt;&gt;0),P79-O79,0)</f>
        <v>4.1666666666666741E-2</v>
      </c>
    </row>
    <row r="80" spans="1:25" s="15" customFormat="1" x14ac:dyDescent="0.2">
      <c r="A80" s="17">
        <v>43774</v>
      </c>
      <c r="B80" s="14">
        <v>1</v>
      </c>
      <c r="C80" s="11"/>
      <c r="D80" s="11"/>
      <c r="E80" s="12"/>
      <c r="F80" s="11"/>
      <c r="G80" s="11"/>
      <c r="H80" s="11"/>
      <c r="I80" s="12"/>
      <c r="J80" s="12"/>
      <c r="K80" s="18"/>
      <c r="L80" s="18"/>
      <c r="M80" s="11"/>
      <c r="N80" s="13">
        <v>0.36624999999912689</v>
      </c>
      <c r="O80" s="13">
        <v>0.59549800000240793</v>
      </c>
      <c r="P80" s="13">
        <v>0.62604200000350829</v>
      </c>
      <c r="Q80" s="13">
        <v>0.79420099999697413</v>
      </c>
      <c r="R80" s="19">
        <v>1.4583333333333299</v>
      </c>
      <c r="S80" s="19">
        <v>0.33333333333333298</v>
      </c>
      <c r="T80" s="12">
        <v>2019</v>
      </c>
      <c r="U80" s="14">
        <f t="shared" si="3"/>
        <v>45</v>
      </c>
      <c r="V80" s="19">
        <f>+O80-N80</f>
        <v>0.22924800000328105</v>
      </c>
      <c r="W80" s="19">
        <f>+Q80-P80</f>
        <v>0.16815899999346584</v>
      </c>
      <c r="X80" s="19">
        <f t="shared" si="4"/>
        <v>0.39740699999674689</v>
      </c>
      <c r="Y80" s="19">
        <f>IF(AND(O80&lt;&gt;0,P80&lt;&gt;0),P80-O80,0)</f>
        <v>3.0544000001100358E-2</v>
      </c>
    </row>
    <row r="81" spans="1:25" s="15" customFormat="1" x14ac:dyDescent="0.2">
      <c r="A81" s="17">
        <v>43775</v>
      </c>
      <c r="B81" s="14">
        <v>1</v>
      </c>
      <c r="C81" s="11"/>
      <c r="D81" s="11"/>
      <c r="E81" s="12"/>
      <c r="F81" s="11"/>
      <c r="G81" s="11"/>
      <c r="H81" s="11"/>
      <c r="I81" s="12"/>
      <c r="J81" s="12"/>
      <c r="K81" s="18"/>
      <c r="L81" s="18"/>
      <c r="M81" s="11"/>
      <c r="N81" s="13">
        <v>0.36627299999963725</v>
      </c>
      <c r="O81" s="13">
        <v>0.59246500000153901</v>
      </c>
      <c r="P81" s="13">
        <v>0.62357599999813829</v>
      </c>
      <c r="Q81" s="13">
        <v>0.78740700000344077</v>
      </c>
      <c r="R81" s="19">
        <v>1.4583333333333299</v>
      </c>
      <c r="S81" s="19">
        <v>0.33333333333333298</v>
      </c>
      <c r="T81" s="12">
        <v>2019</v>
      </c>
      <c r="U81" s="14">
        <f t="shared" si="3"/>
        <v>45</v>
      </c>
      <c r="V81" s="19">
        <f>+O81-N81</f>
        <v>0.22619200000190176</v>
      </c>
      <c r="W81" s="19">
        <f>+Q81-P81</f>
        <v>0.16383100000530249</v>
      </c>
      <c r="X81" s="19">
        <f t="shared" si="4"/>
        <v>0.39002300000720425</v>
      </c>
      <c r="Y81" s="19">
        <f>IF(AND(O81&lt;&gt;0,P81&lt;&gt;0),P81-O81,0)</f>
        <v>3.1110999996599276E-2</v>
      </c>
    </row>
    <row r="82" spans="1:25" s="15" customFormat="1" x14ac:dyDescent="0.2">
      <c r="A82" s="17">
        <v>43776</v>
      </c>
      <c r="B82" s="14">
        <v>1</v>
      </c>
      <c r="C82" s="11"/>
      <c r="D82" s="11">
        <v>1</v>
      </c>
      <c r="E82" s="12"/>
      <c r="F82" s="11"/>
      <c r="G82" s="11"/>
      <c r="H82" s="11"/>
      <c r="I82" s="12"/>
      <c r="J82" s="12"/>
      <c r="K82" s="18"/>
      <c r="L82" s="18"/>
      <c r="M82" s="11"/>
      <c r="N82" s="13">
        <v>0</v>
      </c>
      <c r="O82" s="13">
        <v>0</v>
      </c>
      <c r="P82" s="13">
        <v>0</v>
      </c>
      <c r="Q82" s="13">
        <v>0</v>
      </c>
      <c r="R82" s="19">
        <v>1.4583333333333299</v>
      </c>
      <c r="S82" s="19">
        <v>0.33333333333333298</v>
      </c>
      <c r="T82" s="12">
        <v>2019</v>
      </c>
      <c r="U82" s="14">
        <f t="shared" si="3"/>
        <v>45</v>
      </c>
      <c r="V82" s="19">
        <f>+O82-N82</f>
        <v>0</v>
      </c>
      <c r="W82" s="19">
        <f>+Q82-P82</f>
        <v>0</v>
      </c>
      <c r="X82" s="19">
        <f t="shared" si="4"/>
        <v>0</v>
      </c>
      <c r="Y82" s="19">
        <f>IF(AND(O82&lt;&gt;0,P82&lt;&gt;0),P82-O82,0)</f>
        <v>0</v>
      </c>
    </row>
    <row r="83" spans="1:25" s="15" customFormat="1" x14ac:dyDescent="0.2">
      <c r="A83" s="17">
        <v>43780</v>
      </c>
      <c r="B83" s="14">
        <v>1</v>
      </c>
      <c r="C83" s="11"/>
      <c r="D83" s="11"/>
      <c r="E83" s="12"/>
      <c r="F83" s="11">
        <v>1</v>
      </c>
      <c r="G83" s="11"/>
      <c r="H83" s="11"/>
      <c r="I83" s="12"/>
      <c r="J83" s="12"/>
      <c r="K83" s="18"/>
      <c r="L83" s="18"/>
      <c r="M83" s="11"/>
      <c r="N83" s="13">
        <v>0</v>
      </c>
      <c r="O83" s="13">
        <v>0</v>
      </c>
      <c r="P83" s="13">
        <v>0</v>
      </c>
      <c r="Q83" s="13">
        <v>0</v>
      </c>
      <c r="R83" s="19">
        <v>1.4583333333333299</v>
      </c>
      <c r="S83" s="19">
        <v>0.33333333333333298</v>
      </c>
      <c r="T83" s="12">
        <v>2019</v>
      </c>
      <c r="U83" s="14">
        <f t="shared" si="3"/>
        <v>46</v>
      </c>
      <c r="V83" s="19">
        <f>+O83-N83</f>
        <v>0</v>
      </c>
      <c r="W83" s="19">
        <f>+Q83-P83</f>
        <v>0</v>
      </c>
      <c r="X83" s="19">
        <f t="shared" si="4"/>
        <v>0</v>
      </c>
      <c r="Y83" s="19">
        <f>IF(AND(O83&lt;&gt;0,P83&lt;&gt;0),P83-O83,0)</f>
        <v>0</v>
      </c>
    </row>
    <row r="84" spans="1:25" s="15" customFormat="1" x14ac:dyDescent="0.2">
      <c r="A84" s="17">
        <v>43781</v>
      </c>
      <c r="B84" s="14">
        <v>1</v>
      </c>
      <c r="C84" s="11"/>
      <c r="D84" s="11"/>
      <c r="E84" s="12"/>
      <c r="F84" s="11"/>
      <c r="G84" s="11"/>
      <c r="H84" s="11"/>
      <c r="I84" s="12"/>
      <c r="J84" s="12"/>
      <c r="K84" s="18"/>
      <c r="L84" s="18"/>
      <c r="M84" s="11"/>
      <c r="N84" s="13">
        <v>0.37264999999752035</v>
      </c>
      <c r="O84" s="13">
        <v>0.59321800000179792</v>
      </c>
      <c r="P84" s="13">
        <v>0.62724500000331318</v>
      </c>
      <c r="Q84" s="13">
        <v>0.79952500000217697</v>
      </c>
      <c r="R84" s="19">
        <v>1.4583333333333299</v>
      </c>
      <c r="S84" s="19">
        <v>0.33333333333333298</v>
      </c>
      <c r="T84" s="12">
        <v>2019</v>
      </c>
      <c r="U84" s="14">
        <f t="shared" si="3"/>
        <v>46</v>
      </c>
      <c r="V84" s="19">
        <f>+O84-N84</f>
        <v>0.22056800000427756</v>
      </c>
      <c r="W84" s="19">
        <f>+Q84-P84</f>
        <v>0.17227999999886379</v>
      </c>
      <c r="X84" s="19">
        <f t="shared" si="4"/>
        <v>0.39284800000314135</v>
      </c>
      <c r="Y84" s="19">
        <f>IF(AND(O84&lt;&gt;0,P84&lt;&gt;0),P84-O84,0)</f>
        <v>3.4027000001515262E-2</v>
      </c>
    </row>
    <row r="85" spans="1:25" s="15" customFormat="1" x14ac:dyDescent="0.2">
      <c r="A85" s="17">
        <v>43782</v>
      </c>
      <c r="B85" s="14">
        <v>1</v>
      </c>
      <c r="C85" s="11"/>
      <c r="D85" s="11"/>
      <c r="E85" s="12"/>
      <c r="F85" s="11"/>
      <c r="G85" s="11"/>
      <c r="H85" s="11"/>
      <c r="I85" s="12"/>
      <c r="J85" s="12"/>
      <c r="K85" s="18"/>
      <c r="L85" s="18"/>
      <c r="M85" s="11"/>
      <c r="N85" s="13">
        <v>0.37099499999749241</v>
      </c>
      <c r="O85" s="13">
        <v>0.60874999999941792</v>
      </c>
      <c r="P85" s="13">
        <v>0.63468799999827752</v>
      </c>
      <c r="Q85" s="13">
        <v>0.79570599999715341</v>
      </c>
      <c r="R85" s="19">
        <v>1.4583333333333299</v>
      </c>
      <c r="S85" s="19">
        <v>0.33333333333333298</v>
      </c>
      <c r="T85" s="12">
        <v>2019</v>
      </c>
      <c r="U85" s="14">
        <f t="shared" si="3"/>
        <v>46</v>
      </c>
      <c r="V85" s="19">
        <f>+O85-N85</f>
        <v>0.23775500000192551</v>
      </c>
      <c r="W85" s="19">
        <f>+Q85-P85</f>
        <v>0.16101799999887589</v>
      </c>
      <c r="X85" s="19">
        <f t="shared" si="4"/>
        <v>0.3987730000008014</v>
      </c>
      <c r="Y85" s="19">
        <f>IF(AND(O85&lt;&gt;0,P85&lt;&gt;0),P85-O85,0)</f>
        <v>2.5937999998859596E-2</v>
      </c>
    </row>
    <row r="86" spans="1:25" s="15" customFormat="1" x14ac:dyDescent="0.2">
      <c r="A86" s="17">
        <v>43783</v>
      </c>
      <c r="B86" s="14">
        <v>1</v>
      </c>
      <c r="C86" s="11"/>
      <c r="D86" s="11"/>
      <c r="E86" s="12"/>
      <c r="F86" s="11"/>
      <c r="G86" s="11"/>
      <c r="H86" s="11"/>
      <c r="I86" s="12"/>
      <c r="J86" s="12"/>
      <c r="K86" s="18"/>
      <c r="L86" s="18"/>
      <c r="M86" s="11"/>
      <c r="N86" s="13">
        <v>0.3704280000019935</v>
      </c>
      <c r="O86" s="13">
        <v>0.60121500000241213</v>
      </c>
      <c r="P86" s="13">
        <v>0.62895800000114832</v>
      </c>
      <c r="Q86" s="13">
        <v>0.81032399999821791</v>
      </c>
      <c r="R86" s="19">
        <v>1.4583333333333299</v>
      </c>
      <c r="S86" s="19">
        <v>0.33333333333333298</v>
      </c>
      <c r="T86" s="12">
        <v>2019</v>
      </c>
      <c r="U86" s="14">
        <f t="shared" si="3"/>
        <v>46</v>
      </c>
      <c r="V86" s="19">
        <f>+O86-N86</f>
        <v>0.23078700000041863</v>
      </c>
      <c r="W86" s="19">
        <f>+Q86-P86</f>
        <v>0.18136599999706959</v>
      </c>
      <c r="X86" s="19">
        <f t="shared" si="4"/>
        <v>0.41215299999748822</v>
      </c>
      <c r="Y86" s="19">
        <f>IF(AND(O86&lt;&gt;0,P86&lt;&gt;0),P86-O86,0)</f>
        <v>2.7742999998736195E-2</v>
      </c>
    </row>
    <row r="87" spans="1:25" s="15" customFormat="1" x14ac:dyDescent="0.2">
      <c r="A87" s="17">
        <v>43787</v>
      </c>
      <c r="B87" s="14">
        <v>1</v>
      </c>
      <c r="C87" s="11"/>
      <c r="D87" s="11"/>
      <c r="E87" s="12"/>
      <c r="F87" s="11"/>
      <c r="G87" s="11"/>
      <c r="H87" s="11"/>
      <c r="I87" s="12"/>
      <c r="J87" s="12"/>
      <c r="K87" s="18"/>
      <c r="L87" s="18"/>
      <c r="M87" s="11"/>
      <c r="N87" s="13">
        <v>0</v>
      </c>
      <c r="O87" s="13">
        <v>0</v>
      </c>
      <c r="P87" s="13">
        <v>0.56805599999643164</v>
      </c>
      <c r="Q87" s="13">
        <v>0.79871499999717344</v>
      </c>
      <c r="R87" s="19">
        <v>1.4583333333333299</v>
      </c>
      <c r="S87" s="19">
        <v>0.33333333333333298</v>
      </c>
      <c r="T87" s="12">
        <v>2019</v>
      </c>
      <c r="U87" s="14">
        <f t="shared" si="3"/>
        <v>47</v>
      </c>
      <c r="V87" s="19">
        <f>+O87-N87</f>
        <v>0</v>
      </c>
      <c r="W87" s="19">
        <f>+Q87-P87</f>
        <v>0.2306590000007418</v>
      </c>
      <c r="X87" s="19">
        <f t="shared" si="4"/>
        <v>0.2306590000007418</v>
      </c>
      <c r="Y87" s="19">
        <f>IF(AND(O87&lt;&gt;0,P87&lt;&gt;0),P87-O87,0)</f>
        <v>0</v>
      </c>
    </row>
    <row r="88" spans="1:25" s="15" customFormat="1" x14ac:dyDescent="0.2">
      <c r="A88" s="17">
        <v>43788</v>
      </c>
      <c r="B88" s="14">
        <v>1</v>
      </c>
      <c r="C88" s="11"/>
      <c r="D88" s="11"/>
      <c r="E88" s="12"/>
      <c r="F88" s="11"/>
      <c r="G88" s="11"/>
      <c r="H88" s="11"/>
      <c r="I88" s="12"/>
      <c r="J88" s="12"/>
      <c r="K88" s="18"/>
      <c r="L88" s="18"/>
      <c r="M88" s="11"/>
      <c r="N88" s="13">
        <v>0.37025500000163447</v>
      </c>
      <c r="O88" s="13">
        <v>0.54166666666666663</v>
      </c>
      <c r="P88" s="13">
        <v>0.58333333333333337</v>
      </c>
      <c r="Q88" s="13">
        <v>0.79609999999956926</v>
      </c>
      <c r="R88" s="19">
        <v>1.4583333333333299</v>
      </c>
      <c r="S88" s="19">
        <v>0.33333333333333298</v>
      </c>
      <c r="T88" s="12">
        <v>2019</v>
      </c>
      <c r="U88" s="14">
        <f t="shared" si="3"/>
        <v>47</v>
      </c>
      <c r="V88" s="19">
        <f>+O88-N88</f>
        <v>0.17141166666503216</v>
      </c>
      <c r="W88" s="19">
        <f>+Q88-P88</f>
        <v>0.21276666666623589</v>
      </c>
      <c r="X88" s="19">
        <f t="shared" si="4"/>
        <v>0.38417833333126805</v>
      </c>
      <c r="Y88" s="19">
        <f>IF(AND(O88&lt;&gt;0,P88&lt;&gt;0),P88-O88,0)</f>
        <v>4.1666666666666741E-2</v>
      </c>
    </row>
    <row r="89" spans="1:25" s="15" customFormat="1" x14ac:dyDescent="0.2">
      <c r="A89" s="17">
        <v>43789</v>
      </c>
      <c r="B89" s="14">
        <v>1</v>
      </c>
      <c r="C89" s="11"/>
      <c r="D89" s="11"/>
      <c r="E89" s="12"/>
      <c r="F89" s="11"/>
      <c r="G89" s="11"/>
      <c r="H89" s="11"/>
      <c r="I89" s="12"/>
      <c r="J89" s="12"/>
      <c r="K89" s="18"/>
      <c r="L89" s="18"/>
      <c r="M89" s="11"/>
      <c r="N89" s="13">
        <v>0.36443300000246381</v>
      </c>
      <c r="O89" s="13">
        <v>0.60313699999824166</v>
      </c>
      <c r="P89" s="13">
        <v>0.6276270000016666</v>
      </c>
      <c r="Q89" s="13">
        <v>0.81276600000273902</v>
      </c>
      <c r="R89" s="19">
        <v>1.4583333333333299</v>
      </c>
      <c r="S89" s="19">
        <v>0.33333333333333298</v>
      </c>
      <c r="T89" s="12">
        <v>2019</v>
      </c>
      <c r="U89" s="14">
        <f t="shared" si="3"/>
        <v>47</v>
      </c>
      <c r="V89" s="19">
        <f>+O89-N89</f>
        <v>0.23870399999577785</v>
      </c>
      <c r="W89" s="19">
        <f>+Q89-P89</f>
        <v>0.18513900000107242</v>
      </c>
      <c r="X89" s="19">
        <f t="shared" si="4"/>
        <v>0.42384299999685027</v>
      </c>
      <c r="Y89" s="19">
        <f>IF(AND(O89&lt;&gt;0,P89&lt;&gt;0),P89-O89,0)</f>
        <v>2.4490000003424939E-2</v>
      </c>
    </row>
    <row r="90" spans="1:25" s="15" customFormat="1" x14ac:dyDescent="0.2">
      <c r="A90" s="17">
        <v>43790</v>
      </c>
      <c r="B90" s="14">
        <v>1</v>
      </c>
      <c r="C90" s="11"/>
      <c r="D90" s="11"/>
      <c r="E90" s="12"/>
      <c r="F90" s="11"/>
      <c r="G90" s="11"/>
      <c r="H90" s="11"/>
      <c r="I90" s="12"/>
      <c r="J90" s="12"/>
      <c r="K90" s="18"/>
      <c r="L90" s="18"/>
      <c r="M90" s="11"/>
      <c r="N90" s="13">
        <v>0.375</v>
      </c>
      <c r="O90" s="13">
        <v>0.61339099999895552</v>
      </c>
      <c r="P90" s="13">
        <v>0.63589099999808241</v>
      </c>
      <c r="Q90" s="13">
        <v>0.80450199999904726</v>
      </c>
      <c r="R90" s="19">
        <v>1.4583333333333299</v>
      </c>
      <c r="S90" s="19">
        <v>0.33333333333333298</v>
      </c>
      <c r="T90" s="12">
        <v>2019</v>
      </c>
      <c r="U90" s="14">
        <f t="shared" si="3"/>
        <v>47</v>
      </c>
      <c r="V90" s="19">
        <f>+O90-N90</f>
        <v>0.23839099999895552</v>
      </c>
      <c r="W90" s="19">
        <f>+Q90-P90</f>
        <v>0.16861100000096485</v>
      </c>
      <c r="X90" s="19">
        <f t="shared" si="4"/>
        <v>0.40700199999992037</v>
      </c>
      <c r="Y90" s="19">
        <f>IF(AND(O90&lt;&gt;0,P90&lt;&gt;0),P90-O90,0)</f>
        <v>2.2499999999126885E-2</v>
      </c>
    </row>
    <row r="91" spans="1:25" s="15" customFormat="1" x14ac:dyDescent="0.2">
      <c r="A91" s="17">
        <v>43794</v>
      </c>
      <c r="B91" s="14">
        <v>1</v>
      </c>
      <c r="C91" s="11"/>
      <c r="D91" s="11"/>
      <c r="E91" s="12"/>
      <c r="F91" s="11"/>
      <c r="G91" s="11"/>
      <c r="H91" s="11"/>
      <c r="I91" s="12"/>
      <c r="J91" s="12"/>
      <c r="K91" s="18"/>
      <c r="L91" s="18"/>
      <c r="M91" s="11"/>
      <c r="N91" s="13">
        <v>0</v>
      </c>
      <c r="O91" s="13">
        <v>0</v>
      </c>
      <c r="P91" s="13">
        <v>0.57710599999700207</v>
      </c>
      <c r="Q91" s="13">
        <v>0.79703699999663513</v>
      </c>
      <c r="R91" s="19">
        <v>1.4583333333333299</v>
      </c>
      <c r="S91" s="19">
        <v>0.33333333333333298</v>
      </c>
      <c r="T91" s="12">
        <v>2019</v>
      </c>
      <c r="U91" s="14">
        <f t="shared" si="3"/>
        <v>48</v>
      </c>
      <c r="V91" s="19">
        <f>+O91-N91</f>
        <v>0</v>
      </c>
      <c r="W91" s="19">
        <f>+Q91-P91</f>
        <v>0.21993099999963306</v>
      </c>
      <c r="X91" s="19">
        <f t="shared" si="4"/>
        <v>0.21993099999963306</v>
      </c>
      <c r="Y91" s="19">
        <f>IF(AND(O91&lt;&gt;0,P91&lt;&gt;0),P91-O91,0)</f>
        <v>0</v>
      </c>
    </row>
    <row r="92" spans="1:25" s="15" customFormat="1" x14ac:dyDescent="0.2">
      <c r="A92" s="17">
        <v>43795</v>
      </c>
      <c r="B92" s="14">
        <v>1</v>
      </c>
      <c r="C92" s="11"/>
      <c r="D92" s="11"/>
      <c r="E92" s="12"/>
      <c r="F92" s="11"/>
      <c r="G92" s="11"/>
      <c r="H92" s="11"/>
      <c r="I92" s="12"/>
      <c r="J92" s="12"/>
      <c r="K92" s="18"/>
      <c r="L92" s="18"/>
      <c r="M92" s="11"/>
      <c r="N92" s="13">
        <v>0.37376200000289828</v>
      </c>
      <c r="O92" s="13">
        <v>0.59107599999697413</v>
      </c>
      <c r="P92" s="13">
        <v>0.6258559999987483</v>
      </c>
      <c r="Q92" s="13">
        <v>0.80346100000315346</v>
      </c>
      <c r="R92" s="19">
        <v>1.4583333333333299</v>
      </c>
      <c r="S92" s="19">
        <v>0.33333333333333298</v>
      </c>
      <c r="T92" s="12">
        <v>2019</v>
      </c>
      <c r="U92" s="14">
        <f t="shared" si="3"/>
        <v>48</v>
      </c>
      <c r="V92" s="19">
        <f>+O92-N92</f>
        <v>0.21731399999407586</v>
      </c>
      <c r="W92" s="19">
        <f>+Q92-P92</f>
        <v>0.17760500000440516</v>
      </c>
      <c r="X92" s="19">
        <f t="shared" si="4"/>
        <v>0.39491899999848101</v>
      </c>
      <c r="Y92" s="19">
        <f>IF(AND(O92&lt;&gt;0,P92&lt;&gt;0),P92-O92,0)</f>
        <v>3.478000000177417E-2</v>
      </c>
    </row>
    <row r="93" spans="1:25" s="15" customFormat="1" x14ac:dyDescent="0.2">
      <c r="A93" s="17">
        <v>43796</v>
      </c>
      <c r="B93" s="14">
        <v>1</v>
      </c>
      <c r="C93" s="11"/>
      <c r="D93" s="11"/>
      <c r="E93" s="12"/>
      <c r="F93" s="11"/>
      <c r="G93" s="11"/>
      <c r="H93" s="11"/>
      <c r="I93" s="12"/>
      <c r="J93" s="12"/>
      <c r="K93" s="18"/>
      <c r="L93" s="18"/>
      <c r="M93" s="11"/>
      <c r="N93" s="13">
        <v>0.36585599999671103</v>
      </c>
      <c r="O93" s="13">
        <v>0.58699099999648752</v>
      </c>
      <c r="P93" s="13">
        <v>0.6340970000019297</v>
      </c>
      <c r="Q93" s="13">
        <v>0.79432899999665096</v>
      </c>
      <c r="R93" s="19">
        <v>1.4583333333333299</v>
      </c>
      <c r="S93" s="19">
        <v>0.33333333333333298</v>
      </c>
      <c r="T93" s="12">
        <v>2019</v>
      </c>
      <c r="U93" s="14">
        <f t="shared" si="3"/>
        <v>48</v>
      </c>
      <c r="V93" s="19">
        <f>+O93-N93</f>
        <v>0.22113499999977648</v>
      </c>
      <c r="W93" s="19">
        <f>+Q93-P93</f>
        <v>0.16023199999472126</v>
      </c>
      <c r="X93" s="19">
        <f t="shared" si="4"/>
        <v>0.38136699999449775</v>
      </c>
      <c r="Y93" s="19">
        <f>IF(AND(O93&lt;&gt;0,P93&lt;&gt;0),P93-O93,0)</f>
        <v>4.7106000005442183E-2</v>
      </c>
    </row>
    <row r="94" spans="1:25" s="15" customFormat="1" x14ac:dyDescent="0.2">
      <c r="A94" s="17">
        <v>43797</v>
      </c>
      <c r="B94" s="14">
        <v>1</v>
      </c>
      <c r="C94" s="11"/>
      <c r="D94" s="11"/>
      <c r="E94" s="12"/>
      <c r="F94" s="11"/>
      <c r="G94" s="11"/>
      <c r="H94" s="11"/>
      <c r="I94" s="12"/>
      <c r="J94" s="12"/>
      <c r="K94" s="18"/>
      <c r="L94" s="18"/>
      <c r="M94" s="11"/>
      <c r="N94" s="13">
        <v>0.36633099999744445</v>
      </c>
      <c r="O94" s="13">
        <v>0.61441000000195345</v>
      </c>
      <c r="P94" s="13">
        <v>0.6303120000011404</v>
      </c>
      <c r="Q94" s="13">
        <v>0.79166666666666663</v>
      </c>
      <c r="R94" s="19">
        <v>1.4583333333333299</v>
      </c>
      <c r="S94" s="19">
        <v>0.33333333333333298</v>
      </c>
      <c r="T94" s="12">
        <v>2019</v>
      </c>
      <c r="U94" s="14">
        <f t="shared" si="3"/>
        <v>48</v>
      </c>
      <c r="V94" s="19">
        <f>+O94-N94</f>
        <v>0.248079000004509</v>
      </c>
      <c r="W94" s="19">
        <f>+Q94-P94</f>
        <v>0.16135466666552623</v>
      </c>
      <c r="X94" s="19">
        <f t="shared" si="4"/>
        <v>0.40943366667003522</v>
      </c>
      <c r="Y94" s="19">
        <f>IF(AND(O94&lt;&gt;0,P94&lt;&gt;0),P94-O94,0)</f>
        <v>1.5901999999186955E-2</v>
      </c>
    </row>
    <row r="95" spans="1:25" s="15" customFormat="1" x14ac:dyDescent="0.2">
      <c r="A95" s="17">
        <v>43799</v>
      </c>
      <c r="B95" s="14">
        <v>1</v>
      </c>
      <c r="C95" s="11"/>
      <c r="D95" s="11"/>
      <c r="E95" s="12"/>
      <c r="F95" s="11"/>
      <c r="G95" s="11"/>
      <c r="H95" s="11"/>
      <c r="I95" s="12"/>
      <c r="J95" s="12"/>
      <c r="K95" s="18"/>
      <c r="L95" s="18"/>
      <c r="M95" s="11"/>
      <c r="N95" s="13">
        <v>0.36398100000224076</v>
      </c>
      <c r="O95" s="13">
        <v>0.54166666666666663</v>
      </c>
      <c r="P95" s="13">
        <v>0.58333333333333337</v>
      </c>
      <c r="Q95" s="13">
        <v>0.71083299999736482</v>
      </c>
      <c r="R95" s="19">
        <v>1.4583333333333299</v>
      </c>
      <c r="S95" s="19">
        <v>0.33333333333333298</v>
      </c>
      <c r="T95" s="12">
        <v>2019</v>
      </c>
      <c r="U95" s="14">
        <f t="shared" si="3"/>
        <v>48</v>
      </c>
      <c r="V95" s="19">
        <f>+O95-N95</f>
        <v>0.17768566666442587</v>
      </c>
      <c r="W95" s="19">
        <f>+Q95-P95</f>
        <v>0.12749966666403145</v>
      </c>
      <c r="X95" s="19">
        <f t="shared" si="4"/>
        <v>0.30518533332845732</v>
      </c>
      <c r="Y95" s="19">
        <f>IF(AND(O95&lt;&gt;0,P95&lt;&gt;0),P95-O95,0)</f>
        <v>4.1666666666666741E-2</v>
      </c>
    </row>
    <row r="96" spans="1:25" s="15" customFormat="1" x14ac:dyDescent="0.2">
      <c r="A96" s="17">
        <v>43801</v>
      </c>
      <c r="B96" s="14">
        <v>1</v>
      </c>
      <c r="C96" s="11"/>
      <c r="D96" s="11"/>
      <c r="E96" s="12"/>
      <c r="F96" s="11"/>
      <c r="G96" s="11"/>
      <c r="H96" s="11"/>
      <c r="I96" s="12"/>
      <c r="J96" s="12"/>
      <c r="K96" s="18"/>
      <c r="L96" s="18"/>
      <c r="M96" s="11"/>
      <c r="N96" s="13">
        <v>0.37619200000335695</v>
      </c>
      <c r="O96" s="13">
        <v>0.60142400000040652</v>
      </c>
      <c r="P96" s="13">
        <v>0.62812500000291038</v>
      </c>
      <c r="Q96" s="13">
        <v>0.794861000002129</v>
      </c>
      <c r="R96" s="19">
        <v>1.4583333333333299</v>
      </c>
      <c r="S96" s="19">
        <v>0.33333333333333298</v>
      </c>
      <c r="T96" s="12">
        <v>2019</v>
      </c>
      <c r="U96" s="14">
        <f t="shared" si="3"/>
        <v>49</v>
      </c>
      <c r="V96" s="19">
        <f>+O96-N96</f>
        <v>0.22523199999704957</v>
      </c>
      <c r="W96" s="19">
        <f>+Q96-P96</f>
        <v>0.16673599999921862</v>
      </c>
      <c r="X96" s="19">
        <f t="shared" si="4"/>
        <v>0.39196799999626819</v>
      </c>
      <c r="Y96" s="19">
        <f>IF(AND(O96&lt;&gt;0,P96&lt;&gt;0),P96-O96,0)</f>
        <v>2.6701000002503861E-2</v>
      </c>
    </row>
    <row r="97" spans="1:25" s="15" customFormat="1" x14ac:dyDescent="0.2">
      <c r="A97" s="17">
        <v>43802</v>
      </c>
      <c r="B97" s="14">
        <v>1</v>
      </c>
      <c r="C97" s="11"/>
      <c r="D97" s="11"/>
      <c r="E97" s="12"/>
      <c r="F97" s="11"/>
      <c r="G97" s="11"/>
      <c r="H97" s="11"/>
      <c r="I97" s="12"/>
      <c r="J97" s="12"/>
      <c r="K97" s="18"/>
      <c r="L97" s="18"/>
      <c r="M97" s="11"/>
      <c r="N97" s="13">
        <v>0.36804400000255555</v>
      </c>
      <c r="O97" s="13">
        <v>0.61281299999973271</v>
      </c>
      <c r="P97" s="13">
        <v>0.63077499999781139</v>
      </c>
      <c r="Q97" s="13">
        <v>0.79166666666666663</v>
      </c>
      <c r="R97" s="19">
        <v>1.4583333333333299</v>
      </c>
      <c r="S97" s="19">
        <v>0.33333333333333298</v>
      </c>
      <c r="T97" s="12">
        <v>2019</v>
      </c>
      <c r="U97" s="14">
        <f t="shared" si="3"/>
        <v>49</v>
      </c>
      <c r="V97" s="19">
        <f>+O97-N97</f>
        <v>0.24476899999717716</v>
      </c>
      <c r="W97" s="19">
        <f>+Q97-P97</f>
        <v>0.16089166666885524</v>
      </c>
      <c r="X97" s="19">
        <f t="shared" si="4"/>
        <v>0.4056606666660324</v>
      </c>
      <c r="Y97" s="19">
        <f>IF(AND(O97&lt;&gt;0,P97&lt;&gt;0),P97-O97,0)</f>
        <v>1.7961999998078682E-2</v>
      </c>
    </row>
    <row r="98" spans="1:25" s="15" customFormat="1" x14ac:dyDescent="0.2">
      <c r="A98" s="17">
        <v>43803</v>
      </c>
      <c r="B98" s="14">
        <v>1</v>
      </c>
      <c r="C98" s="11"/>
      <c r="D98" s="11"/>
      <c r="E98" s="12"/>
      <c r="F98" s="11"/>
      <c r="G98" s="11"/>
      <c r="H98" s="11"/>
      <c r="I98" s="12"/>
      <c r="J98" s="12"/>
      <c r="K98" s="18"/>
      <c r="L98" s="18"/>
      <c r="M98" s="11"/>
      <c r="N98" s="13">
        <v>0.3715509999965434</v>
      </c>
      <c r="O98" s="13">
        <v>0.60172500000044238</v>
      </c>
      <c r="P98" s="13">
        <v>0.63708300000143936</v>
      </c>
      <c r="Q98" s="13">
        <v>0.83031299999856856</v>
      </c>
      <c r="R98" s="19">
        <v>1.4583333333333299</v>
      </c>
      <c r="S98" s="19">
        <v>0.33333333333333298</v>
      </c>
      <c r="T98" s="12">
        <v>2019</v>
      </c>
      <c r="U98" s="14">
        <f t="shared" si="3"/>
        <v>49</v>
      </c>
      <c r="V98" s="19">
        <f>+O98-N98</f>
        <v>0.23017400000389898</v>
      </c>
      <c r="W98" s="19">
        <f>+Q98-P98</f>
        <v>0.1932299999971292</v>
      </c>
      <c r="X98" s="19">
        <f t="shared" si="4"/>
        <v>0.42340400000102818</v>
      </c>
      <c r="Y98" s="19">
        <f>IF(AND(O98&lt;&gt;0,P98&lt;&gt;0),P98-O98,0)</f>
        <v>3.5358000000996981E-2</v>
      </c>
    </row>
    <row r="99" spans="1:25" s="15" customFormat="1" x14ac:dyDescent="0.2">
      <c r="A99" s="17">
        <v>43804</v>
      </c>
      <c r="B99" s="14">
        <v>1</v>
      </c>
      <c r="C99" s="11"/>
      <c r="D99" s="11"/>
      <c r="E99" s="12"/>
      <c r="F99" s="11"/>
      <c r="G99" s="11"/>
      <c r="H99" s="11"/>
      <c r="I99" s="12"/>
      <c r="J99" s="12"/>
      <c r="K99" s="18"/>
      <c r="L99" s="18"/>
      <c r="M99" s="11"/>
      <c r="N99" s="13">
        <v>0.35594899999705376</v>
      </c>
      <c r="O99" s="13">
        <v>0.57972200000222074</v>
      </c>
      <c r="P99" s="13">
        <v>0.62385399999766378</v>
      </c>
      <c r="Q99" s="13">
        <v>0.75204900000244379</v>
      </c>
      <c r="R99" s="19">
        <v>1.4583333333333299</v>
      </c>
      <c r="S99" s="19">
        <v>0.33333333333333298</v>
      </c>
      <c r="T99" s="12">
        <v>2019</v>
      </c>
      <c r="U99" s="14">
        <f t="shared" si="3"/>
        <v>49</v>
      </c>
      <c r="V99" s="19">
        <f>+O99-N99</f>
        <v>0.22377300000516698</v>
      </c>
      <c r="W99" s="19">
        <f>+Q99-P99</f>
        <v>0.12819500000478001</v>
      </c>
      <c r="X99" s="19">
        <f t="shared" si="4"/>
        <v>0.35196800000994699</v>
      </c>
      <c r="Y99" s="19">
        <f>IF(AND(O99&lt;&gt;0,P99&lt;&gt;0),P99-O99,0)</f>
        <v>4.4131999995443039E-2</v>
      </c>
    </row>
    <row r="100" spans="1:25" s="15" customFormat="1" x14ac:dyDescent="0.2">
      <c r="A100" s="17">
        <v>43808</v>
      </c>
      <c r="B100" s="14">
        <v>1</v>
      </c>
      <c r="C100" s="11"/>
      <c r="D100" s="11"/>
      <c r="E100" s="12"/>
      <c r="F100" s="11"/>
      <c r="G100" s="11"/>
      <c r="H100" s="11"/>
      <c r="I100" s="12"/>
      <c r="J100" s="12"/>
      <c r="K100" s="18"/>
      <c r="L100" s="18"/>
      <c r="M100" s="11"/>
      <c r="N100" s="13">
        <v>0</v>
      </c>
      <c r="O100" s="13">
        <v>0</v>
      </c>
      <c r="P100" s="13">
        <v>0.5718059999999241</v>
      </c>
      <c r="Q100" s="13">
        <v>0.79701400000340072</v>
      </c>
      <c r="R100" s="19">
        <v>1.4583333333333299</v>
      </c>
      <c r="S100" s="19">
        <v>0.33333333333333298</v>
      </c>
      <c r="T100" s="12">
        <v>2019</v>
      </c>
      <c r="U100" s="14">
        <f t="shared" si="3"/>
        <v>50</v>
      </c>
      <c r="V100" s="19">
        <f>+O100-N100</f>
        <v>0</v>
      </c>
      <c r="W100" s="19">
        <f>+Q100-P100</f>
        <v>0.22520800000347663</v>
      </c>
      <c r="X100" s="19">
        <f t="shared" si="4"/>
        <v>0.22520800000347663</v>
      </c>
      <c r="Y100" s="19">
        <f>IF(AND(O100&lt;&gt;0,P100&lt;&gt;0),P100-O100,0)</f>
        <v>0</v>
      </c>
    </row>
    <row r="101" spans="1:25" s="15" customFormat="1" x14ac:dyDescent="0.2">
      <c r="A101" s="17">
        <v>43809</v>
      </c>
      <c r="B101" s="14">
        <v>1</v>
      </c>
      <c r="C101" s="11"/>
      <c r="D101" s="11"/>
      <c r="E101" s="12"/>
      <c r="F101" s="11"/>
      <c r="G101" s="11"/>
      <c r="H101" s="11"/>
      <c r="I101" s="12"/>
      <c r="J101" s="12"/>
      <c r="K101" s="18"/>
      <c r="L101" s="18"/>
      <c r="M101" s="11"/>
      <c r="N101" s="13">
        <v>0.38030099999741651</v>
      </c>
      <c r="O101" s="13">
        <v>0.59401600000273902</v>
      </c>
      <c r="P101" s="13">
        <v>0.62613399999827379</v>
      </c>
      <c r="Q101" s="13">
        <v>0.80681699999695411</v>
      </c>
      <c r="R101" s="19">
        <v>1.4583333333333299</v>
      </c>
      <c r="S101" s="19">
        <v>0.33333333333333298</v>
      </c>
      <c r="T101" s="12">
        <v>2019</v>
      </c>
      <c r="U101" s="14">
        <f t="shared" ref="U101:U132" si="5">WEEKNUM(A101)</f>
        <v>50</v>
      </c>
      <c r="V101" s="19">
        <f>+O101-N101</f>
        <v>0.21371500000532251</v>
      </c>
      <c r="W101" s="19">
        <f>+Q101-P101</f>
        <v>0.18068299999868032</v>
      </c>
      <c r="X101" s="19">
        <f t="shared" si="4"/>
        <v>0.39439800000400282</v>
      </c>
      <c r="Y101" s="19">
        <f>IF(AND(O101&lt;&gt;0,P101&lt;&gt;0),P101-O101,0)</f>
        <v>3.2117999995534774E-2</v>
      </c>
    </row>
    <row r="102" spans="1:25" s="15" customFormat="1" x14ac:dyDescent="0.2">
      <c r="A102" s="17">
        <v>43810</v>
      </c>
      <c r="B102" s="14">
        <v>1</v>
      </c>
      <c r="C102" s="11"/>
      <c r="D102" s="11"/>
      <c r="E102" s="12"/>
      <c r="F102" s="11"/>
      <c r="G102" s="11"/>
      <c r="H102" s="11"/>
      <c r="I102" s="12"/>
      <c r="J102" s="12"/>
      <c r="K102" s="18"/>
      <c r="L102" s="18"/>
      <c r="M102" s="11"/>
      <c r="N102" s="13">
        <v>0.37567100000160281</v>
      </c>
      <c r="O102" s="13">
        <v>0.61185200000181794</v>
      </c>
      <c r="P102" s="13">
        <v>0.63014999999722932</v>
      </c>
      <c r="Q102" s="13">
        <v>0.83649300000251969</v>
      </c>
      <c r="R102" s="19">
        <v>1.4583333333333299</v>
      </c>
      <c r="S102" s="19">
        <v>0.33333333333333298</v>
      </c>
      <c r="T102" s="12">
        <v>2019</v>
      </c>
      <c r="U102" s="14">
        <f t="shared" si="5"/>
        <v>50</v>
      </c>
      <c r="V102" s="19">
        <f>+O102-N102</f>
        <v>0.23618100000021514</v>
      </c>
      <c r="W102" s="19">
        <f>+Q102-P102</f>
        <v>0.20634300000529038</v>
      </c>
      <c r="X102" s="19">
        <f t="shared" si="4"/>
        <v>0.44252400000550551</v>
      </c>
      <c r="Y102" s="19">
        <f>IF(AND(O102&lt;&gt;0,P102&lt;&gt;0),P102-O102,0)</f>
        <v>1.8297999995411374E-2</v>
      </c>
    </row>
    <row r="103" spans="1:25" s="15" customFormat="1" x14ac:dyDescent="0.2">
      <c r="A103" s="17">
        <v>43811</v>
      </c>
      <c r="B103" s="14">
        <v>1</v>
      </c>
      <c r="C103" s="11"/>
      <c r="D103" s="11"/>
      <c r="E103" s="12"/>
      <c r="F103" s="11"/>
      <c r="G103" s="11"/>
      <c r="H103" s="11"/>
      <c r="I103" s="12"/>
      <c r="J103" s="12"/>
      <c r="K103" s="18"/>
      <c r="L103" s="18"/>
      <c r="M103" s="11"/>
      <c r="N103" s="13">
        <v>0.36699100000259932</v>
      </c>
      <c r="O103" s="13">
        <v>0.59148100000311388</v>
      </c>
      <c r="P103" s="13">
        <v>0.62767400000302587</v>
      </c>
      <c r="Q103" s="13">
        <v>0.79898099999991246</v>
      </c>
      <c r="R103" s="19">
        <v>1.4583333333333299</v>
      </c>
      <c r="S103" s="19">
        <v>0.33333333333333298</v>
      </c>
      <c r="T103" s="12">
        <v>2019</v>
      </c>
      <c r="U103" s="14">
        <f t="shared" si="5"/>
        <v>50</v>
      </c>
      <c r="V103" s="19">
        <f>+O103-N103</f>
        <v>0.22449000000051456</v>
      </c>
      <c r="W103" s="19">
        <f>+Q103-P103</f>
        <v>0.17130699999688659</v>
      </c>
      <c r="X103" s="19">
        <f t="shared" si="4"/>
        <v>0.39579699999740114</v>
      </c>
      <c r="Y103" s="19">
        <f>IF(AND(O103&lt;&gt;0,P103&lt;&gt;0),P103-O103,0)</f>
        <v>3.619299999991199E-2</v>
      </c>
    </row>
    <row r="104" spans="1:25" s="15" customFormat="1" x14ac:dyDescent="0.2">
      <c r="A104" s="17">
        <v>43813</v>
      </c>
      <c r="B104" s="14">
        <v>1</v>
      </c>
      <c r="C104" s="11"/>
      <c r="D104" s="11"/>
      <c r="E104" s="12"/>
      <c r="F104" s="11"/>
      <c r="G104" s="11"/>
      <c r="H104" s="11"/>
      <c r="I104" s="12"/>
      <c r="J104" s="12"/>
      <c r="K104" s="18"/>
      <c r="L104" s="18"/>
      <c r="M104" s="11"/>
      <c r="N104" s="13">
        <v>0.35993099999905098</v>
      </c>
      <c r="O104" s="13">
        <v>0.58333333333333337</v>
      </c>
      <c r="P104" s="13">
        <v>0.62705999999889173</v>
      </c>
      <c r="Q104" s="13">
        <v>0.83527799999865238</v>
      </c>
      <c r="R104" s="19">
        <v>1.4583333333333299</v>
      </c>
      <c r="S104" s="19">
        <v>0.33333333333333298</v>
      </c>
      <c r="T104" s="12">
        <v>2019</v>
      </c>
      <c r="U104" s="14">
        <f t="shared" si="5"/>
        <v>50</v>
      </c>
      <c r="V104" s="19">
        <f>+O104-N104</f>
        <v>0.22340233333428239</v>
      </c>
      <c r="W104" s="19">
        <f>+Q104-P104</f>
        <v>0.20821799999976065</v>
      </c>
      <c r="X104" s="19">
        <f t="shared" si="4"/>
        <v>0.43162033333404304</v>
      </c>
      <c r="Y104" s="19">
        <f>IF(AND(O104&lt;&gt;0,P104&lt;&gt;0),P104-O104,0)</f>
        <v>4.3726666665558356E-2</v>
      </c>
    </row>
    <row r="105" spans="1:25" s="15" customFormat="1" x14ac:dyDescent="0.2">
      <c r="A105" s="17">
        <v>43815</v>
      </c>
      <c r="B105" s="14">
        <v>1</v>
      </c>
      <c r="C105" s="11"/>
      <c r="D105" s="11"/>
      <c r="E105" s="12"/>
      <c r="F105" s="11"/>
      <c r="G105" s="11"/>
      <c r="H105" s="11"/>
      <c r="I105" s="12"/>
      <c r="J105" s="12"/>
      <c r="K105" s="18"/>
      <c r="L105" s="18"/>
      <c r="M105" s="11"/>
      <c r="N105" s="13">
        <v>0</v>
      </c>
      <c r="O105" s="13">
        <v>0</v>
      </c>
      <c r="P105" s="13">
        <v>0.57761600000230828</v>
      </c>
      <c r="Q105" s="13">
        <v>0.80171300000074552</v>
      </c>
      <c r="R105" s="19">
        <v>1.4583333333333299</v>
      </c>
      <c r="S105" s="19">
        <v>0.33333333333333298</v>
      </c>
      <c r="T105" s="12">
        <v>2019</v>
      </c>
      <c r="U105" s="14">
        <f t="shared" si="5"/>
        <v>51</v>
      </c>
      <c r="V105" s="19">
        <f>+O105-N105</f>
        <v>0</v>
      </c>
      <c r="W105" s="19">
        <f>+Q105-P105</f>
        <v>0.22409699999843724</v>
      </c>
      <c r="X105" s="19">
        <f t="shared" si="4"/>
        <v>0.22409699999843724</v>
      </c>
      <c r="Y105" s="19">
        <f>IF(AND(O105&lt;&gt;0,P105&lt;&gt;0),P105-O105,0)</f>
        <v>0</v>
      </c>
    </row>
    <row r="106" spans="1:25" s="15" customFormat="1" x14ac:dyDescent="0.2">
      <c r="A106" s="17">
        <v>43816</v>
      </c>
      <c r="B106" s="14">
        <v>1</v>
      </c>
      <c r="C106" s="11"/>
      <c r="D106" s="11"/>
      <c r="E106" s="12"/>
      <c r="F106" s="11"/>
      <c r="G106" s="11"/>
      <c r="H106" s="11"/>
      <c r="I106" s="12"/>
      <c r="J106" s="12"/>
      <c r="K106" s="18"/>
      <c r="L106" s="18"/>
      <c r="M106" s="11"/>
      <c r="N106" s="13">
        <v>0.3721300000033807</v>
      </c>
      <c r="O106" s="13">
        <v>0.58672500000102445</v>
      </c>
      <c r="P106" s="13">
        <v>0.62696799999685027</v>
      </c>
      <c r="Q106" s="13">
        <v>0.79769700000179</v>
      </c>
      <c r="R106" s="19">
        <v>1.4583333333333299</v>
      </c>
      <c r="S106" s="19">
        <v>0.33333333333333298</v>
      </c>
      <c r="T106" s="12">
        <v>2019</v>
      </c>
      <c r="U106" s="14">
        <f t="shared" si="5"/>
        <v>51</v>
      </c>
      <c r="V106" s="19">
        <f>+O106-N106</f>
        <v>0.21459499999764375</v>
      </c>
      <c r="W106" s="19">
        <f>+Q106-P106</f>
        <v>0.17072900000493973</v>
      </c>
      <c r="X106" s="19">
        <f t="shared" si="4"/>
        <v>0.38532400000258349</v>
      </c>
      <c r="Y106" s="19">
        <f>IF(AND(O106&lt;&gt;0,P106&lt;&gt;0),P106-O106,0)</f>
        <v>4.0242999995825812E-2</v>
      </c>
    </row>
    <row r="107" spans="1:25" s="15" customFormat="1" x14ac:dyDescent="0.2">
      <c r="A107" s="17">
        <v>43817</v>
      </c>
      <c r="B107" s="14">
        <v>1</v>
      </c>
      <c r="C107" s="11"/>
      <c r="D107" s="11"/>
      <c r="E107" s="12"/>
      <c r="F107" s="11"/>
      <c r="G107" s="11"/>
      <c r="H107" s="11"/>
      <c r="I107" s="12"/>
      <c r="J107" s="12"/>
      <c r="K107" s="18"/>
      <c r="L107" s="18"/>
      <c r="M107" s="11"/>
      <c r="N107" s="13">
        <v>0.37025500000163447</v>
      </c>
      <c r="O107" s="13">
        <v>0.61445600000297418</v>
      </c>
      <c r="P107" s="13">
        <v>0.62861100000009174</v>
      </c>
      <c r="Q107" s="13">
        <v>0.83393500000238419</v>
      </c>
      <c r="R107" s="19">
        <v>1.4583333333333299</v>
      </c>
      <c r="S107" s="19">
        <v>0.33333333333333298</v>
      </c>
      <c r="T107" s="12">
        <v>2019</v>
      </c>
      <c r="U107" s="14">
        <f t="shared" si="5"/>
        <v>51</v>
      </c>
      <c r="V107" s="19">
        <f>+O107-N107</f>
        <v>0.24420100000133971</v>
      </c>
      <c r="W107" s="19">
        <f>+Q107-P107</f>
        <v>0.20532400000229245</v>
      </c>
      <c r="X107" s="19">
        <f t="shared" si="4"/>
        <v>0.44952500000363216</v>
      </c>
      <c r="Y107" s="19">
        <f>IF(AND(O107&lt;&gt;0,P107&lt;&gt;0),P107-O107,0)</f>
        <v>1.4154999997117557E-2</v>
      </c>
    </row>
    <row r="108" spans="1:25" s="15" customFormat="1" x14ac:dyDescent="0.2">
      <c r="A108" s="17">
        <v>43818</v>
      </c>
      <c r="B108" s="14">
        <v>1</v>
      </c>
      <c r="C108" s="11"/>
      <c r="D108" s="11"/>
      <c r="E108" s="12"/>
      <c r="F108" s="11"/>
      <c r="G108" s="11"/>
      <c r="H108" s="11"/>
      <c r="I108" s="12"/>
      <c r="J108" s="12"/>
      <c r="K108" s="18"/>
      <c r="L108" s="18"/>
      <c r="M108" s="11"/>
      <c r="N108" s="13">
        <v>0.3667249999998603</v>
      </c>
      <c r="O108" s="13">
        <v>0.59084499999880791</v>
      </c>
      <c r="P108" s="13">
        <v>0.62818300000071758</v>
      </c>
      <c r="Q108" s="13">
        <v>0.80136599999968894</v>
      </c>
      <c r="R108" s="19">
        <v>1.4583333333333299</v>
      </c>
      <c r="S108" s="19">
        <v>0.33333333333333298</v>
      </c>
      <c r="T108" s="12">
        <v>2019</v>
      </c>
      <c r="U108" s="14">
        <f t="shared" si="5"/>
        <v>51</v>
      </c>
      <c r="V108" s="19">
        <f>+O108-N108</f>
        <v>0.22411999999894761</v>
      </c>
      <c r="W108" s="19">
        <f>+Q108-P108</f>
        <v>0.17318299999897135</v>
      </c>
      <c r="X108" s="19">
        <f t="shared" si="4"/>
        <v>0.39730299999791896</v>
      </c>
      <c r="Y108" s="19">
        <f>IF(AND(O108&lt;&gt;0,P108&lt;&gt;0),P108-O108,0)</f>
        <v>3.7338000001909677E-2</v>
      </c>
    </row>
    <row r="109" spans="1:25" s="15" customFormat="1" x14ac:dyDescent="0.2">
      <c r="A109" s="17">
        <v>43819</v>
      </c>
      <c r="B109" s="14">
        <v>1</v>
      </c>
      <c r="C109" s="11"/>
      <c r="D109" s="11"/>
      <c r="E109" s="12"/>
      <c r="F109" s="11"/>
      <c r="G109" s="11"/>
      <c r="H109" s="11"/>
      <c r="I109" s="12"/>
      <c r="J109" s="12"/>
      <c r="K109" s="18"/>
      <c r="L109" s="18"/>
      <c r="M109" s="11"/>
      <c r="N109" s="13">
        <v>0.36809000000357628</v>
      </c>
      <c r="O109" s="13">
        <v>0.57052100000146311</v>
      </c>
      <c r="P109" s="13">
        <v>0</v>
      </c>
      <c r="Q109" s="13">
        <v>0</v>
      </c>
      <c r="R109" s="19">
        <v>1.4583333333333299</v>
      </c>
      <c r="S109" s="19">
        <v>0.33333333333333298</v>
      </c>
      <c r="T109" s="12">
        <v>2019</v>
      </c>
      <c r="U109" s="14">
        <f t="shared" si="5"/>
        <v>51</v>
      </c>
      <c r="V109" s="19">
        <f>+O109-N109</f>
        <v>0.20243099999788683</v>
      </c>
      <c r="W109" s="19">
        <f>+Q109-P109</f>
        <v>0</v>
      </c>
      <c r="X109" s="19">
        <f t="shared" si="4"/>
        <v>0.20243099999788683</v>
      </c>
      <c r="Y109" s="19">
        <f>IF(AND(O109&lt;&gt;0,P109&lt;&gt;0),P109-O109,0)</f>
        <v>0</v>
      </c>
    </row>
    <row r="110" spans="1:25" s="15" customFormat="1" x14ac:dyDescent="0.2">
      <c r="A110" s="17">
        <v>43822</v>
      </c>
      <c r="B110" s="14">
        <v>1</v>
      </c>
      <c r="C110" s="11"/>
      <c r="D110" s="11">
        <v>1</v>
      </c>
      <c r="E110" s="12"/>
      <c r="F110" s="11"/>
      <c r="G110" s="11"/>
      <c r="H110" s="11"/>
      <c r="I110" s="12"/>
      <c r="J110" s="12"/>
      <c r="K110" s="18"/>
      <c r="L110" s="18"/>
      <c r="M110" s="11"/>
      <c r="N110" s="12"/>
      <c r="O110" s="12"/>
      <c r="P110" s="12"/>
      <c r="Q110" s="13"/>
      <c r="R110" s="19">
        <v>1.4583333333333299</v>
      </c>
      <c r="S110" s="19">
        <v>0.33333333333333298</v>
      </c>
      <c r="T110" s="12">
        <v>2019</v>
      </c>
      <c r="U110" s="14">
        <f t="shared" si="5"/>
        <v>52</v>
      </c>
      <c r="V110" s="19">
        <f>+O110-N110</f>
        <v>0</v>
      </c>
      <c r="W110" s="19">
        <f>+Q110-P110</f>
        <v>0</v>
      </c>
      <c r="X110" s="19">
        <f t="shared" si="4"/>
        <v>0</v>
      </c>
      <c r="Y110" s="19">
        <f>IF(AND(O110&lt;&gt;0,P110&lt;&gt;0),P110-O110,0)</f>
        <v>0</v>
      </c>
    </row>
    <row r="111" spans="1:25" s="15" customFormat="1" x14ac:dyDescent="0.2">
      <c r="A111" s="17">
        <v>43823</v>
      </c>
      <c r="B111" s="14">
        <v>1</v>
      </c>
      <c r="C111" s="11"/>
      <c r="D111" s="11">
        <v>1</v>
      </c>
      <c r="E111" s="12"/>
      <c r="F111" s="11"/>
      <c r="G111" s="11"/>
      <c r="H111" s="11"/>
      <c r="I111" s="12"/>
      <c r="J111" s="12"/>
      <c r="K111" s="18"/>
      <c r="L111" s="18"/>
      <c r="M111" s="11"/>
      <c r="N111" s="12"/>
      <c r="O111" s="12"/>
      <c r="P111" s="12"/>
      <c r="Q111" s="13"/>
      <c r="R111" s="19">
        <v>1.4583333333333299</v>
      </c>
      <c r="S111" s="19">
        <v>0.33333333333333298</v>
      </c>
      <c r="T111" s="12">
        <v>2019</v>
      </c>
      <c r="U111" s="14">
        <f t="shared" si="5"/>
        <v>52</v>
      </c>
      <c r="V111" s="19">
        <f>+O111-N111</f>
        <v>0</v>
      </c>
      <c r="W111" s="19">
        <f>+Q111-P111</f>
        <v>0</v>
      </c>
      <c r="X111" s="19">
        <f t="shared" si="4"/>
        <v>0</v>
      </c>
      <c r="Y111" s="19">
        <f>IF(AND(O111&lt;&gt;0,P111&lt;&gt;0),P111-O111,0)</f>
        <v>0</v>
      </c>
    </row>
    <row r="112" spans="1:25" s="15" customFormat="1" x14ac:dyDescent="0.2">
      <c r="A112" s="17">
        <v>43824</v>
      </c>
      <c r="B112" s="14">
        <v>1</v>
      </c>
      <c r="C112" s="11"/>
      <c r="D112" s="11"/>
      <c r="E112" s="12"/>
      <c r="F112" s="11">
        <v>1</v>
      </c>
      <c r="G112" s="11"/>
      <c r="H112" s="11"/>
      <c r="I112" s="12"/>
      <c r="J112" s="12"/>
      <c r="K112" s="18"/>
      <c r="L112" s="18"/>
      <c r="M112" s="11"/>
      <c r="N112" s="12"/>
      <c r="O112" s="12"/>
      <c r="P112" s="12"/>
      <c r="Q112" s="13"/>
      <c r="R112" s="19">
        <v>1.4583333333333299</v>
      </c>
      <c r="S112" s="19">
        <v>0.33333333333333298</v>
      </c>
      <c r="T112" s="12">
        <v>2019</v>
      </c>
      <c r="U112" s="14">
        <f t="shared" si="5"/>
        <v>52</v>
      </c>
      <c r="V112" s="19">
        <f>+O112-N112</f>
        <v>0</v>
      </c>
      <c r="W112" s="19">
        <f>+Q112-P112</f>
        <v>0</v>
      </c>
      <c r="X112" s="19">
        <f t="shared" si="4"/>
        <v>0</v>
      </c>
      <c r="Y112" s="19">
        <f>IF(AND(O112&lt;&gt;0,P112&lt;&gt;0),P112-O112,0)</f>
        <v>0</v>
      </c>
    </row>
    <row r="113" spans="1:25" s="15" customFormat="1" x14ac:dyDescent="0.2">
      <c r="A113" s="17">
        <v>43825</v>
      </c>
      <c r="B113" s="14">
        <v>1</v>
      </c>
      <c r="C113" s="11"/>
      <c r="D113" s="11">
        <v>1</v>
      </c>
      <c r="E113" s="12"/>
      <c r="F113" s="11"/>
      <c r="G113" s="11"/>
      <c r="H113" s="11"/>
      <c r="I113" s="12"/>
      <c r="J113" s="12"/>
      <c r="K113" s="18"/>
      <c r="L113" s="18"/>
      <c r="M113" s="11"/>
      <c r="N113" s="12"/>
      <c r="O113" s="12"/>
      <c r="P113" s="12"/>
      <c r="Q113" s="13"/>
      <c r="R113" s="19">
        <v>1.4583333333333299</v>
      </c>
      <c r="S113" s="19">
        <v>0.33333333333333298</v>
      </c>
      <c r="T113" s="12">
        <v>2019</v>
      </c>
      <c r="U113" s="14">
        <f t="shared" si="5"/>
        <v>52</v>
      </c>
      <c r="V113" s="19">
        <f>+O113-N113</f>
        <v>0</v>
      </c>
      <c r="W113" s="19">
        <f>+Q113-P113</f>
        <v>0</v>
      </c>
      <c r="X113" s="19">
        <f t="shared" si="4"/>
        <v>0</v>
      </c>
      <c r="Y113" s="19">
        <f>IF(AND(O113&lt;&gt;0,P113&lt;&gt;0),P113-O113,0)</f>
        <v>0</v>
      </c>
    </row>
    <row r="114" spans="1:25" s="15" customFormat="1" x14ac:dyDescent="0.2">
      <c r="A114" s="17">
        <v>43829</v>
      </c>
      <c r="B114" s="14">
        <v>1</v>
      </c>
      <c r="C114" s="11"/>
      <c r="D114" s="11">
        <v>1</v>
      </c>
      <c r="E114" s="12"/>
      <c r="F114" s="11"/>
      <c r="G114" s="11"/>
      <c r="H114" s="11"/>
      <c r="I114" s="12"/>
      <c r="J114" s="12"/>
      <c r="K114" s="18"/>
      <c r="L114" s="18"/>
      <c r="M114" s="11"/>
      <c r="N114" s="12"/>
      <c r="O114" s="12"/>
      <c r="P114" s="12"/>
      <c r="Q114" s="13"/>
      <c r="R114" s="19">
        <v>1.4583333333333299</v>
      </c>
      <c r="S114" s="19">
        <v>0.33333333333333298</v>
      </c>
      <c r="T114" s="12">
        <v>2019</v>
      </c>
      <c r="U114" s="14">
        <f t="shared" si="5"/>
        <v>53</v>
      </c>
      <c r="V114" s="19">
        <f>+O114-N114</f>
        <v>0</v>
      </c>
      <c r="W114" s="19">
        <f>+Q114-P114</f>
        <v>0</v>
      </c>
      <c r="X114" s="19">
        <f t="shared" si="4"/>
        <v>0</v>
      </c>
      <c r="Y114" s="19">
        <f>IF(AND(O114&lt;&gt;0,P114&lt;&gt;0),P114-O114,0)</f>
        <v>0</v>
      </c>
    </row>
    <row r="115" spans="1:25" s="15" customFormat="1" x14ac:dyDescent="0.2">
      <c r="A115" s="17">
        <v>43830</v>
      </c>
      <c r="B115" s="14">
        <v>1</v>
      </c>
      <c r="C115" s="11"/>
      <c r="D115" s="11">
        <v>1</v>
      </c>
      <c r="E115" s="12"/>
      <c r="F115" s="11"/>
      <c r="G115" s="11"/>
      <c r="H115" s="11"/>
      <c r="I115" s="12"/>
      <c r="J115" s="12"/>
      <c r="K115" s="18"/>
      <c r="L115" s="18"/>
      <c r="M115" s="11"/>
      <c r="N115" s="12"/>
      <c r="O115" s="12"/>
      <c r="P115" s="12"/>
      <c r="Q115" s="13"/>
      <c r="R115" s="19">
        <v>1.4583333333333299</v>
      </c>
      <c r="S115" s="19">
        <v>0.33333333333333298</v>
      </c>
      <c r="T115" s="12">
        <v>2019</v>
      </c>
      <c r="U115" s="14">
        <f t="shared" si="5"/>
        <v>53</v>
      </c>
      <c r="V115" s="19">
        <f>+O115-N115</f>
        <v>0</v>
      </c>
      <c r="W115" s="19">
        <f>+Q115-P115</f>
        <v>0</v>
      </c>
      <c r="X115" s="19">
        <f t="shared" si="4"/>
        <v>0</v>
      </c>
      <c r="Y115" s="19">
        <f>IF(AND(O115&lt;&gt;0,P115&lt;&gt;0),P115-O115,0)</f>
        <v>0</v>
      </c>
    </row>
    <row r="116" spans="1:25" x14ac:dyDescent="0.2">
      <c r="A116" s="20">
        <v>43831</v>
      </c>
      <c r="B116" s="14">
        <v>1</v>
      </c>
      <c r="C116" s="12"/>
      <c r="D116" s="12"/>
      <c r="E116" s="12"/>
      <c r="F116" s="12">
        <v>1</v>
      </c>
      <c r="G116" s="12"/>
      <c r="H116" s="12"/>
      <c r="I116" s="12"/>
      <c r="J116" s="12"/>
      <c r="K116" s="12"/>
      <c r="L116" s="12"/>
      <c r="M116" s="12"/>
      <c r="N116" s="21"/>
      <c r="O116" s="21"/>
      <c r="P116" s="21"/>
      <c r="Q116" s="22"/>
      <c r="R116" s="19">
        <v>1.4583333333333299</v>
      </c>
      <c r="S116" s="19">
        <v>0.33333333333333298</v>
      </c>
      <c r="T116" s="10">
        <f>YEAR(A116)</f>
        <v>2020</v>
      </c>
      <c r="U116" s="16">
        <f t="shared" si="5"/>
        <v>1</v>
      </c>
      <c r="V116" s="19">
        <f>+O116-N116</f>
        <v>0</v>
      </c>
      <c r="W116" s="19">
        <f>+Q116-P116</f>
        <v>0</v>
      </c>
      <c r="X116" s="19">
        <f t="shared" si="4"/>
        <v>0</v>
      </c>
      <c r="Y116" s="19">
        <f>IF(AND(O116&lt;&gt;0,P116&lt;&gt;0),P116-O116,0)</f>
        <v>0</v>
      </c>
    </row>
    <row r="117" spans="1:25" x14ac:dyDescent="0.2">
      <c r="A117" s="20">
        <v>43832</v>
      </c>
      <c r="B117" s="14">
        <v>1</v>
      </c>
      <c r="C117" s="12"/>
      <c r="D117" s="12">
        <v>1</v>
      </c>
      <c r="E117" s="12"/>
      <c r="F117" s="12"/>
      <c r="G117" s="12"/>
      <c r="H117" s="12"/>
      <c r="I117" s="12"/>
      <c r="J117" s="12"/>
      <c r="K117" s="12"/>
      <c r="L117" s="12"/>
      <c r="M117" s="12"/>
      <c r="N117" s="21"/>
      <c r="O117" s="21"/>
      <c r="P117" s="21"/>
      <c r="Q117" s="22"/>
      <c r="R117" s="19">
        <v>1.4583333333333299</v>
      </c>
      <c r="S117" s="19">
        <v>0.33333333333333298</v>
      </c>
      <c r="T117" s="10">
        <f>YEAR(A117)</f>
        <v>2020</v>
      </c>
      <c r="U117" s="16">
        <f t="shared" si="5"/>
        <v>1</v>
      </c>
      <c r="V117" s="19">
        <f>+O117-N117</f>
        <v>0</v>
      </c>
      <c r="W117" s="19">
        <f>+Q117-P117</f>
        <v>0</v>
      </c>
      <c r="X117" s="19">
        <f t="shared" si="4"/>
        <v>0</v>
      </c>
      <c r="Y117" s="19">
        <f>IF(AND(O117&lt;&gt;0,P117&lt;&gt;0),P117-O117,0)</f>
        <v>0</v>
      </c>
    </row>
    <row r="118" spans="1:25" x14ac:dyDescent="0.2">
      <c r="A118" s="23">
        <v>43836</v>
      </c>
      <c r="B118" s="14">
        <v>1</v>
      </c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24">
        <v>0</v>
      </c>
      <c r="O118" s="24">
        <v>0</v>
      </c>
      <c r="P118" s="25">
        <v>0.57872700000007171</v>
      </c>
      <c r="Q118" s="26">
        <v>0.8032180000009248</v>
      </c>
      <c r="R118" s="19">
        <v>1.4583333333333299</v>
      </c>
      <c r="S118" s="19">
        <v>0.33333333333333298</v>
      </c>
      <c r="T118" s="10">
        <f>YEAR(A118)</f>
        <v>2020</v>
      </c>
      <c r="U118" s="16">
        <f t="shared" si="5"/>
        <v>2</v>
      </c>
      <c r="V118" s="19">
        <f>+O118-N118</f>
        <v>0</v>
      </c>
      <c r="W118" s="19">
        <f>+Q118-P118</f>
        <v>0.22449100000085309</v>
      </c>
      <c r="X118" s="19">
        <f t="shared" si="4"/>
        <v>0.22449100000085309</v>
      </c>
      <c r="Y118" s="19">
        <f>IF(AND(O118&lt;&gt;0,P118&lt;&gt;0),P118-O118,0)</f>
        <v>0</v>
      </c>
    </row>
    <row r="119" spans="1:25" x14ac:dyDescent="0.2">
      <c r="A119" s="23">
        <v>43837</v>
      </c>
      <c r="B119" s="14">
        <v>1</v>
      </c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24">
        <v>0.37851899999805028</v>
      </c>
      <c r="O119" s="24">
        <v>0.61222200000338489</v>
      </c>
      <c r="P119" s="25">
        <v>0.63197899999795482</v>
      </c>
      <c r="Q119" s="26">
        <v>0.79620399999839719</v>
      </c>
      <c r="R119" s="19">
        <v>1.4583333333333299</v>
      </c>
      <c r="S119" s="19">
        <v>0.33333333333333298</v>
      </c>
      <c r="T119" s="10">
        <f>YEAR(A119)</f>
        <v>2020</v>
      </c>
      <c r="U119" s="16">
        <f t="shared" si="5"/>
        <v>2</v>
      </c>
      <c r="V119" s="19">
        <f>+O119-N119</f>
        <v>0.23370300000533462</v>
      </c>
      <c r="W119" s="19">
        <f>+Q119-P119</f>
        <v>0.16422500000044238</v>
      </c>
      <c r="X119" s="19">
        <f t="shared" si="4"/>
        <v>0.39792800000577699</v>
      </c>
      <c r="Y119" s="19">
        <f>IF(AND(O119&lt;&gt;0,P119&lt;&gt;0),P119-O119,0)</f>
        <v>1.9756999994569924E-2</v>
      </c>
    </row>
    <row r="120" spans="1:25" x14ac:dyDescent="0.2">
      <c r="A120" s="23">
        <v>43838</v>
      </c>
      <c r="B120" s="14">
        <v>1</v>
      </c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24">
        <v>0.37103000000206521</v>
      </c>
      <c r="O120" s="24">
        <v>0.58945600000151899</v>
      </c>
      <c r="P120" s="25">
        <v>0.62033599999995204</v>
      </c>
      <c r="Q120" s="26">
        <v>0.79520800000318559</v>
      </c>
      <c r="R120" s="19">
        <v>1.4583333333333299</v>
      </c>
      <c r="S120" s="19">
        <v>0.33333333333333298</v>
      </c>
      <c r="T120" s="10">
        <f>YEAR(A120)</f>
        <v>2020</v>
      </c>
      <c r="U120" s="16">
        <f t="shared" si="5"/>
        <v>2</v>
      </c>
      <c r="V120" s="19">
        <f>+O120-N120</f>
        <v>0.21842599999945378</v>
      </c>
      <c r="W120" s="19">
        <f>+Q120-P120</f>
        <v>0.17487200000323355</v>
      </c>
      <c r="X120" s="19">
        <f t="shared" si="4"/>
        <v>0.39329800000268733</v>
      </c>
      <c r="Y120" s="19">
        <f>IF(AND(O120&lt;&gt;0,P120&lt;&gt;0),P120-O120,0)</f>
        <v>3.087999999843305E-2</v>
      </c>
    </row>
    <row r="121" spans="1:25" x14ac:dyDescent="0.2">
      <c r="A121" s="23">
        <v>43839</v>
      </c>
      <c r="B121" s="14">
        <v>1</v>
      </c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24">
        <v>0.3712149999992107</v>
      </c>
      <c r="O121" s="24">
        <v>0.54166666666666663</v>
      </c>
      <c r="P121" s="25">
        <v>0.58333333333333337</v>
      </c>
      <c r="Q121" s="26">
        <v>0.79641200000332901</v>
      </c>
      <c r="R121" s="19">
        <v>1.4583333333333299</v>
      </c>
      <c r="S121" s="19">
        <v>0.33333333333333298</v>
      </c>
      <c r="T121" s="10">
        <f>YEAR(A121)</f>
        <v>2020</v>
      </c>
      <c r="U121" s="16">
        <f t="shared" si="5"/>
        <v>2</v>
      </c>
      <c r="V121" s="19">
        <f>+O121-N121</f>
        <v>0.17045166666745593</v>
      </c>
      <c r="W121" s="19">
        <f>+Q121-P121</f>
        <v>0.21307866666999564</v>
      </c>
      <c r="X121" s="19">
        <f t="shared" si="4"/>
        <v>0.38353033333745157</v>
      </c>
      <c r="Y121" s="19">
        <f>IF(AND(O121&lt;&gt;0,P121&lt;&gt;0),P121-O121,0)</f>
        <v>4.1666666666666741E-2</v>
      </c>
    </row>
    <row r="122" spans="1:25" x14ac:dyDescent="0.2">
      <c r="A122" s="23">
        <v>43843</v>
      </c>
      <c r="B122" s="14">
        <v>1</v>
      </c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24">
        <v>0</v>
      </c>
      <c r="O122" s="24">
        <v>0</v>
      </c>
      <c r="P122" s="25">
        <v>0.58178200000111246</v>
      </c>
      <c r="Q122" s="26">
        <v>0.80295099999784725</v>
      </c>
      <c r="R122" s="19">
        <v>1.4583333333333299</v>
      </c>
      <c r="S122" s="19">
        <v>0.33333333333333298</v>
      </c>
      <c r="T122" s="10">
        <f>YEAR(A122)</f>
        <v>2020</v>
      </c>
      <c r="U122" s="16">
        <f t="shared" si="5"/>
        <v>3</v>
      </c>
      <c r="V122" s="19">
        <f>+O122-N122</f>
        <v>0</v>
      </c>
      <c r="W122" s="19">
        <f>+Q122-P122</f>
        <v>0.22116899999673478</v>
      </c>
      <c r="X122" s="19">
        <f t="shared" si="4"/>
        <v>0.22116899999673478</v>
      </c>
      <c r="Y122" s="19">
        <f>IF(AND(O122&lt;&gt;0,P122&lt;&gt;0),P122-O122,0)</f>
        <v>0</v>
      </c>
    </row>
    <row r="123" spans="1:25" x14ac:dyDescent="0.2">
      <c r="A123" s="23">
        <v>43844</v>
      </c>
      <c r="B123" s="14">
        <v>1</v>
      </c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24">
        <v>0.38008100000297418</v>
      </c>
      <c r="O123" s="24">
        <v>0.58333333333333337</v>
      </c>
      <c r="P123" s="25">
        <v>0.62829900000360794</v>
      </c>
      <c r="Q123" s="26">
        <v>0.79166666666666663</v>
      </c>
      <c r="R123" s="19">
        <v>1.4583333333333299</v>
      </c>
      <c r="S123" s="19">
        <v>0.33333333333333298</v>
      </c>
      <c r="T123" s="10">
        <f>YEAR(A123)</f>
        <v>2020</v>
      </c>
      <c r="U123" s="16">
        <f t="shared" si="5"/>
        <v>3</v>
      </c>
      <c r="V123" s="19">
        <f>+O123-N123</f>
        <v>0.20325233333035919</v>
      </c>
      <c r="W123" s="19">
        <f>+Q123-P123</f>
        <v>0.16336766666305869</v>
      </c>
      <c r="X123" s="19">
        <f t="shared" si="4"/>
        <v>0.36661999999341788</v>
      </c>
      <c r="Y123" s="19">
        <f>IF(AND(O123&lt;&gt;0,P123&lt;&gt;0),P123-O123,0)</f>
        <v>4.4965666670274573E-2</v>
      </c>
    </row>
    <row r="124" spans="1:25" x14ac:dyDescent="0.2">
      <c r="A124" s="20">
        <v>43845</v>
      </c>
      <c r="B124" s="14">
        <v>1</v>
      </c>
      <c r="C124" s="12"/>
      <c r="D124" s="12">
        <v>1</v>
      </c>
      <c r="E124" s="12"/>
      <c r="F124" s="12"/>
      <c r="G124" s="12"/>
      <c r="H124" s="12"/>
      <c r="I124" s="12"/>
      <c r="J124" s="12"/>
      <c r="K124" s="12"/>
      <c r="L124" s="12"/>
      <c r="M124" s="12"/>
      <c r="N124" s="21"/>
      <c r="O124" s="21"/>
      <c r="P124" s="21"/>
      <c r="Q124" s="22"/>
      <c r="R124" s="19">
        <v>1.4583333333333299</v>
      </c>
      <c r="S124" s="19">
        <v>0.33333333333333298</v>
      </c>
      <c r="T124" s="10">
        <f>YEAR(A124)</f>
        <v>2020</v>
      </c>
      <c r="U124" s="16">
        <f t="shared" si="5"/>
        <v>3</v>
      </c>
      <c r="V124" s="19">
        <f>+O124-N124</f>
        <v>0</v>
      </c>
      <c r="W124" s="19">
        <f>+Q124-P124</f>
        <v>0</v>
      </c>
      <c r="X124" s="19">
        <f t="shared" si="4"/>
        <v>0</v>
      </c>
      <c r="Y124" s="19">
        <f>IF(AND(O124&lt;&gt;0,P124&lt;&gt;0),P124-O124,0)</f>
        <v>0</v>
      </c>
    </row>
    <row r="125" spans="1:25" x14ac:dyDescent="0.2">
      <c r="A125" s="23">
        <v>43846</v>
      </c>
      <c r="B125" s="14">
        <v>1</v>
      </c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24">
        <v>0.36975700000039069</v>
      </c>
      <c r="O125" s="24">
        <v>0.59533599999849685</v>
      </c>
      <c r="P125" s="25">
        <v>0.62642400000186171</v>
      </c>
      <c r="Q125" s="26">
        <v>0.79307900000276277</v>
      </c>
      <c r="R125" s="19">
        <v>1.4583333333333299</v>
      </c>
      <c r="S125" s="19">
        <v>0.33333333333333298</v>
      </c>
      <c r="T125" s="10">
        <f>YEAR(A125)</f>
        <v>2020</v>
      </c>
      <c r="U125" s="16">
        <f t="shared" si="5"/>
        <v>3</v>
      </c>
      <c r="V125" s="19">
        <f>+O125-N125</f>
        <v>0.22557899999810616</v>
      </c>
      <c r="W125" s="19">
        <f>+Q125-P125</f>
        <v>0.16665500000090105</v>
      </c>
      <c r="X125" s="19">
        <f t="shared" si="4"/>
        <v>0.39223399999900721</v>
      </c>
      <c r="Y125" s="19">
        <f>IF(AND(O125&lt;&gt;0,P125&lt;&gt;0),P125-O125,0)</f>
        <v>3.1088000003364868E-2</v>
      </c>
    </row>
    <row r="126" spans="1:25" x14ac:dyDescent="0.2">
      <c r="A126" s="23">
        <v>43850</v>
      </c>
      <c r="B126" s="14">
        <v>1</v>
      </c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24">
        <v>0</v>
      </c>
      <c r="O126" s="24">
        <v>0</v>
      </c>
      <c r="P126" s="25">
        <v>0.5835300000035204</v>
      </c>
      <c r="Q126" s="26">
        <v>0.81400500000017928</v>
      </c>
      <c r="R126" s="19">
        <v>1.4583333333333299</v>
      </c>
      <c r="S126" s="19">
        <v>0.33333333333333298</v>
      </c>
      <c r="T126" s="10">
        <f>YEAR(A126)</f>
        <v>2020</v>
      </c>
      <c r="U126" s="16">
        <f t="shared" si="5"/>
        <v>4</v>
      </c>
      <c r="V126" s="19">
        <f>+O126-N126</f>
        <v>0</v>
      </c>
      <c r="W126" s="19">
        <f>+Q126-P126</f>
        <v>0.23047499999665888</v>
      </c>
      <c r="X126" s="19">
        <f t="shared" si="4"/>
        <v>0.23047499999665888</v>
      </c>
      <c r="Y126" s="19">
        <f>IF(AND(O126&lt;&gt;0,P126&lt;&gt;0),P126-O126,0)</f>
        <v>0</v>
      </c>
    </row>
    <row r="127" spans="1:25" x14ac:dyDescent="0.2">
      <c r="A127" s="23">
        <v>43851</v>
      </c>
      <c r="B127" s="14">
        <v>1</v>
      </c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24">
        <v>0.36974500000360422</v>
      </c>
      <c r="O127" s="24">
        <v>0.59013899999990826</v>
      </c>
      <c r="P127" s="25">
        <v>0.62763899999845307</v>
      </c>
      <c r="Q127" s="26">
        <v>0.80020800000056624</v>
      </c>
      <c r="R127" s="19">
        <v>1.4583333333333299</v>
      </c>
      <c r="S127" s="19">
        <v>0.33333333333333298</v>
      </c>
      <c r="T127" s="10">
        <f>YEAR(A127)</f>
        <v>2020</v>
      </c>
      <c r="U127" s="16">
        <f t="shared" si="5"/>
        <v>4</v>
      </c>
      <c r="V127" s="19">
        <f>+O127-N127</f>
        <v>0.22039399999630405</v>
      </c>
      <c r="W127" s="19">
        <f>+Q127-P127</f>
        <v>0.17256900000211317</v>
      </c>
      <c r="X127" s="19">
        <f t="shared" si="4"/>
        <v>0.39296299999841722</v>
      </c>
      <c r="Y127" s="19">
        <f>IF(AND(O127&lt;&gt;0,P127&lt;&gt;0),P127-O127,0)</f>
        <v>3.7499999998544808E-2</v>
      </c>
    </row>
    <row r="128" spans="1:25" x14ac:dyDescent="0.2">
      <c r="A128" s="23">
        <v>43852</v>
      </c>
      <c r="B128" s="14">
        <v>1</v>
      </c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24">
        <v>0.3751269999993383</v>
      </c>
      <c r="O128" s="24">
        <v>0.54166666666666663</v>
      </c>
      <c r="P128" s="25">
        <v>0.58333333333333337</v>
      </c>
      <c r="Q128" s="26">
        <v>0.80305599999701371</v>
      </c>
      <c r="R128" s="19">
        <v>1.4583333333333299</v>
      </c>
      <c r="S128" s="19">
        <v>0.33333333333333298</v>
      </c>
      <c r="T128" s="10">
        <f>YEAR(A128)</f>
        <v>2020</v>
      </c>
      <c r="U128" s="16">
        <f t="shared" si="5"/>
        <v>4</v>
      </c>
      <c r="V128" s="19">
        <f>+O128-N128</f>
        <v>0.16653966666732833</v>
      </c>
      <c r="W128" s="19">
        <f>+Q128-P128</f>
        <v>0.21972266666368034</v>
      </c>
      <c r="X128" s="19">
        <f t="shared" si="4"/>
        <v>0.38626233333100868</v>
      </c>
      <c r="Y128" s="19">
        <f>IF(AND(O128&lt;&gt;0,P128&lt;&gt;0),P128-O128,0)</f>
        <v>4.1666666666666741E-2</v>
      </c>
    </row>
    <row r="129" spans="1:25" x14ac:dyDescent="0.2">
      <c r="A129" s="23">
        <v>43853</v>
      </c>
      <c r="B129" s="14">
        <v>1</v>
      </c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24">
        <v>0.36969900000258349</v>
      </c>
      <c r="O129" s="24">
        <v>0.60810199999832548</v>
      </c>
      <c r="P129" s="25">
        <v>0.61597199999960139</v>
      </c>
      <c r="Q129" s="26">
        <v>0.79602999999769963</v>
      </c>
      <c r="R129" s="19">
        <v>1.4583333333333299</v>
      </c>
      <c r="S129" s="19">
        <v>0.33333333333333298</v>
      </c>
      <c r="T129" s="10">
        <f>YEAR(A129)</f>
        <v>2020</v>
      </c>
      <c r="U129" s="16">
        <f t="shared" si="5"/>
        <v>4</v>
      </c>
      <c r="V129" s="19">
        <f>+O129-N129</f>
        <v>0.23840299999574199</v>
      </c>
      <c r="W129" s="19">
        <f>+Q129-P129</f>
        <v>0.18005799999809824</v>
      </c>
      <c r="X129" s="19">
        <f t="shared" si="4"/>
        <v>0.41846099999384023</v>
      </c>
      <c r="Y129" s="19">
        <f>IF(AND(O129&lt;&gt;0,P129&lt;&gt;0),P129-O129,0)</f>
        <v>7.8700000012759119E-3</v>
      </c>
    </row>
    <row r="130" spans="1:25" x14ac:dyDescent="0.2">
      <c r="A130" s="23">
        <v>43855</v>
      </c>
      <c r="B130" s="14">
        <v>1</v>
      </c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24">
        <v>0.36393500000122003</v>
      </c>
      <c r="O130" s="24">
        <v>0.58333333333333337</v>
      </c>
      <c r="P130" s="25">
        <v>0.62454900000011548</v>
      </c>
      <c r="Q130" s="26">
        <v>0.75362299999687821</v>
      </c>
      <c r="R130" s="19">
        <v>1.4583333333333299</v>
      </c>
      <c r="S130" s="19">
        <v>0.33333333333333298</v>
      </c>
      <c r="T130" s="10">
        <f>YEAR(A130)</f>
        <v>2020</v>
      </c>
      <c r="U130" s="16">
        <f t="shared" si="5"/>
        <v>4</v>
      </c>
      <c r="V130" s="19">
        <f>+O130-N130</f>
        <v>0.21939833333211334</v>
      </c>
      <c r="W130" s="19">
        <f>+Q130-P130</f>
        <v>0.12907399999676272</v>
      </c>
      <c r="X130" s="19">
        <f t="shared" si="4"/>
        <v>0.34847233332887606</v>
      </c>
      <c r="Y130" s="19">
        <f>IF(AND(O130&lt;&gt;0,P130&lt;&gt;0),P130-O130,0)</f>
        <v>4.1215666666782114E-2</v>
      </c>
    </row>
    <row r="131" spans="1:25" x14ac:dyDescent="0.2">
      <c r="A131" s="23">
        <v>43857</v>
      </c>
      <c r="B131" s="14">
        <v>1</v>
      </c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24">
        <v>0</v>
      </c>
      <c r="O131" s="24">
        <v>0</v>
      </c>
      <c r="P131" s="25">
        <v>0.58110000000306172</v>
      </c>
      <c r="Q131" s="26">
        <v>0.79730299999937415</v>
      </c>
      <c r="R131" s="19">
        <v>1.4583333333333299</v>
      </c>
      <c r="S131" s="19">
        <v>0.33333333333333298</v>
      </c>
      <c r="T131" s="10">
        <f>YEAR(A131)</f>
        <v>2020</v>
      </c>
      <c r="U131" s="16">
        <f t="shared" si="5"/>
        <v>5</v>
      </c>
      <c r="V131" s="19">
        <f>+O131-N131</f>
        <v>0</v>
      </c>
      <c r="W131" s="19">
        <f>+Q131-P131</f>
        <v>0.21620299999631243</v>
      </c>
      <c r="X131" s="19">
        <f t="shared" si="4"/>
        <v>0.21620299999631243</v>
      </c>
      <c r="Y131" s="19">
        <f>IF(AND(O131&lt;&gt;0,P131&lt;&gt;0),P131-O131,0)</f>
        <v>0</v>
      </c>
    </row>
    <row r="132" spans="1:25" x14ac:dyDescent="0.2">
      <c r="A132" s="23">
        <v>43859</v>
      </c>
      <c r="B132" s="14">
        <v>1</v>
      </c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24">
        <v>0.37111100000038277</v>
      </c>
      <c r="O132" s="24">
        <v>0.58943300000100862</v>
      </c>
      <c r="P132" s="25">
        <v>0.62652800000068964</v>
      </c>
      <c r="Q132" s="26">
        <v>0.8134139999965555</v>
      </c>
      <c r="R132" s="19">
        <v>1.4583333333333299</v>
      </c>
      <c r="S132" s="19">
        <v>0.33333333333333298</v>
      </c>
      <c r="T132" s="10">
        <f>YEAR(A132)</f>
        <v>2020</v>
      </c>
      <c r="U132" s="16">
        <f t="shared" si="5"/>
        <v>5</v>
      </c>
      <c r="V132" s="19">
        <f>+O132-N132</f>
        <v>0.21832200000062585</v>
      </c>
      <c r="W132" s="19">
        <f>+Q132-P132</f>
        <v>0.18688599999586586</v>
      </c>
      <c r="X132" s="19">
        <f t="shared" si="4"/>
        <v>0.40520799999649171</v>
      </c>
      <c r="Y132" s="19">
        <f>IF(AND(O132&lt;&gt;0,P132&lt;&gt;0),P132-O132,0)</f>
        <v>3.7094999999681022E-2</v>
      </c>
    </row>
    <row r="133" spans="1:25" x14ac:dyDescent="0.2">
      <c r="A133" s="23">
        <v>43860</v>
      </c>
      <c r="B133" s="14">
        <v>1</v>
      </c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24">
        <v>0.36182900000130758</v>
      </c>
      <c r="O133" s="24">
        <v>0.58333333333333337</v>
      </c>
      <c r="P133" s="25">
        <v>0.62628499999846099</v>
      </c>
      <c r="Q133" s="26">
        <v>0.79925899999943795</v>
      </c>
      <c r="R133" s="19">
        <v>1.4583333333333299</v>
      </c>
      <c r="S133" s="19">
        <v>0.33333333333333298</v>
      </c>
      <c r="T133" s="10">
        <f>YEAR(A133)</f>
        <v>2020</v>
      </c>
      <c r="U133" s="16">
        <f t="shared" ref="U133:U152" si="6">WEEKNUM(A133)</f>
        <v>5</v>
      </c>
      <c r="V133" s="19">
        <f>+O133-N133</f>
        <v>0.22150433333202579</v>
      </c>
      <c r="W133" s="19">
        <f>+Q133-P133</f>
        <v>0.17297400000097696</v>
      </c>
      <c r="X133" s="19">
        <f t="shared" ref="X133:X196" si="7">+V133+W133</f>
        <v>0.39447833333300275</v>
      </c>
      <c r="Y133" s="19">
        <f>IF(AND(O133&lt;&gt;0,P133&lt;&gt;0),P133-O133,0)</f>
        <v>4.2951666665127619E-2</v>
      </c>
    </row>
    <row r="134" spans="1:25" x14ac:dyDescent="0.2">
      <c r="A134" s="23">
        <v>43864</v>
      </c>
      <c r="B134" s="14">
        <v>1</v>
      </c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24">
        <v>0.37690999999904307</v>
      </c>
      <c r="O134" s="24">
        <v>0.58522000000084518</v>
      </c>
      <c r="P134" s="25">
        <v>0.62020800000027521</v>
      </c>
      <c r="Q134" s="26">
        <v>0.79295100000308594</v>
      </c>
      <c r="R134" s="19">
        <v>1.4583333333333299</v>
      </c>
      <c r="S134" s="19">
        <v>0.33333333333333298</v>
      </c>
      <c r="T134" s="10">
        <f>YEAR(A134)</f>
        <v>2020</v>
      </c>
      <c r="U134" s="16">
        <f t="shared" si="6"/>
        <v>6</v>
      </c>
      <c r="V134" s="19">
        <f>+O134-N134</f>
        <v>0.20831000000180211</v>
      </c>
      <c r="W134" s="19">
        <f>+Q134-P134</f>
        <v>0.17274300000281073</v>
      </c>
      <c r="X134" s="19">
        <f t="shared" si="7"/>
        <v>0.38105300000461284</v>
      </c>
      <c r="Y134" s="19">
        <f>IF(AND(O134&lt;&gt;0,P134&lt;&gt;0),P134-O134,0)</f>
        <v>3.4987999999430031E-2</v>
      </c>
    </row>
    <row r="135" spans="1:25" x14ac:dyDescent="0.2">
      <c r="A135" s="23">
        <v>43865</v>
      </c>
      <c r="B135" s="14">
        <v>1</v>
      </c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24">
        <v>0.37255800000275485</v>
      </c>
      <c r="O135" s="24">
        <v>0.58413200000359211</v>
      </c>
      <c r="P135" s="25">
        <v>0.62488399999710964</v>
      </c>
      <c r="Q135" s="26">
        <v>0.75326399999903515</v>
      </c>
      <c r="R135" s="19">
        <v>1.4583333333333299</v>
      </c>
      <c r="S135" s="19">
        <v>0.33333333333333298</v>
      </c>
      <c r="T135" s="10">
        <f>YEAR(A135)</f>
        <v>2020</v>
      </c>
      <c r="U135" s="16">
        <f t="shared" si="6"/>
        <v>6</v>
      </c>
      <c r="V135" s="19">
        <f>+O135-N135</f>
        <v>0.21157400000083726</v>
      </c>
      <c r="W135" s="19">
        <f>+Q135-P135</f>
        <v>0.12838000000192551</v>
      </c>
      <c r="X135" s="19">
        <f t="shared" si="7"/>
        <v>0.33995400000276277</v>
      </c>
      <c r="Y135" s="19">
        <f>IF(AND(O135&lt;&gt;0,P135&lt;&gt;0),P135-O135,0)</f>
        <v>4.0751999993517529E-2</v>
      </c>
    </row>
    <row r="136" spans="1:25" x14ac:dyDescent="0.2">
      <c r="A136" s="23">
        <v>43866</v>
      </c>
      <c r="B136" s="14">
        <v>1</v>
      </c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24">
        <v>0.36570599999686237</v>
      </c>
      <c r="O136" s="24">
        <v>0.60752299999876413</v>
      </c>
      <c r="P136" s="25">
        <v>0.63491899999644374</v>
      </c>
      <c r="Q136" s="26">
        <v>0.80859999999665888</v>
      </c>
      <c r="R136" s="19">
        <v>1.4583333333333299</v>
      </c>
      <c r="S136" s="19">
        <v>0.33333333333333298</v>
      </c>
      <c r="T136" s="10">
        <f>YEAR(A136)</f>
        <v>2020</v>
      </c>
      <c r="U136" s="16">
        <f t="shared" si="6"/>
        <v>6</v>
      </c>
      <c r="V136" s="19">
        <f>+O136-N136</f>
        <v>0.24181700000190176</v>
      </c>
      <c r="W136" s="19">
        <f>+Q136-P136</f>
        <v>0.17368100000021514</v>
      </c>
      <c r="X136" s="19">
        <f t="shared" si="7"/>
        <v>0.4154980000021169</v>
      </c>
      <c r="Y136" s="19">
        <f>IF(AND(O136&lt;&gt;0,P136&lt;&gt;0),P136-O136,0)</f>
        <v>2.739599999767961E-2</v>
      </c>
    </row>
    <row r="137" spans="1:25" x14ac:dyDescent="0.2">
      <c r="A137" s="23">
        <v>43867</v>
      </c>
      <c r="B137" s="14">
        <v>1</v>
      </c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24">
        <v>0.37018499999976484</v>
      </c>
      <c r="O137" s="24">
        <v>0.60324099999706959</v>
      </c>
      <c r="P137" s="25">
        <v>0.63989600000058999</v>
      </c>
      <c r="Q137" s="26">
        <v>0.7930899999992107</v>
      </c>
      <c r="R137" s="19">
        <v>1.4583333333333299</v>
      </c>
      <c r="S137" s="19">
        <v>0.33333333333333298</v>
      </c>
      <c r="T137" s="10">
        <f>YEAR(A137)</f>
        <v>2020</v>
      </c>
      <c r="U137" s="16">
        <f t="shared" si="6"/>
        <v>6</v>
      </c>
      <c r="V137" s="19">
        <f>+O137-N137</f>
        <v>0.23305599999730475</v>
      </c>
      <c r="W137" s="19">
        <f>+Q137-P137</f>
        <v>0.15319399999862071</v>
      </c>
      <c r="X137" s="19">
        <f t="shared" si="7"/>
        <v>0.38624999999592546</v>
      </c>
      <c r="Y137" s="19">
        <f>IF(AND(O137&lt;&gt;0,P137&lt;&gt;0),P137-O137,0)</f>
        <v>3.6655000003520399E-2</v>
      </c>
    </row>
    <row r="138" spans="1:25" x14ac:dyDescent="0.2">
      <c r="A138" s="23">
        <v>43871</v>
      </c>
      <c r="B138" s="14">
        <v>1</v>
      </c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24">
        <v>0.36553200000344077</v>
      </c>
      <c r="O138" s="24">
        <v>0.60008099999686237</v>
      </c>
      <c r="P138" s="25">
        <v>0.61927100000320934</v>
      </c>
      <c r="Q138" s="26">
        <v>0.79638900000281865</v>
      </c>
      <c r="R138" s="19">
        <v>1.4583333333333299</v>
      </c>
      <c r="S138" s="19">
        <v>0.33333333333333298</v>
      </c>
      <c r="T138" s="10">
        <f>YEAR(A138)</f>
        <v>2020</v>
      </c>
      <c r="U138" s="16">
        <f t="shared" si="6"/>
        <v>7</v>
      </c>
      <c r="V138" s="19">
        <f>+O138-N138</f>
        <v>0.2345489999934216</v>
      </c>
      <c r="W138" s="19">
        <f>+Q138-P138</f>
        <v>0.17711799999960931</v>
      </c>
      <c r="X138" s="19">
        <f t="shared" si="7"/>
        <v>0.41166699999303091</v>
      </c>
      <c r="Y138" s="19">
        <f>IF(AND(O138&lt;&gt;0,P138&lt;&gt;0),P138-O138,0)</f>
        <v>1.9190000006346963E-2</v>
      </c>
    </row>
    <row r="139" spans="1:25" x14ac:dyDescent="0.2">
      <c r="A139" s="23">
        <v>43872</v>
      </c>
      <c r="B139" s="14">
        <v>1</v>
      </c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24">
        <v>0.35942100000102073</v>
      </c>
      <c r="O139" s="24">
        <v>0.58685200000036275</v>
      </c>
      <c r="P139" s="25">
        <v>0.62888899999961723</v>
      </c>
      <c r="Q139" s="26">
        <v>0.79607599999872036</v>
      </c>
      <c r="R139" s="19">
        <v>1.4583333333333299</v>
      </c>
      <c r="S139" s="19">
        <v>0.33333333333333298</v>
      </c>
      <c r="T139" s="10">
        <f>YEAR(A139)</f>
        <v>2020</v>
      </c>
      <c r="U139" s="16">
        <f t="shared" si="6"/>
        <v>7</v>
      </c>
      <c r="V139" s="19">
        <f>+O139-N139</f>
        <v>0.22743099999934202</v>
      </c>
      <c r="W139" s="19">
        <f>+Q139-P139</f>
        <v>0.16718699999910314</v>
      </c>
      <c r="X139" s="19">
        <f t="shared" si="7"/>
        <v>0.39461799999844516</v>
      </c>
      <c r="Y139" s="19">
        <f>IF(AND(O139&lt;&gt;0,P139&lt;&gt;0),P139-O139,0)</f>
        <v>4.2036999999254476E-2</v>
      </c>
    </row>
    <row r="140" spans="1:25" x14ac:dyDescent="0.2">
      <c r="A140" s="23">
        <v>43873</v>
      </c>
      <c r="B140" s="14">
        <v>1</v>
      </c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24">
        <v>0.39723399999638787</v>
      </c>
      <c r="O140" s="24">
        <v>0.58927099999709753</v>
      </c>
      <c r="P140" s="25">
        <v>0.62903899999946589</v>
      </c>
      <c r="Q140" s="26">
        <v>0.81675900000118418</v>
      </c>
      <c r="R140" s="19">
        <v>1.4583333333333299</v>
      </c>
      <c r="S140" s="19">
        <v>0.33333333333333298</v>
      </c>
      <c r="T140" s="10">
        <f>YEAR(A140)</f>
        <v>2020</v>
      </c>
      <c r="U140" s="16">
        <f t="shared" si="6"/>
        <v>7</v>
      </c>
      <c r="V140" s="19">
        <f>+O140-N140</f>
        <v>0.19203700000070967</v>
      </c>
      <c r="W140" s="19">
        <f>+Q140-P140</f>
        <v>0.18772000000171829</v>
      </c>
      <c r="X140" s="19">
        <f t="shared" si="7"/>
        <v>0.37975700000242796</v>
      </c>
      <c r="Y140" s="19">
        <f>IF(AND(O140&lt;&gt;0,P140&lt;&gt;0),P140-O140,0)</f>
        <v>3.9768000002368353E-2</v>
      </c>
    </row>
    <row r="141" spans="1:25" x14ac:dyDescent="0.2">
      <c r="A141" s="23">
        <v>43874</v>
      </c>
      <c r="B141" s="14">
        <v>1</v>
      </c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24">
        <v>0.36438700000144308</v>
      </c>
      <c r="O141" s="24">
        <v>0.60969900000054622</v>
      </c>
      <c r="P141" s="25">
        <v>0.63115700000344077</v>
      </c>
      <c r="Q141" s="26">
        <v>0.79195600000093691</v>
      </c>
      <c r="R141" s="19">
        <v>1.4583333333333299</v>
      </c>
      <c r="S141" s="19">
        <v>0.33333333333333298</v>
      </c>
      <c r="T141" s="10">
        <f>YEAR(A141)</f>
        <v>2020</v>
      </c>
      <c r="U141" s="16">
        <f t="shared" si="6"/>
        <v>7</v>
      </c>
      <c r="V141" s="19">
        <f>+O141-N141</f>
        <v>0.24531199999910314</v>
      </c>
      <c r="W141" s="19">
        <f>+Q141-P141</f>
        <v>0.16079899999749614</v>
      </c>
      <c r="X141" s="19">
        <f t="shared" si="7"/>
        <v>0.40611099999659928</v>
      </c>
      <c r="Y141" s="19">
        <f>IF(AND(O141&lt;&gt;0,P141&lt;&gt;0),P141-O141,0)</f>
        <v>2.1458000002894551E-2</v>
      </c>
    </row>
    <row r="142" spans="1:25" x14ac:dyDescent="0.2">
      <c r="A142" s="23">
        <v>43876</v>
      </c>
      <c r="B142" s="14">
        <v>1</v>
      </c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24">
        <v>0.39046300000336487</v>
      </c>
      <c r="O142" s="24">
        <v>0.59420099999988452</v>
      </c>
      <c r="P142" s="25">
        <v>0.63033600000198931</v>
      </c>
      <c r="Q142" s="26">
        <v>0.79259299999830546</v>
      </c>
      <c r="R142" s="19">
        <v>1.4583333333333299</v>
      </c>
      <c r="S142" s="19">
        <v>0.33333333333333298</v>
      </c>
      <c r="T142" s="10">
        <f>YEAR(A142)</f>
        <v>2020</v>
      </c>
      <c r="U142" s="16">
        <f t="shared" si="6"/>
        <v>7</v>
      </c>
      <c r="V142" s="19">
        <f>+O142-N142</f>
        <v>0.20373799999651965</v>
      </c>
      <c r="W142" s="19">
        <f>+Q142-P142</f>
        <v>0.16225699999631615</v>
      </c>
      <c r="X142" s="19">
        <f t="shared" si="7"/>
        <v>0.3659949999928358</v>
      </c>
      <c r="Y142" s="19">
        <f>IF(AND(O142&lt;&gt;0,P142&lt;&gt;0),P142-O142,0)</f>
        <v>3.6135000002104789E-2</v>
      </c>
    </row>
    <row r="143" spans="1:25" x14ac:dyDescent="0.2">
      <c r="A143" s="23">
        <v>43878</v>
      </c>
      <c r="B143" s="14">
        <v>1</v>
      </c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24">
        <v>0.39693300000362797</v>
      </c>
      <c r="O143" s="24">
        <v>0.56571799999801442</v>
      </c>
      <c r="P143" s="25">
        <v>0.60433999999804655</v>
      </c>
      <c r="Q143" s="26">
        <v>0.75</v>
      </c>
      <c r="R143" s="19">
        <v>1.4583333333333299</v>
      </c>
      <c r="S143" s="19">
        <v>0.33333333333333298</v>
      </c>
      <c r="T143" s="10">
        <f>YEAR(A143)</f>
        <v>2020</v>
      </c>
      <c r="U143" s="16">
        <f t="shared" si="6"/>
        <v>8</v>
      </c>
      <c r="V143" s="19">
        <f>+O143-N143</f>
        <v>0.16878499999438645</v>
      </c>
      <c r="W143" s="19">
        <f>+Q143-P143</f>
        <v>0.14566000000195345</v>
      </c>
      <c r="X143" s="19">
        <f t="shared" si="7"/>
        <v>0.3144449999963399</v>
      </c>
      <c r="Y143" s="19">
        <f>IF(AND(O143&lt;&gt;0,P143&lt;&gt;0),P143-O143,0)</f>
        <v>3.8622000000032131E-2</v>
      </c>
    </row>
    <row r="144" spans="1:25" x14ac:dyDescent="0.2">
      <c r="A144" s="23">
        <v>43879</v>
      </c>
      <c r="B144" s="14">
        <v>1</v>
      </c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24">
        <v>0.35488400000031106</v>
      </c>
      <c r="O144" s="24">
        <v>0.60106500000256347</v>
      </c>
      <c r="P144" s="25">
        <v>0.63325199999962933</v>
      </c>
      <c r="Q144" s="26">
        <v>0.79402799999661511</v>
      </c>
      <c r="R144" s="19">
        <v>1.4583333333333299</v>
      </c>
      <c r="S144" s="19">
        <v>0.33333333333333298</v>
      </c>
      <c r="T144" s="10">
        <f>YEAR(A144)</f>
        <v>2020</v>
      </c>
      <c r="U144" s="16">
        <f t="shared" si="6"/>
        <v>8</v>
      </c>
      <c r="V144" s="19">
        <f>+O144-N144</f>
        <v>0.2461810000022524</v>
      </c>
      <c r="W144" s="19">
        <f>+Q144-P144</f>
        <v>0.16077599999698577</v>
      </c>
      <c r="X144" s="19">
        <f t="shared" si="7"/>
        <v>0.40695699999923818</v>
      </c>
      <c r="Y144" s="19">
        <f>IF(AND(O144&lt;&gt;0,P144&lt;&gt;0),P144-O144,0)</f>
        <v>3.2186999997065868E-2</v>
      </c>
    </row>
    <row r="145" spans="1:25" x14ac:dyDescent="0.2">
      <c r="A145" s="23">
        <v>43880</v>
      </c>
      <c r="B145" s="14">
        <v>1</v>
      </c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24">
        <v>0.39201399999728892</v>
      </c>
      <c r="O145" s="24">
        <v>0.54166666666666663</v>
      </c>
      <c r="P145" s="25">
        <v>0.58333333333333337</v>
      </c>
      <c r="Q145" s="26">
        <v>0.70847199999843724</v>
      </c>
      <c r="R145" s="19">
        <v>1.4583333333333299</v>
      </c>
      <c r="S145" s="19">
        <v>0.33333333333333298</v>
      </c>
      <c r="T145" s="10">
        <f>YEAR(A145)</f>
        <v>2020</v>
      </c>
      <c r="U145" s="16">
        <f t="shared" si="6"/>
        <v>8</v>
      </c>
      <c r="V145" s="19">
        <f>+O145-N145</f>
        <v>0.14965266666937771</v>
      </c>
      <c r="W145" s="19">
        <f>+Q145-P145</f>
        <v>0.12513866666510387</v>
      </c>
      <c r="X145" s="19">
        <f t="shared" si="7"/>
        <v>0.27479133333448158</v>
      </c>
      <c r="Y145" s="19">
        <f>IF(AND(O145&lt;&gt;0,P145&lt;&gt;0),P145-O145,0)</f>
        <v>4.1666666666666741E-2</v>
      </c>
    </row>
    <row r="146" spans="1:25" x14ac:dyDescent="0.2">
      <c r="A146" s="23">
        <v>43881</v>
      </c>
      <c r="B146" s="14">
        <v>1</v>
      </c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24">
        <v>0.35173599999689031</v>
      </c>
      <c r="O146" s="24">
        <v>0.5946059999987483</v>
      </c>
      <c r="P146" s="25">
        <v>0.6231370000023162</v>
      </c>
      <c r="Q146" s="26">
        <v>0.75945599999977276</v>
      </c>
      <c r="R146" s="19">
        <v>1.4583333333333299</v>
      </c>
      <c r="S146" s="19">
        <v>0.33333333333333298</v>
      </c>
      <c r="T146" s="10">
        <f>YEAR(A146)</f>
        <v>2020</v>
      </c>
      <c r="U146" s="16">
        <f t="shared" si="6"/>
        <v>8</v>
      </c>
      <c r="V146" s="19">
        <f>+O146-N146</f>
        <v>0.24287000000185799</v>
      </c>
      <c r="W146" s="19">
        <f>+Q146-P146</f>
        <v>0.13631899999745656</v>
      </c>
      <c r="X146" s="19">
        <f t="shared" si="7"/>
        <v>0.37918899999931455</v>
      </c>
      <c r="Y146" s="19">
        <f>IF(AND(O146&lt;&gt;0,P146&lt;&gt;0),P146-O146,0)</f>
        <v>2.8531000003567897E-2</v>
      </c>
    </row>
    <row r="147" spans="1:25" x14ac:dyDescent="0.2">
      <c r="A147" s="23">
        <v>43885</v>
      </c>
      <c r="B147" s="14">
        <v>1</v>
      </c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24">
        <v>0</v>
      </c>
      <c r="O147" s="24">
        <v>0</v>
      </c>
      <c r="P147" s="25">
        <v>0.57860000000073342</v>
      </c>
      <c r="Q147" s="26">
        <v>0.8034029999980703</v>
      </c>
      <c r="R147" s="19">
        <v>1.4583333333333299</v>
      </c>
      <c r="S147" s="19">
        <v>0.33333333333333298</v>
      </c>
      <c r="T147" s="10">
        <f>YEAR(A147)</f>
        <v>2020</v>
      </c>
      <c r="U147" s="16">
        <f t="shared" si="6"/>
        <v>9</v>
      </c>
      <c r="V147" s="19">
        <f>+O147-N147</f>
        <v>0</v>
      </c>
      <c r="W147" s="19">
        <f>+Q147-P147</f>
        <v>0.22480299999733688</v>
      </c>
      <c r="X147" s="19">
        <f t="shared" si="7"/>
        <v>0.22480299999733688</v>
      </c>
      <c r="Y147" s="19">
        <f>IF(AND(O147&lt;&gt;0,P147&lt;&gt;0),P147-O147,0)</f>
        <v>0</v>
      </c>
    </row>
    <row r="148" spans="1:25" x14ac:dyDescent="0.2">
      <c r="A148" s="23">
        <v>43886</v>
      </c>
      <c r="B148" s="14">
        <v>1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24">
        <v>0.36856499999703374</v>
      </c>
      <c r="O148" s="24">
        <v>0.58568299999751616</v>
      </c>
      <c r="P148" s="25">
        <v>0.62457200000062585</v>
      </c>
      <c r="Q148" s="26">
        <v>0.66666666666666663</v>
      </c>
      <c r="R148" s="19">
        <v>1.4583333333333299</v>
      </c>
      <c r="S148" s="19">
        <v>0.33333333333333298</v>
      </c>
      <c r="T148" s="10">
        <f>YEAR(A148)</f>
        <v>2020</v>
      </c>
      <c r="U148" s="16">
        <f t="shared" si="6"/>
        <v>9</v>
      </c>
      <c r="V148" s="19">
        <f>+O148-N148</f>
        <v>0.21711800000048243</v>
      </c>
      <c r="W148" s="19">
        <f>+Q148-P148</f>
        <v>4.2094666666040781E-2</v>
      </c>
      <c r="X148" s="19">
        <f t="shared" si="7"/>
        <v>0.25921266666652321</v>
      </c>
      <c r="Y148" s="19">
        <f>IF(AND(O148&lt;&gt;0,P148&lt;&gt;0),P148-O148,0)</f>
        <v>3.8889000003109686E-2</v>
      </c>
    </row>
    <row r="149" spans="1:25" x14ac:dyDescent="0.2">
      <c r="A149" s="23">
        <v>43887</v>
      </c>
      <c r="B149" s="14">
        <v>1</v>
      </c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24">
        <v>0.37380799999664305</v>
      </c>
      <c r="O149" s="24">
        <v>0.61277800000243587</v>
      </c>
      <c r="P149" s="25">
        <v>0.63084499999968102</v>
      </c>
      <c r="Q149" s="26">
        <v>0.8152780000018538</v>
      </c>
      <c r="R149" s="19">
        <v>1.4583333333333299</v>
      </c>
      <c r="S149" s="19">
        <v>0.33333333333333298</v>
      </c>
      <c r="T149" s="10">
        <f>YEAR(A149)</f>
        <v>2020</v>
      </c>
      <c r="U149" s="16">
        <f t="shared" si="6"/>
        <v>9</v>
      </c>
      <c r="V149" s="19">
        <f>+O149-N149</f>
        <v>0.23897000000579283</v>
      </c>
      <c r="W149" s="19">
        <f>+Q149-P149</f>
        <v>0.18443300000217278</v>
      </c>
      <c r="X149" s="19">
        <f t="shared" si="7"/>
        <v>0.4234030000079656</v>
      </c>
      <c r="Y149" s="19">
        <f>IF(AND(O149&lt;&gt;0,P149&lt;&gt;0),P149-O149,0)</f>
        <v>1.8066999997245148E-2</v>
      </c>
    </row>
    <row r="150" spans="1:25" x14ac:dyDescent="0.2">
      <c r="A150" s="23">
        <v>43888</v>
      </c>
      <c r="B150" s="14">
        <v>1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24">
        <v>0.36274299999786308</v>
      </c>
      <c r="O150" s="24">
        <v>0.54166666666666663</v>
      </c>
      <c r="P150" s="25">
        <v>0.58333333333333337</v>
      </c>
      <c r="Q150" s="26">
        <v>0.8060879999975441</v>
      </c>
      <c r="R150" s="19">
        <v>1.4583333333333299</v>
      </c>
      <c r="S150" s="19">
        <v>0.33333333333333298</v>
      </c>
      <c r="T150" s="10">
        <f>YEAR(A150)</f>
        <v>2020</v>
      </c>
      <c r="U150" s="16">
        <f t="shared" si="6"/>
        <v>9</v>
      </c>
      <c r="V150" s="19">
        <f>+O150-N150</f>
        <v>0.17892366666880355</v>
      </c>
      <c r="W150" s="19">
        <f>+Q150-P150</f>
        <v>0.22275466666421073</v>
      </c>
      <c r="X150" s="19">
        <f t="shared" si="7"/>
        <v>0.40167833333301428</v>
      </c>
      <c r="Y150" s="19">
        <f>IF(AND(O150&lt;&gt;0,P150&lt;&gt;0),P150-O150,0)</f>
        <v>4.1666666666666741E-2</v>
      </c>
    </row>
    <row r="151" spans="1:25" x14ac:dyDescent="0.2">
      <c r="A151" s="23">
        <v>43890</v>
      </c>
      <c r="B151" s="14">
        <v>1</v>
      </c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24">
        <v>0.375</v>
      </c>
      <c r="O151" s="24">
        <v>0.60533600000053411</v>
      </c>
      <c r="P151" s="25">
        <v>0.62899299999844516</v>
      </c>
      <c r="Q151" s="26">
        <v>0.73467600000003586</v>
      </c>
      <c r="R151" s="19">
        <v>1.4583333333333299</v>
      </c>
      <c r="S151" s="19">
        <v>0.33333333333333298</v>
      </c>
      <c r="T151" s="10">
        <f>YEAR(A151)</f>
        <v>2020</v>
      </c>
      <c r="U151" s="16">
        <f t="shared" si="6"/>
        <v>9</v>
      </c>
      <c r="V151" s="19">
        <f>+O151-N151</f>
        <v>0.23033600000053411</v>
      </c>
      <c r="W151" s="19">
        <f>+Q151-P151</f>
        <v>0.1056830000015907</v>
      </c>
      <c r="X151" s="19">
        <f t="shared" si="7"/>
        <v>0.33601900000212481</v>
      </c>
      <c r="Y151" s="19">
        <f>IF(AND(O151&lt;&gt;0,P151&lt;&gt;0),P151-O151,0)</f>
        <v>2.3656999997911043E-2</v>
      </c>
    </row>
    <row r="152" spans="1:25" x14ac:dyDescent="0.2">
      <c r="A152" s="23">
        <v>43892</v>
      </c>
      <c r="B152" s="14">
        <v>1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24">
        <v>0.375</v>
      </c>
      <c r="O152" s="24">
        <v>0.57955999999830965</v>
      </c>
      <c r="P152" s="24">
        <v>0.625</v>
      </c>
      <c r="Q152" s="24">
        <v>0.75597199999901932</v>
      </c>
      <c r="R152" s="19">
        <v>1.4583333333333299</v>
      </c>
      <c r="S152" s="19">
        <v>0.33333333333333298</v>
      </c>
      <c r="T152" s="10">
        <f>YEAR(A152)</f>
        <v>2020</v>
      </c>
      <c r="U152" s="16">
        <f t="shared" si="6"/>
        <v>10</v>
      </c>
      <c r="V152" s="19">
        <f>+O152-N152</f>
        <v>0.20455999999830965</v>
      </c>
      <c r="W152" s="19">
        <f>+Q152-P152</f>
        <v>0.13097199999901932</v>
      </c>
      <c r="X152" s="19">
        <f t="shared" si="7"/>
        <v>0.33553199999732897</v>
      </c>
      <c r="Y152" s="19">
        <f>IF(AND(O152&lt;&gt;0,P152&lt;&gt;0),P152-O152,0)</f>
        <v>4.544000000169035E-2</v>
      </c>
    </row>
    <row r="153" spans="1:25" x14ac:dyDescent="0.2">
      <c r="A153" s="23">
        <v>43893</v>
      </c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25">
        <v>0.36700199999904726</v>
      </c>
      <c r="O153" s="24">
        <v>0.58333333333333337</v>
      </c>
      <c r="P153" s="25">
        <v>0.625</v>
      </c>
      <c r="Q153" s="26">
        <v>0.75102999999944586</v>
      </c>
      <c r="R153" s="19">
        <v>1.4583333333333299</v>
      </c>
      <c r="S153" s="19">
        <v>0.33333333333333298</v>
      </c>
      <c r="T153" s="10">
        <v>2020</v>
      </c>
      <c r="V153" s="19">
        <f>+O153-N153</f>
        <v>0.21633133333428611</v>
      </c>
      <c r="W153" s="19">
        <f>+Q153-P153</f>
        <v>0.12602999999944586</v>
      </c>
      <c r="X153" s="19">
        <f t="shared" si="7"/>
        <v>0.34236133333373198</v>
      </c>
      <c r="Y153" s="19">
        <f>IF(AND(O153&lt;&gt;0,P153&lt;&gt;0),P153-O153,0)</f>
        <v>4.166666666666663E-2</v>
      </c>
    </row>
    <row r="154" spans="1:25" x14ac:dyDescent="0.2">
      <c r="A154" s="23">
        <v>43894</v>
      </c>
      <c r="B154" s="16">
        <v>10</v>
      </c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24">
        <v>0.40223400000104448</v>
      </c>
      <c r="O154" s="24">
        <v>0.59272000000055414</v>
      </c>
      <c r="P154" s="25">
        <v>0.6295140000001993</v>
      </c>
      <c r="Q154" s="26">
        <v>0.79297499999665888</v>
      </c>
      <c r="R154" s="19">
        <v>1.4583333333333299</v>
      </c>
      <c r="S154" s="19">
        <v>0.33333333333333298</v>
      </c>
      <c r="T154" s="10">
        <f>YEAR(A154)</f>
        <v>2020</v>
      </c>
      <c r="U154" s="16">
        <f t="shared" ref="U154:U217" si="8">WEEKNUM(A154)</f>
        <v>10</v>
      </c>
      <c r="V154" s="19">
        <f>+O154-N154</f>
        <v>0.19048599999950966</v>
      </c>
      <c r="W154" s="19">
        <f>+Q154-P154</f>
        <v>0.16346099999645958</v>
      </c>
      <c r="X154" s="19">
        <f t="shared" si="7"/>
        <v>0.35394699999596924</v>
      </c>
      <c r="Y154" s="19">
        <f>IF(AND(O154&lt;&gt;0,P154&lt;&gt;0),P154-O154,0)</f>
        <v>3.6793999999645166E-2</v>
      </c>
    </row>
    <row r="155" spans="1:25" x14ac:dyDescent="0.2">
      <c r="A155" s="23">
        <v>43895</v>
      </c>
      <c r="B155" s="16">
        <v>10</v>
      </c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24">
        <v>0.364224999997532</v>
      </c>
      <c r="O155" s="24">
        <v>0.6157870000024559</v>
      </c>
      <c r="P155" s="25">
        <v>0.62966400000004796</v>
      </c>
      <c r="Q155" s="26">
        <v>0.79670099999930244</v>
      </c>
      <c r="R155" s="19">
        <v>1.4583333333333299</v>
      </c>
      <c r="S155" s="19">
        <v>0.33333333333333298</v>
      </c>
      <c r="T155" s="10">
        <f>YEAR(A155)</f>
        <v>2020</v>
      </c>
      <c r="U155" s="16">
        <f t="shared" si="8"/>
        <v>10</v>
      </c>
      <c r="V155" s="19">
        <f>+O155-N155</f>
        <v>0.2515620000049239</v>
      </c>
      <c r="W155" s="19">
        <f>+Q155-P155</f>
        <v>0.16703699999925448</v>
      </c>
      <c r="X155" s="19">
        <f t="shared" si="7"/>
        <v>0.41859900000417838</v>
      </c>
      <c r="Y155" s="19">
        <f>IF(AND(O155&lt;&gt;0,P155&lt;&gt;0),P155-O155,0)</f>
        <v>1.3876999997592065E-2</v>
      </c>
    </row>
    <row r="156" spans="1:25" x14ac:dyDescent="0.2">
      <c r="A156" s="23">
        <v>43897</v>
      </c>
      <c r="B156" s="16">
        <v>10</v>
      </c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24">
        <v>0.38199100000201724</v>
      </c>
      <c r="O156" s="24">
        <v>0.58437499999854481</v>
      </c>
      <c r="P156" s="25">
        <v>0.62784700000338489</v>
      </c>
      <c r="Q156" s="26">
        <v>0.80164399999921443</v>
      </c>
      <c r="R156" s="19">
        <v>1.4583333333333299</v>
      </c>
      <c r="S156" s="19">
        <v>0.33333333333333298</v>
      </c>
      <c r="T156" s="10">
        <f>YEAR(A156)</f>
        <v>2020</v>
      </c>
      <c r="U156" s="16">
        <f t="shared" si="8"/>
        <v>10</v>
      </c>
      <c r="V156" s="19">
        <f>+O156-N156</f>
        <v>0.20238399999652756</v>
      </c>
      <c r="W156" s="19">
        <f>+Q156-P156</f>
        <v>0.17379699999582954</v>
      </c>
      <c r="X156" s="19">
        <f t="shared" si="7"/>
        <v>0.3761809999923571</v>
      </c>
      <c r="Y156" s="19">
        <f>IF(AND(O156&lt;&gt;0,P156&lt;&gt;0),P156-O156,0)</f>
        <v>4.3472000004840083E-2</v>
      </c>
    </row>
    <row r="157" spans="1:25" x14ac:dyDescent="0.2">
      <c r="A157" s="23">
        <v>43899</v>
      </c>
      <c r="B157" s="16">
        <v>11</v>
      </c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24">
        <v>0</v>
      </c>
      <c r="O157" s="24">
        <v>0</v>
      </c>
      <c r="P157" s="25">
        <v>0.58368099999643164</v>
      </c>
      <c r="Q157" s="26">
        <v>0.79618099999788683</v>
      </c>
      <c r="R157" s="19">
        <v>1.4583333333333299</v>
      </c>
      <c r="S157" s="19">
        <v>0.33333333333333298</v>
      </c>
      <c r="T157" s="10">
        <f>YEAR(A157)</f>
        <v>2020</v>
      </c>
      <c r="U157" s="16">
        <f t="shared" si="8"/>
        <v>11</v>
      </c>
      <c r="V157" s="19">
        <f>+O157-N157</f>
        <v>0</v>
      </c>
      <c r="W157" s="19">
        <f>+Q157-P157</f>
        <v>0.21250000000145519</v>
      </c>
      <c r="X157" s="19">
        <f t="shared" si="7"/>
        <v>0.21250000000145519</v>
      </c>
      <c r="Y157" s="19">
        <f>IF(AND(O157&lt;&gt;0,P157&lt;&gt;0),P157-O157,0)</f>
        <v>0</v>
      </c>
    </row>
    <row r="158" spans="1:25" x14ac:dyDescent="0.2">
      <c r="A158" s="23">
        <v>43900</v>
      </c>
      <c r="B158" s="16">
        <v>11</v>
      </c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24">
        <v>0.3696879999988596</v>
      </c>
      <c r="O158" s="24">
        <v>0.58892400000331691</v>
      </c>
      <c r="P158" s="25">
        <v>0.62675899999885587</v>
      </c>
      <c r="Q158" s="26">
        <v>0.69868100000167033</v>
      </c>
      <c r="R158" s="19">
        <v>1.4583333333333299</v>
      </c>
      <c r="S158" s="19">
        <v>0.33333333333333298</v>
      </c>
      <c r="T158" s="10">
        <f>YEAR(A158)</f>
        <v>2020</v>
      </c>
      <c r="U158" s="16">
        <f t="shared" si="8"/>
        <v>11</v>
      </c>
      <c r="V158" s="19">
        <f>+O158-N158</f>
        <v>0.21923600000445731</v>
      </c>
      <c r="W158" s="19">
        <f>+Q158-P158</f>
        <v>7.1922000002814457E-2</v>
      </c>
      <c r="X158" s="19">
        <f t="shared" si="7"/>
        <v>0.29115800000727177</v>
      </c>
      <c r="Y158" s="19">
        <f>IF(AND(O158&lt;&gt;0,P158&lt;&gt;0),P158-O158,0)</f>
        <v>3.7834999995538965E-2</v>
      </c>
    </row>
    <row r="159" spans="1:25" x14ac:dyDescent="0.2">
      <c r="A159" s="20">
        <v>43906</v>
      </c>
      <c r="B159" s="16">
        <v>12</v>
      </c>
      <c r="C159" s="12"/>
      <c r="D159" s="12"/>
      <c r="E159" s="12"/>
      <c r="F159" s="12"/>
      <c r="G159" s="12"/>
      <c r="H159" s="12"/>
      <c r="I159" s="12">
        <v>1</v>
      </c>
      <c r="J159" s="12"/>
      <c r="K159" s="12"/>
      <c r="L159" s="12"/>
      <c r="M159" s="12"/>
      <c r="N159" s="21"/>
      <c r="O159" s="21"/>
      <c r="P159" s="21"/>
      <c r="Q159" s="22"/>
      <c r="R159" s="19">
        <v>1.4583333333333299</v>
      </c>
      <c r="S159" s="19">
        <v>0.33333333333333298</v>
      </c>
      <c r="T159" s="10">
        <f>YEAR(A159)</f>
        <v>2020</v>
      </c>
      <c r="U159" s="16">
        <f t="shared" si="8"/>
        <v>12</v>
      </c>
      <c r="V159" s="19">
        <f>+O159-N159</f>
        <v>0</v>
      </c>
      <c r="W159" s="19">
        <f>+Q159-P159</f>
        <v>0</v>
      </c>
      <c r="X159" s="19">
        <f t="shared" si="7"/>
        <v>0</v>
      </c>
      <c r="Y159" s="19">
        <f>IF(AND(O159&lt;&gt;0,P159&lt;&gt;0),P159-O159,0)</f>
        <v>0</v>
      </c>
    </row>
    <row r="160" spans="1:25" x14ac:dyDescent="0.2">
      <c r="A160" s="20">
        <v>43907</v>
      </c>
      <c r="B160" s="16">
        <v>12</v>
      </c>
      <c r="C160" s="12"/>
      <c r="D160" s="12"/>
      <c r="E160" s="12"/>
      <c r="F160" s="12"/>
      <c r="G160" s="12"/>
      <c r="H160" s="12"/>
      <c r="I160" s="12"/>
      <c r="J160" s="12">
        <v>1</v>
      </c>
      <c r="K160" s="12"/>
      <c r="L160" s="12"/>
      <c r="M160" s="12"/>
      <c r="N160" s="21"/>
      <c r="O160" s="21"/>
      <c r="P160" s="21"/>
      <c r="Q160" s="22"/>
      <c r="R160" s="19">
        <v>1.4583333333333299</v>
      </c>
      <c r="S160" s="19">
        <v>0.33333333333333298</v>
      </c>
      <c r="T160" s="10">
        <f>YEAR(A160)</f>
        <v>2020</v>
      </c>
      <c r="U160" s="16">
        <f t="shared" si="8"/>
        <v>12</v>
      </c>
      <c r="V160" s="19">
        <f>+O160-N160</f>
        <v>0</v>
      </c>
      <c r="W160" s="19">
        <f>+Q160-P160</f>
        <v>0</v>
      </c>
      <c r="X160" s="19">
        <f t="shared" si="7"/>
        <v>0</v>
      </c>
      <c r="Y160" s="19">
        <f>IF(AND(O160&lt;&gt;0,P160&lt;&gt;0),P160-O160,0)</f>
        <v>0</v>
      </c>
    </row>
    <row r="161" spans="1:25" x14ac:dyDescent="0.2">
      <c r="A161" s="20">
        <v>43908</v>
      </c>
      <c r="B161" s="16">
        <v>12</v>
      </c>
      <c r="C161" s="12"/>
      <c r="D161" s="12"/>
      <c r="E161" s="12"/>
      <c r="F161" s="12"/>
      <c r="G161" s="12"/>
      <c r="H161" s="12"/>
      <c r="I161" s="12"/>
      <c r="J161" s="12">
        <v>1</v>
      </c>
      <c r="K161" s="12"/>
      <c r="L161" s="12"/>
      <c r="M161" s="12"/>
      <c r="N161" s="21"/>
      <c r="O161" s="21"/>
      <c r="P161" s="21"/>
      <c r="Q161" s="22"/>
      <c r="R161" s="19">
        <v>1.4583333333333299</v>
      </c>
      <c r="S161" s="19">
        <v>0.33333333333333298</v>
      </c>
      <c r="T161" s="10">
        <f>YEAR(A161)</f>
        <v>2020</v>
      </c>
      <c r="U161" s="16">
        <f t="shared" si="8"/>
        <v>12</v>
      </c>
      <c r="V161" s="19">
        <f>+O161-N161</f>
        <v>0</v>
      </c>
      <c r="W161" s="19">
        <f>+Q161-P161</f>
        <v>0</v>
      </c>
      <c r="X161" s="19">
        <f t="shared" si="7"/>
        <v>0</v>
      </c>
      <c r="Y161" s="19">
        <f>IF(AND(O161&lt;&gt;0,P161&lt;&gt;0),P161-O161,0)</f>
        <v>0</v>
      </c>
    </row>
    <row r="162" spans="1:25" x14ac:dyDescent="0.2">
      <c r="A162" s="20">
        <v>43909</v>
      </c>
      <c r="B162" s="16">
        <v>12</v>
      </c>
      <c r="C162" s="12"/>
      <c r="D162" s="12"/>
      <c r="E162" s="12"/>
      <c r="F162" s="12"/>
      <c r="G162" s="12"/>
      <c r="H162" s="12"/>
      <c r="I162" s="12"/>
      <c r="J162" s="12">
        <v>1</v>
      </c>
      <c r="K162" s="12"/>
      <c r="L162" s="12"/>
      <c r="M162" s="12"/>
      <c r="N162" s="21"/>
      <c r="O162" s="21"/>
      <c r="P162" s="21"/>
      <c r="Q162" s="22"/>
      <c r="R162" s="19">
        <v>1.4583333333333299</v>
      </c>
      <c r="S162" s="19">
        <v>0.33333333333333298</v>
      </c>
      <c r="T162" s="10">
        <f>YEAR(A162)</f>
        <v>2020</v>
      </c>
      <c r="U162" s="16">
        <f t="shared" si="8"/>
        <v>12</v>
      </c>
      <c r="V162" s="19">
        <f>+O162-N162</f>
        <v>0</v>
      </c>
      <c r="W162" s="19">
        <f>+Q162-P162</f>
        <v>0</v>
      </c>
      <c r="X162" s="19">
        <f t="shared" si="7"/>
        <v>0</v>
      </c>
      <c r="Y162" s="19">
        <f>IF(AND(O162&lt;&gt;0,P162&lt;&gt;0),P162-O162,0)</f>
        <v>0</v>
      </c>
    </row>
    <row r="163" spans="1:25" x14ac:dyDescent="0.2">
      <c r="A163" s="20">
        <v>43910</v>
      </c>
      <c r="B163" s="16">
        <v>12</v>
      </c>
      <c r="C163" s="12"/>
      <c r="D163" s="12"/>
      <c r="E163" s="12"/>
      <c r="F163" s="12"/>
      <c r="G163" s="12"/>
      <c r="H163" s="12"/>
      <c r="I163" s="12"/>
      <c r="J163" s="12">
        <v>1</v>
      </c>
      <c r="K163" s="12"/>
      <c r="L163" s="12"/>
      <c r="M163" s="12"/>
      <c r="N163" s="21"/>
      <c r="O163" s="21"/>
      <c r="P163" s="21"/>
      <c r="Q163" s="22"/>
      <c r="R163" s="19">
        <v>1.4583333333333299</v>
      </c>
      <c r="S163" s="19">
        <v>0.33333333333333298</v>
      </c>
      <c r="T163" s="10">
        <f>YEAR(A163)</f>
        <v>2020</v>
      </c>
      <c r="U163" s="16">
        <f t="shared" si="8"/>
        <v>12</v>
      </c>
      <c r="V163" s="19">
        <f>+O163-N163</f>
        <v>0</v>
      </c>
      <c r="W163" s="19">
        <f>+Q163-P163</f>
        <v>0</v>
      </c>
      <c r="X163" s="19">
        <f t="shared" si="7"/>
        <v>0</v>
      </c>
      <c r="Y163" s="19">
        <f>IF(AND(O163&lt;&gt;0,P163&lt;&gt;0),P163-O163,0)</f>
        <v>0</v>
      </c>
    </row>
    <row r="164" spans="1:25" x14ac:dyDescent="0.2">
      <c r="A164" s="20">
        <v>43911</v>
      </c>
      <c r="B164" s="16">
        <v>12</v>
      </c>
      <c r="C164" s="12"/>
      <c r="D164" s="12"/>
      <c r="E164" s="12"/>
      <c r="F164" s="12"/>
      <c r="G164" s="12"/>
      <c r="H164" s="12"/>
      <c r="I164" s="12"/>
      <c r="J164" s="12">
        <v>1</v>
      </c>
      <c r="K164" s="12"/>
      <c r="L164" s="12"/>
      <c r="M164" s="12"/>
      <c r="N164" s="21"/>
      <c r="O164" s="21"/>
      <c r="P164" s="21"/>
      <c r="Q164" s="22"/>
      <c r="R164" s="19">
        <v>1.4583333333333299</v>
      </c>
      <c r="S164" s="19">
        <v>0.33333333333333298</v>
      </c>
      <c r="T164" s="10">
        <f>YEAR(A164)</f>
        <v>2020</v>
      </c>
      <c r="U164" s="16">
        <f t="shared" si="8"/>
        <v>12</v>
      </c>
      <c r="V164" s="19">
        <f>+O164-N164</f>
        <v>0</v>
      </c>
      <c r="W164" s="19">
        <f>+Q164-P164</f>
        <v>0</v>
      </c>
      <c r="X164" s="19">
        <f t="shared" si="7"/>
        <v>0</v>
      </c>
      <c r="Y164" s="19">
        <f>IF(AND(O164&lt;&gt;0,P164&lt;&gt;0),P164-O164,0)</f>
        <v>0</v>
      </c>
    </row>
    <row r="165" spans="1:25" x14ac:dyDescent="0.2">
      <c r="A165" s="20">
        <v>43913</v>
      </c>
      <c r="B165" s="16">
        <v>13</v>
      </c>
      <c r="C165" s="12"/>
      <c r="D165" s="12"/>
      <c r="E165" s="12"/>
      <c r="F165" s="12"/>
      <c r="G165" s="12"/>
      <c r="H165" s="12"/>
      <c r="I165" s="12"/>
      <c r="J165" s="12">
        <v>1</v>
      </c>
      <c r="K165" s="12"/>
      <c r="L165" s="12"/>
      <c r="M165" s="12"/>
      <c r="N165" s="21"/>
      <c r="O165" s="21"/>
      <c r="P165" s="21"/>
      <c r="Q165" s="22"/>
      <c r="R165" s="19">
        <v>1.4583333333333299</v>
      </c>
      <c r="S165" s="19">
        <v>0.33333333333333298</v>
      </c>
      <c r="T165" s="10">
        <f>YEAR(A165)</f>
        <v>2020</v>
      </c>
      <c r="U165" s="16">
        <f t="shared" si="8"/>
        <v>13</v>
      </c>
      <c r="V165" s="19">
        <f>+O165-N165</f>
        <v>0</v>
      </c>
      <c r="W165" s="19">
        <f>+Q165-P165</f>
        <v>0</v>
      </c>
      <c r="X165" s="19">
        <f t="shared" si="7"/>
        <v>0</v>
      </c>
      <c r="Y165" s="19">
        <f>IF(AND(O165&lt;&gt;0,P165&lt;&gt;0),P165-O165,0)</f>
        <v>0</v>
      </c>
    </row>
    <row r="166" spans="1:25" x14ac:dyDescent="0.2">
      <c r="A166" s="20">
        <v>43914</v>
      </c>
      <c r="B166" s="16">
        <v>13</v>
      </c>
      <c r="C166" s="12"/>
      <c r="D166" s="12"/>
      <c r="E166" s="12"/>
      <c r="F166" s="12"/>
      <c r="G166" s="12"/>
      <c r="H166" s="12"/>
      <c r="I166" s="12"/>
      <c r="J166" s="12">
        <v>1</v>
      </c>
      <c r="K166" s="12"/>
      <c r="L166" s="12"/>
      <c r="M166" s="12"/>
      <c r="N166" s="21"/>
      <c r="O166" s="21"/>
      <c r="P166" s="21"/>
      <c r="Q166" s="22"/>
      <c r="R166" s="19">
        <v>1.4583333333333299</v>
      </c>
      <c r="S166" s="19">
        <v>0.33333333333333298</v>
      </c>
      <c r="T166" s="10">
        <f>YEAR(A166)</f>
        <v>2020</v>
      </c>
      <c r="U166" s="16">
        <f t="shared" si="8"/>
        <v>13</v>
      </c>
      <c r="V166" s="19">
        <f>+O166-N166</f>
        <v>0</v>
      </c>
      <c r="W166" s="19">
        <f>+Q166-P166</f>
        <v>0</v>
      </c>
      <c r="X166" s="19">
        <f t="shared" si="7"/>
        <v>0</v>
      </c>
      <c r="Y166" s="19">
        <f>IF(AND(O166&lt;&gt;0,P166&lt;&gt;0),P166-O166,0)</f>
        <v>0</v>
      </c>
    </row>
    <row r="167" spans="1:25" x14ac:dyDescent="0.2">
      <c r="A167" s="20">
        <v>43915</v>
      </c>
      <c r="B167" s="16">
        <v>13</v>
      </c>
      <c r="C167" s="12"/>
      <c r="D167" s="12"/>
      <c r="E167" s="12"/>
      <c r="F167" s="12"/>
      <c r="G167" s="12"/>
      <c r="H167" s="12"/>
      <c r="I167" s="12"/>
      <c r="J167" s="12">
        <v>1</v>
      </c>
      <c r="K167" s="12"/>
      <c r="L167" s="12"/>
      <c r="M167" s="12"/>
      <c r="N167" s="21"/>
      <c r="O167" s="21"/>
      <c r="P167" s="21"/>
      <c r="Q167" s="22"/>
      <c r="R167" s="19">
        <v>1.4583333333333299</v>
      </c>
      <c r="S167" s="19">
        <v>0.33333333333333298</v>
      </c>
      <c r="T167" s="10">
        <f>YEAR(A167)</f>
        <v>2020</v>
      </c>
      <c r="U167" s="16">
        <f t="shared" si="8"/>
        <v>13</v>
      </c>
      <c r="V167" s="19">
        <f>+O167-N167</f>
        <v>0</v>
      </c>
      <c r="W167" s="19">
        <f>+Q167-P167</f>
        <v>0</v>
      </c>
      <c r="X167" s="19">
        <f t="shared" si="7"/>
        <v>0</v>
      </c>
      <c r="Y167" s="19">
        <f>IF(AND(O167&lt;&gt;0,P167&lt;&gt;0),P167-O167,0)</f>
        <v>0</v>
      </c>
    </row>
    <row r="168" spans="1:25" x14ac:dyDescent="0.2">
      <c r="A168" s="20">
        <v>43916</v>
      </c>
      <c r="B168" s="16">
        <v>13</v>
      </c>
      <c r="C168" s="12"/>
      <c r="D168" s="12"/>
      <c r="E168" s="12"/>
      <c r="F168" s="12"/>
      <c r="G168" s="12"/>
      <c r="H168" s="12"/>
      <c r="I168" s="12"/>
      <c r="J168" s="12">
        <v>1</v>
      </c>
      <c r="K168" s="12"/>
      <c r="L168" s="12"/>
      <c r="M168" s="12"/>
      <c r="N168" s="21"/>
      <c r="O168" s="21"/>
      <c r="P168" s="21"/>
      <c r="Q168" s="22"/>
      <c r="R168" s="19">
        <v>1.4583333333333299</v>
      </c>
      <c r="S168" s="19">
        <v>0.33333333333333298</v>
      </c>
      <c r="T168" s="10">
        <f>YEAR(A168)</f>
        <v>2020</v>
      </c>
      <c r="U168" s="16">
        <f t="shared" si="8"/>
        <v>13</v>
      </c>
      <c r="V168" s="19">
        <f>+O168-N168</f>
        <v>0</v>
      </c>
      <c r="W168" s="19">
        <f>+Q168-P168</f>
        <v>0</v>
      </c>
      <c r="X168" s="19">
        <f t="shared" si="7"/>
        <v>0</v>
      </c>
      <c r="Y168" s="19">
        <f>IF(AND(O168&lt;&gt;0,P168&lt;&gt;0),P168-O168,0)</f>
        <v>0</v>
      </c>
    </row>
    <row r="169" spans="1:25" x14ac:dyDescent="0.2">
      <c r="A169" s="20">
        <v>43917</v>
      </c>
      <c r="B169" s="16">
        <v>13</v>
      </c>
      <c r="C169" s="12"/>
      <c r="D169" s="12"/>
      <c r="E169" s="12"/>
      <c r="F169" s="12"/>
      <c r="G169" s="12"/>
      <c r="H169" s="12"/>
      <c r="I169" s="12"/>
      <c r="J169" s="12">
        <v>1</v>
      </c>
      <c r="K169" s="12"/>
      <c r="L169" s="12"/>
      <c r="M169" s="12"/>
      <c r="N169" s="21"/>
      <c r="O169" s="21"/>
      <c r="P169" s="21"/>
      <c r="Q169" s="22"/>
      <c r="R169" s="19">
        <v>1.4583333333333299</v>
      </c>
      <c r="S169" s="19">
        <v>0.33333333333333298</v>
      </c>
      <c r="T169" s="10">
        <f>YEAR(A169)</f>
        <v>2020</v>
      </c>
      <c r="U169" s="16">
        <f t="shared" si="8"/>
        <v>13</v>
      </c>
      <c r="V169" s="19">
        <f>+O169-N169</f>
        <v>0</v>
      </c>
      <c r="W169" s="19">
        <f>+Q169-P169</f>
        <v>0</v>
      </c>
      <c r="X169" s="19">
        <f t="shared" si="7"/>
        <v>0</v>
      </c>
      <c r="Y169" s="19">
        <f>IF(AND(O169&lt;&gt;0,P169&lt;&gt;0),P169-O169,0)</f>
        <v>0</v>
      </c>
    </row>
    <row r="170" spans="1:25" x14ac:dyDescent="0.2">
      <c r="A170" s="20">
        <v>43918</v>
      </c>
      <c r="B170" s="16">
        <v>13</v>
      </c>
      <c r="C170" s="12"/>
      <c r="D170" s="12"/>
      <c r="E170" s="12"/>
      <c r="F170" s="12"/>
      <c r="G170" s="12"/>
      <c r="H170" s="12"/>
      <c r="I170" s="12"/>
      <c r="J170" s="12">
        <v>1</v>
      </c>
      <c r="K170" s="12"/>
      <c r="L170" s="12"/>
      <c r="M170" s="12"/>
      <c r="N170" s="21"/>
      <c r="O170" s="21"/>
      <c r="P170" s="21"/>
      <c r="Q170" s="22"/>
      <c r="R170" s="19">
        <v>1.4583333333333299</v>
      </c>
      <c r="S170" s="19">
        <v>0.33333333333333298</v>
      </c>
      <c r="T170" s="10">
        <f>YEAR(A170)</f>
        <v>2020</v>
      </c>
      <c r="U170" s="16">
        <f t="shared" si="8"/>
        <v>13</v>
      </c>
      <c r="V170" s="19">
        <f>+O170-N170</f>
        <v>0</v>
      </c>
      <c r="W170" s="19">
        <f>+Q170-P170</f>
        <v>0</v>
      </c>
      <c r="X170" s="19">
        <f t="shared" si="7"/>
        <v>0</v>
      </c>
      <c r="Y170" s="19">
        <f>IF(AND(O170&lt;&gt;0,P170&lt;&gt;0),P170-O170,0)</f>
        <v>0</v>
      </c>
    </row>
    <row r="171" spans="1:25" x14ac:dyDescent="0.2">
      <c r="A171" s="20">
        <v>43920</v>
      </c>
      <c r="B171" s="16">
        <v>14</v>
      </c>
      <c r="C171" s="12"/>
      <c r="D171" s="12"/>
      <c r="E171" s="12"/>
      <c r="F171" s="12"/>
      <c r="G171" s="12"/>
      <c r="H171" s="12"/>
      <c r="I171" s="12"/>
      <c r="J171" s="12">
        <v>1</v>
      </c>
      <c r="K171" s="12"/>
      <c r="L171" s="12"/>
      <c r="M171" s="12"/>
      <c r="N171" s="21"/>
      <c r="O171" s="21"/>
      <c r="P171" s="21"/>
      <c r="Q171" s="22"/>
      <c r="R171" s="19">
        <v>1.4583333333333299</v>
      </c>
      <c r="S171" s="19">
        <v>0.33333333333333298</v>
      </c>
      <c r="T171" s="10">
        <f>YEAR(A171)</f>
        <v>2020</v>
      </c>
      <c r="U171" s="16">
        <f t="shared" si="8"/>
        <v>14</v>
      </c>
      <c r="V171" s="19">
        <f>+O171-N171</f>
        <v>0</v>
      </c>
      <c r="W171" s="19">
        <f>+Q171-P171</f>
        <v>0</v>
      </c>
      <c r="X171" s="19">
        <f t="shared" si="7"/>
        <v>0</v>
      </c>
      <c r="Y171" s="19">
        <f>IF(AND(O171&lt;&gt;0,P171&lt;&gt;0),P171-O171,0)</f>
        <v>0</v>
      </c>
    </row>
    <row r="172" spans="1:25" x14ac:dyDescent="0.2">
      <c r="A172" s="20">
        <v>43921</v>
      </c>
      <c r="B172" s="16">
        <v>14</v>
      </c>
      <c r="C172" s="12"/>
      <c r="D172" s="12"/>
      <c r="E172" s="12"/>
      <c r="F172" s="12"/>
      <c r="G172" s="12"/>
      <c r="H172" s="12"/>
      <c r="I172" s="12"/>
      <c r="J172" s="12">
        <v>1</v>
      </c>
      <c r="K172" s="12"/>
      <c r="L172" s="12"/>
      <c r="M172" s="12"/>
      <c r="N172" s="21"/>
      <c r="O172" s="21"/>
      <c r="P172" s="21"/>
      <c r="Q172" s="22"/>
      <c r="R172" s="19">
        <v>1.4583333333333299</v>
      </c>
      <c r="S172" s="19">
        <v>0.33333333333333298</v>
      </c>
      <c r="T172" s="10">
        <f>YEAR(A172)</f>
        <v>2020</v>
      </c>
      <c r="U172" s="16">
        <f t="shared" si="8"/>
        <v>14</v>
      </c>
      <c r="V172" s="19">
        <f>+O172-N172</f>
        <v>0</v>
      </c>
      <c r="W172" s="19">
        <f>+Q172-P172</f>
        <v>0</v>
      </c>
      <c r="X172" s="19">
        <f t="shared" si="7"/>
        <v>0</v>
      </c>
      <c r="Y172" s="19">
        <f>IF(AND(O172&lt;&gt;0,P172&lt;&gt;0),P172-O172,0)</f>
        <v>0</v>
      </c>
    </row>
    <row r="173" spans="1:25" x14ac:dyDescent="0.2">
      <c r="A173" s="20">
        <v>43922</v>
      </c>
      <c r="B173" s="16">
        <v>14</v>
      </c>
      <c r="C173" s="12"/>
      <c r="D173" s="12"/>
      <c r="E173" s="12"/>
      <c r="F173" s="12"/>
      <c r="G173" s="12"/>
      <c r="H173" s="12"/>
      <c r="I173" s="12"/>
      <c r="J173" s="12">
        <v>1</v>
      </c>
      <c r="K173" s="12"/>
      <c r="L173" s="12"/>
      <c r="M173" s="12"/>
      <c r="N173" s="21"/>
      <c r="O173" s="21"/>
      <c r="P173" s="21"/>
      <c r="Q173" s="22"/>
      <c r="R173" s="19">
        <v>1.4583333333333299</v>
      </c>
      <c r="S173" s="19">
        <v>0.33333333333333298</v>
      </c>
      <c r="T173" s="10">
        <f>YEAR(A173)</f>
        <v>2020</v>
      </c>
      <c r="U173" s="16">
        <f t="shared" si="8"/>
        <v>14</v>
      </c>
      <c r="V173" s="19">
        <f>+O173-N173</f>
        <v>0</v>
      </c>
      <c r="W173" s="19">
        <f>+Q173-P173</f>
        <v>0</v>
      </c>
      <c r="X173" s="19">
        <f t="shared" si="7"/>
        <v>0</v>
      </c>
      <c r="Y173" s="19">
        <f>IF(AND(O173&lt;&gt;0,P173&lt;&gt;0),P173-O173,0)</f>
        <v>0</v>
      </c>
    </row>
    <row r="174" spans="1:25" x14ac:dyDescent="0.2">
      <c r="A174" s="20">
        <v>43923</v>
      </c>
      <c r="B174" s="16">
        <v>14</v>
      </c>
      <c r="C174" s="12"/>
      <c r="D174" s="12"/>
      <c r="E174" s="12"/>
      <c r="F174" s="12"/>
      <c r="G174" s="12"/>
      <c r="H174" s="12"/>
      <c r="I174" s="12"/>
      <c r="J174" s="12">
        <v>1</v>
      </c>
      <c r="K174" s="12"/>
      <c r="L174" s="12"/>
      <c r="M174" s="12"/>
      <c r="N174" s="21"/>
      <c r="O174" s="21"/>
      <c r="P174" s="21"/>
      <c r="Q174" s="22"/>
      <c r="R174" s="19">
        <v>1.4583333333333299</v>
      </c>
      <c r="S174" s="19">
        <v>0.33333333333333298</v>
      </c>
      <c r="T174" s="10">
        <f>YEAR(A174)</f>
        <v>2020</v>
      </c>
      <c r="U174" s="16">
        <f t="shared" si="8"/>
        <v>14</v>
      </c>
      <c r="V174" s="19">
        <f>+O174-N174</f>
        <v>0</v>
      </c>
      <c r="W174" s="19">
        <f>+Q174-P174</f>
        <v>0</v>
      </c>
      <c r="X174" s="19">
        <f t="shared" si="7"/>
        <v>0</v>
      </c>
      <c r="Y174" s="19">
        <f>IF(AND(O174&lt;&gt;0,P174&lt;&gt;0),P174-O174,0)</f>
        <v>0</v>
      </c>
    </row>
    <row r="175" spans="1:25" x14ac:dyDescent="0.2">
      <c r="A175" s="20">
        <v>43924</v>
      </c>
      <c r="B175" s="16">
        <v>14</v>
      </c>
      <c r="C175" s="12"/>
      <c r="D175" s="12"/>
      <c r="E175" s="12"/>
      <c r="F175" s="12"/>
      <c r="G175" s="12"/>
      <c r="H175" s="12"/>
      <c r="I175" s="12"/>
      <c r="J175" s="12">
        <v>1</v>
      </c>
      <c r="K175" s="12"/>
      <c r="L175" s="12"/>
      <c r="M175" s="12"/>
      <c r="N175" s="21"/>
      <c r="O175" s="21"/>
      <c r="P175" s="21"/>
      <c r="Q175" s="22"/>
      <c r="R175" s="19">
        <v>1.4583333333333299</v>
      </c>
      <c r="S175" s="19">
        <v>0.33333333333333298</v>
      </c>
      <c r="T175" s="10">
        <f>YEAR(A175)</f>
        <v>2020</v>
      </c>
      <c r="U175" s="16">
        <f t="shared" si="8"/>
        <v>14</v>
      </c>
      <c r="V175" s="19">
        <f>+O175-N175</f>
        <v>0</v>
      </c>
      <c r="W175" s="19">
        <f>+Q175-P175</f>
        <v>0</v>
      </c>
      <c r="X175" s="19">
        <f t="shared" si="7"/>
        <v>0</v>
      </c>
      <c r="Y175" s="19">
        <f>IF(AND(O175&lt;&gt;0,P175&lt;&gt;0),P175-O175,0)</f>
        <v>0</v>
      </c>
    </row>
    <row r="176" spans="1:25" x14ac:dyDescent="0.2">
      <c r="A176" s="20">
        <v>43925</v>
      </c>
      <c r="B176" s="16">
        <v>14</v>
      </c>
      <c r="C176" s="12"/>
      <c r="D176" s="12"/>
      <c r="E176" s="12"/>
      <c r="F176" s="12"/>
      <c r="G176" s="12"/>
      <c r="H176" s="12"/>
      <c r="I176" s="12"/>
      <c r="J176" s="12">
        <v>1</v>
      </c>
      <c r="K176" s="12"/>
      <c r="L176" s="12"/>
      <c r="M176" s="12"/>
      <c r="N176" s="21"/>
      <c r="O176" s="21"/>
      <c r="P176" s="21"/>
      <c r="Q176" s="22"/>
      <c r="R176" s="19">
        <v>1.4583333333333299</v>
      </c>
      <c r="S176" s="19">
        <v>0.33333333333333298</v>
      </c>
      <c r="T176" s="10">
        <f>YEAR(A176)</f>
        <v>2020</v>
      </c>
      <c r="U176" s="16">
        <f t="shared" si="8"/>
        <v>14</v>
      </c>
      <c r="V176" s="19">
        <f>+O176-N176</f>
        <v>0</v>
      </c>
      <c r="W176" s="19">
        <f>+Q176-P176</f>
        <v>0</v>
      </c>
      <c r="X176" s="19">
        <f t="shared" si="7"/>
        <v>0</v>
      </c>
      <c r="Y176" s="19">
        <f>IF(AND(O176&lt;&gt;0,P176&lt;&gt;0),P176-O176,0)</f>
        <v>0</v>
      </c>
    </row>
    <row r="177" spans="1:25" x14ac:dyDescent="0.2">
      <c r="A177" s="20">
        <v>43927</v>
      </c>
      <c r="B177" s="16">
        <v>15</v>
      </c>
      <c r="C177" s="12"/>
      <c r="D177" s="12"/>
      <c r="E177" s="12"/>
      <c r="F177" s="12"/>
      <c r="G177" s="12"/>
      <c r="H177" s="12"/>
      <c r="I177" s="12"/>
      <c r="J177" s="12">
        <v>1</v>
      </c>
      <c r="K177" s="12"/>
      <c r="L177" s="12"/>
      <c r="M177" s="12"/>
      <c r="N177" s="21"/>
      <c r="O177" s="21"/>
      <c r="P177" s="21"/>
      <c r="Q177" s="22"/>
      <c r="R177" s="19">
        <v>1.4583333333333299</v>
      </c>
      <c r="S177" s="19">
        <v>0.33333333333333298</v>
      </c>
      <c r="T177" s="10">
        <f>YEAR(A177)</f>
        <v>2020</v>
      </c>
      <c r="U177" s="16">
        <f t="shared" si="8"/>
        <v>15</v>
      </c>
      <c r="V177" s="19">
        <f>+O177-N177</f>
        <v>0</v>
      </c>
      <c r="W177" s="19">
        <f>+Q177-P177</f>
        <v>0</v>
      </c>
      <c r="X177" s="19">
        <f t="shared" si="7"/>
        <v>0</v>
      </c>
      <c r="Y177" s="19">
        <f>IF(AND(O177&lt;&gt;0,P177&lt;&gt;0),P177-O177,0)</f>
        <v>0</v>
      </c>
    </row>
    <row r="178" spans="1:25" x14ac:dyDescent="0.2">
      <c r="A178" s="20">
        <v>43928</v>
      </c>
      <c r="B178" s="16">
        <v>15</v>
      </c>
      <c r="C178" s="12"/>
      <c r="D178" s="12"/>
      <c r="E178" s="12"/>
      <c r="F178" s="12"/>
      <c r="G178" s="12"/>
      <c r="H178" s="12"/>
      <c r="I178" s="12"/>
      <c r="J178" s="12">
        <v>1</v>
      </c>
      <c r="K178" s="12"/>
      <c r="L178" s="12"/>
      <c r="M178" s="12"/>
      <c r="N178" s="21"/>
      <c r="O178" s="21"/>
      <c r="P178" s="21"/>
      <c r="Q178" s="22"/>
      <c r="R178" s="19">
        <v>1.4583333333333299</v>
      </c>
      <c r="S178" s="19">
        <v>0.33333333333333298</v>
      </c>
      <c r="T178" s="10">
        <f>YEAR(A178)</f>
        <v>2020</v>
      </c>
      <c r="U178" s="16">
        <f t="shared" si="8"/>
        <v>15</v>
      </c>
      <c r="V178" s="19">
        <f>+O178-N178</f>
        <v>0</v>
      </c>
      <c r="W178" s="19">
        <f>+Q178-P178</f>
        <v>0</v>
      </c>
      <c r="X178" s="19">
        <f t="shared" si="7"/>
        <v>0</v>
      </c>
      <c r="Y178" s="19">
        <f>IF(AND(O178&lt;&gt;0,P178&lt;&gt;0),P178-O178,0)</f>
        <v>0</v>
      </c>
    </row>
    <row r="179" spans="1:25" x14ac:dyDescent="0.2">
      <c r="A179" s="20">
        <v>43929</v>
      </c>
      <c r="B179" s="16">
        <v>15</v>
      </c>
      <c r="C179" s="12"/>
      <c r="D179" s="12"/>
      <c r="E179" s="12"/>
      <c r="F179" s="12"/>
      <c r="G179" s="12"/>
      <c r="H179" s="12"/>
      <c r="I179" s="12"/>
      <c r="J179" s="12">
        <v>1</v>
      </c>
      <c r="K179" s="12"/>
      <c r="L179" s="12"/>
      <c r="M179" s="12"/>
      <c r="N179" s="21"/>
      <c r="O179" s="21"/>
      <c r="P179" s="21"/>
      <c r="Q179" s="22"/>
      <c r="R179" s="19">
        <v>1.4583333333333299</v>
      </c>
      <c r="S179" s="19">
        <v>0.33333333333333298</v>
      </c>
      <c r="T179" s="10">
        <f>YEAR(A179)</f>
        <v>2020</v>
      </c>
      <c r="U179" s="16">
        <f t="shared" si="8"/>
        <v>15</v>
      </c>
      <c r="V179" s="19">
        <f>+O179-N179</f>
        <v>0</v>
      </c>
      <c r="W179" s="19">
        <f>+Q179-P179</f>
        <v>0</v>
      </c>
      <c r="X179" s="19">
        <f t="shared" si="7"/>
        <v>0</v>
      </c>
      <c r="Y179" s="19">
        <f>IF(AND(O179&lt;&gt;0,P179&lt;&gt;0),P179-O179,0)</f>
        <v>0</v>
      </c>
    </row>
    <row r="180" spans="1:25" x14ac:dyDescent="0.2">
      <c r="A180" s="20">
        <v>43930</v>
      </c>
      <c r="B180" s="16">
        <v>15</v>
      </c>
      <c r="C180" s="12"/>
      <c r="D180" s="12"/>
      <c r="E180" s="12"/>
      <c r="F180" s="12"/>
      <c r="G180" s="12"/>
      <c r="H180" s="12"/>
      <c r="I180" s="12"/>
      <c r="J180" s="12">
        <v>1</v>
      </c>
      <c r="K180" s="12"/>
      <c r="L180" s="12"/>
      <c r="M180" s="12"/>
      <c r="N180" s="21"/>
      <c r="O180" s="21"/>
      <c r="P180" s="21"/>
      <c r="Q180" s="22"/>
      <c r="R180" s="19">
        <v>1.4583333333333299</v>
      </c>
      <c r="S180" s="19">
        <v>0.33333333333333298</v>
      </c>
      <c r="T180" s="10">
        <f>YEAR(A180)</f>
        <v>2020</v>
      </c>
      <c r="U180" s="16">
        <f t="shared" si="8"/>
        <v>15</v>
      </c>
      <c r="V180" s="19">
        <f>+O180-N180</f>
        <v>0</v>
      </c>
      <c r="W180" s="19">
        <f>+Q180-P180</f>
        <v>0</v>
      </c>
      <c r="X180" s="19">
        <f t="shared" si="7"/>
        <v>0</v>
      </c>
      <c r="Y180" s="19">
        <f>IF(AND(O180&lt;&gt;0,P180&lt;&gt;0),P180-O180,0)</f>
        <v>0</v>
      </c>
    </row>
    <row r="181" spans="1:25" x14ac:dyDescent="0.2">
      <c r="A181" s="20">
        <v>43931</v>
      </c>
      <c r="B181" s="16">
        <v>15</v>
      </c>
      <c r="C181" s="12"/>
      <c r="D181" s="12"/>
      <c r="E181" s="12"/>
      <c r="F181" s="12"/>
      <c r="G181" s="12"/>
      <c r="H181" s="12"/>
      <c r="I181" s="12"/>
      <c r="J181" s="12">
        <v>1</v>
      </c>
      <c r="K181" s="12"/>
      <c r="L181" s="12"/>
      <c r="M181" s="12"/>
      <c r="N181" s="21"/>
      <c r="O181" s="21"/>
      <c r="P181" s="21"/>
      <c r="Q181" s="22"/>
      <c r="R181" s="19">
        <v>1.4583333333333299</v>
      </c>
      <c r="S181" s="19">
        <v>0.33333333333333298</v>
      </c>
      <c r="T181" s="10">
        <f>YEAR(A181)</f>
        <v>2020</v>
      </c>
      <c r="U181" s="16">
        <f t="shared" si="8"/>
        <v>15</v>
      </c>
      <c r="V181" s="19">
        <f>+O181-N181</f>
        <v>0</v>
      </c>
      <c r="W181" s="19">
        <f>+Q181-P181</f>
        <v>0</v>
      </c>
      <c r="X181" s="19">
        <f t="shared" si="7"/>
        <v>0</v>
      </c>
      <c r="Y181" s="19">
        <f>IF(AND(O181&lt;&gt;0,P181&lt;&gt;0),P181-O181,0)</f>
        <v>0</v>
      </c>
    </row>
    <row r="182" spans="1:25" x14ac:dyDescent="0.2">
      <c r="A182" s="20">
        <v>43932</v>
      </c>
      <c r="B182" s="16">
        <v>15</v>
      </c>
      <c r="C182" s="12"/>
      <c r="D182" s="12"/>
      <c r="E182" s="12"/>
      <c r="F182" s="12"/>
      <c r="G182" s="12"/>
      <c r="H182" s="12"/>
      <c r="I182" s="12"/>
      <c r="J182" s="12">
        <v>1</v>
      </c>
      <c r="K182" s="12"/>
      <c r="L182" s="12"/>
      <c r="M182" s="12"/>
      <c r="N182" s="21"/>
      <c r="O182" s="21"/>
      <c r="P182" s="21"/>
      <c r="Q182" s="22"/>
      <c r="R182" s="19">
        <v>1.4583333333333299</v>
      </c>
      <c r="S182" s="19">
        <v>0.33333333333333298</v>
      </c>
      <c r="T182" s="10">
        <f>YEAR(A182)</f>
        <v>2020</v>
      </c>
      <c r="U182" s="16">
        <f t="shared" si="8"/>
        <v>15</v>
      </c>
      <c r="V182" s="19">
        <f>+O182-N182</f>
        <v>0</v>
      </c>
      <c r="W182" s="19">
        <f>+Q182-P182</f>
        <v>0</v>
      </c>
      <c r="X182" s="19">
        <f t="shared" si="7"/>
        <v>0</v>
      </c>
      <c r="Y182" s="19">
        <f>IF(AND(O182&lt;&gt;0,P182&lt;&gt;0),P182-O182,0)</f>
        <v>0</v>
      </c>
    </row>
    <row r="183" spans="1:25" x14ac:dyDescent="0.2">
      <c r="A183" s="20">
        <v>43934</v>
      </c>
      <c r="B183" s="16">
        <v>16</v>
      </c>
      <c r="C183" s="12"/>
      <c r="D183" s="12"/>
      <c r="E183" s="12"/>
      <c r="F183" s="12">
        <v>1</v>
      </c>
      <c r="G183" s="12"/>
      <c r="H183" s="12"/>
      <c r="I183" s="12"/>
      <c r="J183" s="12">
        <v>1</v>
      </c>
      <c r="K183" s="12"/>
      <c r="L183" s="12"/>
      <c r="M183" s="12"/>
      <c r="N183" s="21"/>
      <c r="O183" s="21"/>
      <c r="P183" s="21"/>
      <c r="Q183" s="22"/>
      <c r="R183" s="19">
        <v>1.4583333333333299</v>
      </c>
      <c r="S183" s="19">
        <v>0.33333333333333298</v>
      </c>
      <c r="T183" s="10">
        <f>YEAR(A183)</f>
        <v>2020</v>
      </c>
      <c r="U183" s="16">
        <f t="shared" si="8"/>
        <v>16</v>
      </c>
      <c r="V183" s="19">
        <f>+O183-N183</f>
        <v>0</v>
      </c>
      <c r="W183" s="19">
        <f>+Q183-P183</f>
        <v>0</v>
      </c>
      <c r="X183" s="19">
        <f t="shared" si="7"/>
        <v>0</v>
      </c>
      <c r="Y183" s="19">
        <f>IF(AND(O183&lt;&gt;0,P183&lt;&gt;0),P183-O183,0)</f>
        <v>0</v>
      </c>
    </row>
    <row r="184" spans="1:25" x14ac:dyDescent="0.2">
      <c r="A184" s="20">
        <v>43935</v>
      </c>
      <c r="B184" s="16">
        <v>16</v>
      </c>
      <c r="C184" s="12"/>
      <c r="D184" s="12"/>
      <c r="E184" s="12"/>
      <c r="F184" s="12"/>
      <c r="G184" s="12"/>
      <c r="H184" s="12"/>
      <c r="I184" s="12"/>
      <c r="J184" s="12">
        <v>1</v>
      </c>
      <c r="K184" s="12"/>
      <c r="L184" s="12"/>
      <c r="M184" s="12"/>
      <c r="N184" s="21"/>
      <c r="O184" s="21"/>
      <c r="P184" s="21"/>
      <c r="Q184" s="22"/>
      <c r="R184" s="19">
        <v>1.4583333333333299</v>
      </c>
      <c r="S184" s="19">
        <v>0.33333333333333298</v>
      </c>
      <c r="T184" s="10">
        <f>YEAR(A184)</f>
        <v>2020</v>
      </c>
      <c r="U184" s="16">
        <f t="shared" si="8"/>
        <v>16</v>
      </c>
      <c r="V184" s="19">
        <f>+O184-N184</f>
        <v>0</v>
      </c>
      <c r="W184" s="19">
        <f>+Q184-P184</f>
        <v>0</v>
      </c>
      <c r="X184" s="19">
        <f t="shared" si="7"/>
        <v>0</v>
      </c>
      <c r="Y184" s="19">
        <f>IF(AND(O184&lt;&gt;0,P184&lt;&gt;0),P184-O184,0)</f>
        <v>0</v>
      </c>
    </row>
    <row r="185" spans="1:25" x14ac:dyDescent="0.2">
      <c r="A185" s="20">
        <v>43936</v>
      </c>
      <c r="B185" s="16">
        <v>16</v>
      </c>
      <c r="C185" s="12"/>
      <c r="D185" s="12"/>
      <c r="E185" s="12"/>
      <c r="F185" s="12"/>
      <c r="G185" s="12"/>
      <c r="H185" s="12"/>
      <c r="I185" s="12"/>
      <c r="J185" s="12">
        <v>1</v>
      </c>
      <c r="K185" s="12"/>
      <c r="L185" s="12"/>
      <c r="M185" s="12"/>
      <c r="N185" s="21"/>
      <c r="O185" s="21"/>
      <c r="P185" s="21"/>
      <c r="Q185" s="22"/>
      <c r="R185" s="19">
        <v>1.4583333333333299</v>
      </c>
      <c r="S185" s="19">
        <v>0.33333333333333298</v>
      </c>
      <c r="T185" s="10">
        <f>YEAR(A185)</f>
        <v>2020</v>
      </c>
      <c r="U185" s="16">
        <f t="shared" si="8"/>
        <v>16</v>
      </c>
      <c r="V185" s="19">
        <f>+O185-N185</f>
        <v>0</v>
      </c>
      <c r="W185" s="19">
        <f>+Q185-P185</f>
        <v>0</v>
      </c>
      <c r="X185" s="19">
        <f t="shared" si="7"/>
        <v>0</v>
      </c>
      <c r="Y185" s="19">
        <f>IF(AND(O185&lt;&gt;0,P185&lt;&gt;0),P185-O185,0)</f>
        <v>0</v>
      </c>
    </row>
    <row r="186" spans="1:25" x14ac:dyDescent="0.2">
      <c r="A186" s="20">
        <v>43937</v>
      </c>
      <c r="B186" s="16">
        <v>16</v>
      </c>
      <c r="C186" s="12"/>
      <c r="D186" s="12"/>
      <c r="E186" s="12"/>
      <c r="F186" s="12"/>
      <c r="G186" s="12"/>
      <c r="H186" s="12"/>
      <c r="I186" s="12"/>
      <c r="J186" s="12">
        <v>1</v>
      </c>
      <c r="K186" s="12"/>
      <c r="L186" s="12"/>
      <c r="M186" s="12"/>
      <c r="N186" s="21"/>
      <c r="O186" s="21"/>
      <c r="P186" s="21"/>
      <c r="Q186" s="22"/>
      <c r="R186" s="19">
        <v>1.4583333333333299</v>
      </c>
      <c r="S186" s="19">
        <v>0.33333333333333298</v>
      </c>
      <c r="T186" s="10">
        <f>YEAR(A186)</f>
        <v>2020</v>
      </c>
      <c r="U186" s="16">
        <f t="shared" si="8"/>
        <v>16</v>
      </c>
      <c r="V186" s="19">
        <f>+O186-N186</f>
        <v>0</v>
      </c>
      <c r="W186" s="19">
        <f>+Q186-P186</f>
        <v>0</v>
      </c>
      <c r="X186" s="19">
        <f t="shared" si="7"/>
        <v>0</v>
      </c>
      <c r="Y186" s="19">
        <f>IF(AND(O186&lt;&gt;0,P186&lt;&gt;0),P186-O186,0)</f>
        <v>0</v>
      </c>
    </row>
    <row r="187" spans="1:25" x14ac:dyDescent="0.2">
      <c r="A187" s="20">
        <v>43938</v>
      </c>
      <c r="B187" s="16">
        <v>16</v>
      </c>
      <c r="C187" s="12"/>
      <c r="D187" s="12"/>
      <c r="E187" s="12"/>
      <c r="F187" s="12"/>
      <c r="G187" s="12"/>
      <c r="H187" s="12"/>
      <c r="I187" s="12"/>
      <c r="J187" s="12">
        <v>1</v>
      </c>
      <c r="K187" s="12"/>
      <c r="L187" s="12"/>
      <c r="M187" s="12"/>
      <c r="N187" s="21"/>
      <c r="O187" s="21"/>
      <c r="P187" s="21"/>
      <c r="Q187" s="22"/>
      <c r="R187" s="19">
        <v>1.4583333333333299</v>
      </c>
      <c r="S187" s="19">
        <v>0.33333333333333298</v>
      </c>
      <c r="T187" s="10">
        <f>YEAR(A187)</f>
        <v>2020</v>
      </c>
      <c r="U187" s="16">
        <f t="shared" si="8"/>
        <v>16</v>
      </c>
      <c r="V187" s="19">
        <f>+O187-N187</f>
        <v>0</v>
      </c>
      <c r="W187" s="19">
        <f>+Q187-P187</f>
        <v>0</v>
      </c>
      <c r="X187" s="19">
        <f t="shared" si="7"/>
        <v>0</v>
      </c>
      <c r="Y187" s="19">
        <f>IF(AND(O187&lt;&gt;0,P187&lt;&gt;0),P187-O187,0)</f>
        <v>0</v>
      </c>
    </row>
    <row r="188" spans="1:25" x14ac:dyDescent="0.2">
      <c r="A188" s="20">
        <v>43939</v>
      </c>
      <c r="B188" s="16">
        <v>16</v>
      </c>
      <c r="C188" s="12"/>
      <c r="D188" s="12"/>
      <c r="E188" s="12"/>
      <c r="F188" s="12"/>
      <c r="G188" s="12"/>
      <c r="H188" s="12"/>
      <c r="I188" s="12"/>
      <c r="J188" s="12">
        <v>1</v>
      </c>
      <c r="K188" s="12"/>
      <c r="L188" s="12"/>
      <c r="M188" s="12"/>
      <c r="N188" s="21"/>
      <c r="O188" s="21"/>
      <c r="P188" s="21"/>
      <c r="Q188" s="22"/>
      <c r="R188" s="19">
        <v>1.4583333333333299</v>
      </c>
      <c r="S188" s="19">
        <v>0.33333333333333298</v>
      </c>
      <c r="T188" s="10">
        <f>YEAR(A188)</f>
        <v>2020</v>
      </c>
      <c r="U188" s="16">
        <f t="shared" si="8"/>
        <v>16</v>
      </c>
      <c r="V188" s="19">
        <f>+O188-N188</f>
        <v>0</v>
      </c>
      <c r="W188" s="19">
        <f>+Q188-P188</f>
        <v>0</v>
      </c>
      <c r="X188" s="19">
        <f t="shared" si="7"/>
        <v>0</v>
      </c>
      <c r="Y188" s="19">
        <f>IF(AND(O188&lt;&gt;0,P188&lt;&gt;0),P188-O188,0)</f>
        <v>0</v>
      </c>
    </row>
    <row r="189" spans="1:25" x14ac:dyDescent="0.2">
      <c r="A189" s="20">
        <v>43941</v>
      </c>
      <c r="B189" s="16">
        <v>17</v>
      </c>
      <c r="C189" s="12"/>
      <c r="D189" s="12"/>
      <c r="E189" s="12"/>
      <c r="F189" s="12"/>
      <c r="G189" s="12"/>
      <c r="H189" s="12"/>
      <c r="I189" s="12"/>
      <c r="J189" s="12">
        <v>1</v>
      </c>
      <c r="K189" s="12"/>
      <c r="L189" s="12"/>
      <c r="M189" s="12"/>
      <c r="N189" s="21"/>
      <c r="O189" s="21"/>
      <c r="P189" s="21"/>
      <c r="Q189" s="22"/>
      <c r="R189" s="19">
        <v>1.4583333333333299</v>
      </c>
      <c r="S189" s="19">
        <v>0.33333333333333298</v>
      </c>
      <c r="T189" s="10">
        <f>YEAR(A189)</f>
        <v>2020</v>
      </c>
      <c r="U189" s="16">
        <f t="shared" si="8"/>
        <v>17</v>
      </c>
      <c r="V189" s="19">
        <f>+O189-N189</f>
        <v>0</v>
      </c>
      <c r="W189" s="19">
        <f>+Q189-P189</f>
        <v>0</v>
      </c>
      <c r="X189" s="19">
        <f t="shared" si="7"/>
        <v>0</v>
      </c>
      <c r="Y189" s="19">
        <f>IF(AND(O189&lt;&gt;0,P189&lt;&gt;0),P189-O189,0)</f>
        <v>0</v>
      </c>
    </row>
    <row r="190" spans="1:25" x14ac:dyDescent="0.2">
      <c r="A190" s="20">
        <v>43942</v>
      </c>
      <c r="B190" s="16">
        <v>17</v>
      </c>
      <c r="C190" s="12"/>
      <c r="D190" s="12"/>
      <c r="E190" s="12"/>
      <c r="F190" s="12"/>
      <c r="G190" s="12"/>
      <c r="H190" s="12"/>
      <c r="I190" s="12"/>
      <c r="J190" s="12">
        <v>1</v>
      </c>
      <c r="K190" s="12"/>
      <c r="L190" s="12"/>
      <c r="M190" s="12"/>
      <c r="N190" s="21"/>
      <c r="O190" s="21"/>
      <c r="P190" s="21"/>
      <c r="Q190" s="22"/>
      <c r="R190" s="19">
        <v>1.4583333333333299</v>
      </c>
      <c r="S190" s="19">
        <v>0.33333333333333298</v>
      </c>
      <c r="T190" s="10">
        <f>YEAR(A190)</f>
        <v>2020</v>
      </c>
      <c r="U190" s="16">
        <f t="shared" si="8"/>
        <v>17</v>
      </c>
      <c r="V190" s="19">
        <f>+O190-N190</f>
        <v>0</v>
      </c>
      <c r="W190" s="19">
        <f>+Q190-P190</f>
        <v>0</v>
      </c>
      <c r="X190" s="19">
        <f t="shared" si="7"/>
        <v>0</v>
      </c>
      <c r="Y190" s="19">
        <f>IF(AND(O190&lt;&gt;0,P190&lt;&gt;0),P190-O190,0)</f>
        <v>0</v>
      </c>
    </row>
    <row r="191" spans="1:25" x14ac:dyDescent="0.2">
      <c r="A191" s="20">
        <v>43943</v>
      </c>
      <c r="B191" s="16">
        <v>17</v>
      </c>
      <c r="C191" s="12"/>
      <c r="D191" s="12"/>
      <c r="E191" s="12"/>
      <c r="F191" s="12"/>
      <c r="G191" s="12"/>
      <c r="H191" s="12"/>
      <c r="I191" s="12"/>
      <c r="J191" s="12">
        <v>1</v>
      </c>
      <c r="K191" s="12"/>
      <c r="L191" s="12"/>
      <c r="M191" s="12"/>
      <c r="N191" s="21"/>
      <c r="O191" s="21"/>
      <c r="P191" s="21"/>
      <c r="Q191" s="22"/>
      <c r="R191" s="19">
        <v>1.4583333333333299</v>
      </c>
      <c r="S191" s="19">
        <v>0.33333333333333298</v>
      </c>
      <c r="T191" s="10">
        <f>YEAR(A191)</f>
        <v>2020</v>
      </c>
      <c r="U191" s="16">
        <f t="shared" si="8"/>
        <v>17</v>
      </c>
      <c r="V191" s="19">
        <f>+O191-N191</f>
        <v>0</v>
      </c>
      <c r="W191" s="19">
        <f>+Q191-P191</f>
        <v>0</v>
      </c>
      <c r="X191" s="19">
        <f t="shared" si="7"/>
        <v>0</v>
      </c>
      <c r="Y191" s="19">
        <f>IF(AND(O191&lt;&gt;0,P191&lt;&gt;0),P191-O191,0)</f>
        <v>0</v>
      </c>
    </row>
    <row r="192" spans="1:25" x14ac:dyDescent="0.2">
      <c r="A192" s="20">
        <v>43944</v>
      </c>
      <c r="B192" s="16">
        <v>17</v>
      </c>
      <c r="C192" s="12"/>
      <c r="D192" s="12"/>
      <c r="E192" s="12"/>
      <c r="F192" s="12"/>
      <c r="G192" s="12"/>
      <c r="H192" s="12"/>
      <c r="I192" s="12"/>
      <c r="J192" s="12">
        <v>1</v>
      </c>
      <c r="K192" s="12"/>
      <c r="L192" s="12"/>
      <c r="M192" s="12"/>
      <c r="N192" s="21"/>
      <c r="O192" s="21"/>
      <c r="P192" s="21"/>
      <c r="Q192" s="22"/>
      <c r="R192" s="19">
        <v>1.4583333333333299</v>
      </c>
      <c r="S192" s="19">
        <v>0.33333333333333298</v>
      </c>
      <c r="T192" s="10">
        <f>YEAR(A192)</f>
        <v>2020</v>
      </c>
      <c r="U192" s="16">
        <f t="shared" si="8"/>
        <v>17</v>
      </c>
      <c r="V192" s="19">
        <f>+O192-N192</f>
        <v>0</v>
      </c>
      <c r="W192" s="19">
        <f>+Q192-P192</f>
        <v>0</v>
      </c>
      <c r="X192" s="19">
        <f t="shared" si="7"/>
        <v>0</v>
      </c>
      <c r="Y192" s="19">
        <f>IF(AND(O192&lt;&gt;0,P192&lt;&gt;0),P192-O192,0)</f>
        <v>0</v>
      </c>
    </row>
    <row r="193" spans="1:25" x14ac:dyDescent="0.2">
      <c r="A193" s="20">
        <v>43945</v>
      </c>
      <c r="B193" s="16">
        <v>17</v>
      </c>
      <c r="C193" s="12"/>
      <c r="D193" s="12"/>
      <c r="E193" s="12"/>
      <c r="F193" s="12"/>
      <c r="G193" s="12"/>
      <c r="H193" s="12"/>
      <c r="I193" s="12"/>
      <c r="J193" s="12">
        <v>1</v>
      </c>
      <c r="K193" s="12"/>
      <c r="L193" s="12"/>
      <c r="M193" s="12"/>
      <c r="N193" s="21"/>
      <c r="O193" s="21"/>
      <c r="P193" s="21"/>
      <c r="Q193" s="22"/>
      <c r="R193" s="19">
        <v>1.4583333333333299</v>
      </c>
      <c r="S193" s="19">
        <v>0.33333333333333298</v>
      </c>
      <c r="T193" s="10">
        <f>YEAR(A193)</f>
        <v>2020</v>
      </c>
      <c r="U193" s="16">
        <f t="shared" si="8"/>
        <v>17</v>
      </c>
      <c r="V193" s="19">
        <f>+O193-N193</f>
        <v>0</v>
      </c>
      <c r="W193" s="19">
        <f>+Q193-P193</f>
        <v>0</v>
      </c>
      <c r="X193" s="19">
        <f t="shared" si="7"/>
        <v>0</v>
      </c>
      <c r="Y193" s="19">
        <f>IF(AND(O193&lt;&gt;0,P193&lt;&gt;0),P193-O193,0)</f>
        <v>0</v>
      </c>
    </row>
    <row r="194" spans="1:25" x14ac:dyDescent="0.2">
      <c r="A194" s="20">
        <v>43946</v>
      </c>
      <c r="B194" s="16">
        <v>17</v>
      </c>
      <c r="C194" s="12"/>
      <c r="D194" s="12"/>
      <c r="E194" s="12"/>
      <c r="F194" s="12"/>
      <c r="G194" s="12"/>
      <c r="H194" s="12"/>
      <c r="I194" s="12"/>
      <c r="J194" s="12">
        <v>1</v>
      </c>
      <c r="K194" s="12"/>
      <c r="L194" s="12"/>
      <c r="M194" s="12"/>
      <c r="N194" s="21"/>
      <c r="O194" s="21"/>
      <c r="P194" s="21"/>
      <c r="Q194" s="22"/>
      <c r="R194" s="19">
        <v>1.4583333333333299</v>
      </c>
      <c r="S194" s="19">
        <v>0.33333333333333298</v>
      </c>
      <c r="T194" s="10">
        <f>YEAR(A194)</f>
        <v>2020</v>
      </c>
      <c r="U194" s="16">
        <f t="shared" si="8"/>
        <v>17</v>
      </c>
      <c r="V194" s="19">
        <f>+O194-N194</f>
        <v>0</v>
      </c>
      <c r="W194" s="19">
        <f>+Q194-P194</f>
        <v>0</v>
      </c>
      <c r="X194" s="19">
        <f t="shared" si="7"/>
        <v>0</v>
      </c>
      <c r="Y194" s="19">
        <f>IF(AND(O194&lt;&gt;0,P194&lt;&gt;0),P194-O194,0)</f>
        <v>0</v>
      </c>
    </row>
    <row r="195" spans="1:25" x14ac:dyDescent="0.2">
      <c r="A195" s="20">
        <v>43948</v>
      </c>
      <c r="B195" s="16">
        <v>18</v>
      </c>
      <c r="C195" s="12"/>
      <c r="D195" s="12"/>
      <c r="E195" s="12"/>
      <c r="F195" s="12"/>
      <c r="G195" s="12"/>
      <c r="H195" s="12"/>
      <c r="I195" s="12"/>
      <c r="J195" s="12">
        <v>1</v>
      </c>
      <c r="K195" s="12"/>
      <c r="L195" s="12"/>
      <c r="M195" s="12"/>
      <c r="N195" s="21"/>
      <c r="O195" s="21"/>
      <c r="P195" s="21"/>
      <c r="Q195" s="22"/>
      <c r="R195" s="19">
        <v>1.4583333333333299</v>
      </c>
      <c r="S195" s="19">
        <v>0.33333333333333298</v>
      </c>
      <c r="T195" s="10">
        <f>YEAR(A195)</f>
        <v>2020</v>
      </c>
      <c r="U195" s="16">
        <f t="shared" si="8"/>
        <v>18</v>
      </c>
      <c r="V195" s="19">
        <f>+O195-N195</f>
        <v>0</v>
      </c>
      <c r="W195" s="19">
        <f>+Q195-P195</f>
        <v>0</v>
      </c>
      <c r="X195" s="19">
        <f t="shared" si="7"/>
        <v>0</v>
      </c>
      <c r="Y195" s="19">
        <f>IF(AND(O195&lt;&gt;0,P195&lt;&gt;0),P195-O195,0)</f>
        <v>0</v>
      </c>
    </row>
    <row r="196" spans="1:25" x14ac:dyDescent="0.2">
      <c r="A196" s="20">
        <v>43949</v>
      </c>
      <c r="B196" s="16">
        <v>18</v>
      </c>
      <c r="C196" s="12"/>
      <c r="D196" s="12"/>
      <c r="E196" s="12"/>
      <c r="F196" s="12"/>
      <c r="G196" s="12"/>
      <c r="H196" s="12"/>
      <c r="I196" s="12"/>
      <c r="J196" s="12">
        <v>1</v>
      </c>
      <c r="K196" s="12"/>
      <c r="L196" s="12"/>
      <c r="M196" s="12"/>
      <c r="N196" s="21"/>
      <c r="O196" s="21"/>
      <c r="P196" s="21"/>
      <c r="Q196" s="22"/>
      <c r="R196" s="19">
        <v>1.4583333333333299</v>
      </c>
      <c r="S196" s="19">
        <v>0.33333333333333298</v>
      </c>
      <c r="T196" s="10">
        <f>YEAR(A196)</f>
        <v>2020</v>
      </c>
      <c r="U196" s="16">
        <f t="shared" si="8"/>
        <v>18</v>
      </c>
      <c r="V196" s="19">
        <f>+O196-N196</f>
        <v>0</v>
      </c>
      <c r="W196" s="19">
        <f>+Q196-P196</f>
        <v>0</v>
      </c>
      <c r="X196" s="19">
        <f t="shared" si="7"/>
        <v>0</v>
      </c>
      <c r="Y196" s="19">
        <f>IF(AND(O196&lt;&gt;0,P196&lt;&gt;0),P196-O196,0)</f>
        <v>0</v>
      </c>
    </row>
    <row r="197" spans="1:25" x14ac:dyDescent="0.2">
      <c r="A197" s="20">
        <v>43950</v>
      </c>
      <c r="B197" s="16">
        <v>18</v>
      </c>
      <c r="C197" s="12"/>
      <c r="D197" s="12"/>
      <c r="E197" s="12"/>
      <c r="F197" s="12"/>
      <c r="G197" s="12"/>
      <c r="H197" s="12"/>
      <c r="I197" s="12"/>
      <c r="J197" s="12">
        <v>1</v>
      </c>
      <c r="K197" s="12"/>
      <c r="L197" s="12"/>
      <c r="M197" s="12"/>
      <c r="N197" s="21"/>
      <c r="O197" s="21"/>
      <c r="P197" s="21"/>
      <c r="Q197" s="22"/>
      <c r="R197" s="19">
        <v>1.4583333333333299</v>
      </c>
      <c r="S197" s="19">
        <v>0.33333333333333298</v>
      </c>
      <c r="T197" s="10">
        <f>YEAR(A197)</f>
        <v>2020</v>
      </c>
      <c r="U197" s="16">
        <f t="shared" si="8"/>
        <v>18</v>
      </c>
      <c r="V197" s="19">
        <f>+O197-N197</f>
        <v>0</v>
      </c>
      <c r="W197" s="19">
        <f>+Q197-P197</f>
        <v>0</v>
      </c>
      <c r="X197" s="19">
        <f t="shared" ref="X197:X260" si="9">+V197+W197</f>
        <v>0</v>
      </c>
      <c r="Y197" s="19">
        <f>IF(AND(O197&lt;&gt;0,P197&lt;&gt;0),P197-O197,0)</f>
        <v>0</v>
      </c>
    </row>
    <row r="198" spans="1:25" x14ac:dyDescent="0.2">
      <c r="A198" s="20">
        <v>43951</v>
      </c>
      <c r="B198" s="16">
        <v>18</v>
      </c>
      <c r="C198" s="12"/>
      <c r="D198" s="12"/>
      <c r="E198" s="12"/>
      <c r="F198" s="12"/>
      <c r="G198" s="12"/>
      <c r="H198" s="12"/>
      <c r="I198" s="12"/>
      <c r="J198" s="12">
        <v>1</v>
      </c>
      <c r="K198" s="12"/>
      <c r="L198" s="12"/>
      <c r="M198" s="12"/>
      <c r="N198" s="21"/>
      <c r="O198" s="21"/>
      <c r="P198" s="21"/>
      <c r="Q198" s="22"/>
      <c r="R198" s="19">
        <v>1.4583333333333299</v>
      </c>
      <c r="S198" s="19">
        <v>0.33333333333333298</v>
      </c>
      <c r="T198" s="10">
        <f>YEAR(A198)</f>
        <v>2020</v>
      </c>
      <c r="U198" s="16">
        <f t="shared" si="8"/>
        <v>18</v>
      </c>
      <c r="V198" s="19">
        <f>+O198-N198</f>
        <v>0</v>
      </c>
      <c r="W198" s="19">
        <f>+Q198-P198</f>
        <v>0</v>
      </c>
      <c r="X198" s="19">
        <f t="shared" si="9"/>
        <v>0</v>
      </c>
      <c r="Y198" s="19">
        <f>IF(AND(O198&lt;&gt;0,P198&lt;&gt;0),P198-O198,0)</f>
        <v>0</v>
      </c>
    </row>
    <row r="199" spans="1:25" x14ac:dyDescent="0.2">
      <c r="A199" s="20">
        <v>43952</v>
      </c>
      <c r="B199" s="16">
        <v>18</v>
      </c>
      <c r="C199" s="12"/>
      <c r="D199" s="12"/>
      <c r="E199" s="12"/>
      <c r="F199" s="12">
        <v>1</v>
      </c>
      <c r="G199" s="12"/>
      <c r="H199" s="12"/>
      <c r="I199" s="12"/>
      <c r="J199" s="12">
        <v>1</v>
      </c>
      <c r="K199" s="12"/>
      <c r="L199" s="12"/>
      <c r="M199" s="12"/>
      <c r="N199" s="21"/>
      <c r="O199" s="21"/>
      <c r="P199" s="21"/>
      <c r="Q199" s="22"/>
      <c r="R199" s="19">
        <v>1.4583333333333299</v>
      </c>
      <c r="S199" s="19">
        <v>0.33333333333333298</v>
      </c>
      <c r="T199" s="10">
        <f>YEAR(A199)</f>
        <v>2020</v>
      </c>
      <c r="U199" s="16">
        <f t="shared" si="8"/>
        <v>18</v>
      </c>
      <c r="V199" s="19">
        <f>+O199-N199</f>
        <v>0</v>
      </c>
      <c r="W199" s="19">
        <f>+Q199-P199</f>
        <v>0</v>
      </c>
      <c r="X199" s="19">
        <f t="shared" si="9"/>
        <v>0</v>
      </c>
      <c r="Y199" s="19">
        <f>IF(AND(O199&lt;&gt;0,P199&lt;&gt;0),P199-O199,0)</f>
        <v>0</v>
      </c>
    </row>
    <row r="200" spans="1:25" x14ac:dyDescent="0.2">
      <c r="A200" s="20">
        <v>43953</v>
      </c>
      <c r="B200" s="16">
        <v>18</v>
      </c>
      <c r="C200" s="12"/>
      <c r="D200" s="12"/>
      <c r="E200" s="12"/>
      <c r="F200" s="12"/>
      <c r="G200" s="12"/>
      <c r="H200" s="12"/>
      <c r="I200" s="12"/>
      <c r="J200" s="12">
        <v>1</v>
      </c>
      <c r="K200" s="12"/>
      <c r="L200" s="12"/>
      <c r="M200" s="12"/>
      <c r="N200" s="21"/>
      <c r="O200" s="21"/>
      <c r="P200" s="21"/>
      <c r="Q200" s="22"/>
      <c r="R200" s="19">
        <v>1.4583333333333299</v>
      </c>
      <c r="S200" s="19">
        <v>0.33333333333333298</v>
      </c>
      <c r="T200" s="10">
        <f>YEAR(A200)</f>
        <v>2020</v>
      </c>
      <c r="U200" s="16">
        <f t="shared" si="8"/>
        <v>18</v>
      </c>
      <c r="V200" s="19">
        <f>+O200-N200</f>
        <v>0</v>
      </c>
      <c r="W200" s="19">
        <f>+Q200-P200</f>
        <v>0</v>
      </c>
      <c r="X200" s="19">
        <f t="shared" si="9"/>
        <v>0</v>
      </c>
      <c r="Y200" s="19">
        <f>IF(AND(O200&lt;&gt;0,P200&lt;&gt;0),P200-O200,0)</f>
        <v>0</v>
      </c>
    </row>
    <row r="201" spans="1:25" x14ac:dyDescent="0.2">
      <c r="A201" s="20">
        <v>43955</v>
      </c>
      <c r="B201" s="16">
        <v>19</v>
      </c>
      <c r="C201" s="12"/>
      <c r="D201" s="12"/>
      <c r="E201" s="12"/>
      <c r="F201" s="12"/>
      <c r="G201" s="12"/>
      <c r="H201" s="12"/>
      <c r="I201" s="12"/>
      <c r="J201" s="12">
        <v>1</v>
      </c>
      <c r="K201" s="12"/>
      <c r="L201" s="12"/>
      <c r="M201" s="12"/>
      <c r="N201" s="21"/>
      <c r="O201" s="21"/>
      <c r="P201" s="21"/>
      <c r="Q201" s="22"/>
      <c r="R201" s="19">
        <v>1.4583333333333299</v>
      </c>
      <c r="S201" s="19">
        <v>0.33333333333333298</v>
      </c>
      <c r="T201" s="10">
        <f>YEAR(A201)</f>
        <v>2020</v>
      </c>
      <c r="U201" s="16">
        <f t="shared" si="8"/>
        <v>19</v>
      </c>
      <c r="V201" s="19">
        <f>+O201-N201</f>
        <v>0</v>
      </c>
      <c r="W201" s="19">
        <f>+Q201-P201</f>
        <v>0</v>
      </c>
      <c r="X201" s="19">
        <f t="shared" si="9"/>
        <v>0</v>
      </c>
      <c r="Y201" s="19">
        <f>IF(AND(O201&lt;&gt;0,P201&lt;&gt;0),P201-O201,0)</f>
        <v>0</v>
      </c>
    </row>
    <row r="202" spans="1:25" x14ac:dyDescent="0.2">
      <c r="A202" s="20">
        <v>43956</v>
      </c>
      <c r="B202" s="16">
        <v>19</v>
      </c>
      <c r="C202" s="12"/>
      <c r="D202" s="12"/>
      <c r="E202" s="12"/>
      <c r="F202" s="12"/>
      <c r="G202" s="12"/>
      <c r="H202" s="12"/>
      <c r="I202" s="12"/>
      <c r="J202" s="12">
        <v>1</v>
      </c>
      <c r="K202" s="12"/>
      <c r="L202" s="12"/>
      <c r="M202" s="12"/>
      <c r="N202" s="21"/>
      <c r="O202" s="21"/>
      <c r="P202" s="21"/>
      <c r="Q202" s="22"/>
      <c r="R202" s="19">
        <v>1.4583333333333299</v>
      </c>
      <c r="S202" s="19">
        <v>0.33333333333333298</v>
      </c>
      <c r="T202" s="10">
        <f>YEAR(A202)</f>
        <v>2020</v>
      </c>
      <c r="U202" s="16">
        <f t="shared" si="8"/>
        <v>19</v>
      </c>
      <c r="V202" s="19">
        <f>+O202-N202</f>
        <v>0</v>
      </c>
      <c r="W202" s="19">
        <f>+Q202-P202</f>
        <v>0</v>
      </c>
      <c r="X202" s="19">
        <f t="shared" si="9"/>
        <v>0</v>
      </c>
      <c r="Y202" s="19">
        <f>IF(AND(O202&lt;&gt;0,P202&lt;&gt;0),P202-O202,0)</f>
        <v>0</v>
      </c>
    </row>
    <row r="203" spans="1:25" x14ac:dyDescent="0.2">
      <c r="A203" s="20">
        <v>43957</v>
      </c>
      <c r="B203" s="16">
        <v>19</v>
      </c>
      <c r="C203" s="12"/>
      <c r="D203" s="12"/>
      <c r="E203" s="12"/>
      <c r="F203" s="12"/>
      <c r="G203" s="12"/>
      <c r="H203" s="12"/>
      <c r="I203" s="12"/>
      <c r="J203" s="12">
        <v>1</v>
      </c>
      <c r="K203" s="12"/>
      <c r="L203" s="12"/>
      <c r="M203" s="12"/>
      <c r="N203" s="21"/>
      <c r="O203" s="21"/>
      <c r="P203" s="21"/>
      <c r="Q203" s="22"/>
      <c r="R203" s="19">
        <v>1.4583333333333299</v>
      </c>
      <c r="S203" s="19">
        <v>0.33333333333333298</v>
      </c>
      <c r="T203" s="10">
        <f>YEAR(A203)</f>
        <v>2020</v>
      </c>
      <c r="U203" s="16">
        <f t="shared" si="8"/>
        <v>19</v>
      </c>
      <c r="V203" s="19">
        <f>+O203-N203</f>
        <v>0</v>
      </c>
      <c r="W203" s="19">
        <f>+Q203-P203</f>
        <v>0</v>
      </c>
      <c r="X203" s="19">
        <f t="shared" si="9"/>
        <v>0</v>
      </c>
      <c r="Y203" s="19">
        <f>IF(AND(O203&lt;&gt;0,P203&lt;&gt;0),P203-O203,0)</f>
        <v>0</v>
      </c>
    </row>
    <row r="204" spans="1:25" x14ac:dyDescent="0.2">
      <c r="A204" s="20">
        <v>43958</v>
      </c>
      <c r="B204" s="16">
        <v>19</v>
      </c>
      <c r="C204" s="12"/>
      <c r="D204" s="12"/>
      <c r="E204" s="12"/>
      <c r="F204" s="12"/>
      <c r="G204" s="12"/>
      <c r="H204" s="12"/>
      <c r="I204" s="12"/>
      <c r="J204" s="12">
        <v>1</v>
      </c>
      <c r="K204" s="12"/>
      <c r="L204" s="12"/>
      <c r="M204" s="12"/>
      <c r="N204" s="21"/>
      <c r="O204" s="21"/>
      <c r="P204" s="21"/>
      <c r="Q204" s="22"/>
      <c r="R204" s="19">
        <v>1.4583333333333299</v>
      </c>
      <c r="S204" s="19">
        <v>0.33333333333333298</v>
      </c>
      <c r="T204" s="10">
        <f>YEAR(A204)</f>
        <v>2020</v>
      </c>
      <c r="U204" s="16">
        <f t="shared" si="8"/>
        <v>19</v>
      </c>
      <c r="V204" s="19">
        <f>+O204-N204</f>
        <v>0</v>
      </c>
      <c r="W204" s="19">
        <f>+Q204-P204</f>
        <v>0</v>
      </c>
      <c r="X204" s="19">
        <f t="shared" si="9"/>
        <v>0</v>
      </c>
      <c r="Y204" s="19">
        <f>IF(AND(O204&lt;&gt;0,P204&lt;&gt;0),P204-O204,0)</f>
        <v>0</v>
      </c>
    </row>
    <row r="205" spans="1:25" x14ac:dyDescent="0.2">
      <c r="A205" s="20">
        <v>43959</v>
      </c>
      <c r="B205" s="16">
        <v>19</v>
      </c>
      <c r="C205" s="12"/>
      <c r="D205" s="12"/>
      <c r="E205" s="12"/>
      <c r="F205" s="12">
        <v>1</v>
      </c>
      <c r="G205" s="12"/>
      <c r="H205" s="12"/>
      <c r="I205" s="12"/>
      <c r="J205" s="12">
        <v>1</v>
      </c>
      <c r="K205" s="12"/>
      <c r="L205" s="12"/>
      <c r="M205" s="12"/>
      <c r="N205" s="21"/>
      <c r="O205" s="21"/>
      <c r="P205" s="21"/>
      <c r="Q205" s="22"/>
      <c r="R205" s="19">
        <v>1.4583333333333299</v>
      </c>
      <c r="S205" s="19">
        <v>0.33333333333333298</v>
      </c>
      <c r="T205" s="10">
        <f>YEAR(A205)</f>
        <v>2020</v>
      </c>
      <c r="U205" s="16">
        <f t="shared" si="8"/>
        <v>19</v>
      </c>
      <c r="V205" s="19">
        <f>+O205-N205</f>
        <v>0</v>
      </c>
      <c r="W205" s="19">
        <f>+Q205-P205</f>
        <v>0</v>
      </c>
      <c r="X205" s="19">
        <f t="shared" si="9"/>
        <v>0</v>
      </c>
      <c r="Y205" s="19">
        <f>IF(AND(O205&lt;&gt;0,P205&lt;&gt;0),P205-O205,0)</f>
        <v>0</v>
      </c>
    </row>
    <row r="206" spans="1:25" x14ac:dyDescent="0.2">
      <c r="A206" s="20">
        <v>43960</v>
      </c>
      <c r="B206" s="16">
        <v>19</v>
      </c>
      <c r="C206" s="12"/>
      <c r="D206" s="12"/>
      <c r="E206" s="12"/>
      <c r="F206" s="12"/>
      <c r="G206" s="12"/>
      <c r="H206" s="12"/>
      <c r="I206" s="12"/>
      <c r="J206" s="12">
        <v>1</v>
      </c>
      <c r="K206" s="12"/>
      <c r="L206" s="12"/>
      <c r="M206" s="12"/>
      <c r="N206" s="21"/>
      <c r="O206" s="21"/>
      <c r="P206" s="21"/>
      <c r="Q206" s="22"/>
      <c r="R206" s="19">
        <v>1.4583333333333299</v>
      </c>
      <c r="S206" s="19">
        <v>0.33333333333333298</v>
      </c>
      <c r="T206" s="10">
        <f>YEAR(A206)</f>
        <v>2020</v>
      </c>
      <c r="U206" s="16">
        <f t="shared" si="8"/>
        <v>19</v>
      </c>
      <c r="V206" s="19">
        <f>+O206-N206</f>
        <v>0</v>
      </c>
      <c r="W206" s="19">
        <f>+Q206-P206</f>
        <v>0</v>
      </c>
      <c r="X206" s="19">
        <f t="shared" si="9"/>
        <v>0</v>
      </c>
      <c r="Y206" s="19">
        <f>IF(AND(O206&lt;&gt;0,P206&lt;&gt;0),P206-O206,0)</f>
        <v>0</v>
      </c>
    </row>
    <row r="207" spans="1:25" x14ac:dyDescent="0.2">
      <c r="A207" s="23">
        <v>43962</v>
      </c>
      <c r="B207" s="16">
        <v>20</v>
      </c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24">
        <v>0</v>
      </c>
      <c r="O207" s="24">
        <v>0</v>
      </c>
      <c r="P207" s="25">
        <v>0.48240700000314973</v>
      </c>
      <c r="Q207" s="26">
        <v>0.77255799999693409</v>
      </c>
      <c r="R207" s="19">
        <v>1.4583333333333299</v>
      </c>
      <c r="S207" s="19">
        <v>0.33333333333333298</v>
      </c>
      <c r="T207" s="10">
        <f>YEAR(A207)</f>
        <v>2020</v>
      </c>
      <c r="U207" s="16">
        <f t="shared" si="8"/>
        <v>20</v>
      </c>
      <c r="V207" s="19">
        <f>+O207-N207</f>
        <v>0</v>
      </c>
      <c r="W207" s="19">
        <f>+Q207-P207</f>
        <v>0.29015099999378435</v>
      </c>
      <c r="X207" s="19">
        <f t="shared" si="9"/>
        <v>0.29015099999378435</v>
      </c>
      <c r="Y207" s="19">
        <f>IF(AND(O207&lt;&gt;0,P207&lt;&gt;0),P207-O207,0)</f>
        <v>0</v>
      </c>
    </row>
    <row r="208" spans="1:25" x14ac:dyDescent="0.2">
      <c r="A208" s="23">
        <v>43963</v>
      </c>
      <c r="B208" s="16">
        <v>20</v>
      </c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24">
        <v>0.33215300000301795</v>
      </c>
      <c r="O208" s="24">
        <v>0.54166666666666663</v>
      </c>
      <c r="P208" s="25">
        <v>0.58333333333333337</v>
      </c>
      <c r="Q208" s="26">
        <v>0.81030099999770755</v>
      </c>
      <c r="R208" s="19">
        <v>1.4583333333333299</v>
      </c>
      <c r="S208" s="19">
        <v>0.33333333333333298</v>
      </c>
      <c r="T208" s="10">
        <f>YEAR(A208)</f>
        <v>2020</v>
      </c>
      <c r="U208" s="16">
        <f t="shared" si="8"/>
        <v>20</v>
      </c>
      <c r="V208" s="19">
        <f>+O208-N208</f>
        <v>0.20951366666364868</v>
      </c>
      <c r="W208" s="19">
        <f>+Q208-P208</f>
        <v>0.22696766666437418</v>
      </c>
      <c r="X208" s="19">
        <f t="shared" si="9"/>
        <v>0.43648133332802286</v>
      </c>
      <c r="Y208" s="19">
        <f>IF(AND(O208&lt;&gt;0,P208&lt;&gt;0),P208-O208,0)</f>
        <v>4.1666666666666741E-2</v>
      </c>
    </row>
    <row r="209" spans="1:25" x14ac:dyDescent="0.2">
      <c r="A209" s="23">
        <v>43964</v>
      </c>
      <c r="B209" s="16">
        <v>20</v>
      </c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24">
        <v>0.33420099999784725</v>
      </c>
      <c r="O209" s="24">
        <v>0.54166666666666663</v>
      </c>
      <c r="P209" s="25">
        <v>0.58333333333333337</v>
      </c>
      <c r="Q209" s="26">
        <v>0.73142399999778718</v>
      </c>
      <c r="R209" s="19">
        <v>1.4583333333333299</v>
      </c>
      <c r="S209" s="19">
        <v>0.33333333333333298</v>
      </c>
      <c r="T209" s="10">
        <f>YEAR(A209)</f>
        <v>2020</v>
      </c>
      <c r="U209" s="16">
        <f t="shared" si="8"/>
        <v>20</v>
      </c>
      <c r="V209" s="19">
        <f>+O209-N209</f>
        <v>0.20746566666881938</v>
      </c>
      <c r="W209" s="19">
        <f>+Q209-P209</f>
        <v>0.14809066666445381</v>
      </c>
      <c r="X209" s="19">
        <f t="shared" si="9"/>
        <v>0.35555633333327319</v>
      </c>
      <c r="Y209" s="19">
        <f>IF(AND(O209&lt;&gt;0,P209&lt;&gt;0),P209-O209,0)</f>
        <v>4.1666666666666741E-2</v>
      </c>
    </row>
    <row r="210" spans="1:25" x14ac:dyDescent="0.2">
      <c r="A210" s="23">
        <v>43965</v>
      </c>
      <c r="B210" s="16">
        <v>20</v>
      </c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24">
        <v>0.33033599999907892</v>
      </c>
      <c r="O210" s="24">
        <v>0.50974500000302214</v>
      </c>
      <c r="P210" s="25">
        <v>0.54134299999714131</v>
      </c>
      <c r="Q210" s="26">
        <v>0.72635399999853689</v>
      </c>
      <c r="R210" s="19">
        <v>1.4583333333333299</v>
      </c>
      <c r="S210" s="19">
        <v>0.33333333333333298</v>
      </c>
      <c r="T210" s="10">
        <f>YEAR(A210)</f>
        <v>2020</v>
      </c>
      <c r="U210" s="16">
        <f t="shared" si="8"/>
        <v>20</v>
      </c>
      <c r="V210" s="19">
        <f>+O210-N210</f>
        <v>0.17940900000394322</v>
      </c>
      <c r="W210" s="19">
        <f>+Q210-P210</f>
        <v>0.18501100000139559</v>
      </c>
      <c r="X210" s="19">
        <f t="shared" si="9"/>
        <v>0.36442000000533881</v>
      </c>
      <c r="Y210" s="19">
        <f>IF(AND(O210&lt;&gt;0,P210&lt;&gt;0),P210-O210,0)</f>
        <v>3.1597999994119164E-2</v>
      </c>
    </row>
    <row r="211" spans="1:25" x14ac:dyDescent="0.2">
      <c r="A211" s="20">
        <v>43966</v>
      </c>
      <c r="B211" s="16">
        <v>20</v>
      </c>
      <c r="C211" s="12"/>
      <c r="D211" s="12">
        <v>1</v>
      </c>
      <c r="E211" s="12"/>
      <c r="F211" s="12"/>
      <c r="G211" s="12"/>
      <c r="H211" s="12"/>
      <c r="I211" s="12"/>
      <c r="J211" s="12"/>
      <c r="K211" s="12"/>
      <c r="L211" s="12"/>
      <c r="M211" s="12"/>
      <c r="N211" s="21"/>
      <c r="O211" s="21"/>
      <c r="P211" s="21"/>
      <c r="Q211" s="22"/>
      <c r="R211" s="19">
        <v>1.4583333333333299</v>
      </c>
      <c r="S211" s="19">
        <v>0.33333333333333298</v>
      </c>
      <c r="T211" s="10">
        <f>YEAR(A211)</f>
        <v>2020</v>
      </c>
      <c r="U211" s="16">
        <f t="shared" si="8"/>
        <v>20</v>
      </c>
      <c r="V211" s="19">
        <f>+O211-N211</f>
        <v>0</v>
      </c>
      <c r="W211" s="19">
        <f>+Q211-P211</f>
        <v>0</v>
      </c>
      <c r="X211" s="19">
        <f t="shared" si="9"/>
        <v>0</v>
      </c>
      <c r="Y211" s="19">
        <f>IF(AND(O211&lt;&gt;0,P211&lt;&gt;0),P211-O211,0)</f>
        <v>0</v>
      </c>
    </row>
    <row r="212" spans="1:25" x14ac:dyDescent="0.2">
      <c r="A212" s="23">
        <v>43969</v>
      </c>
      <c r="B212" s="16">
        <v>21</v>
      </c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24">
        <v>0</v>
      </c>
      <c r="O212" s="24">
        <v>0</v>
      </c>
      <c r="P212" s="25">
        <v>0.49728000000322936</v>
      </c>
      <c r="Q212" s="26">
        <v>0.76071799999772338</v>
      </c>
      <c r="R212" s="19">
        <v>1.4583333333333299</v>
      </c>
      <c r="S212" s="19">
        <v>0.33333333333333298</v>
      </c>
      <c r="T212" s="10">
        <f>YEAR(A212)</f>
        <v>2020</v>
      </c>
      <c r="U212" s="16">
        <f t="shared" si="8"/>
        <v>21</v>
      </c>
      <c r="V212" s="19">
        <f>+O212-N212</f>
        <v>0</v>
      </c>
      <c r="W212" s="19">
        <f>+Q212-P212</f>
        <v>0.26343799999449402</v>
      </c>
      <c r="X212" s="19">
        <f t="shared" si="9"/>
        <v>0.26343799999449402</v>
      </c>
      <c r="Y212" s="19">
        <f>IF(AND(O212&lt;&gt;0,P212&lt;&gt;0),P212-O212,0)</f>
        <v>0</v>
      </c>
    </row>
    <row r="213" spans="1:25" x14ac:dyDescent="0.2">
      <c r="A213" s="23">
        <v>43970</v>
      </c>
      <c r="B213" s="16">
        <v>21</v>
      </c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24">
        <v>0.3315740000034566</v>
      </c>
      <c r="O213" s="24">
        <v>0.54166666666666663</v>
      </c>
      <c r="P213" s="25">
        <v>0.58333333333333337</v>
      </c>
      <c r="Q213" s="26">
        <v>0.76774299999669893</v>
      </c>
      <c r="R213" s="19">
        <v>1.4583333333333299</v>
      </c>
      <c r="S213" s="19">
        <v>0.33333333333333298</v>
      </c>
      <c r="T213" s="10">
        <f>YEAR(A213)</f>
        <v>2020</v>
      </c>
      <c r="U213" s="16">
        <f t="shared" si="8"/>
        <v>21</v>
      </c>
      <c r="V213" s="19">
        <f>+O213-N213</f>
        <v>0.21009266666321003</v>
      </c>
      <c r="W213" s="19">
        <f>+Q213-P213</f>
        <v>0.18440966666336556</v>
      </c>
      <c r="X213" s="19">
        <f t="shared" si="9"/>
        <v>0.39450233332657558</v>
      </c>
      <c r="Y213" s="19">
        <f>IF(AND(O213&lt;&gt;0,P213&lt;&gt;0),P213-O213,0)</f>
        <v>4.1666666666666741E-2</v>
      </c>
    </row>
    <row r="214" spans="1:25" x14ac:dyDescent="0.2">
      <c r="A214" s="23">
        <v>43971</v>
      </c>
      <c r="B214" s="16">
        <v>21</v>
      </c>
      <c r="C214" s="10"/>
      <c r="D214" s="10">
        <v>0.5</v>
      </c>
      <c r="E214" s="10"/>
      <c r="F214" s="10"/>
      <c r="G214" s="10"/>
      <c r="H214" s="10"/>
      <c r="I214" s="10"/>
      <c r="J214" s="10"/>
      <c r="K214" s="10"/>
      <c r="L214" s="10"/>
      <c r="M214" s="10"/>
      <c r="N214" s="24">
        <v>0.33437499999854481</v>
      </c>
      <c r="O214" s="24">
        <v>0.50836800000251969</v>
      </c>
      <c r="P214" s="25">
        <v>0</v>
      </c>
      <c r="Q214" s="26">
        <v>0</v>
      </c>
      <c r="R214" s="19">
        <v>1.4583333333333299</v>
      </c>
      <c r="S214" s="19">
        <v>0.33333333333333298</v>
      </c>
      <c r="T214" s="10">
        <f>YEAR(A214)</f>
        <v>2020</v>
      </c>
      <c r="U214" s="16">
        <f t="shared" si="8"/>
        <v>21</v>
      </c>
      <c r="V214" s="19">
        <f>+O214-N214</f>
        <v>0.17399300000397488</v>
      </c>
      <c r="W214" s="19">
        <f>+Q214-P214</f>
        <v>0</v>
      </c>
      <c r="X214" s="19">
        <f t="shared" si="9"/>
        <v>0.17399300000397488</v>
      </c>
      <c r="Y214" s="19">
        <f>IF(AND(O214&lt;&gt;0,P214&lt;&gt;0),P214-O214,0)</f>
        <v>0</v>
      </c>
    </row>
    <row r="215" spans="1:25" x14ac:dyDescent="0.2">
      <c r="A215" s="20">
        <v>43972</v>
      </c>
      <c r="B215" s="16">
        <v>21</v>
      </c>
      <c r="C215" s="12"/>
      <c r="D215" s="12"/>
      <c r="E215" s="12"/>
      <c r="F215" s="12">
        <v>1</v>
      </c>
      <c r="G215" s="12"/>
      <c r="H215" s="12"/>
      <c r="I215" s="12"/>
      <c r="J215" s="12"/>
      <c r="K215" s="12"/>
      <c r="L215" s="12"/>
      <c r="M215" s="12"/>
      <c r="N215" s="21"/>
      <c r="O215" s="21"/>
      <c r="P215" s="21"/>
      <c r="Q215" s="22"/>
      <c r="R215" s="19">
        <v>1.4583333333333299</v>
      </c>
      <c r="S215" s="19">
        <v>0.33333333333333298</v>
      </c>
      <c r="T215" s="10">
        <f>YEAR(A215)</f>
        <v>2020</v>
      </c>
      <c r="U215" s="16">
        <f t="shared" si="8"/>
        <v>21</v>
      </c>
      <c r="V215" s="19">
        <f>+O215-N215</f>
        <v>0</v>
      </c>
      <c r="W215" s="19">
        <f>+Q215-P215</f>
        <v>0</v>
      </c>
      <c r="X215" s="19">
        <f t="shared" si="9"/>
        <v>0</v>
      </c>
      <c r="Y215" s="19">
        <f>IF(AND(O215&lt;&gt;0,P215&lt;&gt;0),P215-O215,0)</f>
        <v>0</v>
      </c>
    </row>
    <row r="216" spans="1:25" x14ac:dyDescent="0.2">
      <c r="A216" s="20">
        <v>43976</v>
      </c>
      <c r="B216" s="16">
        <v>22</v>
      </c>
      <c r="C216" s="12"/>
      <c r="D216" s="27" t="s">
        <v>14</v>
      </c>
      <c r="E216" s="12"/>
      <c r="F216" s="12"/>
      <c r="G216" s="12"/>
      <c r="H216" s="12"/>
      <c r="I216" s="12"/>
      <c r="J216" s="12"/>
      <c r="K216" s="12"/>
      <c r="L216" s="12"/>
      <c r="M216" s="12"/>
      <c r="N216" s="21"/>
      <c r="O216" s="21"/>
      <c r="P216" s="21"/>
      <c r="Q216" s="22"/>
      <c r="R216" s="19">
        <v>1.4583333333333299</v>
      </c>
      <c r="S216" s="19">
        <v>0.33333333333333298</v>
      </c>
      <c r="T216" s="10">
        <f>YEAR(A216)</f>
        <v>2020</v>
      </c>
      <c r="U216" s="16">
        <f t="shared" si="8"/>
        <v>22</v>
      </c>
      <c r="V216" s="19">
        <f>+O216-N216</f>
        <v>0</v>
      </c>
      <c r="W216" s="19">
        <f>+Q216-P216</f>
        <v>0</v>
      </c>
      <c r="X216" s="19">
        <f t="shared" si="9"/>
        <v>0</v>
      </c>
      <c r="Y216" s="19">
        <f>IF(AND(O216&lt;&gt;0,P216&lt;&gt;0),P216-O216,0)</f>
        <v>0</v>
      </c>
    </row>
    <row r="217" spans="1:25" x14ac:dyDescent="0.2">
      <c r="A217" s="23">
        <v>43977</v>
      </c>
      <c r="B217" s="16">
        <v>22</v>
      </c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24">
        <v>0.36022000000230037</v>
      </c>
      <c r="O217" s="24">
        <v>0.53876199999649543</v>
      </c>
      <c r="P217" s="25">
        <v>0.55329899999924237</v>
      </c>
      <c r="Q217" s="26">
        <v>0.75041700000292622</v>
      </c>
      <c r="R217" s="19">
        <v>1.4583333333333299</v>
      </c>
      <c r="S217" s="19">
        <v>0.33333333333333298</v>
      </c>
      <c r="T217" s="10">
        <f>YEAR(A217)</f>
        <v>2020</v>
      </c>
      <c r="U217" s="16">
        <f t="shared" si="8"/>
        <v>22</v>
      </c>
      <c r="V217" s="19">
        <f>+O217-N217</f>
        <v>0.17854199999419507</v>
      </c>
      <c r="W217" s="19">
        <f>+Q217-P217</f>
        <v>0.19711800000368385</v>
      </c>
      <c r="X217" s="19">
        <f t="shared" si="9"/>
        <v>0.37565999999787891</v>
      </c>
      <c r="Y217" s="19">
        <f>IF(AND(O217&lt;&gt;0,P217&lt;&gt;0),P217-O217,0)</f>
        <v>1.4537000002746936E-2</v>
      </c>
    </row>
    <row r="218" spans="1:25" x14ac:dyDescent="0.2">
      <c r="A218" s="23">
        <v>43978</v>
      </c>
      <c r="B218" s="16">
        <v>22</v>
      </c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24">
        <v>0.32163199999922654</v>
      </c>
      <c r="O218" s="24">
        <v>0.55339100000128383</v>
      </c>
      <c r="P218" s="25">
        <v>0.58479200000147102</v>
      </c>
      <c r="Q218" s="26">
        <v>0.77346099999704165</v>
      </c>
      <c r="R218" s="19">
        <v>1.4583333333333299</v>
      </c>
      <c r="S218" s="19">
        <v>0.33333333333333298</v>
      </c>
      <c r="T218" s="10">
        <f>YEAR(A218)</f>
        <v>2020</v>
      </c>
      <c r="U218" s="16">
        <f t="shared" ref="U218:U281" si="10">WEEKNUM(A218)</f>
        <v>22</v>
      </c>
      <c r="V218" s="19">
        <f>+O218-N218</f>
        <v>0.23175900000205729</v>
      </c>
      <c r="W218" s="19">
        <f>+Q218-P218</f>
        <v>0.18866899999557063</v>
      </c>
      <c r="X218" s="19">
        <f t="shared" si="9"/>
        <v>0.42042799999762792</v>
      </c>
      <c r="Y218" s="19">
        <f>IF(AND(O218&lt;&gt;0,P218&lt;&gt;0),P218-O218,0)</f>
        <v>3.1401000000187196E-2</v>
      </c>
    </row>
    <row r="219" spans="1:25" x14ac:dyDescent="0.2">
      <c r="A219" s="23">
        <v>43979</v>
      </c>
      <c r="B219" s="16">
        <v>22</v>
      </c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24">
        <v>0.31824100000085309</v>
      </c>
      <c r="O219" s="24">
        <v>0.54204900000331691</v>
      </c>
      <c r="P219" s="25">
        <v>0.58383100000355626</v>
      </c>
      <c r="Q219" s="26">
        <v>0.70128500000282656</v>
      </c>
      <c r="R219" s="19">
        <v>1.4583333333333299</v>
      </c>
      <c r="S219" s="19">
        <v>0.33333333333333298</v>
      </c>
      <c r="T219" s="10">
        <f>YEAR(A219)</f>
        <v>2020</v>
      </c>
      <c r="U219" s="16">
        <f t="shared" si="10"/>
        <v>22</v>
      </c>
      <c r="V219" s="19">
        <f>+O219-N219</f>
        <v>0.22380800000246381</v>
      </c>
      <c r="W219" s="19">
        <f>+Q219-P219</f>
        <v>0.11745399999927031</v>
      </c>
      <c r="X219" s="19">
        <f t="shared" si="9"/>
        <v>0.34126200000173412</v>
      </c>
      <c r="Y219" s="19">
        <f>IF(AND(O219&lt;&gt;0,P219&lt;&gt;0),P219-O219,0)</f>
        <v>4.178200000023935E-2</v>
      </c>
    </row>
    <row r="220" spans="1:25" x14ac:dyDescent="0.2">
      <c r="A220" s="20">
        <v>43983</v>
      </c>
      <c r="B220" s="16">
        <v>23</v>
      </c>
      <c r="C220" s="12"/>
      <c r="D220" s="12"/>
      <c r="E220" s="12"/>
      <c r="F220" s="12">
        <v>1</v>
      </c>
      <c r="G220" s="12"/>
      <c r="H220" s="12"/>
      <c r="I220" s="12"/>
      <c r="J220" s="12"/>
      <c r="K220" s="12"/>
      <c r="L220" s="12"/>
      <c r="M220" s="12"/>
      <c r="N220" s="21"/>
      <c r="O220" s="21"/>
      <c r="P220" s="21"/>
      <c r="Q220" s="22"/>
      <c r="R220" s="19">
        <v>1.4583333333333299</v>
      </c>
      <c r="S220" s="19">
        <v>0.33333333333333298</v>
      </c>
      <c r="T220" s="10">
        <f>YEAR(A220)</f>
        <v>2020</v>
      </c>
      <c r="U220" s="16">
        <f t="shared" si="10"/>
        <v>23</v>
      </c>
      <c r="V220" s="19">
        <f>+O220-N220</f>
        <v>0</v>
      </c>
      <c r="W220" s="19">
        <f>+Q220-P220</f>
        <v>0</v>
      </c>
      <c r="X220" s="19">
        <f t="shared" si="9"/>
        <v>0</v>
      </c>
      <c r="Y220" s="19">
        <f>IF(AND(O220&lt;&gt;0,P220&lt;&gt;0),P220-O220,0)</f>
        <v>0</v>
      </c>
    </row>
    <row r="221" spans="1:25" x14ac:dyDescent="0.2">
      <c r="A221" s="20">
        <v>43984</v>
      </c>
      <c r="B221" s="16">
        <v>23</v>
      </c>
      <c r="C221" s="12"/>
      <c r="D221" s="12">
        <v>1</v>
      </c>
      <c r="E221" s="12"/>
      <c r="F221" s="12"/>
      <c r="G221" s="12"/>
      <c r="H221" s="12"/>
      <c r="I221" s="12"/>
      <c r="J221" s="12"/>
      <c r="K221" s="12"/>
      <c r="L221" s="12"/>
      <c r="M221" s="12"/>
      <c r="N221" s="21"/>
      <c r="O221" s="21"/>
      <c r="P221" s="21"/>
      <c r="Q221" s="22"/>
      <c r="R221" s="19">
        <v>1.4583333333333299</v>
      </c>
      <c r="S221" s="19">
        <v>0.33333333333333298</v>
      </c>
      <c r="T221" s="10">
        <f>YEAR(A221)</f>
        <v>2020</v>
      </c>
      <c r="U221" s="16">
        <f t="shared" si="10"/>
        <v>23</v>
      </c>
      <c r="V221" s="19">
        <f>+O221-N221</f>
        <v>0</v>
      </c>
      <c r="W221" s="19">
        <f>+Q221-P221</f>
        <v>0</v>
      </c>
      <c r="X221" s="19">
        <f t="shared" si="9"/>
        <v>0</v>
      </c>
      <c r="Y221" s="19">
        <f>IF(AND(O221&lt;&gt;0,P221&lt;&gt;0),P221-O221,0)</f>
        <v>0</v>
      </c>
    </row>
    <row r="222" spans="1:25" x14ac:dyDescent="0.2">
      <c r="A222" s="23">
        <v>43985</v>
      </c>
      <c r="B222" s="16">
        <v>23</v>
      </c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24">
        <v>0.32631899999978486</v>
      </c>
      <c r="O222" s="24">
        <v>0.56195599999773549</v>
      </c>
      <c r="P222" s="25">
        <v>0.59328700000332901</v>
      </c>
      <c r="Q222" s="26">
        <v>0.78211800000281073</v>
      </c>
      <c r="R222" s="19">
        <v>1.4583333333333299</v>
      </c>
      <c r="S222" s="19">
        <v>0.33333333333333298</v>
      </c>
      <c r="T222" s="10">
        <f>YEAR(A222)</f>
        <v>2020</v>
      </c>
      <c r="U222" s="16">
        <f t="shared" si="10"/>
        <v>23</v>
      </c>
      <c r="V222" s="19">
        <f>+O222-N222</f>
        <v>0.23563699999795062</v>
      </c>
      <c r="W222" s="19">
        <f>+Q222-P222</f>
        <v>0.18883099999948172</v>
      </c>
      <c r="X222" s="19">
        <f t="shared" si="9"/>
        <v>0.42446799999743234</v>
      </c>
      <c r="Y222" s="19">
        <f>IF(AND(O222&lt;&gt;0,P222&lt;&gt;0),P222-O222,0)</f>
        <v>3.1331000005593523E-2</v>
      </c>
    </row>
    <row r="223" spans="1:25" x14ac:dyDescent="0.2">
      <c r="A223" s="23">
        <v>43990</v>
      </c>
      <c r="B223" s="16">
        <v>24</v>
      </c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24">
        <v>0</v>
      </c>
      <c r="O223" s="24">
        <v>0</v>
      </c>
      <c r="P223" s="25">
        <v>0.50385400000232039</v>
      </c>
      <c r="Q223" s="26">
        <v>0.80789399999775924</v>
      </c>
      <c r="R223" s="19">
        <v>1.4583333333333299</v>
      </c>
      <c r="S223" s="19">
        <v>0.33333333333333298</v>
      </c>
      <c r="T223" s="10">
        <f>YEAR(A223)</f>
        <v>2020</v>
      </c>
      <c r="U223" s="16">
        <f t="shared" si="10"/>
        <v>24</v>
      </c>
      <c r="V223" s="19">
        <f>+O223-N223</f>
        <v>0</v>
      </c>
      <c r="W223" s="19">
        <f>+Q223-P223</f>
        <v>0.30403999999543885</v>
      </c>
      <c r="X223" s="19">
        <f t="shared" si="9"/>
        <v>0.30403999999543885</v>
      </c>
      <c r="Y223" s="19">
        <f>IF(AND(O223&lt;&gt;0,P223&lt;&gt;0),P223-O223,0)</f>
        <v>0</v>
      </c>
    </row>
    <row r="224" spans="1:25" x14ac:dyDescent="0.2">
      <c r="A224" s="23">
        <v>43992</v>
      </c>
      <c r="B224" s="16">
        <v>24</v>
      </c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24">
        <v>0.32373799999913899</v>
      </c>
      <c r="O224" s="24">
        <v>0.5596060000025318</v>
      </c>
      <c r="P224" s="25">
        <v>0.59258099999715341</v>
      </c>
      <c r="Q224" s="26">
        <v>0.79194399999687448</v>
      </c>
      <c r="R224" s="19">
        <v>1.4583333333333299</v>
      </c>
      <c r="S224" s="19">
        <v>0.33333333333333298</v>
      </c>
      <c r="T224" s="10">
        <f>YEAR(A224)</f>
        <v>2020</v>
      </c>
      <c r="U224" s="16">
        <f t="shared" si="10"/>
        <v>24</v>
      </c>
      <c r="V224" s="19">
        <f>+O224-N224</f>
        <v>0.23586800000339281</v>
      </c>
      <c r="W224" s="19">
        <f>+Q224-P224</f>
        <v>0.19936299999972107</v>
      </c>
      <c r="X224" s="19">
        <f t="shared" si="9"/>
        <v>0.43523100000311388</v>
      </c>
      <c r="Y224" s="19">
        <f>IF(AND(O224&lt;&gt;0,P224&lt;&gt;0),P224-O224,0)</f>
        <v>3.2974999994621612E-2</v>
      </c>
    </row>
    <row r="225" spans="1:25" x14ac:dyDescent="0.2">
      <c r="A225" s="23">
        <v>43995</v>
      </c>
      <c r="B225" s="16">
        <v>24</v>
      </c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24">
        <v>0.32119200000306591</v>
      </c>
      <c r="O225" s="24">
        <v>0.55627300000196556</v>
      </c>
      <c r="P225" s="25">
        <v>0.60371499999746447</v>
      </c>
      <c r="Q225" s="26">
        <v>0.74045099999784725</v>
      </c>
      <c r="R225" s="19">
        <v>1.4583333333333299</v>
      </c>
      <c r="S225" s="19">
        <v>0.33333333333333298</v>
      </c>
      <c r="T225" s="10">
        <f>YEAR(A225)</f>
        <v>2020</v>
      </c>
      <c r="U225" s="16">
        <f t="shared" si="10"/>
        <v>24</v>
      </c>
      <c r="V225" s="19">
        <f>+O225-N225</f>
        <v>0.23508099999889964</v>
      </c>
      <c r="W225" s="19">
        <f>+Q225-P225</f>
        <v>0.13673600000038277</v>
      </c>
      <c r="X225" s="19">
        <f t="shared" si="9"/>
        <v>0.37181699999928242</v>
      </c>
      <c r="Y225" s="19">
        <f>IF(AND(O225&lt;&gt;0,P225&lt;&gt;0),P225-O225,0)</f>
        <v>4.7441999995498918E-2</v>
      </c>
    </row>
    <row r="226" spans="1:25" x14ac:dyDescent="0.2">
      <c r="A226" s="23">
        <v>43997</v>
      </c>
      <c r="B226" s="16">
        <v>25</v>
      </c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24">
        <v>0</v>
      </c>
      <c r="O226" s="24">
        <v>0</v>
      </c>
      <c r="P226" s="25">
        <v>0.50533600000198931</v>
      </c>
      <c r="Q226" s="26">
        <v>0.76427100000000792</v>
      </c>
      <c r="R226" s="19">
        <v>1.4583333333333299</v>
      </c>
      <c r="S226" s="19">
        <v>0.33333333333333298</v>
      </c>
      <c r="T226" s="10">
        <f>YEAR(A226)</f>
        <v>2020</v>
      </c>
      <c r="U226" s="16">
        <f t="shared" si="10"/>
        <v>25</v>
      </c>
      <c r="V226" s="19">
        <f>+O226-N226</f>
        <v>0</v>
      </c>
      <c r="W226" s="19">
        <f>+Q226-P226</f>
        <v>0.25893499999801861</v>
      </c>
      <c r="X226" s="19">
        <f t="shared" si="9"/>
        <v>0.25893499999801861</v>
      </c>
      <c r="Y226" s="19">
        <f>IF(AND(O226&lt;&gt;0,P226&lt;&gt;0),P226-O226,0)</f>
        <v>0</v>
      </c>
    </row>
    <row r="227" spans="1:25" x14ac:dyDescent="0.2">
      <c r="A227" s="23">
        <v>43998</v>
      </c>
      <c r="B227" s="16">
        <v>25</v>
      </c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24">
        <v>0.34548599999834551</v>
      </c>
      <c r="O227" s="24">
        <v>0.54178200000023935</v>
      </c>
      <c r="P227" s="25">
        <v>0.55722200000309385</v>
      </c>
      <c r="Q227" s="26">
        <v>0.75743099999817787</v>
      </c>
      <c r="R227" s="19">
        <v>1.4583333333333299</v>
      </c>
      <c r="S227" s="19">
        <v>0.33333333333333298</v>
      </c>
      <c r="T227" s="10">
        <f>YEAR(A227)</f>
        <v>2020</v>
      </c>
      <c r="U227" s="16">
        <f t="shared" si="10"/>
        <v>25</v>
      </c>
      <c r="V227" s="19">
        <f>+O227-N227</f>
        <v>0.19629600000189384</v>
      </c>
      <c r="W227" s="19">
        <f>+Q227-P227</f>
        <v>0.20020899999508401</v>
      </c>
      <c r="X227" s="19">
        <f t="shared" si="9"/>
        <v>0.39650499999697786</v>
      </c>
      <c r="Y227" s="19">
        <f>IF(AND(O227&lt;&gt;0,P227&lt;&gt;0),P227-O227,0)</f>
        <v>1.5440000002854504E-2</v>
      </c>
    </row>
    <row r="228" spans="1:25" x14ac:dyDescent="0.2">
      <c r="A228" s="23">
        <v>43999</v>
      </c>
      <c r="B228" s="16">
        <v>25</v>
      </c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24">
        <v>0.32202500000130385</v>
      </c>
      <c r="O228" s="24">
        <v>0.54726900000241585</v>
      </c>
      <c r="P228" s="25">
        <v>0.58268500000122003</v>
      </c>
      <c r="Q228" s="26">
        <v>0.67699100000027101</v>
      </c>
      <c r="R228" s="19">
        <v>1.4583333333333299</v>
      </c>
      <c r="S228" s="19">
        <v>0.33333333333333298</v>
      </c>
      <c r="T228" s="10">
        <f>YEAR(A228)</f>
        <v>2020</v>
      </c>
      <c r="U228" s="16">
        <f t="shared" si="10"/>
        <v>25</v>
      </c>
      <c r="V228" s="19">
        <f>+O228-N228</f>
        <v>0.225244000001112</v>
      </c>
      <c r="W228" s="19">
        <f>+Q228-P228</f>
        <v>9.4305999999050982E-2</v>
      </c>
      <c r="X228" s="19">
        <f t="shared" si="9"/>
        <v>0.31955000000016298</v>
      </c>
      <c r="Y228" s="19">
        <f>IF(AND(O228&lt;&gt;0,P228&lt;&gt;0),P228-O228,0)</f>
        <v>3.5415999998804182E-2</v>
      </c>
    </row>
    <row r="229" spans="1:25" x14ac:dyDescent="0.2">
      <c r="A229" s="20">
        <v>44004</v>
      </c>
      <c r="B229" s="16">
        <v>26</v>
      </c>
      <c r="C229" s="12"/>
      <c r="D229" s="12">
        <v>1</v>
      </c>
      <c r="E229" s="12"/>
      <c r="F229" s="12"/>
      <c r="G229" s="12"/>
      <c r="H229" s="12"/>
      <c r="I229" s="12"/>
      <c r="J229" s="12"/>
      <c r="K229" s="12"/>
      <c r="L229" s="12"/>
      <c r="M229" s="12"/>
      <c r="N229" s="21"/>
      <c r="O229" s="21"/>
      <c r="P229" s="21"/>
      <c r="Q229" s="22"/>
      <c r="R229" s="19">
        <v>1.4583333333333299</v>
      </c>
      <c r="S229" s="19">
        <v>0.33333333333333298</v>
      </c>
      <c r="T229" s="10">
        <f>YEAR(A229)</f>
        <v>2020</v>
      </c>
      <c r="U229" s="16">
        <f t="shared" si="10"/>
        <v>26</v>
      </c>
      <c r="V229" s="19">
        <f>+O229-N229</f>
        <v>0</v>
      </c>
      <c r="W229" s="19">
        <f>+Q229-P229</f>
        <v>0</v>
      </c>
      <c r="X229" s="19">
        <f t="shared" si="9"/>
        <v>0</v>
      </c>
      <c r="Y229" s="19">
        <f>IF(AND(O229&lt;&gt;0,P229&lt;&gt;0),P229-O229,0)</f>
        <v>0</v>
      </c>
    </row>
    <row r="230" spans="1:25" x14ac:dyDescent="0.2">
      <c r="A230" s="23">
        <v>44005</v>
      </c>
      <c r="B230" s="16">
        <v>26</v>
      </c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24">
        <v>0.32651600000099279</v>
      </c>
      <c r="O230" s="24">
        <v>0.56214100000215694</v>
      </c>
      <c r="P230" s="25">
        <v>0</v>
      </c>
      <c r="Q230" s="26">
        <v>0</v>
      </c>
      <c r="R230" s="19">
        <v>1.4583333333333299</v>
      </c>
      <c r="S230" s="19">
        <v>0.33333333333333298</v>
      </c>
      <c r="T230" s="10">
        <f>YEAR(A230)</f>
        <v>2020</v>
      </c>
      <c r="U230" s="16">
        <f t="shared" si="10"/>
        <v>26</v>
      </c>
      <c r="V230" s="19">
        <f>+O230-N230</f>
        <v>0.23562500000116415</v>
      </c>
      <c r="W230" s="19">
        <f>+Q230-P230</f>
        <v>0</v>
      </c>
      <c r="X230" s="19">
        <f t="shared" si="9"/>
        <v>0.23562500000116415</v>
      </c>
      <c r="Y230" s="19">
        <f>IF(AND(O230&lt;&gt;0,P230&lt;&gt;0),P230-O230,0)</f>
        <v>0</v>
      </c>
    </row>
    <row r="231" spans="1:25" x14ac:dyDescent="0.2">
      <c r="A231" s="23">
        <v>44006</v>
      </c>
      <c r="B231" s="16">
        <v>26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24">
        <v>0.32375000000320142</v>
      </c>
      <c r="O231" s="24">
        <v>0.54566000000340864</v>
      </c>
      <c r="P231" s="25">
        <v>0.58775500000047032</v>
      </c>
      <c r="Q231" s="26">
        <v>0.7428589999981341</v>
      </c>
      <c r="R231" s="19">
        <v>1.4583333333333299</v>
      </c>
      <c r="S231" s="19">
        <v>0.33333333333333298</v>
      </c>
      <c r="T231" s="10">
        <f>YEAR(A231)</f>
        <v>2020</v>
      </c>
      <c r="U231" s="16">
        <f t="shared" si="10"/>
        <v>26</v>
      </c>
      <c r="V231" s="19">
        <f>+O231-N231</f>
        <v>0.22191000000020722</v>
      </c>
      <c r="W231" s="19">
        <f>+Q231-P231</f>
        <v>0.15510399999766378</v>
      </c>
      <c r="X231" s="19">
        <f t="shared" si="9"/>
        <v>0.377013999997871</v>
      </c>
      <c r="Y231" s="19">
        <f>IF(AND(O231&lt;&gt;0,P231&lt;&gt;0),P231-O231,0)</f>
        <v>4.2094999997061677E-2</v>
      </c>
    </row>
    <row r="232" spans="1:25" x14ac:dyDescent="0.2">
      <c r="A232" s="23">
        <v>44007</v>
      </c>
      <c r="B232" s="16">
        <v>26</v>
      </c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24">
        <v>0.32643500000267522</v>
      </c>
      <c r="O232" s="24">
        <v>0.5441900000005262</v>
      </c>
      <c r="P232" s="25">
        <v>0.57391199999983655</v>
      </c>
      <c r="Q232" s="26">
        <v>0.69804399999702582</v>
      </c>
      <c r="R232" s="19">
        <v>1.4583333333333299</v>
      </c>
      <c r="S232" s="19">
        <v>0.33333333333333298</v>
      </c>
      <c r="T232" s="10">
        <f>YEAR(A232)</f>
        <v>2020</v>
      </c>
      <c r="U232" s="16">
        <f t="shared" si="10"/>
        <v>26</v>
      </c>
      <c r="V232" s="19">
        <f>+O232-N232</f>
        <v>0.21775499999785097</v>
      </c>
      <c r="W232" s="19">
        <f>+Q232-P232</f>
        <v>0.12413199999718927</v>
      </c>
      <c r="X232" s="19">
        <f t="shared" si="9"/>
        <v>0.34188699999504024</v>
      </c>
      <c r="Y232" s="19">
        <f>IF(AND(O232&lt;&gt;0,P232&lt;&gt;0),P232-O232,0)</f>
        <v>2.9721999999310356E-2</v>
      </c>
    </row>
    <row r="233" spans="1:25" x14ac:dyDescent="0.2">
      <c r="A233" s="20">
        <v>44011</v>
      </c>
      <c r="B233" s="16">
        <v>27</v>
      </c>
      <c r="C233" s="12"/>
      <c r="D233" s="12">
        <v>1</v>
      </c>
      <c r="E233" s="12"/>
      <c r="F233" s="12"/>
      <c r="G233" s="12"/>
      <c r="H233" s="12"/>
      <c r="I233" s="12"/>
      <c r="J233" s="12"/>
      <c r="K233" s="12"/>
      <c r="L233" s="12"/>
      <c r="M233" s="12"/>
      <c r="N233" s="21"/>
      <c r="O233" s="21"/>
      <c r="P233" s="21"/>
      <c r="Q233" s="22"/>
      <c r="R233" s="19">
        <v>1.4583333333333299</v>
      </c>
      <c r="S233" s="19">
        <v>0.33333333333333298</v>
      </c>
      <c r="T233" s="10">
        <f>YEAR(A233)</f>
        <v>2020</v>
      </c>
      <c r="U233" s="16">
        <f t="shared" si="10"/>
        <v>27</v>
      </c>
      <c r="V233" s="19">
        <f>+O233-N233</f>
        <v>0</v>
      </c>
      <c r="W233" s="19">
        <f>+Q233-P233</f>
        <v>0</v>
      </c>
      <c r="X233" s="19">
        <f t="shared" si="9"/>
        <v>0</v>
      </c>
      <c r="Y233" s="19">
        <f>IF(AND(O233&lt;&gt;0,P233&lt;&gt;0),P233-O233,0)</f>
        <v>0</v>
      </c>
    </row>
    <row r="234" spans="1:25" x14ac:dyDescent="0.2">
      <c r="A234" s="23">
        <v>44012</v>
      </c>
      <c r="B234" s="16">
        <v>27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24">
        <v>0.33197900000232039</v>
      </c>
      <c r="O234" s="24">
        <v>0.55761599999823375</v>
      </c>
      <c r="P234" s="25">
        <v>0.58911999999691034</v>
      </c>
      <c r="Q234" s="26">
        <v>0.75113399999827379</v>
      </c>
      <c r="R234" s="19">
        <v>1.4583333333333299</v>
      </c>
      <c r="S234" s="19">
        <v>0.33333333333333298</v>
      </c>
      <c r="T234" s="10">
        <f>YEAR(A234)</f>
        <v>2020</v>
      </c>
      <c r="U234" s="16">
        <f t="shared" si="10"/>
        <v>27</v>
      </c>
      <c r="V234" s="19">
        <f>+O234-N234</f>
        <v>0.22563699999591336</v>
      </c>
      <c r="W234" s="19">
        <f>+Q234-P234</f>
        <v>0.16201400000136346</v>
      </c>
      <c r="X234" s="19">
        <f t="shared" si="9"/>
        <v>0.38765099999727681</v>
      </c>
      <c r="Y234" s="19">
        <f>IF(AND(O234&lt;&gt;0,P234&lt;&gt;0),P234-O234,0)</f>
        <v>3.1503999998676591E-2</v>
      </c>
    </row>
    <row r="235" spans="1:25" x14ac:dyDescent="0.2">
      <c r="A235" s="23">
        <v>44013</v>
      </c>
      <c r="B235" s="16">
        <v>27</v>
      </c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24">
        <v>0.33053199999994831</v>
      </c>
      <c r="O235" s="24">
        <v>0.54166666666666663</v>
      </c>
      <c r="P235" s="25">
        <v>0.58333333333333337</v>
      </c>
      <c r="Q235" s="26">
        <v>0.7087150000006659</v>
      </c>
      <c r="R235" s="19">
        <v>1.4583333333333299</v>
      </c>
      <c r="S235" s="19">
        <v>0.33333333333333298</v>
      </c>
      <c r="T235" s="10">
        <f>YEAR(A235)</f>
        <v>2020</v>
      </c>
      <c r="U235" s="16">
        <f t="shared" si="10"/>
        <v>27</v>
      </c>
      <c r="V235" s="19">
        <f>+O235-N235</f>
        <v>0.21113466666671832</v>
      </c>
      <c r="W235" s="19">
        <f>+Q235-P235</f>
        <v>0.12538166666733253</v>
      </c>
      <c r="X235" s="19">
        <f t="shared" si="9"/>
        <v>0.33651633333405084</v>
      </c>
      <c r="Y235" s="19">
        <f>IF(AND(O235&lt;&gt;0,P235&lt;&gt;0),P235-O235,0)</f>
        <v>4.1666666666666741E-2</v>
      </c>
    </row>
    <row r="236" spans="1:25" x14ac:dyDescent="0.2">
      <c r="A236" s="23">
        <v>44016</v>
      </c>
      <c r="B236" s="16">
        <v>27</v>
      </c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24">
        <v>0.32796300000336487</v>
      </c>
      <c r="O236" s="24">
        <v>0.54940999999962514</v>
      </c>
      <c r="P236" s="25">
        <v>0.59336800000164658</v>
      </c>
      <c r="Q236" s="26">
        <v>0.75682899999810616</v>
      </c>
      <c r="R236" s="19">
        <v>1.4583333333333299</v>
      </c>
      <c r="S236" s="19">
        <v>0.33333333333333298</v>
      </c>
      <c r="T236" s="10">
        <f>YEAR(A236)</f>
        <v>2020</v>
      </c>
      <c r="U236" s="16">
        <f t="shared" si="10"/>
        <v>27</v>
      </c>
      <c r="V236" s="19">
        <f>+O236-N236</f>
        <v>0.22144699999626027</v>
      </c>
      <c r="W236" s="19">
        <f>+Q236-P236</f>
        <v>0.16346099999645958</v>
      </c>
      <c r="X236" s="19">
        <f t="shared" si="9"/>
        <v>0.38490799999271985</v>
      </c>
      <c r="Y236" s="19">
        <f>IF(AND(O236&lt;&gt;0,P236&lt;&gt;0),P236-O236,0)</f>
        <v>4.3958000002021436E-2</v>
      </c>
    </row>
    <row r="237" spans="1:25" x14ac:dyDescent="0.2">
      <c r="A237" s="23">
        <v>44018</v>
      </c>
      <c r="B237" s="16">
        <v>28</v>
      </c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24">
        <v>0</v>
      </c>
      <c r="O237" s="24">
        <v>0</v>
      </c>
      <c r="P237" s="25">
        <v>0.50541700000030687</v>
      </c>
      <c r="Q237" s="26">
        <v>0.75175899999885587</v>
      </c>
      <c r="R237" s="19">
        <v>1.4583333333333299</v>
      </c>
      <c r="S237" s="19">
        <v>0.33333333333333298</v>
      </c>
      <c r="T237" s="10">
        <f>YEAR(A237)</f>
        <v>2020</v>
      </c>
      <c r="U237" s="16">
        <f t="shared" si="10"/>
        <v>28</v>
      </c>
      <c r="V237" s="19">
        <f>+O237-N237</f>
        <v>0</v>
      </c>
      <c r="W237" s="19">
        <f>+Q237-P237</f>
        <v>0.246341999998549</v>
      </c>
      <c r="X237" s="19">
        <f t="shared" si="9"/>
        <v>0.246341999998549</v>
      </c>
      <c r="Y237" s="19">
        <f>IF(AND(O237&lt;&gt;0,P237&lt;&gt;0),P237-O237,0)</f>
        <v>0</v>
      </c>
    </row>
    <row r="238" spans="1:25" x14ac:dyDescent="0.2">
      <c r="A238" s="23">
        <v>44019</v>
      </c>
      <c r="B238" s="16">
        <v>28</v>
      </c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24">
        <v>0.32910899999842513</v>
      </c>
      <c r="O238" s="24">
        <v>0.54166666666666663</v>
      </c>
      <c r="P238" s="25">
        <v>0.58333333333333337</v>
      </c>
      <c r="Q238" s="26">
        <v>0.70731499999965308</v>
      </c>
      <c r="R238" s="19">
        <v>1.4583333333333299</v>
      </c>
      <c r="S238" s="19">
        <v>0.33333333333333298</v>
      </c>
      <c r="T238" s="10">
        <f>YEAR(A238)</f>
        <v>2020</v>
      </c>
      <c r="U238" s="16">
        <f t="shared" si="10"/>
        <v>28</v>
      </c>
      <c r="V238" s="19">
        <f>+O238-N238</f>
        <v>0.2125576666682415</v>
      </c>
      <c r="W238" s="19">
        <f>+Q238-P238</f>
        <v>0.12398166666631971</v>
      </c>
      <c r="X238" s="19">
        <f t="shared" si="9"/>
        <v>0.33653933333456121</v>
      </c>
      <c r="Y238" s="19">
        <f>IF(AND(O238&lt;&gt;0,P238&lt;&gt;0),P238-O238,0)</f>
        <v>4.1666666666666741E-2</v>
      </c>
    </row>
    <row r="239" spans="1:25" x14ac:dyDescent="0.2">
      <c r="A239" s="23">
        <v>44020</v>
      </c>
      <c r="B239" s="16">
        <v>28</v>
      </c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24">
        <v>0.33866899999702582</v>
      </c>
      <c r="O239" s="24">
        <v>0.55362299999978859</v>
      </c>
      <c r="P239" s="25">
        <v>0.58333333333333337</v>
      </c>
      <c r="Q239" s="26">
        <v>0.75078699999721721</v>
      </c>
      <c r="R239" s="19">
        <v>1.4583333333333299</v>
      </c>
      <c r="S239" s="19">
        <v>0.33333333333333298</v>
      </c>
      <c r="T239" s="10">
        <f>YEAR(A239)</f>
        <v>2020</v>
      </c>
      <c r="U239" s="16">
        <f t="shared" si="10"/>
        <v>28</v>
      </c>
      <c r="V239" s="19">
        <f>+O239-N239</f>
        <v>0.21495400000276277</v>
      </c>
      <c r="W239" s="19">
        <f>+Q239-P239</f>
        <v>0.16745366666388384</v>
      </c>
      <c r="X239" s="19">
        <f t="shared" si="9"/>
        <v>0.38240766666664661</v>
      </c>
      <c r="Y239" s="19">
        <f>IF(AND(O239&lt;&gt;0,P239&lt;&gt;0),P239-O239,0)</f>
        <v>2.9710333333544781E-2</v>
      </c>
    </row>
    <row r="240" spans="1:25" x14ac:dyDescent="0.2">
      <c r="A240" s="23">
        <v>44021</v>
      </c>
      <c r="B240" s="16">
        <v>28</v>
      </c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24">
        <v>0.33583299999736482</v>
      </c>
      <c r="O240" s="24">
        <v>0.54166666666666663</v>
      </c>
      <c r="P240" s="25">
        <v>0.58333333333333337</v>
      </c>
      <c r="Q240" s="26">
        <v>0.71339099999750033</v>
      </c>
      <c r="R240" s="19">
        <v>1.4583333333333299</v>
      </c>
      <c r="S240" s="19">
        <v>0.33333333333333298</v>
      </c>
      <c r="T240" s="10">
        <f>YEAR(A240)</f>
        <v>2020</v>
      </c>
      <c r="U240" s="16">
        <f t="shared" si="10"/>
        <v>28</v>
      </c>
      <c r="V240" s="19">
        <f>+O240-N240</f>
        <v>0.20583366666930181</v>
      </c>
      <c r="W240" s="19">
        <f>+Q240-P240</f>
        <v>0.13005766666416696</v>
      </c>
      <c r="X240" s="19">
        <f t="shared" si="9"/>
        <v>0.33589133333346877</v>
      </c>
      <c r="Y240" s="19">
        <f>IF(AND(O240&lt;&gt;0,P240&lt;&gt;0),P240-O240,0)</f>
        <v>4.1666666666666741E-2</v>
      </c>
    </row>
    <row r="241" spans="1:25" x14ac:dyDescent="0.2">
      <c r="A241" s="20">
        <v>44026</v>
      </c>
      <c r="B241" s="16">
        <v>29</v>
      </c>
      <c r="C241" s="12"/>
      <c r="D241" s="12"/>
      <c r="E241" s="12"/>
      <c r="F241" s="12">
        <v>1</v>
      </c>
      <c r="G241" s="12"/>
      <c r="H241" s="12"/>
      <c r="I241" s="12"/>
      <c r="J241" s="12"/>
      <c r="K241" s="12"/>
      <c r="L241" s="12"/>
      <c r="M241" s="12"/>
      <c r="N241" s="21"/>
      <c r="O241" s="21"/>
      <c r="P241" s="21"/>
      <c r="Q241" s="22"/>
      <c r="R241" s="19">
        <v>1.4583333333333299</v>
      </c>
      <c r="S241" s="19">
        <v>0.33333333333333298</v>
      </c>
      <c r="T241" s="10">
        <f>YEAR(A241)</f>
        <v>2020</v>
      </c>
      <c r="U241" s="16">
        <f t="shared" si="10"/>
        <v>29</v>
      </c>
      <c r="V241" s="19">
        <f>+O241-N241</f>
        <v>0</v>
      </c>
      <c r="W241" s="19">
        <f>+Q241-P241</f>
        <v>0</v>
      </c>
      <c r="X241" s="19">
        <f t="shared" si="9"/>
        <v>0</v>
      </c>
      <c r="Y241" s="19">
        <f>IF(AND(O241&lt;&gt;0,P241&lt;&gt;0),P241-O241,0)</f>
        <v>0</v>
      </c>
    </row>
    <row r="242" spans="1:25" x14ac:dyDescent="0.2">
      <c r="A242" s="20">
        <v>44027</v>
      </c>
      <c r="B242" s="16">
        <v>29</v>
      </c>
      <c r="C242" s="12"/>
      <c r="D242" s="12">
        <v>1</v>
      </c>
      <c r="E242" s="12"/>
      <c r="F242" s="12"/>
      <c r="G242" s="12"/>
      <c r="H242" s="12"/>
      <c r="I242" s="12"/>
      <c r="J242" s="12"/>
      <c r="K242" s="12"/>
      <c r="L242" s="12"/>
      <c r="M242" s="12"/>
      <c r="N242" s="21"/>
      <c r="O242" s="21"/>
      <c r="P242" s="21"/>
      <c r="Q242" s="22"/>
      <c r="R242" s="19">
        <v>1.4583333333333299</v>
      </c>
      <c r="S242" s="19">
        <v>0.33333333333333298</v>
      </c>
      <c r="T242" s="10">
        <f>YEAR(A242)</f>
        <v>2020</v>
      </c>
      <c r="U242" s="16">
        <f t="shared" si="10"/>
        <v>29</v>
      </c>
      <c r="V242" s="19">
        <f>+O242-N242</f>
        <v>0</v>
      </c>
      <c r="W242" s="19">
        <f>+Q242-P242</f>
        <v>0</v>
      </c>
      <c r="X242" s="19">
        <f t="shared" si="9"/>
        <v>0</v>
      </c>
      <c r="Y242" s="19">
        <f>IF(AND(O242&lt;&gt;0,P242&lt;&gt;0),P242-O242,0)</f>
        <v>0</v>
      </c>
    </row>
    <row r="243" spans="1:25" x14ac:dyDescent="0.2">
      <c r="A243" s="20">
        <v>44028</v>
      </c>
      <c r="B243" s="16">
        <v>29</v>
      </c>
      <c r="C243" s="12"/>
      <c r="D243" s="12">
        <v>1</v>
      </c>
      <c r="E243" s="12"/>
      <c r="F243" s="12"/>
      <c r="G243" s="12"/>
      <c r="H243" s="12"/>
      <c r="I243" s="12"/>
      <c r="J243" s="12"/>
      <c r="K243" s="12"/>
      <c r="L243" s="12"/>
      <c r="M243" s="12"/>
      <c r="N243" s="21"/>
      <c r="O243" s="21"/>
      <c r="P243" s="21"/>
      <c r="Q243" s="22"/>
      <c r="R243" s="19">
        <v>1.4583333333333299</v>
      </c>
      <c r="S243" s="19">
        <v>0.33333333333333298</v>
      </c>
      <c r="T243" s="10">
        <f>YEAR(A243)</f>
        <v>2020</v>
      </c>
      <c r="U243" s="16">
        <f t="shared" si="10"/>
        <v>29</v>
      </c>
      <c r="V243" s="19">
        <f>+O243-N243</f>
        <v>0</v>
      </c>
      <c r="W243" s="19">
        <f>+Q243-P243</f>
        <v>0</v>
      </c>
      <c r="X243" s="19">
        <f t="shared" si="9"/>
        <v>0</v>
      </c>
      <c r="Y243" s="19">
        <f>IF(AND(O243&lt;&gt;0,P243&lt;&gt;0),P243-O243,0)</f>
        <v>0</v>
      </c>
    </row>
    <row r="244" spans="1:25" x14ac:dyDescent="0.2">
      <c r="A244" s="23">
        <v>44032</v>
      </c>
      <c r="B244" s="16">
        <v>30</v>
      </c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24">
        <v>0</v>
      </c>
      <c r="O244" s="24">
        <v>0</v>
      </c>
      <c r="P244" s="25">
        <v>0.50291699999797856</v>
      </c>
      <c r="Q244" s="26">
        <v>0.76175900000089314</v>
      </c>
      <c r="R244" s="19">
        <v>1.4583333333333299</v>
      </c>
      <c r="S244" s="19">
        <v>0.33333333333333298</v>
      </c>
      <c r="T244" s="10">
        <f>YEAR(A244)</f>
        <v>2020</v>
      </c>
      <c r="U244" s="16">
        <f t="shared" si="10"/>
        <v>30</v>
      </c>
      <c r="V244" s="19">
        <f>+O244-N244</f>
        <v>0</v>
      </c>
      <c r="W244" s="19">
        <f>+Q244-P244</f>
        <v>0.25884200000291457</v>
      </c>
      <c r="X244" s="19">
        <f t="shared" si="9"/>
        <v>0.25884200000291457</v>
      </c>
      <c r="Y244" s="19">
        <f>IF(AND(O244&lt;&gt;0,P244&lt;&gt;0),P244-O244,0)</f>
        <v>0</v>
      </c>
    </row>
    <row r="245" spans="1:25" x14ac:dyDescent="0.2">
      <c r="A245" s="23">
        <v>44033</v>
      </c>
      <c r="B245" s="16">
        <v>30</v>
      </c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24">
        <v>0.33539400000154274</v>
      </c>
      <c r="O245" s="24">
        <v>0.54166666666666663</v>
      </c>
      <c r="P245" s="25">
        <v>0.58333333333333337</v>
      </c>
      <c r="Q245" s="26">
        <v>0.75</v>
      </c>
      <c r="R245" s="19">
        <v>1.4583333333333299</v>
      </c>
      <c r="S245" s="19">
        <v>0.33333333333333298</v>
      </c>
      <c r="T245" s="10">
        <f>YEAR(A245)</f>
        <v>2020</v>
      </c>
      <c r="U245" s="16">
        <f t="shared" si="10"/>
        <v>30</v>
      </c>
      <c r="V245" s="19">
        <f>+O245-N245</f>
        <v>0.20627266666512389</v>
      </c>
      <c r="W245" s="19">
        <f>+Q245-P245</f>
        <v>0.16666666666666663</v>
      </c>
      <c r="X245" s="19">
        <f t="shared" si="9"/>
        <v>0.37293933333179052</v>
      </c>
      <c r="Y245" s="19">
        <f>IF(AND(O245&lt;&gt;0,P245&lt;&gt;0),P245-O245,0)</f>
        <v>4.1666666666666741E-2</v>
      </c>
    </row>
    <row r="246" spans="1:25" x14ac:dyDescent="0.2">
      <c r="A246" s="23">
        <v>44035</v>
      </c>
      <c r="B246" s="16">
        <v>30</v>
      </c>
      <c r="C246" s="10">
        <v>1</v>
      </c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24">
        <v>0.33458300000347663</v>
      </c>
      <c r="O246" s="24">
        <v>0.54166666666666663</v>
      </c>
      <c r="P246" s="25">
        <v>0.58333333333333337</v>
      </c>
      <c r="Q246" s="26">
        <v>0.66886599999997998</v>
      </c>
      <c r="R246" s="19">
        <v>1.4583333333333299</v>
      </c>
      <c r="S246" s="19">
        <v>0.33333333333333298</v>
      </c>
      <c r="T246" s="10">
        <f>YEAR(A246)</f>
        <v>2020</v>
      </c>
      <c r="U246" s="16">
        <f t="shared" si="10"/>
        <v>30</v>
      </c>
      <c r="V246" s="19">
        <f>+O246-N246</f>
        <v>0.20708366666319</v>
      </c>
      <c r="W246" s="19">
        <f>+Q246-P246</f>
        <v>8.5532666666646606E-2</v>
      </c>
      <c r="X246" s="19">
        <f t="shared" si="9"/>
        <v>0.29261633332983661</v>
      </c>
      <c r="Y246" s="19">
        <f>IF(AND(O246&lt;&gt;0,P246&lt;&gt;0),P246-O246,0)</f>
        <v>4.1666666666666741E-2</v>
      </c>
    </row>
    <row r="247" spans="1:25" x14ac:dyDescent="0.2">
      <c r="A247" s="23">
        <v>44039</v>
      </c>
      <c r="B247" s="16">
        <v>31</v>
      </c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24">
        <v>0</v>
      </c>
      <c r="O247" s="24">
        <v>0</v>
      </c>
      <c r="P247" s="25">
        <v>0.50355300000228453</v>
      </c>
      <c r="Q247" s="26">
        <v>0.76413199999660719</v>
      </c>
      <c r="R247" s="19">
        <v>1.4583333333333299</v>
      </c>
      <c r="S247" s="19">
        <v>0.33333333333333298</v>
      </c>
      <c r="T247" s="10">
        <f>YEAR(A247)</f>
        <v>2020</v>
      </c>
      <c r="U247" s="16">
        <f t="shared" si="10"/>
        <v>31</v>
      </c>
      <c r="V247" s="19">
        <f>+O247-N247</f>
        <v>0</v>
      </c>
      <c r="W247" s="19">
        <f>+Q247-P247</f>
        <v>0.26057899999432266</v>
      </c>
      <c r="X247" s="19">
        <f t="shared" si="9"/>
        <v>0.26057899999432266</v>
      </c>
      <c r="Y247" s="19">
        <f>IF(AND(O247&lt;&gt;0,P247&lt;&gt;0),P247-O247,0)</f>
        <v>0</v>
      </c>
    </row>
    <row r="248" spans="1:25" x14ac:dyDescent="0.2">
      <c r="A248" s="23">
        <v>44040</v>
      </c>
      <c r="B248" s="16">
        <v>31</v>
      </c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24">
        <v>0.33056699999724515</v>
      </c>
      <c r="O248" s="24">
        <v>0.54166666666666663</v>
      </c>
      <c r="P248" s="25">
        <v>0.58333333333333337</v>
      </c>
      <c r="Q248" s="26">
        <v>0.70829899999807822</v>
      </c>
      <c r="R248" s="19">
        <v>1.4583333333333299</v>
      </c>
      <c r="S248" s="19">
        <v>0.33333333333333298</v>
      </c>
      <c r="T248" s="10">
        <f>YEAR(A248)</f>
        <v>2020</v>
      </c>
      <c r="U248" s="16">
        <f t="shared" si="10"/>
        <v>31</v>
      </c>
      <c r="V248" s="19">
        <f>+O248-N248</f>
        <v>0.21109966666942148</v>
      </c>
      <c r="W248" s="19">
        <f>+Q248-P248</f>
        <v>0.12496566666474485</v>
      </c>
      <c r="X248" s="19">
        <f t="shared" si="9"/>
        <v>0.33606533333416633</v>
      </c>
      <c r="Y248" s="19">
        <f>IF(AND(O248&lt;&gt;0,P248&lt;&gt;0),P248-O248,0)</f>
        <v>4.1666666666666741E-2</v>
      </c>
    </row>
    <row r="249" spans="1:25" x14ac:dyDescent="0.2">
      <c r="A249" s="20">
        <v>44041</v>
      </c>
      <c r="B249" s="16">
        <v>31</v>
      </c>
      <c r="C249" s="12"/>
      <c r="D249" s="12">
        <v>1</v>
      </c>
      <c r="E249" s="12"/>
      <c r="F249" s="12"/>
      <c r="G249" s="12"/>
      <c r="H249" s="12"/>
      <c r="I249" s="12"/>
      <c r="J249" s="12"/>
      <c r="K249" s="12"/>
      <c r="L249" s="12"/>
      <c r="M249" s="12"/>
      <c r="N249" s="21"/>
      <c r="O249" s="21"/>
      <c r="P249" s="21"/>
      <c r="Q249" s="22"/>
      <c r="R249" s="19">
        <v>1.4583333333333299</v>
      </c>
      <c r="S249" s="19">
        <v>0.33333333333333298</v>
      </c>
      <c r="T249" s="10">
        <f>YEAR(A249)</f>
        <v>2020</v>
      </c>
      <c r="U249" s="16">
        <f t="shared" si="10"/>
        <v>31</v>
      </c>
      <c r="V249" s="19">
        <f>+O249-N249</f>
        <v>0</v>
      </c>
      <c r="W249" s="19">
        <f>+Q249-P249</f>
        <v>0</v>
      </c>
      <c r="X249" s="19">
        <f t="shared" si="9"/>
        <v>0</v>
      </c>
      <c r="Y249" s="19">
        <f>IF(AND(O249&lt;&gt;0,P249&lt;&gt;0),P249-O249,0)</f>
        <v>0</v>
      </c>
    </row>
    <row r="250" spans="1:25" x14ac:dyDescent="0.2">
      <c r="A250" s="20">
        <v>44042</v>
      </c>
      <c r="B250" s="16">
        <v>31</v>
      </c>
      <c r="C250" s="12"/>
      <c r="D250" s="12">
        <v>1</v>
      </c>
      <c r="E250" s="12"/>
      <c r="F250" s="12"/>
      <c r="G250" s="12"/>
      <c r="H250" s="12"/>
      <c r="I250" s="12"/>
      <c r="J250" s="12"/>
      <c r="K250" s="12"/>
      <c r="L250" s="12"/>
      <c r="M250" s="12"/>
      <c r="N250" s="21"/>
      <c r="O250" s="21"/>
      <c r="P250" s="21"/>
      <c r="Q250" s="22"/>
      <c r="R250" s="19">
        <v>1.4583333333333299</v>
      </c>
      <c r="S250" s="19">
        <v>0.33333333333333298</v>
      </c>
      <c r="T250" s="10">
        <f>YEAR(A250)</f>
        <v>2020</v>
      </c>
      <c r="U250" s="16">
        <f t="shared" si="10"/>
        <v>31</v>
      </c>
      <c r="V250" s="19">
        <f>+O250-N250</f>
        <v>0</v>
      </c>
      <c r="W250" s="19">
        <f>+Q250-P250</f>
        <v>0</v>
      </c>
      <c r="X250" s="19">
        <f t="shared" si="9"/>
        <v>0</v>
      </c>
      <c r="Y250" s="19">
        <f>IF(AND(O250&lt;&gt;0,P250&lt;&gt;0),P250-O250,0)</f>
        <v>0</v>
      </c>
    </row>
    <row r="251" spans="1:25" x14ac:dyDescent="0.2">
      <c r="A251" s="20">
        <v>44046</v>
      </c>
      <c r="B251" s="16">
        <v>32</v>
      </c>
      <c r="C251" s="12">
        <v>1</v>
      </c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21"/>
      <c r="O251" s="21"/>
      <c r="P251" s="21"/>
      <c r="Q251" s="22"/>
      <c r="R251" s="19">
        <v>1.4583333333333299</v>
      </c>
      <c r="S251" s="19">
        <v>0.33333333333333298</v>
      </c>
      <c r="T251" s="10">
        <f>YEAR(A251)</f>
        <v>2020</v>
      </c>
      <c r="U251" s="16">
        <f t="shared" si="10"/>
        <v>32</v>
      </c>
      <c r="V251" s="19">
        <f>+O251-N251</f>
        <v>0</v>
      </c>
      <c r="W251" s="19">
        <f>+Q251-P251</f>
        <v>0</v>
      </c>
      <c r="X251" s="19">
        <f t="shared" si="9"/>
        <v>0</v>
      </c>
      <c r="Y251" s="19">
        <f>IF(AND(O251&lt;&gt;0,P251&lt;&gt;0),P251-O251,0)</f>
        <v>0</v>
      </c>
    </row>
    <row r="252" spans="1:25" x14ac:dyDescent="0.2">
      <c r="A252" s="20">
        <v>44047</v>
      </c>
      <c r="B252" s="16">
        <v>32</v>
      </c>
      <c r="C252" s="12">
        <v>1</v>
      </c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21"/>
      <c r="O252" s="21"/>
      <c r="P252" s="21"/>
      <c r="Q252" s="22"/>
      <c r="R252" s="19">
        <v>1.4583333333333299</v>
      </c>
      <c r="S252" s="19">
        <v>0.33333333333333298</v>
      </c>
      <c r="T252" s="10">
        <f>YEAR(A252)</f>
        <v>2020</v>
      </c>
      <c r="U252" s="16">
        <f t="shared" si="10"/>
        <v>32</v>
      </c>
      <c r="V252" s="19">
        <f>+O252-N252</f>
        <v>0</v>
      </c>
      <c r="W252" s="19">
        <f>+Q252-P252</f>
        <v>0</v>
      </c>
      <c r="X252" s="19">
        <f t="shared" si="9"/>
        <v>0</v>
      </c>
      <c r="Y252" s="19">
        <f>IF(AND(O252&lt;&gt;0,P252&lt;&gt;0),P252-O252,0)</f>
        <v>0</v>
      </c>
    </row>
    <row r="253" spans="1:25" x14ac:dyDescent="0.2">
      <c r="A253" s="20">
        <v>44048</v>
      </c>
      <c r="B253" s="16">
        <v>32</v>
      </c>
      <c r="C253" s="12">
        <v>1</v>
      </c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21"/>
      <c r="O253" s="21"/>
      <c r="P253" s="21"/>
      <c r="Q253" s="22"/>
      <c r="R253" s="19">
        <v>1.4583333333333299</v>
      </c>
      <c r="S253" s="19">
        <v>0.33333333333333298</v>
      </c>
      <c r="T253" s="10">
        <f>YEAR(A253)</f>
        <v>2020</v>
      </c>
      <c r="U253" s="16">
        <f t="shared" si="10"/>
        <v>32</v>
      </c>
      <c r="V253" s="19">
        <f>+O253-N253</f>
        <v>0</v>
      </c>
      <c r="W253" s="19">
        <f>+Q253-P253</f>
        <v>0</v>
      </c>
      <c r="X253" s="19">
        <f t="shared" si="9"/>
        <v>0</v>
      </c>
      <c r="Y253" s="19">
        <f>IF(AND(O253&lt;&gt;0,P253&lt;&gt;0),P253-O253,0)</f>
        <v>0</v>
      </c>
    </row>
    <row r="254" spans="1:25" x14ac:dyDescent="0.2">
      <c r="A254" s="20">
        <v>44049</v>
      </c>
      <c r="B254" s="16">
        <v>32</v>
      </c>
      <c r="C254" s="12">
        <v>1</v>
      </c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21"/>
      <c r="O254" s="21"/>
      <c r="P254" s="21"/>
      <c r="Q254" s="22"/>
      <c r="R254" s="19">
        <v>1.4583333333333299</v>
      </c>
      <c r="S254" s="19">
        <v>0.33333333333333298</v>
      </c>
      <c r="T254" s="10">
        <f>YEAR(A254)</f>
        <v>2020</v>
      </c>
      <c r="U254" s="16">
        <f t="shared" si="10"/>
        <v>32</v>
      </c>
      <c r="V254" s="19">
        <f>+O254-N254</f>
        <v>0</v>
      </c>
      <c r="W254" s="19">
        <f>+Q254-P254</f>
        <v>0</v>
      </c>
      <c r="X254" s="19">
        <f t="shared" si="9"/>
        <v>0</v>
      </c>
      <c r="Y254" s="19">
        <f>IF(AND(O254&lt;&gt;0,P254&lt;&gt;0),P254-O254,0)</f>
        <v>0</v>
      </c>
    </row>
    <row r="255" spans="1:25" x14ac:dyDescent="0.2">
      <c r="A255" s="20">
        <v>44050</v>
      </c>
      <c r="B255" s="16">
        <v>32</v>
      </c>
      <c r="C255" s="12">
        <v>1</v>
      </c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21"/>
      <c r="O255" s="21"/>
      <c r="P255" s="21"/>
      <c r="Q255" s="22"/>
      <c r="R255" s="19">
        <v>1.4583333333333299</v>
      </c>
      <c r="S255" s="19">
        <v>0.33333333333333298</v>
      </c>
      <c r="T255" s="10">
        <f>YEAR(A255)</f>
        <v>2020</v>
      </c>
      <c r="U255" s="16">
        <f t="shared" si="10"/>
        <v>32</v>
      </c>
      <c r="V255" s="19">
        <f>+O255-N255</f>
        <v>0</v>
      </c>
      <c r="W255" s="19">
        <f>+Q255-P255</f>
        <v>0</v>
      </c>
      <c r="X255" s="19">
        <f t="shared" si="9"/>
        <v>0</v>
      </c>
      <c r="Y255" s="19">
        <f>IF(AND(O255&lt;&gt;0,P255&lt;&gt;0),P255-O255,0)</f>
        <v>0</v>
      </c>
    </row>
    <row r="256" spans="1:25" x14ac:dyDescent="0.2">
      <c r="A256" s="20">
        <v>44051</v>
      </c>
      <c r="B256" s="16">
        <v>32</v>
      </c>
      <c r="C256" s="12">
        <v>1</v>
      </c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21"/>
      <c r="O256" s="21"/>
      <c r="P256" s="21"/>
      <c r="Q256" s="22"/>
      <c r="R256" s="19">
        <v>1.4583333333333299</v>
      </c>
      <c r="S256" s="19">
        <v>0.33333333333333298</v>
      </c>
      <c r="T256" s="10">
        <f>YEAR(A256)</f>
        <v>2020</v>
      </c>
      <c r="U256" s="16">
        <f t="shared" si="10"/>
        <v>32</v>
      </c>
      <c r="V256" s="19">
        <f>+O256-N256</f>
        <v>0</v>
      </c>
      <c r="W256" s="19">
        <f>+Q256-P256</f>
        <v>0</v>
      </c>
      <c r="X256" s="19">
        <f t="shared" si="9"/>
        <v>0</v>
      </c>
      <c r="Y256" s="19">
        <f>IF(AND(O256&lt;&gt;0,P256&lt;&gt;0),P256-O256,0)</f>
        <v>0</v>
      </c>
    </row>
    <row r="257" spans="1:25" x14ac:dyDescent="0.2">
      <c r="A257" s="20">
        <v>44053</v>
      </c>
      <c r="B257" s="16">
        <v>33</v>
      </c>
      <c r="C257" s="12">
        <v>1</v>
      </c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21"/>
      <c r="O257" s="21"/>
      <c r="P257" s="21"/>
      <c r="Q257" s="22"/>
      <c r="R257" s="19">
        <v>1.4583333333333299</v>
      </c>
      <c r="S257" s="19">
        <v>0.33333333333333298</v>
      </c>
      <c r="T257" s="10">
        <f>YEAR(A257)</f>
        <v>2020</v>
      </c>
      <c r="U257" s="16">
        <f t="shared" si="10"/>
        <v>33</v>
      </c>
      <c r="V257" s="19">
        <f>+O257-N257</f>
        <v>0</v>
      </c>
      <c r="W257" s="19">
        <f>+Q257-P257</f>
        <v>0</v>
      </c>
      <c r="X257" s="19">
        <f t="shared" si="9"/>
        <v>0</v>
      </c>
      <c r="Y257" s="19">
        <f>IF(AND(O257&lt;&gt;0,P257&lt;&gt;0),P257-O257,0)</f>
        <v>0</v>
      </c>
    </row>
    <row r="258" spans="1:25" x14ac:dyDescent="0.2">
      <c r="A258" s="20">
        <v>44054</v>
      </c>
      <c r="B258" s="16">
        <v>33</v>
      </c>
      <c r="C258" s="12">
        <v>1</v>
      </c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21"/>
      <c r="O258" s="21"/>
      <c r="P258" s="21"/>
      <c r="Q258" s="22"/>
      <c r="R258" s="19">
        <v>1.4583333333333299</v>
      </c>
      <c r="S258" s="19">
        <v>0.33333333333333298</v>
      </c>
      <c r="T258" s="10">
        <f>YEAR(A258)</f>
        <v>2020</v>
      </c>
      <c r="U258" s="16">
        <f t="shared" si="10"/>
        <v>33</v>
      </c>
      <c r="V258" s="19">
        <f>+O258-N258</f>
        <v>0</v>
      </c>
      <c r="W258" s="19">
        <f>+Q258-P258</f>
        <v>0</v>
      </c>
      <c r="X258" s="19">
        <f t="shared" si="9"/>
        <v>0</v>
      </c>
      <c r="Y258" s="19">
        <f>IF(AND(O258&lt;&gt;0,P258&lt;&gt;0),P258-O258,0)</f>
        <v>0</v>
      </c>
    </row>
    <row r="259" spans="1:25" x14ac:dyDescent="0.2">
      <c r="A259" s="20">
        <v>44055</v>
      </c>
      <c r="B259" s="16">
        <v>33</v>
      </c>
      <c r="C259" s="12">
        <v>1</v>
      </c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21"/>
      <c r="O259" s="21"/>
      <c r="P259" s="21"/>
      <c r="Q259" s="22"/>
      <c r="R259" s="19">
        <v>1.4583333333333299</v>
      </c>
      <c r="S259" s="19">
        <v>0.33333333333333298</v>
      </c>
      <c r="T259" s="10">
        <f>YEAR(A259)</f>
        <v>2020</v>
      </c>
      <c r="U259" s="16">
        <f t="shared" si="10"/>
        <v>33</v>
      </c>
      <c r="V259" s="19">
        <f>+O259-N259</f>
        <v>0</v>
      </c>
      <c r="W259" s="19">
        <f>+Q259-P259</f>
        <v>0</v>
      </c>
      <c r="X259" s="19">
        <f t="shared" si="9"/>
        <v>0</v>
      </c>
      <c r="Y259" s="19">
        <f>IF(AND(O259&lt;&gt;0,P259&lt;&gt;0),P259-O259,0)</f>
        <v>0</v>
      </c>
    </row>
    <row r="260" spans="1:25" x14ac:dyDescent="0.2">
      <c r="A260" s="20">
        <v>44056</v>
      </c>
      <c r="B260" s="16">
        <v>33</v>
      </c>
      <c r="C260" s="12">
        <v>1</v>
      </c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21"/>
      <c r="O260" s="21"/>
      <c r="P260" s="21"/>
      <c r="Q260" s="22"/>
      <c r="R260" s="19">
        <v>1.4583333333333299</v>
      </c>
      <c r="S260" s="19">
        <v>0.33333333333333298</v>
      </c>
      <c r="T260" s="10">
        <f>YEAR(A260)</f>
        <v>2020</v>
      </c>
      <c r="U260" s="16">
        <f t="shared" si="10"/>
        <v>33</v>
      </c>
      <c r="V260" s="19">
        <f>+O260-N260</f>
        <v>0</v>
      </c>
      <c r="W260" s="19">
        <f>+Q260-P260</f>
        <v>0</v>
      </c>
      <c r="X260" s="19">
        <f t="shared" si="9"/>
        <v>0</v>
      </c>
      <c r="Y260" s="19">
        <f>IF(AND(O260&lt;&gt;0,P260&lt;&gt;0),P260-O260,0)</f>
        <v>0</v>
      </c>
    </row>
    <row r="261" spans="1:25" x14ac:dyDescent="0.2">
      <c r="A261" s="20">
        <v>44057</v>
      </c>
      <c r="B261" s="16">
        <v>33</v>
      </c>
      <c r="C261" s="12">
        <v>1</v>
      </c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21"/>
      <c r="O261" s="21"/>
      <c r="P261" s="21"/>
      <c r="Q261" s="22"/>
      <c r="R261" s="19">
        <v>1.4583333333333299</v>
      </c>
      <c r="S261" s="19">
        <v>0.33333333333333298</v>
      </c>
      <c r="T261" s="10">
        <f>YEAR(A261)</f>
        <v>2020</v>
      </c>
      <c r="U261" s="16">
        <f t="shared" si="10"/>
        <v>33</v>
      </c>
      <c r="V261" s="19">
        <f>+O261-N261</f>
        <v>0</v>
      </c>
      <c r="W261" s="19">
        <f>+Q261-P261</f>
        <v>0</v>
      </c>
      <c r="X261" s="19">
        <f t="shared" ref="X261:X324" si="11">+V261+W261</f>
        <v>0</v>
      </c>
      <c r="Y261" s="19">
        <f>IF(AND(O261&lt;&gt;0,P261&lt;&gt;0),P261-O261,0)</f>
        <v>0</v>
      </c>
    </row>
    <row r="262" spans="1:25" x14ac:dyDescent="0.2">
      <c r="A262" s="20">
        <v>44058</v>
      </c>
      <c r="B262" s="16">
        <v>33</v>
      </c>
      <c r="C262" s="12">
        <v>1</v>
      </c>
      <c r="D262" s="12"/>
      <c r="E262" s="12"/>
      <c r="F262" s="12">
        <v>1</v>
      </c>
      <c r="G262" s="12"/>
      <c r="H262" s="12"/>
      <c r="I262" s="12"/>
      <c r="J262" s="12"/>
      <c r="K262" s="12"/>
      <c r="L262" s="12"/>
      <c r="M262" s="12"/>
      <c r="N262" s="21"/>
      <c r="O262" s="21"/>
      <c r="P262" s="21"/>
      <c r="Q262" s="22"/>
      <c r="R262" s="19">
        <v>1.4583333333333299</v>
      </c>
      <c r="S262" s="19">
        <v>0.33333333333333298</v>
      </c>
      <c r="T262" s="10">
        <f>YEAR(A262)</f>
        <v>2020</v>
      </c>
      <c r="U262" s="16">
        <f t="shared" si="10"/>
        <v>33</v>
      </c>
      <c r="V262" s="19">
        <f>+O262-N262</f>
        <v>0</v>
      </c>
      <c r="W262" s="19">
        <f>+Q262-P262</f>
        <v>0</v>
      </c>
      <c r="X262" s="19">
        <f t="shared" si="11"/>
        <v>0</v>
      </c>
      <c r="Y262" s="19">
        <f>IF(AND(O262&lt;&gt;0,P262&lt;&gt;0),P262-O262,0)</f>
        <v>0</v>
      </c>
    </row>
    <row r="263" spans="1:25" x14ac:dyDescent="0.2">
      <c r="A263" s="20">
        <v>44060</v>
      </c>
      <c r="B263" s="16">
        <v>34</v>
      </c>
      <c r="C263" s="12">
        <v>1</v>
      </c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21"/>
      <c r="O263" s="21"/>
      <c r="P263" s="21"/>
      <c r="Q263" s="22"/>
      <c r="R263" s="19">
        <v>1.4583333333333299</v>
      </c>
      <c r="S263" s="19">
        <v>0.33333333333333298</v>
      </c>
      <c r="T263" s="10">
        <f>YEAR(A263)</f>
        <v>2020</v>
      </c>
      <c r="U263" s="16">
        <f t="shared" si="10"/>
        <v>34</v>
      </c>
      <c r="V263" s="19">
        <f>+O263-N263</f>
        <v>0</v>
      </c>
      <c r="W263" s="19">
        <f>+Q263-P263</f>
        <v>0</v>
      </c>
      <c r="X263" s="19">
        <f t="shared" si="11"/>
        <v>0</v>
      </c>
      <c r="Y263" s="19">
        <f>IF(AND(O263&lt;&gt;0,P263&lt;&gt;0),P263-O263,0)</f>
        <v>0</v>
      </c>
    </row>
    <row r="264" spans="1:25" x14ac:dyDescent="0.2">
      <c r="A264" s="20">
        <v>44061</v>
      </c>
      <c r="B264" s="16">
        <v>34</v>
      </c>
      <c r="C264" s="12">
        <v>1</v>
      </c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21"/>
      <c r="O264" s="21"/>
      <c r="P264" s="21"/>
      <c r="Q264" s="22"/>
      <c r="R264" s="19">
        <v>1.4583333333333299</v>
      </c>
      <c r="S264" s="19">
        <v>0.33333333333333298</v>
      </c>
      <c r="T264" s="10">
        <f>YEAR(A264)</f>
        <v>2020</v>
      </c>
      <c r="U264" s="16">
        <f t="shared" si="10"/>
        <v>34</v>
      </c>
      <c r="V264" s="19">
        <f>+O264-N264</f>
        <v>0</v>
      </c>
      <c r="W264" s="19">
        <f>+Q264-P264</f>
        <v>0</v>
      </c>
      <c r="X264" s="19">
        <f t="shared" si="11"/>
        <v>0</v>
      </c>
      <c r="Y264" s="19">
        <f>IF(AND(O264&lt;&gt;0,P264&lt;&gt;0),P264-O264,0)</f>
        <v>0</v>
      </c>
    </row>
    <row r="265" spans="1:25" x14ac:dyDescent="0.2">
      <c r="A265" s="20">
        <v>44062</v>
      </c>
      <c r="B265" s="16">
        <v>34</v>
      </c>
      <c r="C265" s="12">
        <v>1</v>
      </c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21"/>
      <c r="O265" s="21"/>
      <c r="P265" s="21"/>
      <c r="Q265" s="22"/>
      <c r="R265" s="19">
        <v>1.4583333333333299</v>
      </c>
      <c r="S265" s="19">
        <v>0.33333333333333298</v>
      </c>
      <c r="T265" s="10">
        <f>YEAR(A265)</f>
        <v>2020</v>
      </c>
      <c r="U265" s="16">
        <f t="shared" si="10"/>
        <v>34</v>
      </c>
      <c r="V265" s="19">
        <f>+O265-N265</f>
        <v>0</v>
      </c>
      <c r="W265" s="19">
        <f>+Q265-P265</f>
        <v>0</v>
      </c>
      <c r="X265" s="19">
        <f t="shared" si="11"/>
        <v>0</v>
      </c>
      <c r="Y265" s="19">
        <f>IF(AND(O265&lt;&gt;0,P265&lt;&gt;0),P265-O265,0)</f>
        <v>0</v>
      </c>
    </row>
    <row r="266" spans="1:25" x14ac:dyDescent="0.2">
      <c r="A266" s="20">
        <v>44063</v>
      </c>
      <c r="B266" s="16">
        <v>34</v>
      </c>
      <c r="C266" s="12">
        <v>1</v>
      </c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21"/>
      <c r="O266" s="21"/>
      <c r="P266" s="21"/>
      <c r="Q266" s="22"/>
      <c r="R266" s="19">
        <v>1.4583333333333299</v>
      </c>
      <c r="S266" s="19">
        <v>0.33333333333333298</v>
      </c>
      <c r="T266" s="10">
        <f>YEAR(A266)</f>
        <v>2020</v>
      </c>
      <c r="U266" s="16">
        <f t="shared" si="10"/>
        <v>34</v>
      </c>
      <c r="V266" s="19">
        <f>+O266-N266</f>
        <v>0</v>
      </c>
      <c r="W266" s="19">
        <f>+Q266-P266</f>
        <v>0</v>
      </c>
      <c r="X266" s="19">
        <f t="shared" si="11"/>
        <v>0</v>
      </c>
      <c r="Y266" s="19">
        <f>IF(AND(O266&lt;&gt;0,P266&lt;&gt;0),P266-O266,0)</f>
        <v>0</v>
      </c>
    </row>
    <row r="267" spans="1:25" x14ac:dyDescent="0.2">
      <c r="A267" s="20">
        <v>44064</v>
      </c>
      <c r="B267" s="16">
        <v>34</v>
      </c>
      <c r="C267" s="12">
        <v>1</v>
      </c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21"/>
      <c r="O267" s="21"/>
      <c r="P267" s="21"/>
      <c r="Q267" s="22"/>
      <c r="R267" s="19">
        <v>1.4583333333333299</v>
      </c>
      <c r="S267" s="19">
        <v>0.33333333333333298</v>
      </c>
      <c r="T267" s="10">
        <f>YEAR(A267)</f>
        <v>2020</v>
      </c>
      <c r="U267" s="16">
        <f t="shared" si="10"/>
        <v>34</v>
      </c>
      <c r="V267" s="19">
        <f>+O267-N267</f>
        <v>0</v>
      </c>
      <c r="W267" s="19">
        <f>+Q267-P267</f>
        <v>0</v>
      </c>
      <c r="X267" s="19">
        <f t="shared" si="11"/>
        <v>0</v>
      </c>
      <c r="Y267" s="19">
        <f>IF(AND(O267&lt;&gt;0,P267&lt;&gt;0),P267-O267,0)</f>
        <v>0</v>
      </c>
    </row>
    <row r="268" spans="1:25" x14ac:dyDescent="0.2">
      <c r="A268" s="20">
        <v>44065</v>
      </c>
      <c r="B268" s="16">
        <v>34</v>
      </c>
      <c r="C268" s="12">
        <v>1</v>
      </c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21"/>
      <c r="O268" s="21"/>
      <c r="P268" s="21"/>
      <c r="Q268" s="22"/>
      <c r="R268" s="19">
        <v>1.4583333333333299</v>
      </c>
      <c r="S268" s="19">
        <v>0.33333333333333298</v>
      </c>
      <c r="T268" s="10">
        <f>YEAR(A268)</f>
        <v>2020</v>
      </c>
      <c r="U268" s="16">
        <f t="shared" si="10"/>
        <v>34</v>
      </c>
      <c r="V268" s="19">
        <f>+O268-N268</f>
        <v>0</v>
      </c>
      <c r="W268" s="19">
        <f>+Q268-P268</f>
        <v>0</v>
      </c>
      <c r="X268" s="19">
        <f t="shared" si="11"/>
        <v>0</v>
      </c>
      <c r="Y268" s="19">
        <f>IF(AND(O268&lt;&gt;0,P268&lt;&gt;0),P268-O268,0)</f>
        <v>0</v>
      </c>
    </row>
    <row r="269" spans="1:25" x14ac:dyDescent="0.2">
      <c r="A269" s="20">
        <v>44067</v>
      </c>
      <c r="B269" s="16">
        <v>35</v>
      </c>
      <c r="C269" s="12">
        <v>1</v>
      </c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21"/>
      <c r="O269" s="21"/>
      <c r="P269" s="21"/>
      <c r="Q269" s="22"/>
      <c r="R269" s="19">
        <v>1.4583333333333299</v>
      </c>
      <c r="S269" s="19">
        <v>0.33333333333333298</v>
      </c>
      <c r="T269" s="10">
        <f>YEAR(A269)</f>
        <v>2020</v>
      </c>
      <c r="U269" s="16">
        <f t="shared" si="10"/>
        <v>35</v>
      </c>
      <c r="V269" s="19">
        <f>+O269-N269</f>
        <v>0</v>
      </c>
      <c r="W269" s="19">
        <f>+Q269-P269</f>
        <v>0</v>
      </c>
      <c r="X269" s="19">
        <f t="shared" si="11"/>
        <v>0</v>
      </c>
      <c r="Y269" s="19">
        <f>IF(AND(O269&lt;&gt;0,P269&lt;&gt;0),P269-O269,0)</f>
        <v>0</v>
      </c>
    </row>
    <row r="270" spans="1:25" x14ac:dyDescent="0.2">
      <c r="A270" s="20">
        <v>44068</v>
      </c>
      <c r="B270" s="16">
        <v>35</v>
      </c>
      <c r="C270" s="12">
        <v>1</v>
      </c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21"/>
      <c r="O270" s="21"/>
      <c r="P270" s="21"/>
      <c r="Q270" s="22"/>
      <c r="R270" s="19">
        <v>1.4583333333333299</v>
      </c>
      <c r="S270" s="19">
        <v>0.33333333333333298</v>
      </c>
      <c r="T270" s="10">
        <f>YEAR(A270)</f>
        <v>2020</v>
      </c>
      <c r="U270" s="16">
        <f t="shared" si="10"/>
        <v>35</v>
      </c>
      <c r="V270" s="19">
        <f>+O270-N270</f>
        <v>0</v>
      </c>
      <c r="W270" s="19">
        <f>+Q270-P270</f>
        <v>0</v>
      </c>
      <c r="X270" s="19">
        <f t="shared" si="11"/>
        <v>0</v>
      </c>
      <c r="Y270" s="19">
        <f>IF(AND(O270&lt;&gt;0,P270&lt;&gt;0),P270-O270,0)</f>
        <v>0</v>
      </c>
    </row>
    <row r="271" spans="1:25" x14ac:dyDescent="0.2">
      <c r="A271" s="20">
        <v>44069</v>
      </c>
      <c r="B271" s="16">
        <v>35</v>
      </c>
      <c r="C271" s="12">
        <v>1</v>
      </c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21"/>
      <c r="O271" s="21"/>
      <c r="P271" s="21"/>
      <c r="Q271" s="22"/>
      <c r="R271" s="19">
        <v>1.4583333333333299</v>
      </c>
      <c r="S271" s="19">
        <v>0.33333333333333298</v>
      </c>
      <c r="T271" s="10">
        <f>YEAR(A271)</f>
        <v>2020</v>
      </c>
      <c r="U271" s="16">
        <f t="shared" si="10"/>
        <v>35</v>
      </c>
      <c r="V271" s="19">
        <f>+O271-N271</f>
        <v>0</v>
      </c>
      <c r="W271" s="19">
        <f>+Q271-P271</f>
        <v>0</v>
      </c>
      <c r="X271" s="19">
        <f t="shared" si="11"/>
        <v>0</v>
      </c>
      <c r="Y271" s="19">
        <f>IF(AND(O271&lt;&gt;0,P271&lt;&gt;0),P271-O271,0)</f>
        <v>0</v>
      </c>
    </row>
    <row r="272" spans="1:25" x14ac:dyDescent="0.2">
      <c r="A272" s="20">
        <v>44070</v>
      </c>
      <c r="B272" s="16">
        <v>35</v>
      </c>
      <c r="C272" s="12">
        <v>1</v>
      </c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21"/>
      <c r="O272" s="21"/>
      <c r="P272" s="21"/>
      <c r="Q272" s="22"/>
      <c r="R272" s="19">
        <v>1.4583333333333299</v>
      </c>
      <c r="S272" s="19">
        <v>0.33333333333333298</v>
      </c>
      <c r="T272" s="10">
        <f>YEAR(A272)</f>
        <v>2020</v>
      </c>
      <c r="U272" s="16">
        <f t="shared" si="10"/>
        <v>35</v>
      </c>
      <c r="V272" s="19">
        <f>+O272-N272</f>
        <v>0</v>
      </c>
      <c r="W272" s="19">
        <f>+Q272-P272</f>
        <v>0</v>
      </c>
      <c r="X272" s="19">
        <f t="shared" si="11"/>
        <v>0</v>
      </c>
      <c r="Y272" s="19">
        <f>IF(AND(O272&lt;&gt;0,P272&lt;&gt;0),P272-O272,0)</f>
        <v>0</v>
      </c>
    </row>
    <row r="273" spans="1:25" x14ac:dyDescent="0.2">
      <c r="A273" s="20">
        <v>44071</v>
      </c>
      <c r="B273" s="16">
        <v>35</v>
      </c>
      <c r="C273" s="12">
        <v>1</v>
      </c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21"/>
      <c r="O273" s="21"/>
      <c r="P273" s="21"/>
      <c r="Q273" s="22"/>
      <c r="R273" s="19">
        <v>1.4583333333333299</v>
      </c>
      <c r="S273" s="19">
        <v>0.33333333333333298</v>
      </c>
      <c r="T273" s="10">
        <f>YEAR(A273)</f>
        <v>2020</v>
      </c>
      <c r="U273" s="16">
        <f t="shared" si="10"/>
        <v>35</v>
      </c>
      <c r="V273" s="19">
        <f>+O273-N273</f>
        <v>0</v>
      </c>
      <c r="W273" s="19">
        <f>+Q273-P273</f>
        <v>0</v>
      </c>
      <c r="X273" s="19">
        <f t="shared" si="11"/>
        <v>0</v>
      </c>
      <c r="Y273" s="19">
        <f>IF(AND(O273&lt;&gt;0,P273&lt;&gt;0),P273-O273,0)</f>
        <v>0</v>
      </c>
    </row>
    <row r="274" spans="1:25" x14ac:dyDescent="0.2">
      <c r="A274" s="20">
        <v>44072</v>
      </c>
      <c r="B274" s="16">
        <v>35</v>
      </c>
      <c r="C274" s="12">
        <v>1</v>
      </c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21"/>
      <c r="O274" s="21"/>
      <c r="P274" s="21"/>
      <c r="Q274" s="22"/>
      <c r="R274" s="19">
        <v>1.4583333333333299</v>
      </c>
      <c r="S274" s="19">
        <v>0.33333333333333298</v>
      </c>
      <c r="T274" s="10">
        <f>YEAR(A274)</f>
        <v>2020</v>
      </c>
      <c r="U274" s="16">
        <f t="shared" si="10"/>
        <v>35</v>
      </c>
      <c r="V274" s="19">
        <f>+O274-N274</f>
        <v>0</v>
      </c>
      <c r="W274" s="19">
        <f>+Q274-P274</f>
        <v>0</v>
      </c>
      <c r="X274" s="19">
        <f t="shared" si="11"/>
        <v>0</v>
      </c>
      <c r="Y274" s="19">
        <f>IF(AND(O274&lt;&gt;0,P274&lt;&gt;0),P274-O274,0)</f>
        <v>0</v>
      </c>
    </row>
    <row r="275" spans="1:25" x14ac:dyDescent="0.2">
      <c r="A275" s="23">
        <v>44074</v>
      </c>
      <c r="B275" s="16">
        <v>36</v>
      </c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24"/>
      <c r="O275" s="24"/>
      <c r="P275" s="24">
        <v>0.49769699999887962</v>
      </c>
      <c r="Q275" s="26">
        <v>0.75</v>
      </c>
      <c r="R275" s="19">
        <v>1.4583333333333299</v>
      </c>
      <c r="S275" s="19">
        <v>0.33333333333333298</v>
      </c>
      <c r="T275" s="10">
        <f>YEAR(A275)</f>
        <v>2020</v>
      </c>
      <c r="U275" s="16">
        <f t="shared" si="10"/>
        <v>36</v>
      </c>
      <c r="V275" s="19">
        <f>+O275-N275</f>
        <v>0</v>
      </c>
      <c r="W275" s="19">
        <f>+Q275-P275</f>
        <v>0.25230300000112038</v>
      </c>
      <c r="X275" s="19">
        <f t="shared" si="11"/>
        <v>0.25230300000112038</v>
      </c>
      <c r="Y275" s="19">
        <f>IF(AND(O275&lt;&gt;0,P275&lt;&gt;0),P275-O275,0)</f>
        <v>0</v>
      </c>
    </row>
    <row r="276" spans="1:25" x14ac:dyDescent="0.2">
      <c r="A276" s="23">
        <v>44076</v>
      </c>
      <c r="B276" s="16">
        <v>36</v>
      </c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24">
        <v>0.33707200000208104</v>
      </c>
      <c r="O276" s="24">
        <v>0.58752300000196556</v>
      </c>
      <c r="P276" s="25">
        <v>0.625</v>
      </c>
      <c r="Q276" s="26">
        <v>0.77515000000130385</v>
      </c>
      <c r="R276" s="19">
        <v>1.4583333333333299</v>
      </c>
      <c r="S276" s="19">
        <v>0.33333333333333298</v>
      </c>
      <c r="T276" s="10">
        <f>YEAR(A276)</f>
        <v>2020</v>
      </c>
      <c r="U276" s="16">
        <f t="shared" si="10"/>
        <v>36</v>
      </c>
      <c r="V276" s="19">
        <f>+O276-N276</f>
        <v>0.25045099999988452</v>
      </c>
      <c r="W276" s="19">
        <f>+Q276-P276</f>
        <v>0.15015000000130385</v>
      </c>
      <c r="X276" s="19">
        <f t="shared" si="11"/>
        <v>0.40060100000118837</v>
      </c>
      <c r="Y276" s="19">
        <f>IF(AND(O276&lt;&gt;0,P276&lt;&gt;0),P276-O276,0)</f>
        <v>3.7476999998034444E-2</v>
      </c>
    </row>
    <row r="277" spans="1:25" x14ac:dyDescent="0.2">
      <c r="A277" s="23">
        <v>44077</v>
      </c>
      <c r="B277" s="16">
        <v>36</v>
      </c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24">
        <v>0.34297499999956926</v>
      </c>
      <c r="O277" s="24">
        <v>0.59225699999660719</v>
      </c>
      <c r="P277" s="25">
        <v>0.61671300000307383</v>
      </c>
      <c r="Q277" s="26">
        <v>0.75910899999871617</v>
      </c>
      <c r="R277" s="19">
        <v>1.4583333333333299</v>
      </c>
      <c r="S277" s="19">
        <v>0.33333333333333298</v>
      </c>
      <c r="T277" s="10">
        <f>YEAR(A277)</f>
        <v>2020</v>
      </c>
      <c r="U277" s="16">
        <f t="shared" si="10"/>
        <v>36</v>
      </c>
      <c r="V277" s="19">
        <f>+O277-N277</f>
        <v>0.24928199999703793</v>
      </c>
      <c r="W277" s="19">
        <f>+Q277-P277</f>
        <v>0.14239599999564234</v>
      </c>
      <c r="X277" s="19">
        <f t="shared" si="11"/>
        <v>0.39167799999268027</v>
      </c>
      <c r="Y277" s="19">
        <f>IF(AND(O277&lt;&gt;0,P277&lt;&gt;0),P277-O277,0)</f>
        <v>2.4456000006466638E-2</v>
      </c>
    </row>
    <row r="278" spans="1:25" x14ac:dyDescent="0.2">
      <c r="A278" s="23">
        <v>44079</v>
      </c>
      <c r="B278" s="16">
        <v>36</v>
      </c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24">
        <v>0.35609999999724096</v>
      </c>
      <c r="O278" s="24">
        <v>0.55097199999727309</v>
      </c>
      <c r="P278" s="25">
        <v>0.59789399999863235</v>
      </c>
      <c r="Q278" s="26">
        <v>0.7672450000027311</v>
      </c>
      <c r="R278" s="19">
        <v>1.4583333333333299</v>
      </c>
      <c r="S278" s="19">
        <v>0.33333333333333298</v>
      </c>
      <c r="T278" s="10">
        <f>YEAR(A278)</f>
        <v>2020</v>
      </c>
      <c r="U278" s="16">
        <f t="shared" si="10"/>
        <v>36</v>
      </c>
      <c r="V278" s="19">
        <f>+O278-N278</f>
        <v>0.19487200000003213</v>
      </c>
      <c r="W278" s="19">
        <f>+Q278-P278</f>
        <v>0.16935100000409875</v>
      </c>
      <c r="X278" s="19">
        <f t="shared" si="11"/>
        <v>0.36422300000413088</v>
      </c>
      <c r="Y278" s="19">
        <f>IF(AND(O278&lt;&gt;0,P278&lt;&gt;0),P278-O278,0)</f>
        <v>4.6922000001359265E-2</v>
      </c>
    </row>
    <row r="279" spans="1:25" x14ac:dyDescent="0.2">
      <c r="A279" s="23">
        <v>44081</v>
      </c>
      <c r="B279" s="16">
        <v>37</v>
      </c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24">
        <v>0</v>
      </c>
      <c r="O279" s="24">
        <v>0</v>
      </c>
      <c r="P279" s="25">
        <v>0.53916700000263518</v>
      </c>
      <c r="Q279" s="26">
        <v>0.78561300000001211</v>
      </c>
      <c r="R279" s="19">
        <v>1.4583333333333299</v>
      </c>
      <c r="S279" s="19">
        <v>0.33333333333333298</v>
      </c>
      <c r="T279" s="10">
        <f>YEAR(A279)</f>
        <v>2020</v>
      </c>
      <c r="U279" s="16">
        <f t="shared" si="10"/>
        <v>37</v>
      </c>
      <c r="V279" s="19">
        <f>+O279-N279</f>
        <v>0</v>
      </c>
      <c r="W279" s="19">
        <f>+Q279-P279</f>
        <v>0.24644599999737693</v>
      </c>
      <c r="X279" s="19">
        <f t="shared" si="11"/>
        <v>0.24644599999737693</v>
      </c>
      <c r="Y279" s="19">
        <f>IF(AND(O279&lt;&gt;0,P279&lt;&gt;0),P279-O279,0)</f>
        <v>0</v>
      </c>
    </row>
    <row r="280" spans="1:25" x14ac:dyDescent="0.2">
      <c r="A280" s="23">
        <v>44082</v>
      </c>
      <c r="B280" s="16">
        <v>37</v>
      </c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24">
        <v>0.3372220000019297</v>
      </c>
      <c r="O280" s="24">
        <v>0.54313700000056997</v>
      </c>
      <c r="P280" s="25">
        <v>0.59139999999752035</v>
      </c>
      <c r="Q280" s="26">
        <v>0.70891200000187382</v>
      </c>
      <c r="R280" s="19">
        <v>1.4583333333333299</v>
      </c>
      <c r="S280" s="19">
        <v>0.33333333333333298</v>
      </c>
      <c r="T280" s="10">
        <f>YEAR(A280)</f>
        <v>2020</v>
      </c>
      <c r="U280" s="16">
        <f t="shared" si="10"/>
        <v>37</v>
      </c>
      <c r="V280" s="19">
        <f>+O280-N280</f>
        <v>0.20591499999864027</v>
      </c>
      <c r="W280" s="19">
        <f>+Q280-P280</f>
        <v>0.11751200000435347</v>
      </c>
      <c r="X280" s="19">
        <f t="shared" si="11"/>
        <v>0.32342700000299374</v>
      </c>
      <c r="Y280" s="19">
        <f>IF(AND(O280&lt;&gt;0,P280&lt;&gt;0),P280-O280,0)</f>
        <v>4.8262999996950384E-2</v>
      </c>
    </row>
    <row r="281" spans="1:25" x14ac:dyDescent="0.2">
      <c r="A281" s="23">
        <v>44083</v>
      </c>
      <c r="B281" s="16">
        <v>37</v>
      </c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24">
        <v>0.33569400000124006</v>
      </c>
      <c r="O281" s="24">
        <v>0.54166666666666663</v>
      </c>
      <c r="P281" s="25">
        <v>0.58333333333333337</v>
      </c>
      <c r="Q281" s="26">
        <v>0.79086799999640789</v>
      </c>
      <c r="R281" s="19">
        <v>1.4583333333333299</v>
      </c>
      <c r="S281" s="19">
        <v>0.33333333333333298</v>
      </c>
      <c r="T281" s="10">
        <f>YEAR(A281)</f>
        <v>2020</v>
      </c>
      <c r="U281" s="16">
        <f t="shared" si="10"/>
        <v>37</v>
      </c>
      <c r="V281" s="19">
        <f>+O281-N281</f>
        <v>0.20597266666542657</v>
      </c>
      <c r="W281" s="19">
        <f>+Q281-P281</f>
        <v>0.20753466666307452</v>
      </c>
      <c r="X281" s="19">
        <f t="shared" si="11"/>
        <v>0.41350733332850109</v>
      </c>
      <c r="Y281" s="19">
        <f>IF(AND(O281&lt;&gt;0,P281&lt;&gt;0),P281-O281,0)</f>
        <v>4.1666666666666741E-2</v>
      </c>
    </row>
    <row r="282" spans="1:25" x14ac:dyDescent="0.2">
      <c r="A282" s="23">
        <v>44084</v>
      </c>
      <c r="B282" s="16">
        <v>37</v>
      </c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24">
        <v>0.33333333333333331</v>
      </c>
      <c r="O282" s="24">
        <v>0.55656299999827752</v>
      </c>
      <c r="P282" s="25">
        <v>0.58240700000169454</v>
      </c>
      <c r="Q282" s="26">
        <v>0.75572899999679066</v>
      </c>
      <c r="R282" s="19">
        <v>1.4583333333333299</v>
      </c>
      <c r="S282" s="19">
        <v>0.33333333333333298</v>
      </c>
      <c r="T282" s="10">
        <f>YEAR(A282)</f>
        <v>2020</v>
      </c>
      <c r="U282" s="16">
        <f t="shared" ref="U282:U345" si="12">WEEKNUM(A282)</f>
        <v>37</v>
      </c>
      <c r="V282" s="19">
        <f>+O282-N282</f>
        <v>0.2232296666649442</v>
      </c>
      <c r="W282" s="19">
        <f>+Q282-P282</f>
        <v>0.17332199999509612</v>
      </c>
      <c r="X282" s="19">
        <f t="shared" si="11"/>
        <v>0.39655166666004033</v>
      </c>
      <c r="Y282" s="19">
        <f>IF(AND(O282&lt;&gt;0,P282&lt;&gt;0),P282-O282,0)</f>
        <v>2.5844000003417023E-2</v>
      </c>
    </row>
    <row r="283" spans="1:25" x14ac:dyDescent="0.2">
      <c r="A283" s="23">
        <v>44088</v>
      </c>
      <c r="B283" s="16">
        <v>38</v>
      </c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24"/>
      <c r="O283" s="24"/>
      <c r="P283" s="24">
        <v>0.53299800000240793</v>
      </c>
      <c r="Q283" s="26">
        <v>0.75</v>
      </c>
      <c r="R283" s="19">
        <v>1.4583333333333299</v>
      </c>
      <c r="S283" s="19">
        <v>0.33333333333333298</v>
      </c>
      <c r="T283" s="10">
        <f>YEAR(A283)</f>
        <v>2020</v>
      </c>
      <c r="U283" s="16">
        <f t="shared" si="12"/>
        <v>38</v>
      </c>
      <c r="V283" s="19">
        <f>+O283-N283</f>
        <v>0</v>
      </c>
      <c r="W283" s="19">
        <f>+Q283-P283</f>
        <v>0.21700199999759207</v>
      </c>
      <c r="X283" s="19">
        <f t="shared" si="11"/>
        <v>0.21700199999759207</v>
      </c>
      <c r="Y283" s="19">
        <f>IF(AND(O283&lt;&gt;0,P283&lt;&gt;0),P283-O283,0)</f>
        <v>0</v>
      </c>
    </row>
    <row r="284" spans="1:25" x14ac:dyDescent="0.2">
      <c r="A284" s="23">
        <v>44089</v>
      </c>
      <c r="B284" s="16">
        <v>38</v>
      </c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24">
        <v>0.33211799999844516</v>
      </c>
      <c r="O284" s="24">
        <v>0.53885399999853689</v>
      </c>
      <c r="P284" s="25">
        <v>0.57554399999935413</v>
      </c>
      <c r="Q284" s="26">
        <v>0.73473399999784306</v>
      </c>
      <c r="R284" s="19">
        <v>1.4583333333333299</v>
      </c>
      <c r="S284" s="19">
        <v>0.33333333333333298</v>
      </c>
      <c r="T284" s="10">
        <f>YEAR(A284)</f>
        <v>2020</v>
      </c>
      <c r="U284" s="16">
        <f t="shared" si="12"/>
        <v>38</v>
      </c>
      <c r="V284" s="19">
        <f>+O284-N284</f>
        <v>0.20673600000009174</v>
      </c>
      <c r="W284" s="19">
        <f>+Q284-P284</f>
        <v>0.15918999999848893</v>
      </c>
      <c r="X284" s="19">
        <f t="shared" si="11"/>
        <v>0.36592599999858066</v>
      </c>
      <c r="Y284" s="19">
        <f>IF(AND(O284&lt;&gt;0,P284&lt;&gt;0),P284-O284,0)</f>
        <v>3.6690000000817236E-2</v>
      </c>
    </row>
    <row r="285" spans="1:25" x14ac:dyDescent="0.2">
      <c r="A285" s="23">
        <v>44090</v>
      </c>
      <c r="B285" s="16">
        <v>38</v>
      </c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24">
        <v>0.32694400000036694</v>
      </c>
      <c r="O285" s="24">
        <v>0.52588000000105239</v>
      </c>
      <c r="P285" s="25">
        <v>0.53695600000355626</v>
      </c>
      <c r="Q285" s="26">
        <v>0.70267400000011548</v>
      </c>
      <c r="R285" s="19">
        <v>1.4583333333333299</v>
      </c>
      <c r="S285" s="19">
        <v>0.33333333333333298</v>
      </c>
      <c r="T285" s="10">
        <f>YEAR(A285)</f>
        <v>2020</v>
      </c>
      <c r="U285" s="16">
        <f t="shared" si="12"/>
        <v>38</v>
      </c>
      <c r="V285" s="19">
        <f>+O285-N285</f>
        <v>0.19893600000068545</v>
      </c>
      <c r="W285" s="19">
        <f>+Q285-P285</f>
        <v>0.16571799999655923</v>
      </c>
      <c r="X285" s="19">
        <f t="shared" si="11"/>
        <v>0.36465399999724468</v>
      </c>
      <c r="Y285" s="19">
        <f>IF(AND(O285&lt;&gt;0,P285&lt;&gt;0),P285-O285,0)</f>
        <v>1.1076000002503861E-2</v>
      </c>
    </row>
    <row r="286" spans="1:25" x14ac:dyDescent="0.2">
      <c r="A286" s="23">
        <v>44091</v>
      </c>
      <c r="B286" s="16">
        <v>38</v>
      </c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24">
        <v>0.33346100000198931</v>
      </c>
      <c r="O286" s="24">
        <v>0.5487040000007255</v>
      </c>
      <c r="P286" s="25">
        <v>0.5798030000005383</v>
      </c>
      <c r="Q286" s="26">
        <v>0.75314800000342075</v>
      </c>
      <c r="R286" s="19">
        <v>1.4583333333333299</v>
      </c>
      <c r="S286" s="19">
        <v>0.33333333333333298</v>
      </c>
      <c r="T286" s="10">
        <f>YEAR(A286)</f>
        <v>2020</v>
      </c>
      <c r="U286" s="16">
        <f t="shared" si="12"/>
        <v>38</v>
      </c>
      <c r="V286" s="19">
        <f>+O286-N286</f>
        <v>0.2152429999987362</v>
      </c>
      <c r="W286" s="19">
        <f>+Q286-P286</f>
        <v>0.17334500000288244</v>
      </c>
      <c r="X286" s="19">
        <f t="shared" si="11"/>
        <v>0.38858800000161864</v>
      </c>
      <c r="Y286" s="19">
        <f>IF(AND(O286&lt;&gt;0,P286&lt;&gt;0),P286-O286,0)</f>
        <v>3.1098999999812804E-2</v>
      </c>
    </row>
    <row r="287" spans="1:25" x14ac:dyDescent="0.2">
      <c r="A287" s="23">
        <v>44095</v>
      </c>
      <c r="B287" s="16">
        <v>39</v>
      </c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24">
        <v>0</v>
      </c>
      <c r="O287" s="24">
        <v>0</v>
      </c>
      <c r="P287" s="25">
        <v>0.53799799999978859</v>
      </c>
      <c r="Q287" s="26">
        <v>0.7848260000027949</v>
      </c>
      <c r="R287" s="19">
        <v>1.4583333333333299</v>
      </c>
      <c r="S287" s="19">
        <v>0.33333333333333298</v>
      </c>
      <c r="T287" s="10">
        <f>YEAR(A287)</f>
        <v>2020</v>
      </c>
      <c r="U287" s="16">
        <f t="shared" si="12"/>
        <v>39</v>
      </c>
      <c r="V287" s="19">
        <f>+O287-N287</f>
        <v>0</v>
      </c>
      <c r="W287" s="19">
        <f>+Q287-P287</f>
        <v>0.24682800000300631</v>
      </c>
      <c r="X287" s="19">
        <f t="shared" si="11"/>
        <v>0.24682800000300631</v>
      </c>
      <c r="Y287" s="19">
        <f>IF(AND(O287&lt;&gt;0,P287&lt;&gt;0),P287-O287,0)</f>
        <v>0</v>
      </c>
    </row>
    <row r="288" spans="1:25" x14ac:dyDescent="0.2">
      <c r="A288" s="23">
        <v>44096</v>
      </c>
      <c r="B288" s="16">
        <v>39</v>
      </c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24">
        <v>0.33339100000011967</v>
      </c>
      <c r="O288" s="24">
        <v>0.54561300000204938</v>
      </c>
      <c r="P288" s="25">
        <v>0.58989599999767961</v>
      </c>
      <c r="Q288" s="26">
        <v>0.71360000000277068</v>
      </c>
      <c r="R288" s="19">
        <v>1.4583333333333299</v>
      </c>
      <c r="S288" s="19">
        <v>0.33333333333333298</v>
      </c>
      <c r="T288" s="10">
        <f>YEAR(A288)</f>
        <v>2020</v>
      </c>
      <c r="U288" s="16">
        <f t="shared" si="12"/>
        <v>39</v>
      </c>
      <c r="V288" s="19">
        <f>+O288-N288</f>
        <v>0.2122220000019297</v>
      </c>
      <c r="W288" s="19">
        <f>+Q288-P288</f>
        <v>0.12370400000509107</v>
      </c>
      <c r="X288" s="19">
        <f t="shared" si="11"/>
        <v>0.33592600000702078</v>
      </c>
      <c r="Y288" s="19">
        <f>IF(AND(O288&lt;&gt;0,P288&lt;&gt;0),P288-O288,0)</f>
        <v>4.4282999995630234E-2</v>
      </c>
    </row>
    <row r="289" spans="1:25" x14ac:dyDescent="0.2">
      <c r="A289" s="23">
        <v>44097</v>
      </c>
      <c r="B289" s="16">
        <v>39</v>
      </c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24">
        <v>0.33216399999946589</v>
      </c>
      <c r="O289" s="24">
        <v>0.56819399999949383</v>
      </c>
      <c r="P289" s="25">
        <v>0.59046300000045449</v>
      </c>
      <c r="Q289" s="26">
        <v>0.72416700000030687</v>
      </c>
      <c r="R289" s="19">
        <v>1.4583333333333299</v>
      </c>
      <c r="S289" s="19">
        <v>0.33333333333333298</v>
      </c>
      <c r="T289" s="10">
        <f>YEAR(A289)</f>
        <v>2020</v>
      </c>
      <c r="U289" s="16">
        <f t="shared" si="12"/>
        <v>39</v>
      </c>
      <c r="V289" s="19">
        <f>+O289-N289</f>
        <v>0.23603000000002794</v>
      </c>
      <c r="W289" s="19">
        <f>+Q289-P289</f>
        <v>0.13370399999985239</v>
      </c>
      <c r="X289" s="19">
        <f t="shared" si="11"/>
        <v>0.36973399999988033</v>
      </c>
      <c r="Y289" s="19">
        <f>IF(AND(O289&lt;&gt;0,P289&lt;&gt;0),P289-O289,0)</f>
        <v>2.2269000000960659E-2</v>
      </c>
    </row>
    <row r="290" spans="1:25" x14ac:dyDescent="0.2">
      <c r="A290" s="23">
        <v>44098</v>
      </c>
      <c r="B290" s="16">
        <v>39</v>
      </c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24">
        <v>0.33622699999978067</v>
      </c>
      <c r="O290" s="24">
        <v>0.54408600000169827</v>
      </c>
      <c r="P290" s="25">
        <v>0.58333333333333337</v>
      </c>
      <c r="Q290" s="26">
        <v>0.75966399999742862</v>
      </c>
      <c r="R290" s="19">
        <v>1.4583333333333299</v>
      </c>
      <c r="S290" s="19">
        <v>0.33333333333333298</v>
      </c>
      <c r="T290" s="10">
        <f>YEAR(A290)</f>
        <v>2020</v>
      </c>
      <c r="U290" s="16">
        <f t="shared" si="12"/>
        <v>39</v>
      </c>
      <c r="V290" s="19">
        <f>+O290-N290</f>
        <v>0.20785900000191759</v>
      </c>
      <c r="W290" s="19">
        <f>+Q290-P290</f>
        <v>0.17633066666409525</v>
      </c>
      <c r="X290" s="19">
        <f t="shared" si="11"/>
        <v>0.38418966666601284</v>
      </c>
      <c r="Y290" s="19">
        <f>IF(AND(O290&lt;&gt;0,P290&lt;&gt;0),P290-O290,0)</f>
        <v>3.9247333331635104E-2</v>
      </c>
    </row>
    <row r="291" spans="1:25" x14ac:dyDescent="0.2">
      <c r="A291" s="23">
        <v>44100</v>
      </c>
      <c r="B291" s="16">
        <v>39</v>
      </c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24">
        <v>0.32111099999747239</v>
      </c>
      <c r="O291" s="24">
        <v>0.55356500000198139</v>
      </c>
      <c r="P291" s="25">
        <v>0.58115700000053039</v>
      </c>
      <c r="Q291" s="26">
        <v>0.74606499999936204</v>
      </c>
      <c r="R291" s="19">
        <v>1.4583333333333299</v>
      </c>
      <c r="S291" s="19">
        <v>0.33333333333333298</v>
      </c>
      <c r="T291" s="10">
        <f>YEAR(A291)</f>
        <v>2020</v>
      </c>
      <c r="U291" s="16">
        <f t="shared" si="12"/>
        <v>39</v>
      </c>
      <c r="V291" s="19">
        <f>+O291-N291</f>
        <v>0.232454000004509</v>
      </c>
      <c r="W291" s="19">
        <f>+Q291-P291</f>
        <v>0.16490799999883166</v>
      </c>
      <c r="X291" s="19">
        <f t="shared" si="11"/>
        <v>0.39736200000334065</v>
      </c>
      <c r="Y291" s="19">
        <f>IF(AND(O291&lt;&gt;0,P291&lt;&gt;0),P291-O291,0)</f>
        <v>2.7591999998548999E-2</v>
      </c>
    </row>
    <row r="292" spans="1:25" x14ac:dyDescent="0.2">
      <c r="A292" s="23">
        <v>44103</v>
      </c>
      <c r="B292" s="16">
        <v>40</v>
      </c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24">
        <v>0.3335880000013276</v>
      </c>
      <c r="O292" s="24">
        <v>0.54561300000204938</v>
      </c>
      <c r="P292" s="25">
        <v>0.58248800000001211</v>
      </c>
      <c r="Q292" s="26">
        <v>0.73822900000232039</v>
      </c>
      <c r="R292" s="19">
        <v>1.4583333333333299</v>
      </c>
      <c r="S292" s="19">
        <v>0.33333333333333298</v>
      </c>
      <c r="T292" s="10">
        <f>YEAR(A292)</f>
        <v>2020</v>
      </c>
      <c r="U292" s="16">
        <f t="shared" si="12"/>
        <v>40</v>
      </c>
      <c r="V292" s="19">
        <f>+O292-N292</f>
        <v>0.21202500000072177</v>
      </c>
      <c r="W292" s="19">
        <f>+Q292-P292</f>
        <v>0.15574100000230828</v>
      </c>
      <c r="X292" s="19">
        <f t="shared" si="11"/>
        <v>0.36776600000303006</v>
      </c>
      <c r="Y292" s="19">
        <f>IF(AND(O292&lt;&gt;0,P292&lt;&gt;0),P292-O292,0)</f>
        <v>3.6874999997962732E-2</v>
      </c>
    </row>
    <row r="293" spans="1:25" x14ac:dyDescent="0.2">
      <c r="A293" s="23">
        <v>44104</v>
      </c>
      <c r="B293" s="16">
        <v>40</v>
      </c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24">
        <v>0.33105300000170246</v>
      </c>
      <c r="O293" s="24">
        <v>0.57186299999739276</v>
      </c>
      <c r="P293" s="25">
        <v>0.59371500000270316</v>
      </c>
      <c r="Q293" s="26">
        <v>0.75159700000222074</v>
      </c>
      <c r="R293" s="19">
        <v>1.4583333333333299</v>
      </c>
      <c r="S293" s="19">
        <v>0.33333333333333298</v>
      </c>
      <c r="T293" s="10">
        <f>YEAR(A293)</f>
        <v>2020</v>
      </c>
      <c r="U293" s="16">
        <f t="shared" si="12"/>
        <v>40</v>
      </c>
      <c r="V293" s="19">
        <f>+O293-N293</f>
        <v>0.2408099999956903</v>
      </c>
      <c r="W293" s="19">
        <f>+Q293-P293</f>
        <v>0.15788199999951757</v>
      </c>
      <c r="X293" s="19">
        <f t="shared" si="11"/>
        <v>0.39869199999520788</v>
      </c>
      <c r="Y293" s="19">
        <f>IF(AND(O293&lt;&gt;0,P293&lt;&gt;0),P293-O293,0)</f>
        <v>2.1852000005310401E-2</v>
      </c>
    </row>
    <row r="294" spans="1:25" x14ac:dyDescent="0.2">
      <c r="A294" s="23">
        <v>44105</v>
      </c>
      <c r="B294" s="16">
        <v>40</v>
      </c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24">
        <v>0.35681699999986449</v>
      </c>
      <c r="O294" s="24">
        <v>0.53828700000303797</v>
      </c>
      <c r="P294" s="25">
        <v>0.58060200000181794</v>
      </c>
      <c r="Q294" s="26">
        <v>0.75430600000254344</v>
      </c>
      <c r="R294" s="19">
        <v>1.4583333333333299</v>
      </c>
      <c r="S294" s="19">
        <v>0.33333333333333298</v>
      </c>
      <c r="T294" s="10">
        <f>YEAR(A294)</f>
        <v>2020</v>
      </c>
      <c r="U294" s="16">
        <f t="shared" si="12"/>
        <v>40</v>
      </c>
      <c r="V294" s="19">
        <f>+O294-N294</f>
        <v>0.18147000000317348</v>
      </c>
      <c r="W294" s="19">
        <f>+Q294-P294</f>
        <v>0.1737040000007255</v>
      </c>
      <c r="X294" s="19">
        <f t="shared" si="11"/>
        <v>0.35517400000389898</v>
      </c>
      <c r="Y294" s="19">
        <f>IF(AND(O294&lt;&gt;0,P294&lt;&gt;0),P294-O294,0)</f>
        <v>4.2314999998779967E-2</v>
      </c>
    </row>
    <row r="295" spans="1:25" x14ac:dyDescent="0.2">
      <c r="A295" s="23">
        <v>44107</v>
      </c>
      <c r="B295" s="16">
        <v>40</v>
      </c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24">
        <v>0.32579899999836925</v>
      </c>
      <c r="O295" s="24">
        <v>0.57559000000037486</v>
      </c>
      <c r="P295" s="25">
        <v>0.61149299999669893</v>
      </c>
      <c r="Q295" s="26">
        <v>0.70614599999680649</v>
      </c>
      <c r="R295" s="19">
        <v>1.4583333333333299</v>
      </c>
      <c r="S295" s="19">
        <v>0.33333333333333298</v>
      </c>
      <c r="T295" s="10">
        <f>YEAR(A295)</f>
        <v>2020</v>
      </c>
      <c r="U295" s="16">
        <f t="shared" si="12"/>
        <v>40</v>
      </c>
      <c r="V295" s="19">
        <f>+O295-N295</f>
        <v>0.2497910000020056</v>
      </c>
      <c r="W295" s="19">
        <f>+Q295-P295</f>
        <v>9.4653000000107568E-2</v>
      </c>
      <c r="X295" s="19">
        <f t="shared" si="11"/>
        <v>0.34444400000211317</v>
      </c>
      <c r="Y295" s="19">
        <f>IF(AND(O295&lt;&gt;0,P295&lt;&gt;0),P295-O295,0)</f>
        <v>3.590299999632407E-2</v>
      </c>
    </row>
    <row r="296" spans="1:25" x14ac:dyDescent="0.2">
      <c r="A296" s="23">
        <v>44111</v>
      </c>
      <c r="B296" s="16">
        <v>41</v>
      </c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24">
        <v>0.33211799999844516</v>
      </c>
      <c r="O296" s="24">
        <v>0.55797500000335276</v>
      </c>
      <c r="P296" s="25">
        <v>0.59297499999956926</v>
      </c>
      <c r="Q296" s="26">
        <v>0.74612299999716925</v>
      </c>
      <c r="R296" s="19">
        <v>1.4583333333333299</v>
      </c>
      <c r="S296" s="19">
        <v>0.33333333333333298</v>
      </c>
      <c r="T296" s="10">
        <f>YEAR(A296)</f>
        <v>2020</v>
      </c>
      <c r="U296" s="16">
        <f t="shared" si="12"/>
        <v>41</v>
      </c>
      <c r="V296" s="19">
        <f>+O296-N296</f>
        <v>0.2258570000049076</v>
      </c>
      <c r="W296" s="19">
        <f>+Q296-P296</f>
        <v>0.15314799999759998</v>
      </c>
      <c r="X296" s="19">
        <f t="shared" si="11"/>
        <v>0.37900500000250759</v>
      </c>
      <c r="Y296" s="19">
        <f>IF(AND(O296&lt;&gt;0,P296&lt;&gt;0),P296-O296,0)</f>
        <v>3.4999999996216502E-2</v>
      </c>
    </row>
    <row r="297" spans="1:25" x14ac:dyDescent="0.2">
      <c r="A297" s="23">
        <v>44116</v>
      </c>
      <c r="B297" s="16">
        <v>42</v>
      </c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24">
        <v>0</v>
      </c>
      <c r="O297" s="24">
        <v>0</v>
      </c>
      <c r="P297" s="25">
        <v>0.54018499999801861</v>
      </c>
      <c r="Q297" s="26">
        <v>0.77148100000340492</v>
      </c>
      <c r="R297" s="19">
        <v>1.4583333333333299</v>
      </c>
      <c r="S297" s="19">
        <v>0.33333333333333298</v>
      </c>
      <c r="T297" s="10">
        <f>YEAR(A297)</f>
        <v>2020</v>
      </c>
      <c r="U297" s="16">
        <f t="shared" si="12"/>
        <v>42</v>
      </c>
      <c r="V297" s="19">
        <f>+O297-N297</f>
        <v>0</v>
      </c>
      <c r="W297" s="19">
        <f>+Q297-P297</f>
        <v>0.2312960000053863</v>
      </c>
      <c r="X297" s="19">
        <f t="shared" si="11"/>
        <v>0.2312960000053863</v>
      </c>
      <c r="Y297" s="19">
        <f>IF(AND(O297&lt;&gt;0,P297&lt;&gt;0),P297-O297,0)</f>
        <v>0</v>
      </c>
    </row>
    <row r="298" spans="1:25" x14ac:dyDescent="0.2">
      <c r="A298" s="23">
        <v>44117</v>
      </c>
      <c r="B298" s="16">
        <v>42</v>
      </c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24">
        <v>0.33671299999696203</v>
      </c>
      <c r="O298" s="24">
        <v>0.55224499999894761</v>
      </c>
      <c r="P298" s="25">
        <v>0.58634300000267103</v>
      </c>
      <c r="Q298" s="26">
        <v>0.75538200000301003</v>
      </c>
      <c r="R298" s="19">
        <v>1.4583333333333299</v>
      </c>
      <c r="S298" s="19">
        <v>0.33333333333333298</v>
      </c>
      <c r="T298" s="10">
        <f>YEAR(A298)</f>
        <v>2020</v>
      </c>
      <c r="U298" s="16">
        <f t="shared" si="12"/>
        <v>42</v>
      </c>
      <c r="V298" s="19">
        <f>+O298-N298</f>
        <v>0.21553200000198558</v>
      </c>
      <c r="W298" s="19">
        <f>+Q298-P298</f>
        <v>0.169039000000339</v>
      </c>
      <c r="X298" s="19">
        <f t="shared" si="11"/>
        <v>0.38457100000232458</v>
      </c>
      <c r="Y298" s="19">
        <f>IF(AND(O298&lt;&gt;0,P298&lt;&gt;0),P298-O298,0)</f>
        <v>3.4098000003723428E-2</v>
      </c>
    </row>
    <row r="299" spans="1:25" x14ac:dyDescent="0.2">
      <c r="A299" s="23">
        <v>44118</v>
      </c>
      <c r="B299" s="16">
        <v>42</v>
      </c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24">
        <v>0.33056699999724515</v>
      </c>
      <c r="O299" s="24">
        <v>0.54166666666666663</v>
      </c>
      <c r="P299" s="25">
        <v>0.58668999999645166</v>
      </c>
      <c r="Q299" s="26">
        <v>0.76964099999895552</v>
      </c>
      <c r="R299" s="19">
        <v>1.4583333333333299</v>
      </c>
      <c r="S299" s="19">
        <v>0.33333333333333298</v>
      </c>
      <c r="T299" s="10">
        <f>YEAR(A299)</f>
        <v>2020</v>
      </c>
      <c r="U299" s="16">
        <f t="shared" si="12"/>
        <v>42</v>
      </c>
      <c r="V299" s="19">
        <f>+O299-N299</f>
        <v>0.21109966666942148</v>
      </c>
      <c r="W299" s="19">
        <f>+Q299-P299</f>
        <v>0.18295100000250386</v>
      </c>
      <c r="X299" s="19">
        <f t="shared" si="11"/>
        <v>0.39405066667192534</v>
      </c>
      <c r="Y299" s="19">
        <f>IF(AND(O299&lt;&gt;0,P299&lt;&gt;0),P299-O299,0)</f>
        <v>4.5023333329785031E-2</v>
      </c>
    </row>
    <row r="300" spans="1:25" x14ac:dyDescent="0.2">
      <c r="A300" s="23">
        <v>44119</v>
      </c>
      <c r="B300" s="16">
        <v>42</v>
      </c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24">
        <v>0.3363309999986086</v>
      </c>
      <c r="O300" s="24">
        <v>0.5497449999966193</v>
      </c>
      <c r="P300" s="25">
        <v>0.57875000000058208</v>
      </c>
      <c r="Q300" s="26">
        <v>0.73036999999749241</v>
      </c>
      <c r="R300" s="19">
        <v>1.4583333333333299</v>
      </c>
      <c r="S300" s="19">
        <v>0.33333333333333298</v>
      </c>
      <c r="T300" s="10">
        <f>YEAR(A300)</f>
        <v>2020</v>
      </c>
      <c r="U300" s="16">
        <f t="shared" si="12"/>
        <v>42</v>
      </c>
      <c r="V300" s="19">
        <f>+O300-N300</f>
        <v>0.21341399999801069</v>
      </c>
      <c r="W300" s="19">
        <f>+Q300-P300</f>
        <v>0.15161999999691034</v>
      </c>
      <c r="X300" s="19">
        <f t="shared" si="11"/>
        <v>0.36503399999492103</v>
      </c>
      <c r="Y300" s="19">
        <f>IF(AND(O300&lt;&gt;0,P300&lt;&gt;0),P300-O300,0)</f>
        <v>2.9005000003962778E-2</v>
      </c>
    </row>
    <row r="301" spans="1:25" x14ac:dyDescent="0.2">
      <c r="A301" s="23">
        <v>44121</v>
      </c>
      <c r="B301" s="16">
        <v>42</v>
      </c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24">
        <v>0.3392359999998007</v>
      </c>
      <c r="O301" s="24">
        <v>0.5607289999970817</v>
      </c>
      <c r="P301" s="25">
        <v>0.59371500000270316</v>
      </c>
      <c r="Q301" s="26">
        <v>0.75570600000355626</v>
      </c>
      <c r="R301" s="19">
        <v>1.4583333333333299</v>
      </c>
      <c r="S301" s="19">
        <v>0.33333333333333298</v>
      </c>
      <c r="T301" s="10">
        <f>YEAR(A301)</f>
        <v>2020</v>
      </c>
      <c r="U301" s="16">
        <f t="shared" si="12"/>
        <v>42</v>
      </c>
      <c r="V301" s="19">
        <f>+O301-N301</f>
        <v>0.221492999997281</v>
      </c>
      <c r="W301" s="19">
        <f>+Q301-P301</f>
        <v>0.16199100000085309</v>
      </c>
      <c r="X301" s="19">
        <f t="shared" si="11"/>
        <v>0.3834839999981341</v>
      </c>
      <c r="Y301" s="19">
        <f>IF(AND(O301&lt;&gt;0,P301&lt;&gt;0),P301-O301,0)</f>
        <v>3.2986000005621463E-2</v>
      </c>
    </row>
    <row r="302" spans="1:25" x14ac:dyDescent="0.2">
      <c r="A302" s="23">
        <v>44123</v>
      </c>
      <c r="B302" s="16">
        <v>43</v>
      </c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24">
        <v>0</v>
      </c>
      <c r="O302" s="24">
        <v>0</v>
      </c>
      <c r="P302" s="25">
        <v>0.53555600000254344</v>
      </c>
      <c r="Q302" s="26">
        <v>0.74494199999753619</v>
      </c>
      <c r="R302" s="19">
        <v>1.4583333333333299</v>
      </c>
      <c r="S302" s="19">
        <v>0.33333333333333298</v>
      </c>
      <c r="T302" s="10">
        <f>YEAR(A302)</f>
        <v>2020</v>
      </c>
      <c r="U302" s="16">
        <f t="shared" si="12"/>
        <v>43</v>
      </c>
      <c r="V302" s="19">
        <f>+O302-N302</f>
        <v>0</v>
      </c>
      <c r="W302" s="19">
        <f>+Q302-P302</f>
        <v>0.20938599999499274</v>
      </c>
      <c r="X302" s="19">
        <f t="shared" si="11"/>
        <v>0.20938599999499274</v>
      </c>
      <c r="Y302" s="19">
        <f>IF(AND(O302&lt;&gt;0,P302&lt;&gt;0),P302-O302,0)</f>
        <v>0</v>
      </c>
    </row>
    <row r="303" spans="1:25" x14ac:dyDescent="0.2">
      <c r="A303" s="23">
        <v>44124</v>
      </c>
      <c r="B303" s="16">
        <v>43</v>
      </c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24">
        <v>0.33658599999762373</v>
      </c>
      <c r="O303" s="24">
        <v>0.54155100000207312</v>
      </c>
      <c r="P303" s="25">
        <v>0.57797500000015134</v>
      </c>
      <c r="Q303" s="26">
        <v>0.7445949999964796</v>
      </c>
      <c r="R303" s="19">
        <v>1.4583333333333299</v>
      </c>
      <c r="S303" s="19">
        <v>0.33333333333333298</v>
      </c>
      <c r="T303" s="10">
        <f>YEAR(A303)</f>
        <v>2020</v>
      </c>
      <c r="U303" s="16">
        <f t="shared" si="12"/>
        <v>43</v>
      </c>
      <c r="V303" s="19">
        <f>+O303-N303</f>
        <v>0.20496500000444939</v>
      </c>
      <c r="W303" s="19">
        <f>+Q303-P303</f>
        <v>0.16661999999632826</v>
      </c>
      <c r="X303" s="19">
        <f t="shared" si="11"/>
        <v>0.37158500000077765</v>
      </c>
      <c r="Y303" s="19">
        <f>IF(AND(O303&lt;&gt;0,P303&lt;&gt;0),P303-O303,0)</f>
        <v>3.6423999998078216E-2</v>
      </c>
    </row>
    <row r="304" spans="1:25" x14ac:dyDescent="0.2">
      <c r="A304" s="23">
        <v>44125</v>
      </c>
      <c r="B304" s="16">
        <v>43</v>
      </c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24">
        <v>0.32822899999882793</v>
      </c>
      <c r="O304" s="24">
        <v>0.54175899999972899</v>
      </c>
      <c r="P304" s="25">
        <v>0.58442099999956554</v>
      </c>
      <c r="Q304" s="26">
        <v>0.68215300000156276</v>
      </c>
      <c r="R304" s="19">
        <v>1.4583333333333299</v>
      </c>
      <c r="S304" s="19">
        <v>0.33333333333333298</v>
      </c>
      <c r="T304" s="10">
        <f>YEAR(A304)</f>
        <v>2020</v>
      </c>
      <c r="U304" s="16">
        <f t="shared" si="12"/>
        <v>43</v>
      </c>
      <c r="V304" s="19">
        <f>+O304-N304</f>
        <v>0.21353000000090105</v>
      </c>
      <c r="W304" s="19">
        <f>+Q304-P304</f>
        <v>9.7732000001997221E-2</v>
      </c>
      <c r="X304" s="19">
        <f t="shared" si="11"/>
        <v>0.31126200000289828</v>
      </c>
      <c r="Y304" s="19">
        <f>IF(AND(O304&lt;&gt;0,P304&lt;&gt;0),P304-O304,0)</f>
        <v>4.2661999999836553E-2</v>
      </c>
    </row>
    <row r="305" spans="1:25" x14ac:dyDescent="0.2">
      <c r="A305" s="23">
        <v>44126</v>
      </c>
      <c r="B305" s="16">
        <v>43</v>
      </c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24">
        <v>0.33077500000217697</v>
      </c>
      <c r="O305" s="24">
        <v>0.54877300000225659</v>
      </c>
      <c r="P305" s="25">
        <v>0.57976900000358</v>
      </c>
      <c r="Q305" s="26">
        <v>0.73191000000224449</v>
      </c>
      <c r="R305" s="19">
        <v>1.4583333333333299</v>
      </c>
      <c r="S305" s="19">
        <v>0.33333333333333298</v>
      </c>
      <c r="T305" s="10">
        <f>YEAR(A305)</f>
        <v>2020</v>
      </c>
      <c r="U305" s="16">
        <f t="shared" si="12"/>
        <v>43</v>
      </c>
      <c r="V305" s="19">
        <f>+O305-N305</f>
        <v>0.21799800000007963</v>
      </c>
      <c r="W305" s="19">
        <f>+Q305-P305</f>
        <v>0.15214099999866448</v>
      </c>
      <c r="X305" s="19">
        <f t="shared" si="11"/>
        <v>0.37013899999874411</v>
      </c>
      <c r="Y305" s="19">
        <f>IF(AND(O305&lt;&gt;0,P305&lt;&gt;0),P305-O305,0)</f>
        <v>3.0996000001323409E-2</v>
      </c>
    </row>
    <row r="306" spans="1:25" x14ac:dyDescent="0.2">
      <c r="A306" s="23">
        <v>44132</v>
      </c>
      <c r="B306" s="16">
        <v>44</v>
      </c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24">
        <v>0.36599500000011176</v>
      </c>
      <c r="O306" s="24">
        <v>0.59877299999789102</v>
      </c>
      <c r="P306" s="25">
        <v>0.63691000000108033</v>
      </c>
      <c r="Q306" s="26">
        <v>0.78800900000351248</v>
      </c>
      <c r="R306" s="19">
        <v>1.4583333333333299</v>
      </c>
      <c r="S306" s="19">
        <v>0.33333333333333298</v>
      </c>
      <c r="T306" s="10">
        <f>YEAR(A306)</f>
        <v>2020</v>
      </c>
      <c r="U306" s="16">
        <f t="shared" si="12"/>
        <v>44</v>
      </c>
      <c r="V306" s="19">
        <f>+O306-N306</f>
        <v>0.23277799999777926</v>
      </c>
      <c r="W306" s="19">
        <f>+Q306-P306</f>
        <v>0.15109900000243215</v>
      </c>
      <c r="X306" s="19">
        <f t="shared" si="11"/>
        <v>0.38387700000021141</v>
      </c>
      <c r="Y306" s="19">
        <f>IF(AND(O306&lt;&gt;0,P306&lt;&gt;0),P306-O306,0)</f>
        <v>3.8137000003189314E-2</v>
      </c>
    </row>
    <row r="307" spans="1:25" x14ac:dyDescent="0.2">
      <c r="A307" s="23">
        <v>44133</v>
      </c>
      <c r="B307" s="16">
        <v>44</v>
      </c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24">
        <v>0.38465300000098068</v>
      </c>
      <c r="O307" s="24">
        <v>0.60226900000270689</v>
      </c>
      <c r="P307" s="25">
        <v>0.63688700000056997</v>
      </c>
      <c r="Q307" s="26">
        <v>0.83292800000344869</v>
      </c>
      <c r="R307" s="19">
        <v>1.4583333333333299</v>
      </c>
      <c r="S307" s="19">
        <v>0.33333333333333298</v>
      </c>
      <c r="T307" s="10">
        <f>YEAR(A307)</f>
        <v>2020</v>
      </c>
      <c r="U307" s="16">
        <f t="shared" si="12"/>
        <v>44</v>
      </c>
      <c r="V307" s="19">
        <f>+O307-N307</f>
        <v>0.21761600000172621</v>
      </c>
      <c r="W307" s="19">
        <f>+Q307-P307</f>
        <v>0.19604100000287872</v>
      </c>
      <c r="X307" s="19">
        <f t="shared" si="11"/>
        <v>0.41365700000460492</v>
      </c>
      <c r="Y307" s="19">
        <f>IF(AND(O307&lt;&gt;0,P307&lt;&gt;0),P307-O307,0)</f>
        <v>3.461799999786308E-2</v>
      </c>
    </row>
    <row r="308" spans="1:25" x14ac:dyDescent="0.2">
      <c r="A308" s="23">
        <v>44134</v>
      </c>
      <c r="B308" s="16">
        <v>44</v>
      </c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24">
        <v>0.36335600000165869</v>
      </c>
      <c r="O308" s="24">
        <v>0.59554400000342866</v>
      </c>
      <c r="P308" s="25">
        <v>0.62489600000117207</v>
      </c>
      <c r="Q308" s="26">
        <v>0.81962999999814201</v>
      </c>
      <c r="R308" s="19">
        <v>1.4583333333333299</v>
      </c>
      <c r="S308" s="19">
        <v>0.33333333333333298</v>
      </c>
      <c r="T308" s="10">
        <f>YEAR(A308)</f>
        <v>2020</v>
      </c>
      <c r="U308" s="16">
        <f t="shared" si="12"/>
        <v>44</v>
      </c>
      <c r="V308" s="19">
        <f>+O308-N308</f>
        <v>0.23218800000176998</v>
      </c>
      <c r="W308" s="19">
        <f>+Q308-P308</f>
        <v>0.19473399999696994</v>
      </c>
      <c r="X308" s="19">
        <f t="shared" si="11"/>
        <v>0.42692199999873992</v>
      </c>
      <c r="Y308" s="19">
        <f>IF(AND(O308&lt;&gt;0,P308&lt;&gt;0),P308-O308,0)</f>
        <v>2.9351999997743405E-2</v>
      </c>
    </row>
    <row r="309" spans="1:25" x14ac:dyDescent="0.2">
      <c r="A309" s="23">
        <v>44137</v>
      </c>
      <c r="B309" s="16">
        <v>45</v>
      </c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24">
        <v>0</v>
      </c>
      <c r="O309" s="24">
        <v>0</v>
      </c>
      <c r="P309" s="25">
        <v>0.56232599999930244</v>
      </c>
      <c r="Q309" s="26">
        <v>0.80368099999759579</v>
      </c>
      <c r="R309" s="19">
        <v>1.4583333333333299</v>
      </c>
      <c r="S309" s="19">
        <v>0.33333333333333298</v>
      </c>
      <c r="T309" s="10">
        <f>YEAR(A309)</f>
        <v>2020</v>
      </c>
      <c r="U309" s="16">
        <f t="shared" si="12"/>
        <v>45</v>
      </c>
      <c r="V309" s="19">
        <f>+O309-N309</f>
        <v>0</v>
      </c>
      <c r="W309" s="19">
        <f>+Q309-P309</f>
        <v>0.24135499999829335</v>
      </c>
      <c r="X309" s="19">
        <f t="shared" si="11"/>
        <v>0.24135499999829335</v>
      </c>
      <c r="Y309" s="19">
        <f>IF(AND(O309&lt;&gt;0,P309&lt;&gt;0),P309-O309,0)</f>
        <v>0</v>
      </c>
    </row>
    <row r="310" spans="1:25" x14ac:dyDescent="0.2">
      <c r="A310" s="23">
        <v>44138</v>
      </c>
      <c r="B310" s="16">
        <v>45</v>
      </c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24">
        <v>0.37525499999901513</v>
      </c>
      <c r="O310" s="24">
        <v>0.60444399999687448</v>
      </c>
      <c r="P310" s="25">
        <v>0.63076400000136346</v>
      </c>
      <c r="Q310" s="26">
        <v>0.75231499999790685</v>
      </c>
      <c r="R310" s="19">
        <v>1.4583333333333299</v>
      </c>
      <c r="S310" s="19">
        <v>0.33333333333333298</v>
      </c>
      <c r="T310" s="10">
        <f>YEAR(A310)</f>
        <v>2020</v>
      </c>
      <c r="U310" s="16">
        <f t="shared" si="12"/>
        <v>45</v>
      </c>
      <c r="V310" s="19">
        <f>+O310-N310</f>
        <v>0.22918899999785936</v>
      </c>
      <c r="W310" s="19">
        <f>+Q310-P310</f>
        <v>0.1215509999965434</v>
      </c>
      <c r="X310" s="19">
        <f t="shared" si="11"/>
        <v>0.35073999999440275</v>
      </c>
      <c r="Y310" s="19">
        <f>IF(AND(O310&lt;&gt;0,P310&lt;&gt;0),P310-O310,0)</f>
        <v>2.6320000004488975E-2</v>
      </c>
    </row>
    <row r="311" spans="1:25" x14ac:dyDescent="0.2">
      <c r="A311" s="23">
        <v>44139</v>
      </c>
      <c r="B311" s="16">
        <v>45</v>
      </c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24">
        <v>0.3758559999987483</v>
      </c>
      <c r="O311" s="24">
        <v>0.59152799999719718</v>
      </c>
      <c r="P311" s="25">
        <v>0.62721099999907892</v>
      </c>
      <c r="Q311" s="26">
        <v>0.79825200000050245</v>
      </c>
      <c r="R311" s="19">
        <v>1.4583333333333299</v>
      </c>
      <c r="S311" s="19">
        <v>0.33333333333333298</v>
      </c>
      <c r="T311" s="10">
        <f>YEAR(A311)</f>
        <v>2020</v>
      </c>
      <c r="U311" s="16">
        <f t="shared" si="12"/>
        <v>45</v>
      </c>
      <c r="V311" s="19">
        <f>+O311-N311</f>
        <v>0.21567199999844888</v>
      </c>
      <c r="W311" s="19">
        <f>+Q311-P311</f>
        <v>0.17104100000142353</v>
      </c>
      <c r="X311" s="19">
        <f t="shared" si="11"/>
        <v>0.38671299999987241</v>
      </c>
      <c r="Y311" s="19">
        <f>IF(AND(O311&lt;&gt;0,P311&lt;&gt;0),P311-O311,0)</f>
        <v>3.5683000001881737E-2</v>
      </c>
    </row>
    <row r="312" spans="1:25" x14ac:dyDescent="0.2">
      <c r="A312" s="23">
        <v>44140</v>
      </c>
      <c r="B312" s="16">
        <v>45</v>
      </c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24">
        <v>0.38615700000082143</v>
      </c>
      <c r="O312" s="24">
        <v>0.58846099999936996</v>
      </c>
      <c r="P312" s="25">
        <v>0.61910899999929825</v>
      </c>
      <c r="Q312" s="26">
        <v>0.779236000002129</v>
      </c>
      <c r="R312" s="19">
        <v>1.4583333333333299</v>
      </c>
      <c r="S312" s="19">
        <v>0.33333333333333298</v>
      </c>
      <c r="T312" s="10">
        <f>YEAR(A312)</f>
        <v>2020</v>
      </c>
      <c r="U312" s="16">
        <f t="shared" si="12"/>
        <v>45</v>
      </c>
      <c r="V312" s="19">
        <f>+O312-N312</f>
        <v>0.20230399999854853</v>
      </c>
      <c r="W312" s="19">
        <f>+Q312-P312</f>
        <v>0.16012700000283075</v>
      </c>
      <c r="X312" s="19">
        <f t="shared" si="11"/>
        <v>0.36243100000137929</v>
      </c>
      <c r="Y312" s="19">
        <f>IF(AND(O312&lt;&gt;0,P312&lt;&gt;0),P312-O312,0)</f>
        <v>3.0647999999928288E-2</v>
      </c>
    </row>
    <row r="313" spans="1:25" x14ac:dyDescent="0.2">
      <c r="A313" s="23">
        <v>44142</v>
      </c>
      <c r="B313" s="16">
        <v>45</v>
      </c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24">
        <v>0.3686230000021169</v>
      </c>
      <c r="O313" s="24">
        <v>0.54166666666666663</v>
      </c>
      <c r="P313" s="25">
        <v>0.58333333333333337</v>
      </c>
      <c r="Q313" s="26">
        <v>0.75027799999952549</v>
      </c>
      <c r="R313" s="19">
        <v>1.4583333333333299</v>
      </c>
      <c r="S313" s="19">
        <v>0.33333333333333298</v>
      </c>
      <c r="T313" s="10">
        <f>YEAR(A313)</f>
        <v>2020</v>
      </c>
      <c r="U313" s="16">
        <f t="shared" si="12"/>
        <v>45</v>
      </c>
      <c r="V313" s="19">
        <f>+O313-N313</f>
        <v>0.17304366666454973</v>
      </c>
      <c r="W313" s="19">
        <f>+Q313-P313</f>
        <v>0.16694466666619212</v>
      </c>
      <c r="X313" s="19">
        <f t="shared" si="11"/>
        <v>0.33998833333074185</v>
      </c>
      <c r="Y313" s="19">
        <f>IF(AND(O313&lt;&gt;0,P313&lt;&gt;0),P313-O313,0)</f>
        <v>4.1666666666666741E-2</v>
      </c>
    </row>
    <row r="314" spans="1:25" x14ac:dyDescent="0.2">
      <c r="A314" s="23">
        <v>44144</v>
      </c>
      <c r="B314" s="16">
        <v>46</v>
      </c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24">
        <v>0</v>
      </c>
      <c r="O314" s="24">
        <v>0</v>
      </c>
      <c r="P314" s="25">
        <v>0.58651600000303006</v>
      </c>
      <c r="Q314" s="26">
        <v>0.80560200000036275</v>
      </c>
      <c r="R314" s="19">
        <v>1.4583333333333299</v>
      </c>
      <c r="S314" s="19">
        <v>0.33333333333333298</v>
      </c>
      <c r="T314" s="10">
        <f>YEAR(A314)</f>
        <v>2020</v>
      </c>
      <c r="U314" s="16">
        <f t="shared" si="12"/>
        <v>46</v>
      </c>
      <c r="V314" s="19">
        <f>+O314-N314</f>
        <v>0</v>
      </c>
      <c r="W314" s="19">
        <f>+Q314-P314</f>
        <v>0.21908599999733269</v>
      </c>
      <c r="X314" s="19">
        <f t="shared" si="11"/>
        <v>0.21908599999733269</v>
      </c>
      <c r="Y314" s="19">
        <f>IF(AND(O314&lt;&gt;0,P314&lt;&gt;0),P314-O314,0)</f>
        <v>0</v>
      </c>
    </row>
    <row r="315" spans="1:25" x14ac:dyDescent="0.2">
      <c r="A315" s="23">
        <v>44145</v>
      </c>
      <c r="B315" s="16">
        <v>46</v>
      </c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24">
        <v>0.37782400000287453</v>
      </c>
      <c r="O315" s="24">
        <v>0.54166666666666663</v>
      </c>
      <c r="P315" s="25">
        <v>0.58333333333333337</v>
      </c>
      <c r="Q315" s="26">
        <v>0.7966900000028545</v>
      </c>
      <c r="R315" s="19">
        <v>1.4583333333333299</v>
      </c>
      <c r="S315" s="19">
        <v>0.33333333333333298</v>
      </c>
      <c r="T315" s="10">
        <f>YEAR(A315)</f>
        <v>2020</v>
      </c>
      <c r="U315" s="16">
        <f t="shared" si="12"/>
        <v>46</v>
      </c>
      <c r="V315" s="19">
        <f>+O315-N315</f>
        <v>0.1638426666637921</v>
      </c>
      <c r="W315" s="19">
        <f>+Q315-P315</f>
        <v>0.21335666666952113</v>
      </c>
      <c r="X315" s="19">
        <f t="shared" si="11"/>
        <v>0.37719933333331324</v>
      </c>
      <c r="Y315" s="19">
        <f>IF(AND(O315&lt;&gt;0,P315&lt;&gt;0),P315-O315,0)</f>
        <v>4.1666666666666741E-2</v>
      </c>
    </row>
    <row r="316" spans="1:25" x14ac:dyDescent="0.2">
      <c r="A316" s="20">
        <v>44146</v>
      </c>
      <c r="B316" s="16">
        <v>46</v>
      </c>
      <c r="C316" s="12"/>
      <c r="D316" s="12"/>
      <c r="E316" s="12"/>
      <c r="F316" s="12">
        <v>1</v>
      </c>
      <c r="G316" s="12"/>
      <c r="H316" s="12"/>
      <c r="I316" s="12"/>
      <c r="J316" s="12"/>
      <c r="K316" s="12"/>
      <c r="L316" s="12"/>
      <c r="M316" s="12"/>
      <c r="N316" s="21"/>
      <c r="O316" s="21"/>
      <c r="P316" s="21"/>
      <c r="Q316" s="22"/>
      <c r="R316" s="19">
        <v>1.4583333333333299</v>
      </c>
      <c r="S316" s="19">
        <v>0.33333333333333298</v>
      </c>
      <c r="T316" s="10">
        <f>YEAR(A316)</f>
        <v>2020</v>
      </c>
      <c r="U316" s="16">
        <f t="shared" si="12"/>
        <v>46</v>
      </c>
      <c r="V316" s="19">
        <f>+O316-N316</f>
        <v>0</v>
      </c>
      <c r="W316" s="19">
        <f>+Q316-P316</f>
        <v>0</v>
      </c>
      <c r="X316" s="19">
        <f t="shared" si="11"/>
        <v>0</v>
      </c>
      <c r="Y316" s="19">
        <f>IF(AND(O316&lt;&gt;0,P316&lt;&gt;0),P316-O316,0)</f>
        <v>0</v>
      </c>
    </row>
    <row r="317" spans="1:25" x14ac:dyDescent="0.2">
      <c r="A317" s="23">
        <v>44147</v>
      </c>
      <c r="B317" s="16">
        <v>46</v>
      </c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24">
        <v>0.37807900000188965</v>
      </c>
      <c r="O317" s="24">
        <v>0.5928589999966789</v>
      </c>
      <c r="P317" s="25">
        <v>0.62099499999749241</v>
      </c>
      <c r="Q317" s="26">
        <v>0.8005669999984093</v>
      </c>
      <c r="R317" s="19">
        <v>1.4583333333333299</v>
      </c>
      <c r="S317" s="19">
        <v>0.33333333333333298</v>
      </c>
      <c r="T317" s="10">
        <f>YEAR(A317)</f>
        <v>2020</v>
      </c>
      <c r="U317" s="16">
        <f t="shared" si="12"/>
        <v>46</v>
      </c>
      <c r="V317" s="19">
        <f>+O317-N317</f>
        <v>0.21477999999478925</v>
      </c>
      <c r="W317" s="19">
        <f>+Q317-P317</f>
        <v>0.17957200000091689</v>
      </c>
      <c r="X317" s="19">
        <f t="shared" si="11"/>
        <v>0.39435199999570614</v>
      </c>
      <c r="Y317" s="19">
        <f>IF(AND(O317&lt;&gt;0,P317&lt;&gt;0),P317-O317,0)</f>
        <v>2.813600000081351E-2</v>
      </c>
    </row>
    <row r="318" spans="1:25" x14ac:dyDescent="0.2">
      <c r="A318" s="20">
        <v>44151</v>
      </c>
      <c r="B318" s="16">
        <v>47</v>
      </c>
      <c r="C318" s="12"/>
      <c r="D318" s="12">
        <v>1</v>
      </c>
      <c r="E318" s="12"/>
      <c r="F318" s="12"/>
      <c r="G318" s="12"/>
      <c r="H318" s="12"/>
      <c r="I318" s="12"/>
      <c r="J318" s="12"/>
      <c r="K318" s="12"/>
      <c r="L318" s="12"/>
      <c r="M318" s="12"/>
      <c r="N318" s="21"/>
      <c r="O318" s="21"/>
      <c r="P318" s="21"/>
      <c r="Q318" s="22"/>
      <c r="R318" s="19">
        <v>1.4583333333333299</v>
      </c>
      <c r="S318" s="19">
        <v>0.33333333333333298</v>
      </c>
      <c r="T318" s="10">
        <f>YEAR(A318)</f>
        <v>2020</v>
      </c>
      <c r="U318" s="16">
        <f t="shared" si="12"/>
        <v>47</v>
      </c>
      <c r="V318" s="19">
        <f>+O318-N318</f>
        <v>0</v>
      </c>
      <c r="W318" s="19">
        <f>+Q318-P318</f>
        <v>0</v>
      </c>
      <c r="X318" s="19">
        <f t="shared" si="11"/>
        <v>0</v>
      </c>
      <c r="Y318" s="19">
        <f>IF(AND(O318&lt;&gt;0,P318&lt;&gt;0),P318-O318,0)</f>
        <v>0</v>
      </c>
    </row>
    <row r="319" spans="1:25" x14ac:dyDescent="0.2">
      <c r="A319" s="23">
        <v>44152</v>
      </c>
      <c r="B319" s="16">
        <v>47</v>
      </c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24">
        <v>0.37388900000223657</v>
      </c>
      <c r="O319" s="24">
        <v>0.6047340000004624</v>
      </c>
      <c r="P319" s="25">
        <v>0.63580999999976484</v>
      </c>
      <c r="Q319" s="26">
        <v>0.75</v>
      </c>
      <c r="R319" s="19">
        <v>1.4583333333333299</v>
      </c>
      <c r="S319" s="19">
        <v>0.33333333333333298</v>
      </c>
      <c r="T319" s="10">
        <f>YEAR(A319)</f>
        <v>2020</v>
      </c>
      <c r="U319" s="16">
        <f t="shared" si="12"/>
        <v>47</v>
      </c>
      <c r="V319" s="19">
        <f>+O319-N319</f>
        <v>0.23084499999822583</v>
      </c>
      <c r="W319" s="19">
        <f>+Q319-P319</f>
        <v>0.11419000000023516</v>
      </c>
      <c r="X319" s="19">
        <f t="shared" si="11"/>
        <v>0.34503499999846099</v>
      </c>
      <c r="Y319" s="19">
        <f>IF(AND(O319&lt;&gt;0,P319&lt;&gt;0),P319-O319,0)</f>
        <v>3.1075999999302439E-2</v>
      </c>
    </row>
    <row r="320" spans="1:25" x14ac:dyDescent="0.2">
      <c r="A320" s="23">
        <v>44153</v>
      </c>
      <c r="B320" s="16">
        <v>47</v>
      </c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24">
        <v>0.37416700000176206</v>
      </c>
      <c r="O320" s="24">
        <v>0.59498799999710172</v>
      </c>
      <c r="P320" s="25">
        <v>0.63620400000218069</v>
      </c>
      <c r="Q320" s="26">
        <v>0.79043999999703374</v>
      </c>
      <c r="R320" s="19">
        <v>1.4583333333333299</v>
      </c>
      <c r="S320" s="19">
        <v>0.33333333333333298</v>
      </c>
      <c r="T320" s="10">
        <f>YEAR(A320)</f>
        <v>2020</v>
      </c>
      <c r="U320" s="16">
        <f t="shared" si="12"/>
        <v>47</v>
      </c>
      <c r="V320" s="19">
        <f>+O320-N320</f>
        <v>0.22082099999533966</v>
      </c>
      <c r="W320" s="19">
        <f>+Q320-P320</f>
        <v>0.15423599999485305</v>
      </c>
      <c r="X320" s="19">
        <f t="shared" si="11"/>
        <v>0.37505699999019271</v>
      </c>
      <c r="Y320" s="19">
        <f>IF(AND(O320&lt;&gt;0,P320&lt;&gt;0),P320-O320,0)</f>
        <v>4.1216000005078968E-2</v>
      </c>
    </row>
    <row r="321" spans="1:25" x14ac:dyDescent="0.2">
      <c r="A321" s="23">
        <v>44154</v>
      </c>
      <c r="B321" s="16">
        <v>47</v>
      </c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24">
        <v>0.38182899999810616</v>
      </c>
      <c r="O321" s="24">
        <v>0.61643500000354834</v>
      </c>
      <c r="P321" s="25">
        <v>0.63547500000277068</v>
      </c>
      <c r="Q321" s="26">
        <v>0.75969900000200141</v>
      </c>
      <c r="R321" s="19">
        <v>1.4583333333333299</v>
      </c>
      <c r="S321" s="19">
        <v>0.33333333333333298</v>
      </c>
      <c r="T321" s="10">
        <f>YEAR(A321)</f>
        <v>2020</v>
      </c>
      <c r="U321" s="16">
        <f t="shared" si="12"/>
        <v>47</v>
      </c>
      <c r="V321" s="19">
        <f>+O321-N321</f>
        <v>0.23460600000544218</v>
      </c>
      <c r="W321" s="19">
        <f>+Q321-P321</f>
        <v>0.12422399999923073</v>
      </c>
      <c r="X321" s="19">
        <f t="shared" si="11"/>
        <v>0.35883000000467291</v>
      </c>
      <c r="Y321" s="19">
        <f>IF(AND(O321&lt;&gt;0,P321&lt;&gt;0),P321-O321,0)</f>
        <v>1.9039999999222346E-2</v>
      </c>
    </row>
    <row r="322" spans="1:25" x14ac:dyDescent="0.2">
      <c r="A322" s="20">
        <v>44158</v>
      </c>
      <c r="B322" s="16">
        <v>48</v>
      </c>
      <c r="C322" s="12"/>
      <c r="D322" s="12">
        <v>1</v>
      </c>
      <c r="E322" s="12"/>
      <c r="F322" s="12"/>
      <c r="G322" s="12"/>
      <c r="H322" s="12"/>
      <c r="I322" s="12"/>
      <c r="J322" s="12"/>
      <c r="K322" s="12"/>
      <c r="L322" s="12"/>
      <c r="M322" s="12"/>
      <c r="N322" s="21"/>
      <c r="O322" s="21"/>
      <c r="P322" s="21"/>
      <c r="Q322" s="22"/>
      <c r="R322" s="19">
        <v>1.4583333333333299</v>
      </c>
      <c r="S322" s="19">
        <v>0.33333333333333298</v>
      </c>
      <c r="T322" s="10">
        <f>YEAR(A322)</f>
        <v>2020</v>
      </c>
      <c r="U322" s="16">
        <f t="shared" si="12"/>
        <v>48</v>
      </c>
      <c r="V322" s="19">
        <f>+O322-N322</f>
        <v>0</v>
      </c>
      <c r="W322" s="19">
        <f>+Q322-P322</f>
        <v>0</v>
      </c>
      <c r="X322" s="19">
        <f t="shared" si="11"/>
        <v>0</v>
      </c>
      <c r="Y322" s="19">
        <f>IF(AND(O322&lt;&gt;0,P322&lt;&gt;0),P322-O322,0)</f>
        <v>0</v>
      </c>
    </row>
    <row r="323" spans="1:25" x14ac:dyDescent="0.2">
      <c r="A323" s="20">
        <v>44159</v>
      </c>
      <c r="B323" s="16">
        <v>48</v>
      </c>
      <c r="C323" s="12"/>
      <c r="D323" s="12">
        <v>1</v>
      </c>
      <c r="E323" s="12"/>
      <c r="F323" s="12"/>
      <c r="G323" s="12"/>
      <c r="H323" s="12"/>
      <c r="I323" s="12"/>
      <c r="J323" s="12"/>
      <c r="K323" s="12"/>
      <c r="L323" s="12"/>
      <c r="M323" s="12"/>
      <c r="N323" s="21"/>
      <c r="O323" s="21"/>
      <c r="P323" s="21"/>
      <c r="Q323" s="22"/>
      <c r="R323" s="19">
        <v>1.4583333333333299</v>
      </c>
      <c r="S323" s="19">
        <v>0.33333333333333298</v>
      </c>
      <c r="T323" s="10">
        <f>YEAR(A323)</f>
        <v>2020</v>
      </c>
      <c r="U323" s="16">
        <f t="shared" si="12"/>
        <v>48</v>
      </c>
      <c r="V323" s="19">
        <f>+O323-N323</f>
        <v>0</v>
      </c>
      <c r="W323" s="19">
        <f>+Q323-P323</f>
        <v>0</v>
      </c>
      <c r="X323" s="19">
        <f t="shared" si="11"/>
        <v>0</v>
      </c>
      <c r="Y323" s="19">
        <f>IF(AND(O323&lt;&gt;0,P323&lt;&gt;0),P323-O323,0)</f>
        <v>0</v>
      </c>
    </row>
    <row r="324" spans="1:25" x14ac:dyDescent="0.2">
      <c r="A324" s="23">
        <v>44160</v>
      </c>
      <c r="B324" s="16">
        <v>48</v>
      </c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24">
        <v>0.33333333333333331</v>
      </c>
      <c r="O324" s="24">
        <v>0.54166666666666663</v>
      </c>
      <c r="P324" s="25">
        <v>0.58333333333333337</v>
      </c>
      <c r="Q324" s="26">
        <v>0.79550900000322144</v>
      </c>
      <c r="R324" s="19">
        <v>1.4583333333333299</v>
      </c>
      <c r="S324" s="19">
        <v>0.33333333333333298</v>
      </c>
      <c r="T324" s="10">
        <f>YEAR(A324)</f>
        <v>2020</v>
      </c>
      <c r="U324" s="16">
        <f t="shared" si="12"/>
        <v>48</v>
      </c>
      <c r="V324" s="19">
        <f>+O324-N324</f>
        <v>0.20833333333333331</v>
      </c>
      <c r="W324" s="19">
        <f>+Q324-P324</f>
        <v>0.21217566666988807</v>
      </c>
      <c r="X324" s="19">
        <f t="shared" si="11"/>
        <v>0.42050900000322139</v>
      </c>
      <c r="Y324" s="19">
        <f>IF(AND(O324&lt;&gt;0,P324&lt;&gt;0),P324-O324,0)</f>
        <v>4.1666666666666741E-2</v>
      </c>
    </row>
    <row r="325" spans="1:25" x14ac:dyDescent="0.2">
      <c r="A325" s="20">
        <v>44161</v>
      </c>
      <c r="B325" s="16">
        <v>48</v>
      </c>
      <c r="C325" s="12"/>
      <c r="D325" s="12">
        <v>1</v>
      </c>
      <c r="E325" s="12"/>
      <c r="F325" s="12"/>
      <c r="G325" s="12"/>
      <c r="H325" s="12"/>
      <c r="I325" s="12"/>
      <c r="J325" s="12"/>
      <c r="K325" s="12"/>
      <c r="L325" s="12"/>
      <c r="M325" s="12"/>
      <c r="N325" s="21"/>
      <c r="O325" s="21"/>
      <c r="P325" s="21"/>
      <c r="Q325" s="22"/>
      <c r="R325" s="19">
        <v>1.4583333333333299</v>
      </c>
      <c r="S325" s="19">
        <v>0.33333333333333298</v>
      </c>
      <c r="T325" s="10">
        <f>YEAR(A325)</f>
        <v>2020</v>
      </c>
      <c r="U325" s="16">
        <f t="shared" si="12"/>
        <v>48</v>
      </c>
      <c r="V325" s="19">
        <f>+O325-N325</f>
        <v>0</v>
      </c>
      <c r="W325" s="19">
        <f>+Q325-P325</f>
        <v>0</v>
      </c>
      <c r="X325" s="19">
        <f t="shared" ref="X325:X388" si="13">+V325+W325</f>
        <v>0</v>
      </c>
      <c r="Y325" s="19">
        <f>IF(AND(O325&lt;&gt;0,P325&lt;&gt;0),P325-O325,0)</f>
        <v>0</v>
      </c>
    </row>
    <row r="326" spans="1:25" x14ac:dyDescent="0.2">
      <c r="A326" s="20">
        <v>44165</v>
      </c>
      <c r="B326" s="16">
        <v>49</v>
      </c>
      <c r="C326" s="12"/>
      <c r="D326" s="12">
        <v>1</v>
      </c>
      <c r="E326" s="12"/>
      <c r="F326" s="12"/>
      <c r="G326" s="12"/>
      <c r="H326" s="12"/>
      <c r="I326" s="12"/>
      <c r="J326" s="12"/>
      <c r="K326" s="12"/>
      <c r="L326" s="12"/>
      <c r="M326" s="12"/>
      <c r="N326" s="21"/>
      <c r="O326" s="21"/>
      <c r="P326" s="21"/>
      <c r="Q326" s="22"/>
      <c r="R326" s="19">
        <v>1.4583333333333299</v>
      </c>
      <c r="S326" s="19">
        <v>0.33333333333333298</v>
      </c>
      <c r="T326" s="10">
        <f>YEAR(A326)</f>
        <v>2020</v>
      </c>
      <c r="U326" s="16">
        <f t="shared" si="12"/>
        <v>49</v>
      </c>
      <c r="V326" s="19">
        <f>+O326-N326</f>
        <v>0</v>
      </c>
      <c r="W326" s="19">
        <f>+Q326-P326</f>
        <v>0</v>
      </c>
      <c r="X326" s="19">
        <f t="shared" si="13"/>
        <v>0</v>
      </c>
      <c r="Y326" s="19">
        <f>IF(AND(O326&lt;&gt;0,P326&lt;&gt;0),P326-O326,0)</f>
        <v>0</v>
      </c>
    </row>
    <row r="327" spans="1:25" x14ac:dyDescent="0.2">
      <c r="A327" s="23">
        <v>44166</v>
      </c>
      <c r="B327" s="16">
        <v>49</v>
      </c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24">
        <v>0.37248800000088522</v>
      </c>
      <c r="O327" s="24">
        <v>0.61777799999981653</v>
      </c>
      <c r="P327" s="25">
        <v>0.63610000000335276</v>
      </c>
      <c r="Q327" s="26">
        <v>0.80419000000256347</v>
      </c>
      <c r="R327" s="19">
        <v>1.4583333333333299</v>
      </c>
      <c r="S327" s="19">
        <v>0.33333333333333298</v>
      </c>
      <c r="T327" s="10">
        <f>YEAR(A327)</f>
        <v>2020</v>
      </c>
      <c r="U327" s="16">
        <f t="shared" si="12"/>
        <v>49</v>
      </c>
      <c r="V327" s="19">
        <f>+O327-N327</f>
        <v>0.24528999999893131</v>
      </c>
      <c r="W327" s="19">
        <f>+Q327-P327</f>
        <v>0.1680899999992107</v>
      </c>
      <c r="X327" s="19">
        <f t="shared" si="13"/>
        <v>0.41337999999814201</v>
      </c>
      <c r="Y327" s="19">
        <f>IF(AND(O327&lt;&gt;0,P327&lt;&gt;0),P327-O327,0)</f>
        <v>1.8322000003536232E-2</v>
      </c>
    </row>
    <row r="328" spans="1:25" x14ac:dyDescent="0.2">
      <c r="A328" s="23">
        <v>44167</v>
      </c>
      <c r="B328" s="16">
        <v>49</v>
      </c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24">
        <v>0.37192099999811035</v>
      </c>
      <c r="O328" s="24">
        <v>0.60624999999708962</v>
      </c>
      <c r="P328" s="25">
        <v>0.63783600000169827</v>
      </c>
      <c r="Q328" s="26">
        <v>0.75407399999676272</v>
      </c>
      <c r="R328" s="19">
        <v>1.4583333333333299</v>
      </c>
      <c r="S328" s="19">
        <v>0.33333333333333298</v>
      </c>
      <c r="T328" s="10">
        <f>YEAR(A328)</f>
        <v>2020</v>
      </c>
      <c r="U328" s="16">
        <f t="shared" si="12"/>
        <v>49</v>
      </c>
      <c r="V328" s="19">
        <f>+O328-N328</f>
        <v>0.23432899999897927</v>
      </c>
      <c r="W328" s="19">
        <f>+Q328-P328</f>
        <v>0.11623799999506446</v>
      </c>
      <c r="X328" s="19">
        <f t="shared" si="13"/>
        <v>0.35056699999404373</v>
      </c>
      <c r="Y328" s="19">
        <f>IF(AND(O328&lt;&gt;0,P328&lt;&gt;0),P328-O328,0)</f>
        <v>3.158600000460865E-2</v>
      </c>
    </row>
    <row r="329" spans="1:25" x14ac:dyDescent="0.2">
      <c r="A329" s="23">
        <v>44168</v>
      </c>
      <c r="B329" s="16">
        <v>49</v>
      </c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24">
        <v>0.37531299999682233</v>
      </c>
      <c r="O329" s="24">
        <v>0.59389999999984866</v>
      </c>
      <c r="P329" s="25">
        <v>0.6012849999970058</v>
      </c>
      <c r="Q329" s="26">
        <v>0.80199100000027101</v>
      </c>
      <c r="R329" s="19">
        <v>1.4583333333333299</v>
      </c>
      <c r="S329" s="19">
        <v>0.33333333333333298</v>
      </c>
      <c r="T329" s="10">
        <f>YEAR(A329)</f>
        <v>2020</v>
      </c>
      <c r="U329" s="16">
        <f t="shared" si="12"/>
        <v>49</v>
      </c>
      <c r="V329" s="19">
        <f>+O329-N329</f>
        <v>0.21858700000302633</v>
      </c>
      <c r="W329" s="19">
        <f>+Q329-P329</f>
        <v>0.20070600000326522</v>
      </c>
      <c r="X329" s="19">
        <f t="shared" si="13"/>
        <v>0.41929300000629155</v>
      </c>
      <c r="Y329" s="19">
        <f>IF(AND(O329&lt;&gt;0,P329&lt;&gt;0),P329-O329,0)</f>
        <v>7.3849999971571378E-3</v>
      </c>
    </row>
    <row r="330" spans="1:25" x14ac:dyDescent="0.2">
      <c r="A330" s="23">
        <v>44172</v>
      </c>
      <c r="B330" s="16">
        <v>50</v>
      </c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24">
        <v>0</v>
      </c>
      <c r="O330" s="24">
        <v>0</v>
      </c>
      <c r="P330" s="25">
        <v>0.56070599999657134</v>
      </c>
      <c r="Q330" s="26">
        <v>0.7621179999987362</v>
      </c>
      <c r="R330" s="19">
        <v>1.4583333333333299</v>
      </c>
      <c r="S330" s="19">
        <v>0.33333333333333298</v>
      </c>
      <c r="T330" s="10">
        <f>YEAR(A330)</f>
        <v>2020</v>
      </c>
      <c r="U330" s="16">
        <f t="shared" si="12"/>
        <v>50</v>
      </c>
      <c r="V330" s="19">
        <f>+O330-N330</f>
        <v>0</v>
      </c>
      <c r="W330" s="19">
        <f>+Q330-P330</f>
        <v>0.20141200000216486</v>
      </c>
      <c r="X330" s="19">
        <f t="shared" si="13"/>
        <v>0.20141200000216486</v>
      </c>
      <c r="Y330" s="19">
        <f>IF(AND(O330&lt;&gt;0,P330&lt;&gt;0),P330-O330,0)</f>
        <v>0</v>
      </c>
    </row>
    <row r="331" spans="1:25" x14ac:dyDescent="0.2">
      <c r="A331" s="23">
        <v>44173</v>
      </c>
      <c r="B331" s="16">
        <v>50</v>
      </c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24">
        <v>0.37769700000353623</v>
      </c>
      <c r="O331" s="24">
        <v>0.58422499999869615</v>
      </c>
      <c r="P331" s="25">
        <v>0.60871500000212109</v>
      </c>
      <c r="Q331" s="26">
        <v>0.78695600000355626</v>
      </c>
      <c r="R331" s="19">
        <v>1.4583333333333299</v>
      </c>
      <c r="S331" s="19">
        <v>0.33333333333333298</v>
      </c>
      <c r="T331" s="10">
        <f>YEAR(A331)</f>
        <v>2020</v>
      </c>
      <c r="U331" s="16">
        <f t="shared" si="12"/>
        <v>50</v>
      </c>
      <c r="V331" s="19">
        <f>+O331-N331</f>
        <v>0.20652799999515992</v>
      </c>
      <c r="W331" s="19">
        <f>+Q331-P331</f>
        <v>0.17824100000143517</v>
      </c>
      <c r="X331" s="19">
        <f t="shared" si="13"/>
        <v>0.38476899999659508</v>
      </c>
      <c r="Y331" s="19">
        <f>IF(AND(O331&lt;&gt;0,P331&lt;&gt;0),P331-O331,0)</f>
        <v>2.4490000003424939E-2</v>
      </c>
    </row>
    <row r="332" spans="1:25" x14ac:dyDescent="0.2">
      <c r="A332" s="23">
        <v>44174</v>
      </c>
      <c r="B332" s="16">
        <v>50</v>
      </c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24">
        <v>0.36692100000072969</v>
      </c>
      <c r="O332" s="24">
        <v>0.58900500000163447</v>
      </c>
      <c r="P332" s="25">
        <v>0.62982599999668309</v>
      </c>
      <c r="Q332" s="26">
        <v>0.73619199999666307</v>
      </c>
      <c r="R332" s="19">
        <v>1.4583333333333299</v>
      </c>
      <c r="S332" s="19">
        <v>0.33333333333333298</v>
      </c>
      <c r="T332" s="10">
        <f>YEAR(A332)</f>
        <v>2020</v>
      </c>
      <c r="U332" s="16">
        <f t="shared" si="12"/>
        <v>50</v>
      </c>
      <c r="V332" s="19">
        <f>+O332-N332</f>
        <v>0.22208400000090478</v>
      </c>
      <c r="W332" s="19">
        <f>+Q332-P332</f>
        <v>0.10636599999997998</v>
      </c>
      <c r="X332" s="19">
        <f t="shared" si="13"/>
        <v>0.32845000000088476</v>
      </c>
      <c r="Y332" s="19">
        <f>IF(AND(O332&lt;&gt;0,P332&lt;&gt;0),P332-O332,0)</f>
        <v>4.0820999995048624E-2</v>
      </c>
    </row>
    <row r="333" spans="1:25" s="15" customFormat="1" x14ac:dyDescent="0.2">
      <c r="A333" s="28">
        <v>44175</v>
      </c>
      <c r="B333" s="16">
        <v>50</v>
      </c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29">
        <v>0.38341400000354042</v>
      </c>
      <c r="O333" s="29">
        <v>0.58473399999638787</v>
      </c>
      <c r="P333" s="30">
        <v>0.62217599999712547</v>
      </c>
      <c r="Q333" s="31">
        <v>0.7721529999980703</v>
      </c>
      <c r="R333" s="19">
        <v>1.4583333333333299</v>
      </c>
      <c r="S333" s="19">
        <v>0.33333333333333298</v>
      </c>
      <c r="T333" s="10">
        <f>YEAR(A333)</f>
        <v>2020</v>
      </c>
      <c r="U333" s="16">
        <f t="shared" si="12"/>
        <v>50</v>
      </c>
      <c r="V333" s="19">
        <f>+O333-N333</f>
        <v>0.20131999999284744</v>
      </c>
      <c r="W333" s="19">
        <f>+Q333-P333</f>
        <v>0.14997700000094483</v>
      </c>
      <c r="X333" s="19">
        <f t="shared" si="13"/>
        <v>0.35129699999379227</v>
      </c>
      <c r="Y333" s="19">
        <f>IF(AND(O333&lt;&gt;0,P333&lt;&gt;0),P333-O333,0)</f>
        <v>3.7442000000737607E-2</v>
      </c>
    </row>
    <row r="334" spans="1:25" s="15" customFormat="1" x14ac:dyDescent="0.2">
      <c r="A334" s="28">
        <v>44177</v>
      </c>
      <c r="B334" s="16">
        <v>50</v>
      </c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29">
        <v>0.36022000000230037</v>
      </c>
      <c r="O334" s="24">
        <v>0.54166666666666663</v>
      </c>
      <c r="P334" s="25">
        <v>0.58333333333333337</v>
      </c>
      <c r="Q334" s="31">
        <v>0.79451400000107242</v>
      </c>
      <c r="R334" s="19">
        <v>1.4583333333333299</v>
      </c>
      <c r="S334" s="19">
        <v>0.33333333333333298</v>
      </c>
      <c r="T334" s="10">
        <f>YEAR(A334)</f>
        <v>2020</v>
      </c>
      <c r="U334" s="16">
        <f t="shared" si="12"/>
        <v>50</v>
      </c>
      <c r="V334" s="19">
        <f>+O334-N334</f>
        <v>0.18144666666436626</v>
      </c>
      <c r="W334" s="19">
        <f>+Q334-P334</f>
        <v>0.21118066666773905</v>
      </c>
      <c r="X334" s="19">
        <f t="shared" si="13"/>
        <v>0.39262733333210531</v>
      </c>
      <c r="Y334" s="19">
        <f>IF(AND(O334&lt;&gt;0,P334&lt;&gt;0),P334-O334,0)</f>
        <v>4.1666666666666741E-2</v>
      </c>
    </row>
    <row r="335" spans="1:25" s="15" customFormat="1" x14ac:dyDescent="0.2">
      <c r="A335" s="28">
        <v>44179</v>
      </c>
      <c r="B335" s="16">
        <v>51</v>
      </c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24">
        <v>0</v>
      </c>
      <c r="O335" s="24">
        <v>0</v>
      </c>
      <c r="P335" s="30">
        <v>0.56658600000082515</v>
      </c>
      <c r="Q335" s="31">
        <v>0.81270799999765586</v>
      </c>
      <c r="R335" s="19">
        <v>1.4583333333333299</v>
      </c>
      <c r="S335" s="19">
        <v>0.33333333333333298</v>
      </c>
      <c r="T335" s="10">
        <f>YEAR(A335)</f>
        <v>2020</v>
      </c>
      <c r="U335" s="16">
        <f t="shared" si="12"/>
        <v>51</v>
      </c>
      <c r="V335" s="19">
        <f>+O335-N335</f>
        <v>0</v>
      </c>
      <c r="W335" s="19">
        <f>+Q335-P335</f>
        <v>0.24612199999683071</v>
      </c>
      <c r="X335" s="19">
        <f t="shared" si="13"/>
        <v>0.24612199999683071</v>
      </c>
      <c r="Y335" s="19">
        <f>IF(AND(O335&lt;&gt;0,P335&lt;&gt;0),P335-O335,0)</f>
        <v>0</v>
      </c>
    </row>
    <row r="336" spans="1:25" s="15" customFormat="1" x14ac:dyDescent="0.2">
      <c r="A336" s="28">
        <v>44180</v>
      </c>
      <c r="B336" s="16">
        <v>51</v>
      </c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29">
        <v>0.37578699999721721</v>
      </c>
      <c r="O336" s="24">
        <v>0.54166666666666663</v>
      </c>
      <c r="P336" s="30">
        <v>0.5862150000029942</v>
      </c>
      <c r="Q336" s="31">
        <v>0.79772000000230037</v>
      </c>
      <c r="R336" s="19">
        <v>1.4583333333333299</v>
      </c>
      <c r="S336" s="19">
        <v>0.33333333333333298</v>
      </c>
      <c r="T336" s="10">
        <f>YEAR(A336)</f>
        <v>2020</v>
      </c>
      <c r="U336" s="16">
        <f t="shared" si="12"/>
        <v>51</v>
      </c>
      <c r="V336" s="19">
        <f>+O336-N336</f>
        <v>0.16587966666944942</v>
      </c>
      <c r="W336" s="19">
        <f>+Q336-P336</f>
        <v>0.21150499999930616</v>
      </c>
      <c r="X336" s="19">
        <f t="shared" si="13"/>
        <v>0.37738466666875559</v>
      </c>
      <c r="Y336" s="19">
        <f>IF(AND(O336&lt;&gt;0,P336&lt;&gt;0),P336-O336,0)</f>
        <v>4.4548333336327572E-2</v>
      </c>
    </row>
    <row r="337" spans="1:25" s="15" customFormat="1" x14ac:dyDescent="0.2">
      <c r="A337" s="28">
        <v>44182</v>
      </c>
      <c r="B337" s="16">
        <v>51</v>
      </c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25">
        <v>0.37728000000061002</v>
      </c>
      <c r="O337" s="24">
        <v>0.54166666666666663</v>
      </c>
      <c r="P337" s="29">
        <v>0.58333333333333337</v>
      </c>
      <c r="Q337" s="31">
        <v>0.78306699999666307</v>
      </c>
      <c r="R337" s="19">
        <v>1.4583333333333299</v>
      </c>
      <c r="S337" s="19">
        <v>0.33333333333333298</v>
      </c>
      <c r="T337" s="10">
        <f>YEAR(A337)</f>
        <v>2020</v>
      </c>
      <c r="U337" s="16">
        <f t="shared" si="12"/>
        <v>51</v>
      </c>
      <c r="V337" s="19">
        <f>+O337-N337</f>
        <v>0.16438666666605661</v>
      </c>
      <c r="W337" s="19">
        <f>+Q337-P337</f>
        <v>0.1997336666633297</v>
      </c>
      <c r="X337" s="19">
        <f t="shared" si="13"/>
        <v>0.36412033332938631</v>
      </c>
      <c r="Y337" s="19">
        <f>IF(AND(O337&lt;&gt;0,P337&lt;&gt;0),P337-O337,0)</f>
        <v>4.1666666666666741E-2</v>
      </c>
    </row>
    <row r="338" spans="1:25" s="15" customFormat="1" x14ac:dyDescent="0.2">
      <c r="A338" s="17">
        <v>44186</v>
      </c>
      <c r="B338" s="16">
        <v>52</v>
      </c>
      <c r="C338" s="12"/>
      <c r="D338" s="12">
        <v>1</v>
      </c>
      <c r="E338" s="12"/>
      <c r="F338" s="12"/>
      <c r="G338" s="12"/>
      <c r="H338" s="12"/>
      <c r="I338" s="12"/>
      <c r="J338" s="12"/>
      <c r="K338" s="12"/>
      <c r="L338" s="12"/>
      <c r="M338" s="12"/>
      <c r="N338" s="18"/>
      <c r="O338" s="18"/>
      <c r="P338" s="18"/>
      <c r="Q338" s="32"/>
      <c r="R338" s="19">
        <v>1.4583333333333299</v>
      </c>
      <c r="S338" s="19">
        <v>0.33333333333333298</v>
      </c>
      <c r="T338" s="10">
        <f>YEAR(A338)</f>
        <v>2020</v>
      </c>
      <c r="U338" s="16">
        <f t="shared" si="12"/>
        <v>52</v>
      </c>
      <c r="V338" s="19">
        <f>+O338-N338</f>
        <v>0</v>
      </c>
      <c r="W338" s="19">
        <f>+Q338-P338</f>
        <v>0</v>
      </c>
      <c r="X338" s="19">
        <f t="shared" si="13"/>
        <v>0</v>
      </c>
      <c r="Y338" s="19">
        <f>IF(AND(O338&lt;&gt;0,P338&lt;&gt;0),P338-O338,0)</f>
        <v>0</v>
      </c>
    </row>
    <row r="339" spans="1:25" s="15" customFormat="1" x14ac:dyDescent="0.2">
      <c r="A339" s="17">
        <v>44187</v>
      </c>
      <c r="B339" s="16">
        <v>52</v>
      </c>
      <c r="C339" s="12"/>
      <c r="D339" s="12">
        <v>1</v>
      </c>
      <c r="E339" s="12"/>
      <c r="F339" s="12"/>
      <c r="G339" s="12"/>
      <c r="H339" s="12"/>
      <c r="I339" s="12"/>
      <c r="J339" s="12"/>
      <c r="K339" s="12"/>
      <c r="L339" s="12"/>
      <c r="M339" s="12"/>
      <c r="N339" s="18"/>
      <c r="O339" s="18"/>
      <c r="P339" s="18"/>
      <c r="Q339" s="32"/>
      <c r="R339" s="19">
        <v>1.4583333333333299</v>
      </c>
      <c r="S339" s="19">
        <v>0.33333333333333298</v>
      </c>
      <c r="T339" s="10">
        <f>YEAR(A339)</f>
        <v>2020</v>
      </c>
      <c r="U339" s="16">
        <f t="shared" si="12"/>
        <v>52</v>
      </c>
      <c r="V339" s="19">
        <f>+O339-N339</f>
        <v>0</v>
      </c>
      <c r="W339" s="19">
        <f>+Q339-P339</f>
        <v>0</v>
      </c>
      <c r="X339" s="19">
        <f t="shared" si="13"/>
        <v>0</v>
      </c>
      <c r="Y339" s="19">
        <f>IF(AND(O339&lt;&gt;0,P339&lt;&gt;0),P339-O339,0)</f>
        <v>0</v>
      </c>
    </row>
    <row r="340" spans="1:25" s="15" customFormat="1" x14ac:dyDescent="0.2">
      <c r="A340" s="17">
        <v>44188</v>
      </c>
      <c r="B340" s="16">
        <v>52</v>
      </c>
      <c r="C340" s="12"/>
      <c r="D340" s="12">
        <v>1</v>
      </c>
      <c r="E340" s="12"/>
      <c r="F340" s="12"/>
      <c r="G340" s="12"/>
      <c r="H340" s="12"/>
      <c r="I340" s="12"/>
      <c r="J340" s="12"/>
      <c r="K340" s="12"/>
      <c r="L340" s="12"/>
      <c r="M340" s="12"/>
      <c r="N340" s="18"/>
      <c r="O340" s="18"/>
      <c r="P340" s="18"/>
      <c r="Q340" s="32"/>
      <c r="R340" s="19">
        <v>1.4583333333333299</v>
      </c>
      <c r="S340" s="19">
        <v>0.33333333333333298</v>
      </c>
      <c r="T340" s="10">
        <f>YEAR(A340)</f>
        <v>2020</v>
      </c>
      <c r="U340" s="16">
        <f t="shared" si="12"/>
        <v>52</v>
      </c>
      <c r="V340" s="19">
        <f>+O340-N340</f>
        <v>0</v>
      </c>
      <c r="W340" s="19">
        <f>+Q340-P340</f>
        <v>0</v>
      </c>
      <c r="X340" s="19">
        <f t="shared" si="13"/>
        <v>0</v>
      </c>
      <c r="Y340" s="19">
        <f>IF(AND(O340&lt;&gt;0,P340&lt;&gt;0),P340-O340,0)</f>
        <v>0</v>
      </c>
    </row>
    <row r="341" spans="1:25" s="15" customFormat="1" x14ac:dyDescent="0.2">
      <c r="A341" s="17">
        <v>44189</v>
      </c>
      <c r="B341" s="16">
        <v>52</v>
      </c>
      <c r="C341" s="12"/>
      <c r="D341" s="12">
        <v>1</v>
      </c>
      <c r="E341" s="12"/>
      <c r="F341" s="12"/>
      <c r="G341" s="12"/>
      <c r="H341" s="12"/>
      <c r="I341" s="12"/>
      <c r="J341" s="12"/>
      <c r="K341" s="12"/>
      <c r="L341" s="12"/>
      <c r="M341" s="12"/>
      <c r="N341" s="18"/>
      <c r="O341" s="18"/>
      <c r="P341" s="18"/>
      <c r="Q341" s="32"/>
      <c r="R341" s="19">
        <v>1.4583333333333299</v>
      </c>
      <c r="S341" s="19">
        <v>0.33333333333333298</v>
      </c>
      <c r="T341" s="10">
        <f>YEAR(A341)</f>
        <v>2020</v>
      </c>
      <c r="U341" s="16">
        <f t="shared" si="12"/>
        <v>52</v>
      </c>
      <c r="V341" s="19">
        <f>+O341-N341</f>
        <v>0</v>
      </c>
      <c r="W341" s="19">
        <f>+Q341-P341</f>
        <v>0</v>
      </c>
      <c r="X341" s="19">
        <f t="shared" si="13"/>
        <v>0</v>
      </c>
      <c r="Y341" s="19">
        <f>IF(AND(O341&lt;&gt;0,P341&lt;&gt;0),P341-O341,0)</f>
        <v>0</v>
      </c>
    </row>
    <row r="342" spans="1:25" s="15" customFormat="1" x14ac:dyDescent="0.2">
      <c r="A342" s="17">
        <v>44190</v>
      </c>
      <c r="B342" s="16">
        <v>52</v>
      </c>
      <c r="C342" s="12"/>
      <c r="D342" s="12"/>
      <c r="E342" s="12"/>
      <c r="F342" s="12">
        <v>1</v>
      </c>
      <c r="G342" s="12"/>
      <c r="H342" s="12"/>
      <c r="I342" s="12"/>
      <c r="J342" s="12"/>
      <c r="K342" s="12"/>
      <c r="L342" s="12"/>
      <c r="M342" s="12"/>
      <c r="N342" s="18"/>
      <c r="O342" s="18"/>
      <c r="P342" s="18"/>
      <c r="Q342" s="32"/>
      <c r="R342" s="19">
        <v>1.4583333333333299</v>
      </c>
      <c r="S342" s="19">
        <v>0.33333333333333298</v>
      </c>
      <c r="T342" s="10">
        <f>YEAR(A342)</f>
        <v>2020</v>
      </c>
      <c r="U342" s="16">
        <f t="shared" si="12"/>
        <v>52</v>
      </c>
      <c r="V342" s="19">
        <f>+O342-N342</f>
        <v>0</v>
      </c>
      <c r="W342" s="19">
        <f>+Q342-P342</f>
        <v>0</v>
      </c>
      <c r="X342" s="19">
        <f t="shared" si="13"/>
        <v>0</v>
      </c>
      <c r="Y342" s="19">
        <f>IF(AND(O342&lt;&gt;0,P342&lt;&gt;0),P342-O342,0)</f>
        <v>0</v>
      </c>
    </row>
    <row r="343" spans="1:25" s="15" customFormat="1" x14ac:dyDescent="0.2">
      <c r="A343" s="17">
        <v>44191</v>
      </c>
      <c r="B343" s="16">
        <v>52</v>
      </c>
      <c r="C343" s="12"/>
      <c r="D343" s="12">
        <v>1</v>
      </c>
      <c r="E343" s="12"/>
      <c r="F343" s="12"/>
      <c r="G343" s="12"/>
      <c r="H343" s="12"/>
      <c r="I343" s="12"/>
      <c r="J343" s="12"/>
      <c r="K343" s="12"/>
      <c r="L343" s="12"/>
      <c r="M343" s="12"/>
      <c r="N343" s="18"/>
      <c r="O343" s="18"/>
      <c r="P343" s="18"/>
      <c r="Q343" s="32"/>
      <c r="R343" s="19">
        <v>1.4583333333333299</v>
      </c>
      <c r="S343" s="19">
        <v>0.33333333333333298</v>
      </c>
      <c r="T343" s="10">
        <f>YEAR(A343)</f>
        <v>2020</v>
      </c>
      <c r="U343" s="16">
        <f t="shared" si="12"/>
        <v>52</v>
      </c>
      <c r="V343" s="19">
        <f>+O343-N343</f>
        <v>0</v>
      </c>
      <c r="W343" s="19">
        <f>+Q343-P343</f>
        <v>0</v>
      </c>
      <c r="X343" s="19">
        <f t="shared" si="13"/>
        <v>0</v>
      </c>
      <c r="Y343" s="19">
        <f>IF(AND(O343&lt;&gt;0,P343&lt;&gt;0),P343-O343,0)</f>
        <v>0</v>
      </c>
    </row>
    <row r="344" spans="1:25" s="15" customFormat="1" x14ac:dyDescent="0.2">
      <c r="A344" s="17">
        <v>44193</v>
      </c>
      <c r="B344" s="16">
        <v>53</v>
      </c>
      <c r="C344" s="12"/>
      <c r="D344" s="12">
        <v>1</v>
      </c>
      <c r="E344" s="12"/>
      <c r="F344" s="12"/>
      <c r="G344" s="12"/>
      <c r="H344" s="12"/>
      <c r="I344" s="12"/>
      <c r="J344" s="12"/>
      <c r="K344" s="12"/>
      <c r="L344" s="12"/>
      <c r="M344" s="12"/>
      <c r="N344" s="18"/>
      <c r="O344" s="18"/>
      <c r="P344" s="18"/>
      <c r="Q344" s="32"/>
      <c r="R344" s="19">
        <v>1.4583333333333299</v>
      </c>
      <c r="S344" s="19">
        <v>0.33333333333333298</v>
      </c>
      <c r="T344" s="10">
        <f>YEAR(A344)</f>
        <v>2020</v>
      </c>
      <c r="U344" s="16">
        <f t="shared" si="12"/>
        <v>53</v>
      </c>
      <c r="V344" s="19">
        <f>+O344-N344</f>
        <v>0</v>
      </c>
      <c r="W344" s="19">
        <f>+Q344-P344</f>
        <v>0</v>
      </c>
      <c r="X344" s="19">
        <f t="shared" si="13"/>
        <v>0</v>
      </c>
      <c r="Y344" s="19">
        <f>IF(AND(O344&lt;&gt;0,P344&lt;&gt;0),P344-O344,0)</f>
        <v>0</v>
      </c>
    </row>
    <row r="345" spans="1:25" s="15" customFormat="1" x14ac:dyDescent="0.2">
      <c r="A345" s="17">
        <v>44194</v>
      </c>
      <c r="B345" s="16">
        <v>53</v>
      </c>
      <c r="C345" s="12"/>
      <c r="D345" s="12">
        <v>1</v>
      </c>
      <c r="E345" s="12"/>
      <c r="F345" s="12"/>
      <c r="G345" s="12"/>
      <c r="H345" s="12"/>
      <c r="I345" s="12"/>
      <c r="J345" s="12"/>
      <c r="K345" s="12"/>
      <c r="L345" s="12"/>
      <c r="M345" s="12"/>
      <c r="N345" s="18"/>
      <c r="O345" s="18"/>
      <c r="P345" s="18"/>
      <c r="Q345" s="32"/>
      <c r="R345" s="19">
        <v>1.4583333333333299</v>
      </c>
      <c r="S345" s="19">
        <v>0.33333333333333298</v>
      </c>
      <c r="T345" s="10">
        <f>YEAR(A345)</f>
        <v>2020</v>
      </c>
      <c r="U345" s="16">
        <f t="shared" si="12"/>
        <v>53</v>
      </c>
      <c r="V345" s="19">
        <f>+O345-N345</f>
        <v>0</v>
      </c>
      <c r="W345" s="19">
        <f>+Q345-P345</f>
        <v>0</v>
      </c>
      <c r="X345" s="19">
        <f t="shared" si="13"/>
        <v>0</v>
      </c>
      <c r="Y345" s="19">
        <f>IF(AND(O345&lt;&gt;0,P345&lt;&gt;0),P345-O345,0)</f>
        <v>0</v>
      </c>
    </row>
    <row r="346" spans="1:25" s="15" customFormat="1" x14ac:dyDescent="0.2">
      <c r="A346" s="17">
        <v>44195</v>
      </c>
      <c r="B346" s="16">
        <v>53</v>
      </c>
      <c r="C346" s="12"/>
      <c r="D346" s="12">
        <v>1</v>
      </c>
      <c r="E346" s="12"/>
      <c r="F346" s="12"/>
      <c r="G346" s="12"/>
      <c r="H346" s="12"/>
      <c r="I346" s="12"/>
      <c r="J346" s="12"/>
      <c r="K346" s="12"/>
      <c r="L346" s="12"/>
      <c r="M346" s="12"/>
      <c r="N346" s="18"/>
      <c r="O346" s="18"/>
      <c r="P346" s="18"/>
      <c r="Q346" s="32"/>
      <c r="R346" s="19">
        <v>1.4583333333333299</v>
      </c>
      <c r="S346" s="19">
        <v>0.33333333333333298</v>
      </c>
      <c r="T346" s="10">
        <f>YEAR(A346)</f>
        <v>2020</v>
      </c>
      <c r="U346" s="16">
        <f t="shared" ref="U346:U409" si="14">WEEKNUM(A346)</f>
        <v>53</v>
      </c>
      <c r="V346" s="19">
        <f>+O346-N346</f>
        <v>0</v>
      </c>
      <c r="W346" s="19">
        <f>+Q346-P346</f>
        <v>0</v>
      </c>
      <c r="X346" s="19">
        <f t="shared" si="13"/>
        <v>0</v>
      </c>
      <c r="Y346" s="19">
        <f>IF(AND(O346&lt;&gt;0,P346&lt;&gt;0),P346-O346,0)</f>
        <v>0</v>
      </c>
    </row>
    <row r="347" spans="1:25" s="15" customFormat="1" x14ac:dyDescent="0.2">
      <c r="A347" s="17">
        <v>44196</v>
      </c>
      <c r="B347" s="16">
        <v>53</v>
      </c>
      <c r="C347" s="12"/>
      <c r="D347" s="12">
        <v>1</v>
      </c>
      <c r="E347" s="12"/>
      <c r="F347" s="12"/>
      <c r="G347" s="12"/>
      <c r="H347" s="12"/>
      <c r="I347" s="12"/>
      <c r="J347" s="12"/>
      <c r="K347" s="12"/>
      <c r="L347" s="12"/>
      <c r="M347" s="12"/>
      <c r="N347" s="18"/>
      <c r="O347" s="18"/>
      <c r="P347" s="18"/>
      <c r="Q347" s="32"/>
      <c r="R347" s="19">
        <v>1.4583333333333299</v>
      </c>
      <c r="S347" s="19">
        <v>0.33333333333333298</v>
      </c>
      <c r="T347" s="10">
        <f>YEAR(A347)</f>
        <v>2020</v>
      </c>
      <c r="U347" s="16">
        <f t="shared" si="14"/>
        <v>53</v>
      </c>
      <c r="V347" s="19">
        <f>+O347-N347</f>
        <v>0</v>
      </c>
      <c r="W347" s="19">
        <f>+Q347-P347</f>
        <v>0</v>
      </c>
      <c r="X347" s="19">
        <f t="shared" si="13"/>
        <v>0</v>
      </c>
      <c r="Y347" s="19">
        <f>IF(AND(O347&lt;&gt;0,P347&lt;&gt;0),P347-O347,0)</f>
        <v>0</v>
      </c>
    </row>
    <row r="348" spans="1:25" s="15" customFormat="1" x14ac:dyDescent="0.2">
      <c r="A348" s="17">
        <v>44197</v>
      </c>
      <c r="B348" s="16">
        <v>1</v>
      </c>
      <c r="C348" s="12"/>
      <c r="D348" s="12"/>
      <c r="E348" s="12"/>
      <c r="F348" s="12">
        <v>1</v>
      </c>
      <c r="G348" s="12"/>
      <c r="H348" s="12"/>
      <c r="I348" s="12"/>
      <c r="J348" s="12"/>
      <c r="K348" s="12"/>
      <c r="L348" s="12"/>
      <c r="M348" s="12"/>
      <c r="N348" s="18"/>
      <c r="O348" s="18"/>
      <c r="P348" s="18"/>
      <c r="Q348" s="32"/>
      <c r="R348" s="19">
        <v>1.4583333333333299</v>
      </c>
      <c r="S348" s="19">
        <v>0.33333333333333298</v>
      </c>
      <c r="T348" s="10">
        <f>YEAR(A348)</f>
        <v>2021</v>
      </c>
      <c r="U348" s="16">
        <f t="shared" si="14"/>
        <v>1</v>
      </c>
      <c r="V348" s="19">
        <f>+O348-N348</f>
        <v>0</v>
      </c>
      <c r="W348" s="19">
        <f>+Q348-P348</f>
        <v>0</v>
      </c>
      <c r="X348" s="19">
        <f t="shared" si="13"/>
        <v>0</v>
      </c>
      <c r="Y348" s="19">
        <f>IF(AND(O348&lt;&gt;0,P348&lt;&gt;0),P348-O348,0)</f>
        <v>0</v>
      </c>
    </row>
    <row r="349" spans="1:25" s="15" customFormat="1" x14ac:dyDescent="0.2">
      <c r="A349" s="28">
        <v>44200</v>
      </c>
      <c r="B349" s="16">
        <v>2</v>
      </c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24">
        <v>0</v>
      </c>
      <c r="O349" s="24">
        <v>0</v>
      </c>
      <c r="P349" s="30">
        <v>0.5551160000031814</v>
      </c>
      <c r="Q349" s="31">
        <v>0.78297500000189757</v>
      </c>
      <c r="R349" s="19">
        <v>1.4583333333333299</v>
      </c>
      <c r="S349" s="19">
        <v>0.33333333333333298</v>
      </c>
      <c r="T349" s="10">
        <f>YEAR(A349)</f>
        <v>2021</v>
      </c>
      <c r="U349" s="16">
        <f t="shared" si="14"/>
        <v>2</v>
      </c>
      <c r="V349" s="19">
        <f>+O349-N349</f>
        <v>0</v>
      </c>
      <c r="W349" s="19">
        <f>+Q349-P349</f>
        <v>0.22785899999871617</v>
      </c>
      <c r="X349" s="19">
        <f t="shared" si="13"/>
        <v>0.22785899999871617</v>
      </c>
      <c r="Y349" s="19">
        <f>IF(AND(O349&lt;&gt;0,P349&lt;&gt;0),P349-O349,0)</f>
        <v>0</v>
      </c>
    </row>
    <row r="350" spans="1:25" s="15" customFormat="1" x14ac:dyDescent="0.2">
      <c r="A350" s="28">
        <v>44201</v>
      </c>
      <c r="B350" s="16">
        <v>2</v>
      </c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29">
        <v>0.36280100000294624</v>
      </c>
      <c r="O350" s="29">
        <v>0.59736100000009174</v>
      </c>
      <c r="P350" s="30">
        <v>0.62664400000358</v>
      </c>
      <c r="Q350" s="31">
        <v>0.7940969999981462</v>
      </c>
      <c r="R350" s="19">
        <v>1.4583333333333299</v>
      </c>
      <c r="S350" s="19">
        <v>0.33333333333333298</v>
      </c>
      <c r="T350" s="10">
        <f>YEAR(A350)</f>
        <v>2021</v>
      </c>
      <c r="U350" s="16">
        <f t="shared" si="14"/>
        <v>2</v>
      </c>
      <c r="V350" s="19">
        <f>+O350-N350</f>
        <v>0.2345599999971455</v>
      </c>
      <c r="W350" s="19">
        <f>+Q350-P350</f>
        <v>0.1674529999945662</v>
      </c>
      <c r="X350" s="19">
        <f t="shared" si="13"/>
        <v>0.40201299999171169</v>
      </c>
      <c r="Y350" s="19">
        <f>IF(AND(O350&lt;&gt;0,P350&lt;&gt;0),P350-O350,0)</f>
        <v>2.9283000003488269E-2</v>
      </c>
    </row>
    <row r="351" spans="1:25" s="15" customFormat="1" x14ac:dyDescent="0.2">
      <c r="A351" s="28">
        <v>44202</v>
      </c>
      <c r="B351" s="16">
        <v>2</v>
      </c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29">
        <v>0.36298600000009174</v>
      </c>
      <c r="O351" s="29">
        <v>0.59540500000002794</v>
      </c>
      <c r="P351" s="30">
        <v>0.62459500000113621</v>
      </c>
      <c r="Q351" s="31">
        <v>0.77241900000080932</v>
      </c>
      <c r="R351" s="19">
        <v>1.4583333333333299</v>
      </c>
      <c r="S351" s="19">
        <v>0.33333333333333298</v>
      </c>
      <c r="T351" s="10">
        <f>YEAR(A351)</f>
        <v>2021</v>
      </c>
      <c r="U351" s="16">
        <f t="shared" si="14"/>
        <v>2</v>
      </c>
      <c r="V351" s="19">
        <f>+O351-N351</f>
        <v>0.2324189999999362</v>
      </c>
      <c r="W351" s="19">
        <f>+Q351-P351</f>
        <v>0.14782399999967311</v>
      </c>
      <c r="X351" s="19">
        <f t="shared" si="13"/>
        <v>0.38024299999960931</v>
      </c>
      <c r="Y351" s="19">
        <f>IF(AND(O351&lt;&gt;0,P351&lt;&gt;0),P351-O351,0)</f>
        <v>2.9190000001108274E-2</v>
      </c>
    </row>
    <row r="352" spans="1:25" s="15" customFormat="1" x14ac:dyDescent="0.2">
      <c r="A352" s="28">
        <v>44203</v>
      </c>
      <c r="B352" s="16">
        <v>2</v>
      </c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29">
        <v>0.36223400000017136</v>
      </c>
      <c r="O352" s="24">
        <v>0.54166666666666663</v>
      </c>
      <c r="P352" s="25">
        <v>0.58333333333333337</v>
      </c>
      <c r="Q352" s="31">
        <v>0.81748800000059418</v>
      </c>
      <c r="R352" s="19">
        <v>1.4583333333333299</v>
      </c>
      <c r="S352" s="19">
        <v>0.33333333333333298</v>
      </c>
      <c r="T352" s="10">
        <f>YEAR(A352)</f>
        <v>2021</v>
      </c>
      <c r="U352" s="16">
        <f t="shared" si="14"/>
        <v>2</v>
      </c>
      <c r="V352" s="19">
        <f>+O352-N352</f>
        <v>0.17943266666649527</v>
      </c>
      <c r="W352" s="19">
        <f>+Q352-P352</f>
        <v>0.23415466666726081</v>
      </c>
      <c r="X352" s="19">
        <f t="shared" si="13"/>
        <v>0.41358733333375608</v>
      </c>
      <c r="Y352" s="19">
        <f>IF(AND(O352&lt;&gt;0,P352&lt;&gt;0),P352-O352,0)</f>
        <v>4.1666666666666741E-2</v>
      </c>
    </row>
    <row r="353" spans="1:25" s="15" customFormat="1" x14ac:dyDescent="0.2">
      <c r="A353" s="28">
        <v>44207</v>
      </c>
      <c r="B353" s="16">
        <v>3</v>
      </c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24">
        <v>0</v>
      </c>
      <c r="O353" s="24">
        <v>0</v>
      </c>
      <c r="P353" s="30">
        <v>0.57267400000273483</v>
      </c>
      <c r="Q353" s="31">
        <v>0.79378500000166241</v>
      </c>
      <c r="R353" s="19">
        <v>1.4583333333333299</v>
      </c>
      <c r="S353" s="19">
        <v>0.33333333333333298</v>
      </c>
      <c r="T353" s="10">
        <f>YEAR(A353)</f>
        <v>2021</v>
      </c>
      <c r="U353" s="16">
        <f t="shared" si="14"/>
        <v>3</v>
      </c>
      <c r="V353" s="19">
        <f>+O353-N353</f>
        <v>0</v>
      </c>
      <c r="W353" s="19">
        <f>+Q353-P353</f>
        <v>0.22111099999892758</v>
      </c>
      <c r="X353" s="19">
        <f t="shared" si="13"/>
        <v>0.22111099999892758</v>
      </c>
      <c r="Y353" s="19">
        <f>IF(AND(O353&lt;&gt;0,P353&lt;&gt;0),P353-O353,0)</f>
        <v>0</v>
      </c>
    </row>
    <row r="354" spans="1:25" s="15" customFormat="1" x14ac:dyDescent="0.2">
      <c r="A354" s="28">
        <v>44208</v>
      </c>
      <c r="B354" s="16">
        <v>3</v>
      </c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29">
        <v>0.37417799999821</v>
      </c>
      <c r="O354" s="29">
        <v>0.58570599999802653</v>
      </c>
      <c r="P354" s="30">
        <v>0.62385399999766378</v>
      </c>
      <c r="Q354" s="31">
        <v>0.75254600000334904</v>
      </c>
      <c r="R354" s="19">
        <v>1.4583333333333299</v>
      </c>
      <c r="S354" s="19">
        <v>0.33333333333333298</v>
      </c>
      <c r="T354" s="10">
        <f>YEAR(A354)</f>
        <v>2021</v>
      </c>
      <c r="U354" s="16">
        <f t="shared" si="14"/>
        <v>3</v>
      </c>
      <c r="V354" s="19">
        <f>+O354-N354</f>
        <v>0.21152799999981653</v>
      </c>
      <c r="W354" s="19">
        <f>+Q354-P354</f>
        <v>0.12869200000568526</v>
      </c>
      <c r="X354" s="19">
        <f t="shared" si="13"/>
        <v>0.34022000000550179</v>
      </c>
      <c r="Y354" s="19">
        <f>IF(AND(O354&lt;&gt;0,P354&lt;&gt;0),P354-O354,0)</f>
        <v>3.814799999963725E-2</v>
      </c>
    </row>
    <row r="355" spans="1:25" s="15" customFormat="1" x14ac:dyDescent="0.2">
      <c r="A355" s="17">
        <v>44209</v>
      </c>
      <c r="B355" s="16">
        <v>3</v>
      </c>
      <c r="C355" s="12"/>
      <c r="D355" s="12">
        <v>1</v>
      </c>
      <c r="E355" s="12"/>
      <c r="F355" s="12"/>
      <c r="G355" s="12"/>
      <c r="H355" s="12"/>
      <c r="I355" s="12"/>
      <c r="J355" s="12"/>
      <c r="K355" s="12"/>
      <c r="L355" s="12"/>
      <c r="M355" s="12"/>
      <c r="N355" s="18"/>
      <c r="O355" s="18"/>
      <c r="P355" s="18"/>
      <c r="Q355" s="32"/>
      <c r="R355" s="19">
        <v>1.4583333333333299</v>
      </c>
      <c r="S355" s="19">
        <v>0.33333333333333298</v>
      </c>
      <c r="T355" s="10">
        <f>YEAR(A355)</f>
        <v>2021</v>
      </c>
      <c r="U355" s="16">
        <f t="shared" si="14"/>
        <v>3</v>
      </c>
      <c r="V355" s="19">
        <f>+O355-N355</f>
        <v>0</v>
      </c>
      <c r="W355" s="19">
        <f>+Q355-P355</f>
        <v>0</v>
      </c>
      <c r="X355" s="19">
        <f t="shared" si="13"/>
        <v>0</v>
      </c>
      <c r="Y355" s="19">
        <f>IF(AND(O355&lt;&gt;0,P355&lt;&gt;0),P355-O355,0)</f>
        <v>0</v>
      </c>
    </row>
    <row r="356" spans="1:25" s="15" customFormat="1" x14ac:dyDescent="0.2">
      <c r="A356" s="28">
        <v>44210</v>
      </c>
      <c r="B356" s="16">
        <v>3</v>
      </c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29">
        <v>0.37745400000130758</v>
      </c>
      <c r="O356" s="29">
        <v>0.60045099999842932</v>
      </c>
      <c r="P356" s="30">
        <v>0.6286919999984093</v>
      </c>
      <c r="Q356" s="31">
        <v>0.79347199999756413</v>
      </c>
      <c r="R356" s="19">
        <v>1.4583333333333299</v>
      </c>
      <c r="S356" s="19">
        <v>0.33333333333333298</v>
      </c>
      <c r="T356" s="10">
        <f>YEAR(A356)</f>
        <v>2021</v>
      </c>
      <c r="U356" s="16">
        <f t="shared" si="14"/>
        <v>3</v>
      </c>
      <c r="V356" s="19">
        <f>+O356-N356</f>
        <v>0.22299699999712175</v>
      </c>
      <c r="W356" s="19">
        <f>+Q356-P356</f>
        <v>0.16477999999915482</v>
      </c>
      <c r="X356" s="19">
        <f t="shared" si="13"/>
        <v>0.38777699999627657</v>
      </c>
      <c r="Y356" s="19">
        <f>IF(AND(O356&lt;&gt;0,P356&lt;&gt;0),P356-O356,0)</f>
        <v>2.8240999999979977E-2</v>
      </c>
    </row>
    <row r="357" spans="1:25" s="15" customFormat="1" x14ac:dyDescent="0.2">
      <c r="A357" s="17">
        <v>44211</v>
      </c>
      <c r="B357" s="16">
        <v>3</v>
      </c>
      <c r="C357" s="12"/>
      <c r="D357" s="12">
        <v>1</v>
      </c>
      <c r="E357" s="12"/>
      <c r="F357" s="12"/>
      <c r="G357" s="12"/>
      <c r="H357" s="12"/>
      <c r="I357" s="12"/>
      <c r="J357" s="12"/>
      <c r="K357" s="12"/>
      <c r="L357" s="12"/>
      <c r="M357" s="12"/>
      <c r="N357" s="18"/>
      <c r="O357" s="18"/>
      <c r="P357" s="18"/>
      <c r="Q357" s="32"/>
      <c r="R357" s="19">
        <v>1.4583333333333299</v>
      </c>
      <c r="S357" s="19">
        <v>0.33333333333333298</v>
      </c>
      <c r="T357" s="10">
        <f>YEAR(A357)</f>
        <v>2021</v>
      </c>
      <c r="U357" s="16">
        <f t="shared" si="14"/>
        <v>3</v>
      </c>
      <c r="V357" s="19">
        <f>+O357-N357</f>
        <v>0</v>
      </c>
      <c r="W357" s="19">
        <f>+Q357-P357</f>
        <v>0</v>
      </c>
      <c r="X357" s="19">
        <f t="shared" si="13"/>
        <v>0</v>
      </c>
      <c r="Y357" s="19">
        <f>IF(AND(O357&lt;&gt;0,P357&lt;&gt;0),P357-O357,0)</f>
        <v>0</v>
      </c>
    </row>
    <row r="358" spans="1:25" s="15" customFormat="1" x14ac:dyDescent="0.2">
      <c r="A358" s="28">
        <v>44212</v>
      </c>
      <c r="B358" s="16">
        <v>3</v>
      </c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29">
        <v>0.36822899999970105</v>
      </c>
      <c r="O358" s="29">
        <v>0.60739599999942584</v>
      </c>
      <c r="P358" s="30">
        <v>0.62655100000120001</v>
      </c>
      <c r="Q358" s="31">
        <v>0.75170100000104867</v>
      </c>
      <c r="R358" s="19">
        <v>1.4583333333333299</v>
      </c>
      <c r="S358" s="19">
        <v>0.33333333333333298</v>
      </c>
      <c r="T358" s="10">
        <f>YEAR(A358)</f>
        <v>2021</v>
      </c>
      <c r="U358" s="16">
        <f t="shared" si="14"/>
        <v>3</v>
      </c>
      <c r="V358" s="19">
        <f>+O358-N358</f>
        <v>0.23916699999972479</v>
      </c>
      <c r="W358" s="19">
        <f>+Q358-P358</f>
        <v>0.12514999999984866</v>
      </c>
      <c r="X358" s="19">
        <f t="shared" si="13"/>
        <v>0.36431699999957345</v>
      </c>
      <c r="Y358" s="19">
        <f>IF(AND(O358&lt;&gt;0,P358&lt;&gt;0),P358-O358,0)</f>
        <v>1.915500000177417E-2</v>
      </c>
    </row>
    <row r="359" spans="1:25" s="15" customFormat="1" x14ac:dyDescent="0.2">
      <c r="A359" s="28">
        <v>44214</v>
      </c>
      <c r="B359" s="16">
        <v>4</v>
      </c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29">
        <v>0.42869200000131968</v>
      </c>
      <c r="O359" s="29">
        <v>0.59494200000335695</v>
      </c>
      <c r="P359" s="30">
        <v>0.61174800000299001</v>
      </c>
      <c r="Q359" s="31">
        <v>0.77311300000292249</v>
      </c>
      <c r="R359" s="19">
        <v>1.4583333333333299</v>
      </c>
      <c r="S359" s="19">
        <v>0.33333333333333298</v>
      </c>
      <c r="T359" s="10">
        <f>YEAR(A359)</f>
        <v>2021</v>
      </c>
      <c r="U359" s="16">
        <f t="shared" si="14"/>
        <v>4</v>
      </c>
      <c r="V359" s="19">
        <f>+O359-N359</f>
        <v>0.16625000000203727</v>
      </c>
      <c r="W359" s="19">
        <f>+Q359-P359</f>
        <v>0.16136499999993248</v>
      </c>
      <c r="X359" s="19">
        <f t="shared" si="13"/>
        <v>0.32761500000196975</v>
      </c>
      <c r="Y359" s="19">
        <f>IF(AND(O359&lt;&gt;0,P359&lt;&gt;0),P359-O359,0)</f>
        <v>1.6805999999633059E-2</v>
      </c>
    </row>
    <row r="360" spans="1:25" s="15" customFormat="1" x14ac:dyDescent="0.2">
      <c r="A360" s="28">
        <v>44215</v>
      </c>
      <c r="B360" s="16">
        <v>4</v>
      </c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29">
        <v>0.38033600000198931</v>
      </c>
      <c r="O360" s="29">
        <v>0.58216399999946589</v>
      </c>
      <c r="P360" s="30">
        <v>0.61653900000237627</v>
      </c>
      <c r="Q360" s="31">
        <v>0.7850689999977476</v>
      </c>
      <c r="R360" s="19">
        <v>1.4583333333333299</v>
      </c>
      <c r="S360" s="19">
        <v>0.33333333333333298</v>
      </c>
      <c r="T360" s="10">
        <f>YEAR(A360)</f>
        <v>2021</v>
      </c>
      <c r="U360" s="16">
        <f t="shared" si="14"/>
        <v>4</v>
      </c>
      <c r="V360" s="19">
        <f>+O360-N360</f>
        <v>0.20182799999747658</v>
      </c>
      <c r="W360" s="19">
        <f>+Q360-P360</f>
        <v>0.16852999999537133</v>
      </c>
      <c r="X360" s="19">
        <f t="shared" si="13"/>
        <v>0.37035799999284791</v>
      </c>
      <c r="Y360" s="19">
        <f>IF(AND(O360&lt;&gt;0,P360&lt;&gt;0),P360-O360,0)</f>
        <v>3.4375000002910383E-2</v>
      </c>
    </row>
    <row r="361" spans="1:25" s="15" customFormat="1" x14ac:dyDescent="0.2">
      <c r="A361" s="28">
        <v>44216</v>
      </c>
      <c r="B361" s="16">
        <v>4</v>
      </c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29">
        <v>0.35887699999875622</v>
      </c>
      <c r="O361" s="29">
        <v>0.58451400000194553</v>
      </c>
      <c r="P361" s="30">
        <v>0.61928199999965727</v>
      </c>
      <c r="Q361" s="31">
        <v>0.77336800000193762</v>
      </c>
      <c r="R361" s="19">
        <v>1.4583333333333299</v>
      </c>
      <c r="S361" s="19">
        <v>0.33333333333333298</v>
      </c>
      <c r="T361" s="10">
        <f>YEAR(A361)</f>
        <v>2021</v>
      </c>
      <c r="U361" s="16">
        <f t="shared" si="14"/>
        <v>4</v>
      </c>
      <c r="V361" s="19">
        <f>+O361-N361</f>
        <v>0.22563700000318931</v>
      </c>
      <c r="W361" s="19">
        <f>+Q361-P361</f>
        <v>0.15408600000228034</v>
      </c>
      <c r="X361" s="19">
        <f t="shared" si="13"/>
        <v>0.37972300000546966</v>
      </c>
      <c r="Y361" s="19">
        <f>IF(AND(O361&lt;&gt;0,P361&lt;&gt;0),P361-O361,0)</f>
        <v>3.476799999771174E-2</v>
      </c>
    </row>
    <row r="362" spans="1:25" s="15" customFormat="1" x14ac:dyDescent="0.2">
      <c r="A362" s="28">
        <v>44217</v>
      </c>
      <c r="B362" s="16">
        <v>4</v>
      </c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29">
        <v>0.37681699999666307</v>
      </c>
      <c r="O362" s="24">
        <v>0.54166666666666663</v>
      </c>
      <c r="P362" s="25">
        <v>0.58333333333333337</v>
      </c>
      <c r="Q362" s="31">
        <v>0.78400500000134343</v>
      </c>
      <c r="R362" s="19">
        <v>1.4583333333333299</v>
      </c>
      <c r="S362" s="19">
        <v>0.33333333333333298</v>
      </c>
      <c r="T362" s="10">
        <f>YEAR(A362)</f>
        <v>2021</v>
      </c>
      <c r="U362" s="16">
        <f t="shared" si="14"/>
        <v>4</v>
      </c>
      <c r="V362" s="19">
        <f>+O362-N362</f>
        <v>0.16484966667000356</v>
      </c>
      <c r="W362" s="19">
        <f>+Q362-P362</f>
        <v>0.20067166666801006</v>
      </c>
      <c r="X362" s="19">
        <f t="shared" si="13"/>
        <v>0.36552133333801362</v>
      </c>
      <c r="Y362" s="19">
        <f>IF(AND(O362&lt;&gt;0,P362&lt;&gt;0),P362-O362,0)</f>
        <v>4.1666666666666741E-2</v>
      </c>
    </row>
    <row r="363" spans="1:25" s="15" customFormat="1" x14ac:dyDescent="0.2">
      <c r="A363" s="28">
        <v>44219</v>
      </c>
      <c r="B363" s="16">
        <v>4</v>
      </c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29">
        <v>0.36312500000349246</v>
      </c>
      <c r="O363" s="29">
        <v>0.60547499999665888</v>
      </c>
      <c r="P363" s="30">
        <v>0.63637700000253972</v>
      </c>
      <c r="Q363" s="31">
        <v>0.78879600000072969</v>
      </c>
      <c r="R363" s="19">
        <v>1.4583333333333299</v>
      </c>
      <c r="S363" s="19">
        <v>0.33333333333333298</v>
      </c>
      <c r="T363" s="10">
        <f>YEAR(A363)</f>
        <v>2021</v>
      </c>
      <c r="U363" s="16">
        <f t="shared" si="14"/>
        <v>4</v>
      </c>
      <c r="V363" s="19">
        <f>+O363-N363</f>
        <v>0.24234999999316642</v>
      </c>
      <c r="W363" s="19">
        <f>+Q363-P363</f>
        <v>0.15241899999818997</v>
      </c>
      <c r="X363" s="19">
        <f t="shared" si="13"/>
        <v>0.3947689999913564</v>
      </c>
      <c r="Y363" s="19">
        <f>IF(AND(O363&lt;&gt;0,P363&lt;&gt;0),P363-O363,0)</f>
        <v>3.0902000005880836E-2</v>
      </c>
    </row>
    <row r="364" spans="1:25" s="15" customFormat="1" x14ac:dyDescent="0.2">
      <c r="A364" s="28">
        <v>44222</v>
      </c>
      <c r="B364" s="16">
        <v>5</v>
      </c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29">
        <v>0.37429400000110036</v>
      </c>
      <c r="O364" s="29">
        <v>0.60475700000097277</v>
      </c>
      <c r="P364" s="30">
        <v>0.62976899999921443</v>
      </c>
      <c r="Q364" s="31">
        <v>0.79106499999761581</v>
      </c>
      <c r="R364" s="19">
        <v>1.4583333333333299</v>
      </c>
      <c r="S364" s="19">
        <v>0.33333333333333298</v>
      </c>
      <c r="T364" s="10">
        <f>YEAR(A364)</f>
        <v>2021</v>
      </c>
      <c r="U364" s="16">
        <f t="shared" si="14"/>
        <v>5</v>
      </c>
      <c r="V364" s="19">
        <f>+O364-N364</f>
        <v>0.23046299999987241</v>
      </c>
      <c r="W364" s="19">
        <f>+Q364-P364</f>
        <v>0.16129599999840138</v>
      </c>
      <c r="X364" s="19">
        <f t="shared" si="13"/>
        <v>0.39175899999827379</v>
      </c>
      <c r="Y364" s="19">
        <f>IF(AND(O364&lt;&gt;0,P364&lt;&gt;0),P364-O364,0)</f>
        <v>2.5011999998241663E-2</v>
      </c>
    </row>
    <row r="365" spans="1:25" s="15" customFormat="1" x14ac:dyDescent="0.2">
      <c r="A365" s="28">
        <v>44223</v>
      </c>
      <c r="B365" s="16">
        <v>5</v>
      </c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29">
        <v>0.36627299999963725</v>
      </c>
      <c r="O365" s="29">
        <v>0.59996500000124797</v>
      </c>
      <c r="P365" s="30">
        <v>0.62840300000243587</v>
      </c>
      <c r="Q365" s="31">
        <v>0.70847199999843724</v>
      </c>
      <c r="R365" s="19">
        <v>1.4583333333333299</v>
      </c>
      <c r="S365" s="19">
        <v>0.33333333333333298</v>
      </c>
      <c r="T365" s="10">
        <f>YEAR(A365)</f>
        <v>2021</v>
      </c>
      <c r="U365" s="16">
        <f t="shared" si="14"/>
        <v>5</v>
      </c>
      <c r="V365" s="19">
        <f>+O365-N365</f>
        <v>0.23369200000161072</v>
      </c>
      <c r="W365" s="19">
        <f>+Q365-P365</f>
        <v>8.0068999996001367E-2</v>
      </c>
      <c r="X365" s="19">
        <f t="shared" si="13"/>
        <v>0.31376099999761209</v>
      </c>
      <c r="Y365" s="19">
        <f>IF(AND(O365&lt;&gt;0,P365&lt;&gt;0),P365-O365,0)</f>
        <v>2.8438000001187902E-2</v>
      </c>
    </row>
    <row r="366" spans="1:25" s="15" customFormat="1" x14ac:dyDescent="0.2">
      <c r="A366" s="28">
        <v>44224</v>
      </c>
      <c r="B366" s="16">
        <v>5</v>
      </c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29">
        <v>0.36895799999911105</v>
      </c>
      <c r="O366" s="24">
        <v>0.54166666666666663</v>
      </c>
      <c r="P366" s="25">
        <v>0.58333333333333337</v>
      </c>
      <c r="Q366" s="31">
        <v>0.78089100000215694</v>
      </c>
      <c r="R366" s="19">
        <v>1.4583333333333299</v>
      </c>
      <c r="S366" s="19">
        <v>0.33333333333333298</v>
      </c>
      <c r="T366" s="10">
        <f>YEAR(A366)</f>
        <v>2021</v>
      </c>
      <c r="U366" s="16">
        <f t="shared" si="14"/>
        <v>5</v>
      </c>
      <c r="V366" s="19">
        <f>+O366-N366</f>
        <v>0.17270866666755558</v>
      </c>
      <c r="W366" s="19">
        <f>+Q366-P366</f>
        <v>0.19755766666882357</v>
      </c>
      <c r="X366" s="19">
        <f t="shared" si="13"/>
        <v>0.37026633333637915</v>
      </c>
      <c r="Y366" s="19">
        <f>IF(AND(O366&lt;&gt;0,P366&lt;&gt;0),P366-O366,0)</f>
        <v>4.1666666666666741E-2</v>
      </c>
    </row>
    <row r="367" spans="1:25" s="15" customFormat="1" x14ac:dyDescent="0.2">
      <c r="A367" s="28">
        <v>44228</v>
      </c>
      <c r="B367" s="16">
        <v>6</v>
      </c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29">
        <v>0.41362300000037067</v>
      </c>
      <c r="O367" s="29">
        <v>0.58060200000181794</v>
      </c>
      <c r="P367" s="30">
        <v>0.59931700000015553</v>
      </c>
      <c r="Q367" s="31">
        <v>0.76015000000188593</v>
      </c>
      <c r="R367" s="19">
        <v>1.4583333333333299</v>
      </c>
      <c r="S367" s="19">
        <v>0.33333333333333298</v>
      </c>
      <c r="T367" s="10">
        <f>YEAR(A367)</f>
        <v>2021</v>
      </c>
      <c r="U367" s="16">
        <f t="shared" si="14"/>
        <v>6</v>
      </c>
      <c r="V367" s="19">
        <f>+O367-N367</f>
        <v>0.16697900000144728</v>
      </c>
      <c r="W367" s="19">
        <f>+Q367-P367</f>
        <v>0.1608330000017304</v>
      </c>
      <c r="X367" s="19">
        <f t="shared" si="13"/>
        <v>0.32781200000317767</v>
      </c>
      <c r="Y367" s="19">
        <f>IF(AND(O367&lt;&gt;0,P367&lt;&gt;0),P367-O367,0)</f>
        <v>1.8714999998337589E-2</v>
      </c>
    </row>
    <row r="368" spans="1:25" s="15" customFormat="1" x14ac:dyDescent="0.2">
      <c r="A368" s="28">
        <v>44229</v>
      </c>
      <c r="B368" s="16">
        <v>6</v>
      </c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29">
        <v>0.37159699999756413</v>
      </c>
      <c r="O368" s="29">
        <v>0.60612299999775132</v>
      </c>
      <c r="P368" s="30">
        <v>0.62663199999951757</v>
      </c>
      <c r="Q368" s="31">
        <v>0.79451400000107242</v>
      </c>
      <c r="R368" s="19">
        <v>1.4583333333333299</v>
      </c>
      <c r="S368" s="19">
        <v>0.33333333333333298</v>
      </c>
      <c r="T368" s="10">
        <f>YEAR(A368)</f>
        <v>2021</v>
      </c>
      <c r="U368" s="16">
        <f t="shared" si="14"/>
        <v>6</v>
      </c>
      <c r="V368" s="19">
        <f>+O368-N368</f>
        <v>0.2345260000001872</v>
      </c>
      <c r="W368" s="19">
        <f>+Q368-P368</f>
        <v>0.16788200000155484</v>
      </c>
      <c r="X368" s="19">
        <f t="shared" si="13"/>
        <v>0.40240800000174204</v>
      </c>
      <c r="Y368" s="19">
        <f>IF(AND(O368&lt;&gt;0,P368&lt;&gt;0),P368-O368,0)</f>
        <v>2.0509000001766253E-2</v>
      </c>
    </row>
    <row r="369" spans="1:25" s="15" customFormat="1" x14ac:dyDescent="0.2">
      <c r="A369" s="28">
        <v>44230</v>
      </c>
      <c r="B369" s="16">
        <v>6</v>
      </c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29">
        <v>0.37283600000228034</v>
      </c>
      <c r="O369" s="29">
        <v>0.60702499999752035</v>
      </c>
      <c r="P369" s="30">
        <v>0.62438700000348035</v>
      </c>
      <c r="Q369" s="31">
        <v>0.70719899999676272</v>
      </c>
      <c r="R369" s="19">
        <v>1.4583333333333299</v>
      </c>
      <c r="S369" s="19">
        <v>0.33333333333333298</v>
      </c>
      <c r="T369" s="10">
        <f>YEAR(A369)</f>
        <v>2021</v>
      </c>
      <c r="U369" s="16">
        <f t="shared" si="14"/>
        <v>6</v>
      </c>
      <c r="V369" s="19">
        <f>+O369-N369</f>
        <v>0.23418899999524001</v>
      </c>
      <c r="W369" s="19">
        <f>+Q369-P369</f>
        <v>8.281199999328237E-2</v>
      </c>
      <c r="X369" s="19">
        <f t="shared" si="13"/>
        <v>0.31700099998852238</v>
      </c>
      <c r="Y369" s="19">
        <f>IF(AND(O369&lt;&gt;0,P369&lt;&gt;0),P369-O369,0)</f>
        <v>1.7362000005959999E-2</v>
      </c>
    </row>
    <row r="370" spans="1:25" s="15" customFormat="1" x14ac:dyDescent="0.2">
      <c r="A370" s="28">
        <v>44231</v>
      </c>
      <c r="B370" s="16">
        <v>6</v>
      </c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29">
        <v>0.37866899999789894</v>
      </c>
      <c r="O370" s="24">
        <v>0.54166666666666663</v>
      </c>
      <c r="P370" s="25">
        <v>0.58333333333333337</v>
      </c>
      <c r="Q370" s="31">
        <v>0.7995020000016666</v>
      </c>
      <c r="R370" s="19">
        <v>1.4583333333333299</v>
      </c>
      <c r="S370" s="19">
        <v>0.33333333333333298</v>
      </c>
      <c r="T370" s="10">
        <f>YEAR(A370)</f>
        <v>2021</v>
      </c>
      <c r="U370" s="16">
        <f t="shared" si="14"/>
        <v>6</v>
      </c>
      <c r="V370" s="19">
        <f>+O370-N370</f>
        <v>0.16299766666876769</v>
      </c>
      <c r="W370" s="19">
        <f>+Q370-P370</f>
        <v>0.21616866666833323</v>
      </c>
      <c r="X370" s="19">
        <f t="shared" si="13"/>
        <v>0.37916633333710092</v>
      </c>
      <c r="Y370" s="19">
        <f>IF(AND(O370&lt;&gt;0,P370&lt;&gt;0),P370-O370,0)</f>
        <v>4.1666666666666741E-2</v>
      </c>
    </row>
    <row r="371" spans="1:25" s="15" customFormat="1" x14ac:dyDescent="0.2">
      <c r="A371" s="28">
        <v>44235</v>
      </c>
      <c r="B371" s="16">
        <v>7</v>
      </c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29">
        <v>0.42035900000337278</v>
      </c>
      <c r="O371" s="29">
        <v>0.59042800000315765</v>
      </c>
      <c r="P371" s="30">
        <v>0.60576399999990826</v>
      </c>
      <c r="Q371" s="31">
        <v>0.74961800000164658</v>
      </c>
      <c r="R371" s="19">
        <v>1.4583333333333299</v>
      </c>
      <c r="S371" s="19">
        <v>0.33333333333333298</v>
      </c>
      <c r="T371" s="10">
        <f>YEAR(A371)</f>
        <v>2021</v>
      </c>
      <c r="U371" s="16">
        <f t="shared" si="14"/>
        <v>7</v>
      </c>
      <c r="V371" s="19">
        <f>+O371-N371</f>
        <v>0.17006899999978486</v>
      </c>
      <c r="W371" s="19">
        <f>+Q371-P371</f>
        <v>0.14385400000173831</v>
      </c>
      <c r="X371" s="19">
        <f t="shared" si="13"/>
        <v>0.31392300000152318</v>
      </c>
      <c r="Y371" s="19">
        <f>IF(AND(O371&lt;&gt;0,P371&lt;&gt;0),P371-O371,0)</f>
        <v>1.5335999996750616E-2</v>
      </c>
    </row>
    <row r="372" spans="1:25" s="15" customFormat="1" x14ac:dyDescent="0.2">
      <c r="A372" s="28">
        <v>44236</v>
      </c>
      <c r="B372" s="16">
        <v>7</v>
      </c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29">
        <v>0.36864600000262726</v>
      </c>
      <c r="O372" s="29">
        <v>0.59180599999672268</v>
      </c>
      <c r="P372" s="30">
        <v>0.62767400000302587</v>
      </c>
      <c r="Q372" s="31">
        <v>0.79379599999811035</v>
      </c>
      <c r="R372" s="19">
        <v>1.4583333333333299</v>
      </c>
      <c r="S372" s="19">
        <v>0.33333333333333298</v>
      </c>
      <c r="T372" s="10">
        <f>YEAR(A372)</f>
        <v>2021</v>
      </c>
      <c r="U372" s="16">
        <f t="shared" si="14"/>
        <v>7</v>
      </c>
      <c r="V372" s="19">
        <f>+O372-N372</f>
        <v>0.22315999999409541</v>
      </c>
      <c r="W372" s="19">
        <f>+Q372-P372</f>
        <v>0.16612199999508448</v>
      </c>
      <c r="X372" s="19">
        <f t="shared" si="13"/>
        <v>0.38928199998917989</v>
      </c>
      <c r="Y372" s="19">
        <f>IF(AND(O372&lt;&gt;0,P372&lt;&gt;0),P372-O372,0)</f>
        <v>3.5868000006303191E-2</v>
      </c>
    </row>
    <row r="373" spans="1:25" s="15" customFormat="1" x14ac:dyDescent="0.2">
      <c r="A373" s="28">
        <v>44238</v>
      </c>
      <c r="B373" s="16">
        <v>7</v>
      </c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24">
        <v>0.33333333333333331</v>
      </c>
      <c r="O373" s="24">
        <v>0.54166666666666663</v>
      </c>
      <c r="P373" s="25">
        <v>0.58333333333333337</v>
      </c>
      <c r="Q373" s="31">
        <v>0.7786229999983334</v>
      </c>
      <c r="R373" s="19">
        <v>1.4583333333333299</v>
      </c>
      <c r="S373" s="19">
        <v>0.33333333333333298</v>
      </c>
      <c r="T373" s="10">
        <f>YEAR(A373)</f>
        <v>2021</v>
      </c>
      <c r="U373" s="16">
        <f t="shared" si="14"/>
        <v>7</v>
      </c>
      <c r="V373" s="19">
        <f>+O373-N373</f>
        <v>0.20833333333333331</v>
      </c>
      <c r="W373" s="19">
        <f>+Q373-P373</f>
        <v>0.19528966666500003</v>
      </c>
      <c r="X373" s="19">
        <f t="shared" si="13"/>
        <v>0.40362299999833334</v>
      </c>
      <c r="Y373" s="19">
        <f>IF(AND(O373&lt;&gt;0,P373&lt;&gt;0),P373-O373,0)</f>
        <v>4.1666666666666741E-2</v>
      </c>
    </row>
    <row r="374" spans="1:25" s="15" customFormat="1" x14ac:dyDescent="0.2">
      <c r="A374" s="28">
        <v>44240</v>
      </c>
      <c r="B374" s="16">
        <v>7</v>
      </c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29">
        <v>0.35172500000044238</v>
      </c>
      <c r="O374" s="29">
        <v>0.60645800000202144</v>
      </c>
      <c r="P374" s="30">
        <v>0.62725700000009965</v>
      </c>
      <c r="Q374" s="31">
        <v>0.77450200000021141</v>
      </c>
      <c r="R374" s="19">
        <v>1.4583333333333299</v>
      </c>
      <c r="S374" s="19">
        <v>0.33333333333333298</v>
      </c>
      <c r="T374" s="10">
        <f>YEAR(A374)</f>
        <v>2021</v>
      </c>
      <c r="U374" s="16">
        <f t="shared" si="14"/>
        <v>7</v>
      </c>
      <c r="V374" s="19">
        <f>+O374-N374</f>
        <v>0.25473300000157906</v>
      </c>
      <c r="W374" s="19">
        <f>+Q374-P374</f>
        <v>0.14724500000011176</v>
      </c>
      <c r="X374" s="19">
        <f t="shared" si="13"/>
        <v>0.40197800000169082</v>
      </c>
      <c r="Y374" s="19">
        <f>IF(AND(O374&lt;&gt;0,P374&lt;&gt;0),P374-O374,0)</f>
        <v>2.0798999998078216E-2</v>
      </c>
    </row>
    <row r="375" spans="1:25" s="15" customFormat="1" x14ac:dyDescent="0.2">
      <c r="A375" s="28">
        <v>44242</v>
      </c>
      <c r="B375" s="16">
        <v>8</v>
      </c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29">
        <v>0.40830999999889173</v>
      </c>
      <c r="O375" s="29">
        <v>0.56920099999842932</v>
      </c>
      <c r="P375" s="30">
        <v>0.58752300000196556</v>
      </c>
      <c r="Q375" s="31">
        <v>0.75</v>
      </c>
      <c r="R375" s="19">
        <v>1.4583333333333299</v>
      </c>
      <c r="S375" s="19">
        <v>0.33333333333333298</v>
      </c>
      <c r="T375" s="10">
        <f>YEAR(A375)</f>
        <v>2021</v>
      </c>
      <c r="U375" s="16">
        <f t="shared" si="14"/>
        <v>8</v>
      </c>
      <c r="V375" s="19">
        <f>+O375-N375</f>
        <v>0.1608909999995376</v>
      </c>
      <c r="W375" s="19">
        <f>+Q375-P375</f>
        <v>0.16247699999803444</v>
      </c>
      <c r="X375" s="19">
        <f t="shared" si="13"/>
        <v>0.32336799999757204</v>
      </c>
      <c r="Y375" s="19">
        <f>IF(AND(O375&lt;&gt;0,P375&lt;&gt;0),P375-O375,0)</f>
        <v>1.8322000003536232E-2</v>
      </c>
    </row>
    <row r="376" spans="1:25" s="15" customFormat="1" x14ac:dyDescent="0.2">
      <c r="A376" s="28">
        <v>44243</v>
      </c>
      <c r="B376" s="16">
        <v>8</v>
      </c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29">
        <v>0.37045100000250386</v>
      </c>
      <c r="O376" s="29">
        <v>0.59447899999941001</v>
      </c>
      <c r="P376" s="30">
        <v>0.62555599999905098</v>
      </c>
      <c r="Q376" s="31">
        <v>0.78974500000185799</v>
      </c>
      <c r="R376" s="19">
        <v>1.4583333333333299</v>
      </c>
      <c r="S376" s="19">
        <v>0.33333333333333298</v>
      </c>
      <c r="T376" s="10">
        <f>YEAR(A376)</f>
        <v>2021</v>
      </c>
      <c r="U376" s="16">
        <f t="shared" si="14"/>
        <v>8</v>
      </c>
      <c r="V376" s="19">
        <f>+O376-N376</f>
        <v>0.22402799999690615</v>
      </c>
      <c r="W376" s="19">
        <f>+Q376-P376</f>
        <v>0.16418900000280701</v>
      </c>
      <c r="X376" s="19">
        <f t="shared" si="13"/>
        <v>0.38821699999971315</v>
      </c>
      <c r="Y376" s="19">
        <f>IF(AND(O376&lt;&gt;0,P376&lt;&gt;0),P376-O376,0)</f>
        <v>3.1076999999640975E-2</v>
      </c>
    </row>
    <row r="377" spans="1:25" s="15" customFormat="1" x14ac:dyDescent="0.2">
      <c r="A377" s="17">
        <v>44244</v>
      </c>
      <c r="B377" s="16">
        <v>8</v>
      </c>
      <c r="C377" s="12"/>
      <c r="D377" s="12"/>
      <c r="E377" s="12"/>
      <c r="F377" s="12"/>
      <c r="G377" s="12"/>
      <c r="H377" s="12"/>
      <c r="I377" s="12">
        <v>1</v>
      </c>
      <c r="J377" s="12"/>
      <c r="K377" s="12"/>
      <c r="L377" s="12"/>
      <c r="M377" s="12"/>
      <c r="N377" s="18"/>
      <c r="O377" s="18"/>
      <c r="P377" s="18"/>
      <c r="Q377" s="32"/>
      <c r="R377" s="19">
        <v>1.4583333333333299</v>
      </c>
      <c r="S377" s="19">
        <v>0.33333333333333298</v>
      </c>
      <c r="T377" s="10">
        <f>YEAR(A377)</f>
        <v>2021</v>
      </c>
      <c r="U377" s="16">
        <f t="shared" si="14"/>
        <v>8</v>
      </c>
      <c r="V377" s="19">
        <f>+O377-N377</f>
        <v>0</v>
      </c>
      <c r="W377" s="19">
        <f>+Q377-P377</f>
        <v>0</v>
      </c>
      <c r="X377" s="19">
        <f t="shared" si="13"/>
        <v>0</v>
      </c>
      <c r="Y377" s="19">
        <f>IF(AND(O377&lt;&gt;0,P377&lt;&gt;0),P377-O377,0)</f>
        <v>0</v>
      </c>
    </row>
    <row r="378" spans="1:25" s="15" customFormat="1" x14ac:dyDescent="0.2">
      <c r="A378" s="28">
        <v>44245</v>
      </c>
      <c r="B378" s="16">
        <v>8</v>
      </c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29">
        <v>0.36837999999988824</v>
      </c>
      <c r="O378" s="24">
        <v>0.54166666666666663</v>
      </c>
      <c r="P378" s="25">
        <v>0.58333333333333337</v>
      </c>
      <c r="Q378" s="31">
        <v>0.75060200000007171</v>
      </c>
      <c r="R378" s="19">
        <v>1.4583333333333299</v>
      </c>
      <c r="S378" s="19">
        <v>0.33333333333333298</v>
      </c>
      <c r="T378" s="10">
        <f>YEAR(A378)</f>
        <v>2021</v>
      </c>
      <c r="U378" s="16">
        <f t="shared" si="14"/>
        <v>8</v>
      </c>
      <c r="V378" s="19">
        <f>+O378-N378</f>
        <v>0.17328666666677839</v>
      </c>
      <c r="W378" s="19">
        <f>+Q378-P378</f>
        <v>0.16726866666673834</v>
      </c>
      <c r="X378" s="19">
        <f t="shared" si="13"/>
        <v>0.34055533333351673</v>
      </c>
      <c r="Y378" s="19">
        <f>IF(AND(O378&lt;&gt;0,P378&lt;&gt;0),P378-O378,0)</f>
        <v>4.1666666666666741E-2</v>
      </c>
    </row>
    <row r="379" spans="1:25" s="15" customFormat="1" x14ac:dyDescent="0.2">
      <c r="A379" s="28">
        <v>44246</v>
      </c>
      <c r="B379" s="16">
        <v>8</v>
      </c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29">
        <v>0.4117130000013276</v>
      </c>
      <c r="O379" s="29">
        <v>0.60334500000317348</v>
      </c>
      <c r="P379" s="30">
        <v>0.63732599999639206</v>
      </c>
      <c r="Q379" s="31">
        <v>0.73665500000061002</v>
      </c>
      <c r="R379" s="19">
        <v>1.4583333333333299</v>
      </c>
      <c r="S379" s="19">
        <v>0.33333333333333298</v>
      </c>
      <c r="T379" s="10">
        <f>YEAR(A379)</f>
        <v>2021</v>
      </c>
      <c r="U379" s="16">
        <f t="shared" si="14"/>
        <v>8</v>
      </c>
      <c r="V379" s="19">
        <f>+O379-N379</f>
        <v>0.19163200000184588</v>
      </c>
      <c r="W379" s="19">
        <f>+Q379-P379</f>
        <v>9.932900000421796E-2</v>
      </c>
      <c r="X379" s="19">
        <f t="shared" si="13"/>
        <v>0.29096100000606384</v>
      </c>
      <c r="Y379" s="19">
        <f>IF(AND(O379&lt;&gt;0,P379&lt;&gt;0),P379-O379,0)</f>
        <v>3.3980999993218575E-2</v>
      </c>
    </row>
    <row r="380" spans="1:25" s="15" customFormat="1" x14ac:dyDescent="0.2">
      <c r="A380" s="17">
        <v>44250</v>
      </c>
      <c r="B380" s="16">
        <v>9</v>
      </c>
      <c r="C380" s="12"/>
      <c r="D380" s="12">
        <v>1</v>
      </c>
      <c r="E380" s="12"/>
      <c r="F380" s="12"/>
      <c r="G380" s="12"/>
      <c r="H380" s="12"/>
      <c r="I380" s="12"/>
      <c r="J380" s="12"/>
      <c r="K380" s="12"/>
      <c r="L380" s="12"/>
      <c r="M380" s="12"/>
      <c r="N380" s="18"/>
      <c r="O380" s="18"/>
      <c r="P380" s="18"/>
      <c r="Q380" s="32"/>
      <c r="R380" s="19">
        <v>1.4583333333333299</v>
      </c>
      <c r="S380" s="19">
        <v>0.33333333333333298</v>
      </c>
      <c r="T380" s="10">
        <f>YEAR(A380)</f>
        <v>2021</v>
      </c>
      <c r="U380" s="16">
        <f t="shared" si="14"/>
        <v>9</v>
      </c>
      <c r="V380" s="19">
        <f>+O380-N380</f>
        <v>0</v>
      </c>
      <c r="W380" s="19">
        <f>+Q380-P380</f>
        <v>0</v>
      </c>
      <c r="X380" s="19">
        <f t="shared" si="13"/>
        <v>0</v>
      </c>
      <c r="Y380" s="19">
        <f>IF(AND(O380&lt;&gt;0,P380&lt;&gt;0),P380-O380,0)</f>
        <v>0</v>
      </c>
    </row>
    <row r="381" spans="1:25" s="15" customFormat="1" x14ac:dyDescent="0.2">
      <c r="A381" s="17">
        <v>44251</v>
      </c>
      <c r="B381" s="16">
        <v>9</v>
      </c>
      <c r="C381" s="12"/>
      <c r="D381" s="12">
        <v>1</v>
      </c>
      <c r="E381" s="12"/>
      <c r="F381" s="12"/>
      <c r="G381" s="12"/>
      <c r="H381" s="12"/>
      <c r="I381" s="12"/>
      <c r="J381" s="12"/>
      <c r="K381" s="12"/>
      <c r="L381" s="12"/>
      <c r="M381" s="12"/>
      <c r="N381" s="18"/>
      <c r="O381" s="18"/>
      <c r="P381" s="18"/>
      <c r="Q381" s="32"/>
      <c r="R381" s="19">
        <v>1.4583333333333299</v>
      </c>
      <c r="S381" s="19">
        <v>0.33333333333333298</v>
      </c>
      <c r="T381" s="10">
        <f>YEAR(A381)</f>
        <v>2021</v>
      </c>
      <c r="U381" s="16">
        <f t="shared" si="14"/>
        <v>9</v>
      </c>
      <c r="V381" s="19">
        <f>+O381-N381</f>
        <v>0</v>
      </c>
      <c r="W381" s="19">
        <f>+Q381-P381</f>
        <v>0</v>
      </c>
      <c r="X381" s="19">
        <f t="shared" si="13"/>
        <v>0</v>
      </c>
      <c r="Y381" s="19">
        <f>IF(AND(O381&lt;&gt;0,P381&lt;&gt;0),P381-O381,0)</f>
        <v>0</v>
      </c>
    </row>
    <row r="382" spans="1:25" s="15" customFormat="1" x14ac:dyDescent="0.2">
      <c r="A382" s="17">
        <v>44252</v>
      </c>
      <c r="B382" s="16">
        <v>9</v>
      </c>
      <c r="C382" s="12"/>
      <c r="D382" s="12">
        <v>1</v>
      </c>
      <c r="E382" s="12"/>
      <c r="F382" s="12"/>
      <c r="G382" s="12"/>
      <c r="H382" s="12"/>
      <c r="I382" s="12"/>
      <c r="J382" s="12"/>
      <c r="K382" s="12"/>
      <c r="L382" s="12"/>
      <c r="M382" s="12"/>
      <c r="N382" s="18"/>
      <c r="O382" s="18"/>
      <c r="P382" s="18"/>
      <c r="Q382" s="32"/>
      <c r="R382" s="19">
        <v>1.4583333333333299</v>
      </c>
      <c r="S382" s="19">
        <v>0.33333333333333298</v>
      </c>
      <c r="T382" s="10">
        <f>YEAR(A382)</f>
        <v>2021</v>
      </c>
      <c r="U382" s="16">
        <f t="shared" si="14"/>
        <v>9</v>
      </c>
      <c r="V382" s="19">
        <f>+O382-N382</f>
        <v>0</v>
      </c>
      <c r="W382" s="19">
        <f>+Q382-P382</f>
        <v>0</v>
      </c>
      <c r="X382" s="19">
        <f t="shared" si="13"/>
        <v>0</v>
      </c>
      <c r="Y382" s="19">
        <f>IF(AND(O382&lt;&gt;0,P382&lt;&gt;0),P382-O382,0)</f>
        <v>0</v>
      </c>
    </row>
    <row r="383" spans="1:25" s="15" customFormat="1" x14ac:dyDescent="0.2">
      <c r="A383" s="28">
        <v>44256</v>
      </c>
      <c r="B383" s="16">
        <v>10</v>
      </c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29">
        <v>0.41233800000190968</v>
      </c>
      <c r="O383" s="29">
        <v>0.59332200000062585</v>
      </c>
      <c r="P383" s="30">
        <v>0.61058999999659136</v>
      </c>
      <c r="Q383" s="31">
        <v>0.7536340000006021</v>
      </c>
      <c r="R383" s="19">
        <v>1.4583333333333299</v>
      </c>
      <c r="S383" s="19">
        <v>0.33333333333333298</v>
      </c>
      <c r="T383" s="10">
        <f>YEAR(A383)</f>
        <v>2021</v>
      </c>
      <c r="U383" s="16">
        <f t="shared" si="14"/>
        <v>10</v>
      </c>
      <c r="V383" s="19">
        <f>+O383-N383</f>
        <v>0.18098399999871617</v>
      </c>
      <c r="W383" s="19">
        <f>+Q383-P383</f>
        <v>0.14304400000401074</v>
      </c>
      <c r="X383" s="19">
        <f t="shared" si="13"/>
        <v>0.32402800000272691</v>
      </c>
      <c r="Y383" s="19">
        <f>IF(AND(O383&lt;&gt;0,P383&lt;&gt;0),P383-O383,0)</f>
        <v>1.7267999995965511E-2</v>
      </c>
    </row>
    <row r="384" spans="1:25" s="15" customFormat="1" x14ac:dyDescent="0.2">
      <c r="A384" s="28">
        <v>44257</v>
      </c>
      <c r="B384" s="16">
        <v>10</v>
      </c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29">
        <v>0.37174799999775132</v>
      </c>
      <c r="O384" s="29">
        <v>0.58839099999750033</v>
      </c>
      <c r="P384" s="30">
        <v>0.62528900000324938</v>
      </c>
      <c r="Q384" s="31">
        <v>0.79518500000267522</v>
      </c>
      <c r="R384" s="19">
        <v>1.4583333333333299</v>
      </c>
      <c r="S384" s="19">
        <v>0.33333333333333298</v>
      </c>
      <c r="T384" s="10">
        <f>YEAR(A384)</f>
        <v>2021</v>
      </c>
      <c r="U384" s="16">
        <f t="shared" si="14"/>
        <v>10</v>
      </c>
      <c r="V384" s="19">
        <f>+O384-N384</f>
        <v>0.21664299999974901</v>
      </c>
      <c r="W384" s="19">
        <f>+Q384-P384</f>
        <v>0.16989599999942584</v>
      </c>
      <c r="X384" s="19">
        <f t="shared" si="13"/>
        <v>0.38653899999917485</v>
      </c>
      <c r="Y384" s="19">
        <f>IF(AND(O384&lt;&gt;0,P384&lt;&gt;0),P384-O384,0)</f>
        <v>3.6898000005749054E-2</v>
      </c>
    </row>
    <row r="385" spans="1:25" s="15" customFormat="1" x14ac:dyDescent="0.2">
      <c r="A385" s="28">
        <v>44258</v>
      </c>
      <c r="B385" s="16">
        <v>10</v>
      </c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29">
        <v>0.3656940000000759</v>
      </c>
      <c r="O385" s="24">
        <v>0.58333333333333337</v>
      </c>
      <c r="P385" s="30">
        <v>0.62574100000347244</v>
      </c>
      <c r="Q385" s="31">
        <v>0.79405099999712547</v>
      </c>
      <c r="R385" s="19">
        <v>1.4583333333333299</v>
      </c>
      <c r="S385" s="19">
        <v>0.33333333333333298</v>
      </c>
      <c r="T385" s="10">
        <f>YEAR(A385)</f>
        <v>2021</v>
      </c>
      <c r="U385" s="16">
        <f t="shared" si="14"/>
        <v>10</v>
      </c>
      <c r="V385" s="19">
        <f>+O385-N385</f>
        <v>0.21763933333325747</v>
      </c>
      <c r="W385" s="19">
        <f>+Q385-P385</f>
        <v>0.16830999999365304</v>
      </c>
      <c r="X385" s="19">
        <f t="shared" si="13"/>
        <v>0.3859493333269105</v>
      </c>
      <c r="Y385" s="19">
        <f>IF(AND(O385&lt;&gt;0,P385&lt;&gt;0),P385-O385,0)</f>
        <v>4.2407666670139066E-2</v>
      </c>
    </row>
    <row r="386" spans="1:25" s="15" customFormat="1" x14ac:dyDescent="0.2">
      <c r="A386" s="28">
        <v>44259</v>
      </c>
      <c r="B386" s="16">
        <v>10</v>
      </c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29">
        <v>0.37281200000143144</v>
      </c>
      <c r="O386" s="24">
        <v>0.54166666666666663</v>
      </c>
      <c r="P386" s="25">
        <v>0.58333333333333337</v>
      </c>
      <c r="Q386" s="31">
        <v>0.79083299999911105</v>
      </c>
      <c r="R386" s="19">
        <v>1.4583333333333299</v>
      </c>
      <c r="S386" s="19">
        <v>0.33333333333333298</v>
      </c>
      <c r="T386" s="10">
        <f>YEAR(A386)</f>
        <v>2021</v>
      </c>
      <c r="U386" s="16">
        <f t="shared" si="14"/>
        <v>10</v>
      </c>
      <c r="V386" s="19">
        <f>+O386-N386</f>
        <v>0.16885466666523519</v>
      </c>
      <c r="W386" s="19">
        <f>+Q386-P386</f>
        <v>0.20749966666577768</v>
      </c>
      <c r="X386" s="19">
        <f t="shared" si="13"/>
        <v>0.37635433333101287</v>
      </c>
      <c r="Y386" s="19">
        <f>IF(AND(O386&lt;&gt;0,P386&lt;&gt;0),P386-O386,0)</f>
        <v>4.1666666666666741E-2</v>
      </c>
    </row>
    <row r="387" spans="1:25" s="15" customFormat="1" x14ac:dyDescent="0.2">
      <c r="A387" s="28">
        <v>44261</v>
      </c>
      <c r="B387" s="16">
        <v>10</v>
      </c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29">
        <v>0.36903899999742862</v>
      </c>
      <c r="O387" s="24">
        <v>0.54166666666666663</v>
      </c>
      <c r="P387" s="25">
        <v>0.58333333333333337</v>
      </c>
      <c r="Q387" s="31">
        <v>0.74794000000110827</v>
      </c>
      <c r="R387" s="19">
        <v>1.4583333333333299</v>
      </c>
      <c r="S387" s="19">
        <v>0.33333333333333298</v>
      </c>
      <c r="T387" s="10">
        <f>YEAR(A387)</f>
        <v>2021</v>
      </c>
      <c r="U387" s="16">
        <f t="shared" si="14"/>
        <v>10</v>
      </c>
      <c r="V387" s="19">
        <f>+O387-N387</f>
        <v>0.17262766666923801</v>
      </c>
      <c r="W387" s="19">
        <f>+Q387-P387</f>
        <v>0.1646066666677749</v>
      </c>
      <c r="X387" s="19">
        <f t="shared" si="13"/>
        <v>0.33723433333701291</v>
      </c>
      <c r="Y387" s="19">
        <f>IF(AND(O387&lt;&gt;0,P387&lt;&gt;0),P387-O387,0)</f>
        <v>4.1666666666666741E-2</v>
      </c>
    </row>
    <row r="388" spans="1:25" s="15" customFormat="1" x14ac:dyDescent="0.2">
      <c r="A388" s="17">
        <v>44265</v>
      </c>
      <c r="B388" s="16">
        <v>11</v>
      </c>
      <c r="C388" s="12"/>
      <c r="D388" s="12"/>
      <c r="E388" s="12"/>
      <c r="F388" s="12"/>
      <c r="G388" s="12"/>
      <c r="H388" s="12"/>
      <c r="I388" s="12">
        <v>1</v>
      </c>
      <c r="J388" s="12"/>
      <c r="K388" s="12"/>
      <c r="L388" s="12"/>
      <c r="M388" s="12"/>
      <c r="N388" s="18"/>
      <c r="O388" s="18"/>
      <c r="P388" s="18"/>
      <c r="Q388" s="32"/>
      <c r="R388" s="19">
        <v>1.4583333333333299</v>
      </c>
      <c r="S388" s="19">
        <v>0.33333333333333298</v>
      </c>
      <c r="T388" s="10">
        <f>YEAR(A388)</f>
        <v>2021</v>
      </c>
      <c r="U388" s="16">
        <f t="shared" si="14"/>
        <v>11</v>
      </c>
      <c r="V388" s="19">
        <f>+O388-N388</f>
        <v>0</v>
      </c>
      <c r="W388" s="19">
        <f>+Q388-P388</f>
        <v>0</v>
      </c>
      <c r="X388" s="19">
        <f t="shared" si="13"/>
        <v>0</v>
      </c>
      <c r="Y388" s="19">
        <f>IF(AND(O388&lt;&gt;0,P388&lt;&gt;0),P388-O388,0)</f>
        <v>0</v>
      </c>
    </row>
    <row r="389" spans="1:25" s="15" customFormat="1" x14ac:dyDescent="0.2">
      <c r="A389" s="28">
        <v>44266</v>
      </c>
      <c r="B389" s="16">
        <v>11</v>
      </c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29">
        <v>0.37611099999776343</v>
      </c>
      <c r="O389" s="24">
        <v>0.54166666666666663</v>
      </c>
      <c r="P389" s="25">
        <v>0.58333333333333337</v>
      </c>
      <c r="Q389" s="31">
        <v>0.75423600000067381</v>
      </c>
      <c r="R389" s="19">
        <v>1.4583333333333299</v>
      </c>
      <c r="S389" s="19">
        <v>0.33333333333333298</v>
      </c>
      <c r="T389" s="10">
        <f>YEAR(A389)</f>
        <v>2021</v>
      </c>
      <c r="U389" s="16">
        <f t="shared" si="14"/>
        <v>11</v>
      </c>
      <c r="V389" s="19">
        <f>+O389-N389</f>
        <v>0.1655556666689032</v>
      </c>
      <c r="W389" s="19">
        <f>+Q389-P389</f>
        <v>0.17090266666734044</v>
      </c>
      <c r="X389" s="19">
        <f t="shared" ref="X389:X452" si="15">+V389+W389</f>
        <v>0.33645833333624364</v>
      </c>
      <c r="Y389" s="19">
        <f>IF(AND(O389&lt;&gt;0,P389&lt;&gt;0),P389-O389,0)</f>
        <v>4.1666666666666741E-2</v>
      </c>
    </row>
    <row r="390" spans="1:25" s="15" customFormat="1" x14ac:dyDescent="0.2">
      <c r="A390" s="28">
        <v>44270</v>
      </c>
      <c r="B390" s="16">
        <v>12</v>
      </c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29">
        <v>0.41343700000288663</v>
      </c>
      <c r="O390" s="29">
        <v>0.58862300000328105</v>
      </c>
      <c r="P390" s="30">
        <v>0.62465299999894341</v>
      </c>
      <c r="Q390" s="31">
        <v>0.80776599999808241</v>
      </c>
      <c r="R390" s="19">
        <v>1.4583333333333299</v>
      </c>
      <c r="S390" s="19">
        <v>0.33333333333333298</v>
      </c>
      <c r="T390" s="10">
        <f>YEAR(A390)</f>
        <v>2021</v>
      </c>
      <c r="U390" s="16">
        <f t="shared" si="14"/>
        <v>12</v>
      </c>
      <c r="V390" s="19">
        <f>+O390-N390</f>
        <v>0.17518600000039442</v>
      </c>
      <c r="W390" s="19">
        <f>+Q390-P390</f>
        <v>0.18311299999913899</v>
      </c>
      <c r="X390" s="19">
        <f t="shared" si="15"/>
        <v>0.35829899999953341</v>
      </c>
      <c r="Y390" s="19">
        <f>IF(AND(O390&lt;&gt;0,P390&lt;&gt;0),P390-O390,0)</f>
        <v>3.6029999995662365E-2</v>
      </c>
    </row>
    <row r="391" spans="1:25" s="15" customFormat="1" x14ac:dyDescent="0.2">
      <c r="A391" s="28">
        <v>44271</v>
      </c>
      <c r="B391" s="16">
        <v>12</v>
      </c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29">
        <v>0.37306700000044657</v>
      </c>
      <c r="O391" s="29">
        <v>0.58839099999750033</v>
      </c>
      <c r="P391" s="30">
        <v>0.62983800000074552</v>
      </c>
      <c r="Q391" s="31">
        <v>0.78693300000304589</v>
      </c>
      <c r="R391" s="19">
        <v>1.4583333333333299</v>
      </c>
      <c r="S391" s="19">
        <v>0.33333333333333298</v>
      </c>
      <c r="T391" s="10">
        <f>YEAR(A391)</f>
        <v>2021</v>
      </c>
      <c r="U391" s="16">
        <f t="shared" si="14"/>
        <v>12</v>
      </c>
      <c r="V391" s="19">
        <f>+O391-N391</f>
        <v>0.21532399999705376</v>
      </c>
      <c r="W391" s="19">
        <f>+Q391-P391</f>
        <v>0.15709500000230037</v>
      </c>
      <c r="X391" s="19">
        <f t="shared" si="15"/>
        <v>0.37241899999935413</v>
      </c>
      <c r="Y391" s="19">
        <f>IF(AND(O391&lt;&gt;0,P391&lt;&gt;0),P391-O391,0)</f>
        <v>4.1447000003245194E-2</v>
      </c>
    </row>
    <row r="392" spans="1:25" s="15" customFormat="1" x14ac:dyDescent="0.2">
      <c r="A392" s="28">
        <v>44272</v>
      </c>
      <c r="B392" s="16">
        <v>12</v>
      </c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29">
        <v>0.36887700000079349</v>
      </c>
      <c r="O392" s="29">
        <v>0.59126200000173412</v>
      </c>
      <c r="P392" s="30">
        <v>0.62851899999805028</v>
      </c>
      <c r="Q392" s="31">
        <v>0.75299800000357209</v>
      </c>
      <c r="R392" s="19">
        <v>1.4583333333333299</v>
      </c>
      <c r="S392" s="19">
        <v>0.33333333333333298</v>
      </c>
      <c r="T392" s="10">
        <f>YEAR(A392)</f>
        <v>2021</v>
      </c>
      <c r="U392" s="16">
        <f t="shared" si="14"/>
        <v>12</v>
      </c>
      <c r="V392" s="19">
        <f>+O392-N392</f>
        <v>0.22238500000094064</v>
      </c>
      <c r="W392" s="19">
        <f>+Q392-P392</f>
        <v>0.12447900000552181</v>
      </c>
      <c r="X392" s="19">
        <f t="shared" si="15"/>
        <v>0.34686400000646245</v>
      </c>
      <c r="Y392" s="19">
        <f>IF(AND(O392&lt;&gt;0,P392&lt;&gt;0),P392-O392,0)</f>
        <v>3.7256999996316154E-2</v>
      </c>
    </row>
    <row r="393" spans="1:25" s="15" customFormat="1" x14ac:dyDescent="0.2">
      <c r="A393" s="28">
        <v>44273</v>
      </c>
      <c r="B393" s="16">
        <v>12</v>
      </c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29">
        <v>0.37307899999723304</v>
      </c>
      <c r="O393" s="24">
        <v>0.54166666666666663</v>
      </c>
      <c r="P393" s="25">
        <v>0.58333333333333337</v>
      </c>
      <c r="Q393" s="31">
        <v>0.7887269999991986</v>
      </c>
      <c r="R393" s="19">
        <v>1.4583333333333299</v>
      </c>
      <c r="S393" s="19">
        <v>0.33333333333333298</v>
      </c>
      <c r="T393" s="10">
        <f>YEAR(A393)</f>
        <v>2021</v>
      </c>
      <c r="U393" s="16">
        <f t="shared" si="14"/>
        <v>12</v>
      </c>
      <c r="V393" s="19">
        <f>+O393-N393</f>
        <v>0.16858766666943359</v>
      </c>
      <c r="W393" s="19">
        <f>+Q393-P393</f>
        <v>0.20539366666586523</v>
      </c>
      <c r="X393" s="19">
        <f t="shared" si="15"/>
        <v>0.37398133333529882</v>
      </c>
      <c r="Y393" s="19">
        <f>IF(AND(O393&lt;&gt;0,P393&lt;&gt;0),P393-O393,0)</f>
        <v>4.1666666666666741E-2</v>
      </c>
    </row>
    <row r="394" spans="1:25" s="15" customFormat="1" x14ac:dyDescent="0.2">
      <c r="A394" s="28">
        <v>44277</v>
      </c>
      <c r="B394" s="16">
        <v>13</v>
      </c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29">
        <v>0.41276600000128383</v>
      </c>
      <c r="O394" s="24">
        <v>0.54166666666666663</v>
      </c>
      <c r="P394" s="25">
        <v>0.58333333333333337</v>
      </c>
      <c r="Q394" s="31">
        <v>0.80342599999858066</v>
      </c>
      <c r="R394" s="19">
        <v>1.4583333333333299</v>
      </c>
      <c r="S394" s="19">
        <v>0.33333333333333298</v>
      </c>
      <c r="T394" s="10">
        <f>YEAR(A394)</f>
        <v>2021</v>
      </c>
      <c r="U394" s="16">
        <f t="shared" si="14"/>
        <v>13</v>
      </c>
      <c r="V394" s="19">
        <f>+O394-N394</f>
        <v>0.1289006666653828</v>
      </c>
      <c r="W394" s="19">
        <f>+Q394-P394</f>
        <v>0.22009266666524729</v>
      </c>
      <c r="X394" s="19">
        <f t="shared" si="15"/>
        <v>0.3489933333306301</v>
      </c>
      <c r="Y394" s="19">
        <f>IF(AND(O394&lt;&gt;0,P394&lt;&gt;0),P394-O394,0)</f>
        <v>4.1666666666666741E-2</v>
      </c>
    </row>
    <row r="395" spans="1:25" s="15" customFormat="1" x14ac:dyDescent="0.2">
      <c r="A395" s="28">
        <v>44278</v>
      </c>
      <c r="B395" s="16">
        <v>13</v>
      </c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29">
        <v>0.36996499999804655</v>
      </c>
      <c r="O395" s="29">
        <v>0.58941000000049826</v>
      </c>
      <c r="P395" s="30">
        <v>0.6240860000034445</v>
      </c>
      <c r="Q395" s="31">
        <v>0.79488400000263937</v>
      </c>
      <c r="R395" s="19">
        <v>1.4583333333333299</v>
      </c>
      <c r="S395" s="19">
        <v>0.33333333333333298</v>
      </c>
      <c r="T395" s="10">
        <f>YEAR(A395)</f>
        <v>2021</v>
      </c>
      <c r="U395" s="16">
        <f t="shared" si="14"/>
        <v>13</v>
      </c>
      <c r="V395" s="19">
        <f>+O395-N395</f>
        <v>0.21944500000245171</v>
      </c>
      <c r="W395" s="19">
        <f>+Q395-P395</f>
        <v>0.17079799999919487</v>
      </c>
      <c r="X395" s="19">
        <f t="shared" si="15"/>
        <v>0.39024300000164658</v>
      </c>
      <c r="Y395" s="19">
        <f>IF(AND(O395&lt;&gt;0,P395&lt;&gt;0),P395-O395,0)</f>
        <v>3.4676000002946239E-2</v>
      </c>
    </row>
    <row r="396" spans="1:25" s="15" customFormat="1" x14ac:dyDescent="0.2">
      <c r="A396" s="17">
        <v>44279</v>
      </c>
      <c r="B396" s="16">
        <v>13</v>
      </c>
      <c r="C396" s="12"/>
      <c r="D396" s="12"/>
      <c r="E396" s="12"/>
      <c r="F396" s="12"/>
      <c r="G396" s="12"/>
      <c r="H396" s="12"/>
      <c r="I396" s="12">
        <v>1</v>
      </c>
      <c r="J396" s="12"/>
      <c r="K396" s="12"/>
      <c r="L396" s="12"/>
      <c r="M396" s="12"/>
      <c r="N396" s="18"/>
      <c r="O396" s="18"/>
      <c r="P396" s="18"/>
      <c r="Q396" s="32"/>
      <c r="R396" s="19">
        <v>1.4583333333333299</v>
      </c>
      <c r="S396" s="19">
        <v>0.33333333333333298</v>
      </c>
      <c r="T396" s="10">
        <f>YEAR(A396)</f>
        <v>2021</v>
      </c>
      <c r="U396" s="16">
        <f t="shared" si="14"/>
        <v>13</v>
      </c>
      <c r="V396" s="19">
        <f>+O396-N396</f>
        <v>0</v>
      </c>
      <c r="W396" s="19">
        <f>+Q396-P396</f>
        <v>0</v>
      </c>
      <c r="X396" s="19">
        <f t="shared" si="15"/>
        <v>0</v>
      </c>
      <c r="Y396" s="19">
        <f>IF(AND(O396&lt;&gt;0,P396&lt;&gt;0),P396-O396,0)</f>
        <v>0</v>
      </c>
    </row>
    <row r="397" spans="1:25" s="15" customFormat="1" x14ac:dyDescent="0.2">
      <c r="A397" s="28">
        <v>44280</v>
      </c>
      <c r="B397" s="16">
        <v>13</v>
      </c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24">
        <v>0.33333333333333331</v>
      </c>
      <c r="O397" s="24">
        <v>0.54166666666666663</v>
      </c>
      <c r="P397" s="25">
        <v>0.58333333333333337</v>
      </c>
      <c r="Q397" s="31">
        <v>0.76106499999877997</v>
      </c>
      <c r="R397" s="19">
        <v>1.4583333333333299</v>
      </c>
      <c r="S397" s="19">
        <v>0.33333333333333298</v>
      </c>
      <c r="T397" s="10">
        <f>YEAR(A397)</f>
        <v>2021</v>
      </c>
      <c r="U397" s="16">
        <f t="shared" si="14"/>
        <v>13</v>
      </c>
      <c r="V397" s="19">
        <f>+O397-N397</f>
        <v>0.20833333333333331</v>
      </c>
      <c r="W397" s="19">
        <f>+Q397-P397</f>
        <v>0.1777316666654466</v>
      </c>
      <c r="X397" s="19">
        <f t="shared" si="15"/>
        <v>0.38606499999877991</v>
      </c>
      <c r="Y397" s="19">
        <f>IF(AND(O397&lt;&gt;0,P397&lt;&gt;0),P397-O397,0)</f>
        <v>4.1666666666666741E-2</v>
      </c>
    </row>
    <row r="398" spans="1:25" s="15" customFormat="1" x14ac:dyDescent="0.2">
      <c r="A398" s="28">
        <v>44284</v>
      </c>
      <c r="B398" s="16">
        <v>14</v>
      </c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29">
        <v>0.36799800000153482</v>
      </c>
      <c r="O398" s="24">
        <v>0.54166666666666663</v>
      </c>
      <c r="P398" s="25">
        <v>0.58333333333333337</v>
      </c>
      <c r="Q398" s="31">
        <v>0.78171299999667099</v>
      </c>
      <c r="R398" s="19">
        <v>1.4583333333333299</v>
      </c>
      <c r="S398" s="19">
        <v>0.33333333333333298</v>
      </c>
      <c r="T398" s="10">
        <f>YEAR(A398)</f>
        <v>2021</v>
      </c>
      <c r="U398" s="16">
        <f t="shared" si="14"/>
        <v>14</v>
      </c>
      <c r="V398" s="19">
        <f>+O398-N398</f>
        <v>0.17366866666513181</v>
      </c>
      <c r="W398" s="19">
        <f>+Q398-P398</f>
        <v>0.19837966666333762</v>
      </c>
      <c r="X398" s="19">
        <f t="shared" si="15"/>
        <v>0.37204833332846943</v>
      </c>
      <c r="Y398" s="19">
        <f>IF(AND(O398&lt;&gt;0,P398&lt;&gt;0),P398-O398,0)</f>
        <v>4.1666666666666741E-2</v>
      </c>
    </row>
    <row r="399" spans="1:25" s="15" customFormat="1" x14ac:dyDescent="0.2">
      <c r="A399" s="28">
        <v>44285</v>
      </c>
      <c r="B399" s="16">
        <v>14</v>
      </c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29">
        <v>0.33542799999850104</v>
      </c>
      <c r="O399" s="24">
        <v>0.54166666666666663</v>
      </c>
      <c r="P399" s="25">
        <v>0.58333333333333337</v>
      </c>
      <c r="Q399" s="31">
        <v>0.74998800000321353</v>
      </c>
      <c r="R399" s="19">
        <v>1.4583333333333299</v>
      </c>
      <c r="S399" s="19">
        <v>0.33333333333333298</v>
      </c>
      <c r="T399" s="10">
        <f>YEAR(A399)</f>
        <v>2021</v>
      </c>
      <c r="U399" s="16">
        <f t="shared" si="14"/>
        <v>14</v>
      </c>
      <c r="V399" s="19">
        <f>+O399-N399</f>
        <v>0.20623866666816559</v>
      </c>
      <c r="W399" s="19">
        <f>+Q399-P399</f>
        <v>0.16665466666988016</v>
      </c>
      <c r="X399" s="19">
        <f t="shared" si="15"/>
        <v>0.37289333333804575</v>
      </c>
      <c r="Y399" s="19">
        <f>IF(AND(O399&lt;&gt;0,P399&lt;&gt;0),P399-O399,0)</f>
        <v>4.1666666666666741E-2</v>
      </c>
    </row>
    <row r="400" spans="1:25" s="15" customFormat="1" x14ac:dyDescent="0.2">
      <c r="A400" s="17">
        <v>44286</v>
      </c>
      <c r="B400" s="16">
        <v>14</v>
      </c>
      <c r="C400" s="12"/>
      <c r="D400" s="12"/>
      <c r="E400" s="12"/>
      <c r="F400" s="12"/>
      <c r="G400" s="12"/>
      <c r="H400" s="12"/>
      <c r="I400" s="12">
        <v>1</v>
      </c>
      <c r="J400" s="12"/>
      <c r="K400" s="12"/>
      <c r="L400" s="12"/>
      <c r="M400" s="12"/>
      <c r="N400" s="18"/>
      <c r="O400" s="18"/>
      <c r="P400" s="18"/>
      <c r="Q400" s="32"/>
      <c r="R400" s="19">
        <v>1.4583333333333299</v>
      </c>
      <c r="S400" s="19">
        <v>0.33333333333333298</v>
      </c>
      <c r="T400" s="10">
        <f>YEAR(A400)</f>
        <v>2021</v>
      </c>
      <c r="U400" s="16">
        <f t="shared" si="14"/>
        <v>14</v>
      </c>
      <c r="V400" s="19">
        <f>+O400-N400</f>
        <v>0</v>
      </c>
      <c r="W400" s="19">
        <f>+Q400-P400</f>
        <v>0</v>
      </c>
      <c r="X400" s="19">
        <f t="shared" si="15"/>
        <v>0</v>
      </c>
      <c r="Y400" s="19">
        <f>IF(AND(O400&lt;&gt;0,P400&lt;&gt;0),P400-O400,0)</f>
        <v>0</v>
      </c>
    </row>
    <row r="401" spans="1:25" s="15" customFormat="1" x14ac:dyDescent="0.2">
      <c r="A401" s="28">
        <v>44287</v>
      </c>
      <c r="B401" s="16">
        <v>14</v>
      </c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29">
        <v>0.32695599999715341</v>
      </c>
      <c r="O401" s="24">
        <v>0.54166666666666663</v>
      </c>
      <c r="P401" s="25">
        <v>0.58333333333333337</v>
      </c>
      <c r="Q401" s="31">
        <v>0.70471099999849685</v>
      </c>
      <c r="R401" s="19">
        <v>1.4583333333333299</v>
      </c>
      <c r="S401" s="19">
        <v>0.33333333333333298</v>
      </c>
      <c r="T401" s="10">
        <f>YEAR(A401)</f>
        <v>2021</v>
      </c>
      <c r="U401" s="16">
        <f t="shared" si="14"/>
        <v>14</v>
      </c>
      <c r="V401" s="19">
        <f>+O401-N401</f>
        <v>0.21471066666951322</v>
      </c>
      <c r="W401" s="19">
        <f>+Q401-P401</f>
        <v>0.12137766666516348</v>
      </c>
      <c r="X401" s="19">
        <f t="shared" si="15"/>
        <v>0.33608833333467669</v>
      </c>
      <c r="Y401" s="19">
        <f>IF(AND(O401&lt;&gt;0,P401&lt;&gt;0),P401-O401,0)</f>
        <v>4.1666666666666741E-2</v>
      </c>
    </row>
    <row r="402" spans="1:25" s="15" customFormat="1" x14ac:dyDescent="0.2">
      <c r="A402" s="17">
        <v>44291</v>
      </c>
      <c r="B402" s="16">
        <v>15</v>
      </c>
      <c r="C402" s="12"/>
      <c r="D402" s="12"/>
      <c r="E402" s="12"/>
      <c r="F402" s="12">
        <v>1</v>
      </c>
      <c r="G402" s="12"/>
      <c r="H402" s="12"/>
      <c r="I402" s="12"/>
      <c r="J402" s="12"/>
      <c r="K402" s="12"/>
      <c r="L402" s="12"/>
      <c r="M402" s="12"/>
      <c r="N402" s="18"/>
      <c r="O402" s="18"/>
      <c r="P402" s="18"/>
      <c r="Q402" s="32"/>
      <c r="R402" s="19">
        <v>1.4583333333333299</v>
      </c>
      <c r="S402" s="19">
        <v>0.33333333333333298</v>
      </c>
      <c r="T402" s="10">
        <f>YEAR(A402)</f>
        <v>2021</v>
      </c>
      <c r="U402" s="16">
        <f t="shared" si="14"/>
        <v>15</v>
      </c>
      <c r="V402" s="19">
        <f>+O402-N402</f>
        <v>0</v>
      </c>
      <c r="W402" s="19">
        <f>+Q402-P402</f>
        <v>0</v>
      </c>
      <c r="X402" s="19">
        <f t="shared" si="15"/>
        <v>0</v>
      </c>
      <c r="Y402" s="19">
        <f>IF(AND(O402&lt;&gt;0,P402&lt;&gt;0),P402-O402,0)</f>
        <v>0</v>
      </c>
    </row>
    <row r="403" spans="1:25" s="15" customFormat="1" x14ac:dyDescent="0.2">
      <c r="A403" s="28">
        <v>44292</v>
      </c>
      <c r="B403" s="16">
        <v>15</v>
      </c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29">
        <v>0.32624999999825377</v>
      </c>
      <c r="O403" s="29">
        <v>0.54922500000247965</v>
      </c>
      <c r="P403" s="30">
        <v>0.57025499999872409</v>
      </c>
      <c r="Q403" s="31">
        <v>0.72473400000308175</v>
      </c>
      <c r="R403" s="19">
        <v>1.4583333333333299</v>
      </c>
      <c r="S403" s="19">
        <v>0.33333333333333298</v>
      </c>
      <c r="T403" s="10">
        <f>YEAR(A403)</f>
        <v>2021</v>
      </c>
      <c r="U403" s="16">
        <f t="shared" si="14"/>
        <v>15</v>
      </c>
      <c r="V403" s="19">
        <f>+O403-N403</f>
        <v>0.22297500000422588</v>
      </c>
      <c r="W403" s="19">
        <f>+Q403-P403</f>
        <v>0.15447900000435766</v>
      </c>
      <c r="X403" s="19">
        <f t="shared" si="15"/>
        <v>0.37745400000858353</v>
      </c>
      <c r="Y403" s="19">
        <f>IF(AND(O403&lt;&gt;0,P403&lt;&gt;0),P403-O403,0)</f>
        <v>2.1029999996244442E-2</v>
      </c>
    </row>
    <row r="404" spans="1:25" s="15" customFormat="1" x14ac:dyDescent="0.2">
      <c r="A404" s="28">
        <v>44293</v>
      </c>
      <c r="B404" s="16">
        <v>15</v>
      </c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29">
        <v>0.31995399999868823</v>
      </c>
      <c r="O404" s="29">
        <v>0.55356500000198139</v>
      </c>
      <c r="P404" s="30">
        <v>0.58410900000308175</v>
      </c>
      <c r="Q404" s="31">
        <v>0.68689799999992829</v>
      </c>
      <c r="R404" s="19">
        <v>1.4583333333333299</v>
      </c>
      <c r="S404" s="19">
        <v>0.33333333333333298</v>
      </c>
      <c r="T404" s="10">
        <f>YEAR(A404)</f>
        <v>2021</v>
      </c>
      <c r="U404" s="16">
        <f t="shared" si="14"/>
        <v>15</v>
      </c>
      <c r="V404" s="19">
        <f>+O404-N404</f>
        <v>0.23361100000329316</v>
      </c>
      <c r="W404" s="19">
        <f>+Q404-P404</f>
        <v>0.10278899999684654</v>
      </c>
      <c r="X404" s="19">
        <f t="shared" si="15"/>
        <v>0.3364000000001397</v>
      </c>
      <c r="Y404" s="19">
        <f>IF(AND(O404&lt;&gt;0,P404&lt;&gt;0),P404-O404,0)</f>
        <v>3.0544000001100358E-2</v>
      </c>
    </row>
    <row r="405" spans="1:25" s="15" customFormat="1" x14ac:dyDescent="0.2">
      <c r="A405" s="28">
        <v>44294</v>
      </c>
      <c r="B405" s="16">
        <v>15</v>
      </c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9">
        <v>0.43259299999772338</v>
      </c>
      <c r="O405" s="29">
        <v>0.54639999999926658</v>
      </c>
      <c r="P405" s="30">
        <v>0.5669560000023921</v>
      </c>
      <c r="Q405" s="31">
        <v>0.71721100000286242</v>
      </c>
      <c r="R405" s="19">
        <v>1.4583333333333299</v>
      </c>
      <c r="S405" s="19">
        <v>0.33333333333333298</v>
      </c>
      <c r="T405" s="10">
        <f>YEAR(A405)</f>
        <v>2021</v>
      </c>
      <c r="U405" s="16">
        <f t="shared" si="14"/>
        <v>15</v>
      </c>
      <c r="V405" s="19">
        <f>+O405-N405</f>
        <v>0.1138070000015432</v>
      </c>
      <c r="W405" s="19">
        <f>+Q405-P405</f>
        <v>0.15025500000047032</v>
      </c>
      <c r="X405" s="19">
        <f t="shared" si="15"/>
        <v>0.26406200000201352</v>
      </c>
      <c r="Y405" s="19">
        <f>IF(AND(O405&lt;&gt;0,P405&lt;&gt;0),P405-O405,0)</f>
        <v>2.0556000003125519E-2</v>
      </c>
    </row>
    <row r="406" spans="1:25" s="15" customFormat="1" x14ac:dyDescent="0.2">
      <c r="A406" s="28">
        <v>44298</v>
      </c>
      <c r="B406" s="16">
        <v>16</v>
      </c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29">
        <v>0.37357599999813829</v>
      </c>
      <c r="O406" s="29">
        <v>0.5670719999980065</v>
      </c>
      <c r="P406" s="30">
        <v>0.58381899999949383</v>
      </c>
      <c r="Q406" s="31">
        <v>0.72027800000068964</v>
      </c>
      <c r="R406" s="19">
        <v>1.4583333333333299</v>
      </c>
      <c r="S406" s="19">
        <v>0.33333333333333298</v>
      </c>
      <c r="T406" s="10">
        <f>YEAR(A406)</f>
        <v>2021</v>
      </c>
      <c r="U406" s="16">
        <f t="shared" si="14"/>
        <v>16</v>
      </c>
      <c r="V406" s="19">
        <f>+O406-N406</f>
        <v>0.19349599999986822</v>
      </c>
      <c r="W406" s="19">
        <f>+Q406-P406</f>
        <v>0.13645900000119582</v>
      </c>
      <c r="X406" s="19">
        <f t="shared" si="15"/>
        <v>0.32995500000106404</v>
      </c>
      <c r="Y406" s="19">
        <f>IF(AND(O406&lt;&gt;0,P406&lt;&gt;0),P406-O406,0)</f>
        <v>1.6747000001487322E-2</v>
      </c>
    </row>
    <row r="407" spans="1:25" s="15" customFormat="1" x14ac:dyDescent="0.2">
      <c r="A407" s="28">
        <v>44299</v>
      </c>
      <c r="B407" s="16">
        <v>16</v>
      </c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29">
        <v>0.33405099999799859</v>
      </c>
      <c r="O407" s="29">
        <v>0.57061300000350457</v>
      </c>
      <c r="P407" s="30">
        <v>0.58393500000238419</v>
      </c>
      <c r="Q407" s="31">
        <v>0.7298030000019935</v>
      </c>
      <c r="R407" s="19">
        <v>1.4583333333333299</v>
      </c>
      <c r="S407" s="19">
        <v>0.33333333333333298</v>
      </c>
      <c r="T407" s="10">
        <f>YEAR(A407)</f>
        <v>2021</v>
      </c>
      <c r="U407" s="16">
        <f t="shared" si="14"/>
        <v>16</v>
      </c>
      <c r="V407" s="19">
        <f>+O407-N407</f>
        <v>0.23656200000550598</v>
      </c>
      <c r="W407" s="19">
        <f>+Q407-P407</f>
        <v>0.14586799999960931</v>
      </c>
      <c r="X407" s="19">
        <f t="shared" si="15"/>
        <v>0.38243000000511529</v>
      </c>
      <c r="Y407" s="19">
        <f>IF(AND(O407&lt;&gt;0,P407&lt;&gt;0),P407-O407,0)</f>
        <v>1.3321999998879619E-2</v>
      </c>
    </row>
    <row r="408" spans="1:25" s="15" customFormat="1" x14ac:dyDescent="0.2">
      <c r="A408" s="28">
        <v>44300</v>
      </c>
      <c r="B408" s="16">
        <v>16</v>
      </c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29">
        <v>0.32312500000261934</v>
      </c>
      <c r="O408" s="24">
        <v>0.54166666666666663</v>
      </c>
      <c r="P408" s="30">
        <v>0.58788199999980861</v>
      </c>
      <c r="Q408" s="31">
        <v>0.74769699999887962</v>
      </c>
      <c r="R408" s="19">
        <v>1.4583333333333299</v>
      </c>
      <c r="S408" s="19">
        <v>0.33333333333333298</v>
      </c>
      <c r="T408" s="10">
        <f>YEAR(A408)</f>
        <v>2021</v>
      </c>
      <c r="U408" s="16">
        <f t="shared" si="14"/>
        <v>16</v>
      </c>
      <c r="V408" s="19">
        <f>+O408-N408</f>
        <v>0.21854166666404728</v>
      </c>
      <c r="W408" s="19">
        <f>+Q408-P408</f>
        <v>0.15981499999907101</v>
      </c>
      <c r="X408" s="19">
        <f t="shared" si="15"/>
        <v>0.37835666666311829</v>
      </c>
      <c r="Y408" s="19">
        <f>IF(AND(O408&lt;&gt;0,P408&lt;&gt;0),P408-O408,0)</f>
        <v>4.6215333333141984E-2</v>
      </c>
    </row>
    <row r="409" spans="1:25" s="15" customFormat="1" x14ac:dyDescent="0.2">
      <c r="A409" s="28">
        <v>44306</v>
      </c>
      <c r="B409" s="16">
        <v>17</v>
      </c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29">
        <v>0.32836800000222865</v>
      </c>
      <c r="O409" s="24">
        <v>0.54166666666666663</v>
      </c>
      <c r="P409" s="25">
        <v>0.58333333333333337</v>
      </c>
      <c r="Q409" s="31">
        <v>0.752742999997281</v>
      </c>
      <c r="R409" s="19">
        <v>1.4583333333333299</v>
      </c>
      <c r="S409" s="19">
        <v>0.33333333333333298</v>
      </c>
      <c r="T409" s="10">
        <f>YEAR(A409)</f>
        <v>2021</v>
      </c>
      <c r="U409" s="16">
        <f t="shared" si="14"/>
        <v>17</v>
      </c>
      <c r="V409" s="19">
        <f>+O409-N409</f>
        <v>0.21329866666443797</v>
      </c>
      <c r="W409" s="19">
        <f>+Q409-P409</f>
        <v>0.16940966666394763</v>
      </c>
      <c r="X409" s="19">
        <f t="shared" si="15"/>
        <v>0.38270833332838561</v>
      </c>
      <c r="Y409" s="19">
        <f>IF(AND(O409&lt;&gt;0,P409&lt;&gt;0),P409-O409,0)</f>
        <v>4.1666666666666741E-2</v>
      </c>
    </row>
    <row r="410" spans="1:25" s="15" customFormat="1" x14ac:dyDescent="0.2">
      <c r="A410" s="17">
        <v>44307</v>
      </c>
      <c r="B410" s="16">
        <v>17</v>
      </c>
      <c r="C410" s="12"/>
      <c r="D410" s="12">
        <v>1</v>
      </c>
      <c r="E410" s="12"/>
      <c r="F410" s="12"/>
      <c r="G410" s="12"/>
      <c r="H410" s="12"/>
      <c r="I410" s="12"/>
      <c r="J410" s="12"/>
      <c r="K410" s="12"/>
      <c r="L410" s="12"/>
      <c r="M410" s="12"/>
      <c r="N410" s="18"/>
      <c r="O410" s="18"/>
      <c r="P410" s="18"/>
      <c r="Q410" s="32"/>
      <c r="R410" s="19">
        <v>1.4583333333333299</v>
      </c>
      <c r="S410" s="19">
        <v>0.33333333333333298</v>
      </c>
      <c r="T410" s="10">
        <f>YEAR(A410)</f>
        <v>2021</v>
      </c>
      <c r="U410" s="16">
        <f t="shared" ref="U410:U473" si="16">WEEKNUM(A410)</f>
        <v>17</v>
      </c>
      <c r="V410" s="19">
        <f>+O410-N410</f>
        <v>0</v>
      </c>
      <c r="W410" s="19">
        <f>+Q410-P410</f>
        <v>0</v>
      </c>
      <c r="X410" s="19">
        <f t="shared" si="15"/>
        <v>0</v>
      </c>
      <c r="Y410" s="19">
        <f>IF(AND(O410&lt;&gt;0,P410&lt;&gt;0),P410-O410,0)</f>
        <v>0</v>
      </c>
    </row>
    <row r="411" spans="1:25" s="15" customFormat="1" x14ac:dyDescent="0.2">
      <c r="A411" s="17">
        <v>44314</v>
      </c>
      <c r="B411" s="16">
        <v>18</v>
      </c>
      <c r="C411" s="12"/>
      <c r="D411" s="12"/>
      <c r="E411" s="12"/>
      <c r="F411" s="12"/>
      <c r="G411" s="12"/>
      <c r="H411" s="12"/>
      <c r="I411" s="12">
        <v>1</v>
      </c>
      <c r="J411" s="12"/>
      <c r="K411" s="12"/>
      <c r="L411" s="12"/>
      <c r="M411" s="12"/>
      <c r="N411" s="18"/>
      <c r="O411" s="18"/>
      <c r="P411" s="18"/>
      <c r="Q411" s="32"/>
      <c r="R411" s="19">
        <v>1.4583333333333299</v>
      </c>
      <c r="S411" s="19">
        <v>0.33333333333333298</v>
      </c>
      <c r="T411" s="10">
        <f>YEAR(A411)</f>
        <v>2021</v>
      </c>
      <c r="U411" s="16">
        <f t="shared" si="16"/>
        <v>18</v>
      </c>
      <c r="V411" s="19">
        <f>+O411-N411</f>
        <v>0</v>
      </c>
      <c r="W411" s="19">
        <f>+Q411-P411</f>
        <v>0</v>
      </c>
      <c r="X411" s="19">
        <f t="shared" si="15"/>
        <v>0</v>
      </c>
      <c r="Y411" s="19">
        <f>IF(AND(O411&lt;&gt;0,P411&lt;&gt;0),P411-O411,0)</f>
        <v>0</v>
      </c>
    </row>
    <row r="412" spans="1:25" s="15" customFormat="1" x14ac:dyDescent="0.2">
      <c r="A412" s="17">
        <v>44317</v>
      </c>
      <c r="B412" s="16">
        <v>18</v>
      </c>
      <c r="C412" s="12"/>
      <c r="D412" s="12"/>
      <c r="E412" s="12"/>
      <c r="F412" s="12">
        <v>1</v>
      </c>
      <c r="G412" s="12"/>
      <c r="H412" s="12"/>
      <c r="I412" s="12"/>
      <c r="J412" s="12"/>
      <c r="K412" s="12"/>
      <c r="L412" s="12"/>
      <c r="M412" s="12"/>
      <c r="N412" s="18"/>
      <c r="O412" s="18"/>
      <c r="P412" s="18"/>
      <c r="Q412" s="32"/>
      <c r="R412" s="19">
        <v>1.4583333333333299</v>
      </c>
      <c r="S412" s="19">
        <v>0.33333333333333298</v>
      </c>
      <c r="T412" s="10">
        <f>YEAR(A412)</f>
        <v>2021</v>
      </c>
      <c r="U412" s="16">
        <f t="shared" si="16"/>
        <v>18</v>
      </c>
      <c r="V412" s="19">
        <f>+O412-N412</f>
        <v>0</v>
      </c>
      <c r="W412" s="19">
        <f>+Q412-P412</f>
        <v>0</v>
      </c>
      <c r="X412" s="19">
        <f t="shared" si="15"/>
        <v>0</v>
      </c>
      <c r="Y412" s="19">
        <f>IF(AND(O412&lt;&gt;0,P412&lt;&gt;0),P412-O412,0)</f>
        <v>0</v>
      </c>
    </row>
    <row r="413" spans="1:25" s="15" customFormat="1" x14ac:dyDescent="0.2">
      <c r="A413" s="28">
        <v>44319</v>
      </c>
      <c r="B413" s="16">
        <v>19</v>
      </c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24">
        <v>0</v>
      </c>
      <c r="O413" s="24">
        <v>0</v>
      </c>
      <c r="P413" s="30">
        <v>0.51253500000166241</v>
      </c>
      <c r="Q413" s="31">
        <v>0.74889999999868451</v>
      </c>
      <c r="R413" s="19">
        <v>1.4583333333333299</v>
      </c>
      <c r="S413" s="19">
        <v>0.33333333333333298</v>
      </c>
      <c r="T413" s="10">
        <f>YEAR(A413)</f>
        <v>2021</v>
      </c>
      <c r="U413" s="16">
        <f t="shared" si="16"/>
        <v>19</v>
      </c>
      <c r="V413" s="19">
        <f>+O413-N413</f>
        <v>0</v>
      </c>
      <c r="W413" s="19">
        <f>+Q413-P413</f>
        <v>0.2363649999970221</v>
      </c>
      <c r="X413" s="19">
        <f t="shared" si="15"/>
        <v>0.2363649999970221</v>
      </c>
      <c r="Y413" s="19">
        <f>IF(AND(O413&lt;&gt;0,P413&lt;&gt;0),P413-O413,0)</f>
        <v>0</v>
      </c>
    </row>
    <row r="414" spans="1:25" s="15" customFormat="1" x14ac:dyDescent="0.2">
      <c r="A414" s="28">
        <v>44320</v>
      </c>
      <c r="B414" s="16">
        <v>19</v>
      </c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24">
        <v>0.33333333333333331</v>
      </c>
      <c r="O414" s="24">
        <v>0.54166666666666663</v>
      </c>
      <c r="P414" s="25">
        <v>0.58333333333333337</v>
      </c>
      <c r="Q414" s="31">
        <v>0.74121500000183005</v>
      </c>
      <c r="R414" s="19">
        <v>1.4583333333333299</v>
      </c>
      <c r="S414" s="19">
        <v>0.33333333333333298</v>
      </c>
      <c r="T414" s="10">
        <f>YEAR(A414)</f>
        <v>2021</v>
      </c>
      <c r="U414" s="16">
        <f t="shared" si="16"/>
        <v>19</v>
      </c>
      <c r="V414" s="19">
        <f>+O414-N414</f>
        <v>0.20833333333333331</v>
      </c>
      <c r="W414" s="19">
        <f>+Q414-P414</f>
        <v>0.15788166666849668</v>
      </c>
      <c r="X414" s="19">
        <f t="shared" si="15"/>
        <v>0.36621500000182999</v>
      </c>
      <c r="Y414" s="19">
        <f>IF(AND(O414&lt;&gt;0,P414&lt;&gt;0),P414-O414,0)</f>
        <v>4.1666666666666741E-2</v>
      </c>
    </row>
    <row r="415" spans="1:25" s="15" customFormat="1" x14ac:dyDescent="0.2">
      <c r="A415" s="28">
        <v>44321</v>
      </c>
      <c r="B415" s="16">
        <v>19</v>
      </c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24">
        <v>0.33333333333333331</v>
      </c>
      <c r="O415" s="24">
        <v>0.54166666666666663</v>
      </c>
      <c r="P415" s="25">
        <v>0.58333333333333337</v>
      </c>
      <c r="Q415" s="31">
        <v>0.70967599999858066</v>
      </c>
      <c r="R415" s="19">
        <v>1.4583333333333299</v>
      </c>
      <c r="S415" s="19">
        <v>0.33333333333333298</v>
      </c>
      <c r="T415" s="10">
        <f>YEAR(A415)</f>
        <v>2021</v>
      </c>
      <c r="U415" s="16">
        <f t="shared" si="16"/>
        <v>19</v>
      </c>
      <c r="V415" s="19">
        <f>+O415-N415</f>
        <v>0.20833333333333331</v>
      </c>
      <c r="W415" s="19">
        <f>+Q415-P415</f>
        <v>0.12634266666524729</v>
      </c>
      <c r="X415" s="19">
        <f t="shared" si="15"/>
        <v>0.33467599999858061</v>
      </c>
      <c r="Y415" s="19">
        <f>IF(AND(O415&lt;&gt;0,P415&lt;&gt;0),P415-O415,0)</f>
        <v>4.1666666666666741E-2</v>
      </c>
    </row>
    <row r="416" spans="1:25" s="15" customFormat="1" x14ac:dyDescent="0.2">
      <c r="A416" s="28">
        <v>44322</v>
      </c>
      <c r="B416" s="16">
        <v>19</v>
      </c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33">
        <v>0.32810199999948964</v>
      </c>
      <c r="O416" s="24">
        <v>0.54166666666666663</v>
      </c>
      <c r="P416" s="25">
        <v>0.58333333333333337</v>
      </c>
      <c r="Q416" s="34">
        <v>0.72400499999639578</v>
      </c>
      <c r="R416" s="19">
        <v>1.4583333333333299</v>
      </c>
      <c r="S416" s="19">
        <v>0.33333333333333298</v>
      </c>
      <c r="T416" s="10">
        <f>YEAR(A416)</f>
        <v>2021</v>
      </c>
      <c r="U416" s="16">
        <f t="shared" si="16"/>
        <v>19</v>
      </c>
      <c r="V416" s="19">
        <f>+O416-N416</f>
        <v>0.21356466666717699</v>
      </c>
      <c r="W416" s="19">
        <f>+Q416-P416</f>
        <v>0.14067166666306241</v>
      </c>
      <c r="X416" s="19">
        <f t="shared" si="15"/>
        <v>0.35423633333023941</v>
      </c>
      <c r="Y416" s="19">
        <f>IF(AND(O416&lt;&gt;0,P416&lt;&gt;0),P416-O416,0)</f>
        <v>4.1666666666666741E-2</v>
      </c>
    </row>
    <row r="417" spans="1:25" s="15" customFormat="1" x14ac:dyDescent="0.2">
      <c r="A417" s="17">
        <v>44324</v>
      </c>
      <c r="B417" s="16">
        <v>19</v>
      </c>
      <c r="C417" s="12"/>
      <c r="D417" s="12"/>
      <c r="E417" s="12"/>
      <c r="F417" s="12">
        <v>1</v>
      </c>
      <c r="G417" s="12"/>
      <c r="H417" s="12"/>
      <c r="I417" s="12"/>
      <c r="J417" s="12"/>
      <c r="K417" s="12"/>
      <c r="L417" s="12"/>
      <c r="M417" s="12"/>
      <c r="N417" s="35"/>
      <c r="O417" s="35"/>
      <c r="P417" s="35"/>
      <c r="Q417" s="35"/>
      <c r="R417" s="19">
        <v>1.4583333333333299</v>
      </c>
      <c r="S417" s="19">
        <v>0.33333333333333298</v>
      </c>
      <c r="T417" s="10">
        <f>YEAR(A417)</f>
        <v>2021</v>
      </c>
      <c r="U417" s="16">
        <f t="shared" si="16"/>
        <v>19</v>
      </c>
      <c r="V417" s="19">
        <f>+O417-N417</f>
        <v>0</v>
      </c>
      <c r="W417" s="19">
        <f>+Q417-P417</f>
        <v>0</v>
      </c>
      <c r="X417" s="19">
        <f t="shared" si="15"/>
        <v>0</v>
      </c>
      <c r="Y417" s="19">
        <f>IF(AND(O417&lt;&gt;0,P417&lt;&gt;0),P417-O417,0)</f>
        <v>0</v>
      </c>
    </row>
    <row r="418" spans="1:25" s="15" customFormat="1" x14ac:dyDescent="0.2">
      <c r="A418" s="28">
        <v>44326</v>
      </c>
      <c r="B418" s="16">
        <v>20</v>
      </c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24">
        <v>0</v>
      </c>
      <c r="O418" s="24">
        <v>0</v>
      </c>
      <c r="P418" s="34">
        <v>0.52895800000260351</v>
      </c>
      <c r="Q418" s="34">
        <v>0.75430600000254344</v>
      </c>
      <c r="R418" s="19">
        <v>1.4583333333333299</v>
      </c>
      <c r="S418" s="19">
        <v>0.33333333333333298</v>
      </c>
      <c r="T418" s="10">
        <f>YEAR(A418)</f>
        <v>2021</v>
      </c>
      <c r="U418" s="16">
        <f t="shared" si="16"/>
        <v>20</v>
      </c>
      <c r="V418" s="19">
        <f>+O418-N418</f>
        <v>0</v>
      </c>
      <c r="W418" s="19">
        <f>+Q418-P418</f>
        <v>0.22534799999993993</v>
      </c>
      <c r="X418" s="19">
        <f t="shared" si="15"/>
        <v>0.22534799999993993</v>
      </c>
      <c r="Y418" s="19">
        <f>IF(AND(O418&lt;&gt;0,P418&lt;&gt;0),P418-O418,0)</f>
        <v>0</v>
      </c>
    </row>
    <row r="419" spans="1:25" s="15" customFormat="1" x14ac:dyDescent="0.2">
      <c r="A419" s="28">
        <v>44327</v>
      </c>
      <c r="B419" s="16">
        <v>20</v>
      </c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33">
        <v>0.32488400000147521</v>
      </c>
      <c r="O419" s="33">
        <v>0.56788200000301003</v>
      </c>
      <c r="P419" s="34">
        <v>0.5844100000031176</v>
      </c>
      <c r="Q419" s="34">
        <v>0.75535900000249967</v>
      </c>
      <c r="R419" s="19">
        <v>1.4583333333333299</v>
      </c>
      <c r="S419" s="19">
        <v>0.33333333333333298</v>
      </c>
      <c r="T419" s="10">
        <f>YEAR(A419)</f>
        <v>2021</v>
      </c>
      <c r="U419" s="16">
        <f t="shared" si="16"/>
        <v>20</v>
      </c>
      <c r="V419" s="19">
        <f>+O419-N419</f>
        <v>0.24299800000153482</v>
      </c>
      <c r="W419" s="19">
        <f>+Q419-P419</f>
        <v>0.17094899999938207</v>
      </c>
      <c r="X419" s="19">
        <f t="shared" si="15"/>
        <v>0.41394700000091689</v>
      </c>
      <c r="Y419" s="19">
        <f>IF(AND(O419&lt;&gt;0,P419&lt;&gt;0),P419-O419,0)</f>
        <v>1.6528000000107568E-2</v>
      </c>
    </row>
    <row r="420" spans="1:25" s="15" customFormat="1" x14ac:dyDescent="0.2">
      <c r="A420" s="17">
        <v>44328</v>
      </c>
      <c r="B420" s="16">
        <v>20</v>
      </c>
      <c r="C420" s="12">
        <v>1</v>
      </c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35"/>
      <c r="O420" s="35"/>
      <c r="P420" s="35"/>
      <c r="Q420" s="35"/>
      <c r="R420" s="19">
        <v>1.4583333333333299</v>
      </c>
      <c r="S420" s="19">
        <v>0.33333333333333298</v>
      </c>
      <c r="T420" s="10">
        <f>YEAR(A420)</f>
        <v>2021</v>
      </c>
      <c r="U420" s="16">
        <f t="shared" si="16"/>
        <v>20</v>
      </c>
      <c r="V420" s="19">
        <f>+O420-N420</f>
        <v>0</v>
      </c>
      <c r="W420" s="19">
        <f>+Q420-P420</f>
        <v>0</v>
      </c>
      <c r="X420" s="19">
        <f t="shared" si="15"/>
        <v>0</v>
      </c>
      <c r="Y420" s="19">
        <f>IF(AND(O420&lt;&gt;0,P420&lt;&gt;0),P420-O420,0)</f>
        <v>0</v>
      </c>
    </row>
    <row r="421" spans="1:25" s="15" customFormat="1" x14ac:dyDescent="0.2">
      <c r="A421" s="17">
        <v>44329</v>
      </c>
      <c r="B421" s="16">
        <v>20</v>
      </c>
      <c r="C421" s="12"/>
      <c r="D421" s="12"/>
      <c r="E421" s="12"/>
      <c r="F421" s="12">
        <v>1</v>
      </c>
      <c r="G421" s="12"/>
      <c r="H421" s="12"/>
      <c r="I421" s="12"/>
      <c r="J421" s="12"/>
      <c r="K421" s="12"/>
      <c r="L421" s="12"/>
      <c r="M421" s="12"/>
      <c r="N421" s="35"/>
      <c r="O421" s="35"/>
      <c r="P421" s="35"/>
      <c r="Q421" s="35"/>
      <c r="R421" s="19">
        <v>1.4583333333333299</v>
      </c>
      <c r="S421" s="19">
        <v>0.33333333333333298</v>
      </c>
      <c r="T421" s="10">
        <f>YEAR(A421)</f>
        <v>2021</v>
      </c>
      <c r="U421" s="16">
        <f t="shared" si="16"/>
        <v>20</v>
      </c>
      <c r="V421" s="19">
        <f>+O421-N421</f>
        <v>0</v>
      </c>
      <c r="W421" s="19">
        <f>+Q421-P421</f>
        <v>0</v>
      </c>
      <c r="X421" s="19">
        <f t="shared" si="15"/>
        <v>0</v>
      </c>
      <c r="Y421" s="19">
        <f>IF(AND(O421&lt;&gt;0,P421&lt;&gt;0),P421-O421,0)</f>
        <v>0</v>
      </c>
    </row>
    <row r="422" spans="1:25" s="15" customFormat="1" x14ac:dyDescent="0.2">
      <c r="A422" s="28">
        <v>44333</v>
      </c>
      <c r="B422" s="16">
        <v>21</v>
      </c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33">
        <v>0.33047500000247965</v>
      </c>
      <c r="O422" s="33">
        <v>0.54724500000156695</v>
      </c>
      <c r="P422" s="34">
        <v>0.56002299999818206</v>
      </c>
      <c r="Q422" s="34">
        <v>0.72966399999859277</v>
      </c>
      <c r="R422" s="19">
        <v>1.4583333333333299</v>
      </c>
      <c r="S422" s="19">
        <v>0.33333333333333298</v>
      </c>
      <c r="T422" s="10">
        <f>YEAR(A422)</f>
        <v>2021</v>
      </c>
      <c r="U422" s="16">
        <f t="shared" si="16"/>
        <v>21</v>
      </c>
      <c r="V422" s="19">
        <f>+O422-N422</f>
        <v>0.2167699999990873</v>
      </c>
      <c r="W422" s="19">
        <f>+Q422-P422</f>
        <v>0.16964100000041071</v>
      </c>
      <c r="X422" s="19">
        <f t="shared" si="15"/>
        <v>0.38641099999949802</v>
      </c>
      <c r="Y422" s="19">
        <f>IF(AND(O422&lt;&gt;0,P422&lt;&gt;0),P422-O422,0)</f>
        <v>1.2777999996615108E-2</v>
      </c>
    </row>
    <row r="423" spans="1:25" s="15" customFormat="1" x14ac:dyDescent="0.2">
      <c r="A423" s="28">
        <v>44334</v>
      </c>
      <c r="B423" s="16">
        <v>21</v>
      </c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33">
        <v>0.33121499999833759</v>
      </c>
      <c r="O423" s="33">
        <v>0.56950199999846518</v>
      </c>
      <c r="P423" s="34">
        <v>0.58724500000244007</v>
      </c>
      <c r="Q423" s="34">
        <v>0.74940999999671476</v>
      </c>
      <c r="R423" s="19">
        <v>1.4583333333333299</v>
      </c>
      <c r="S423" s="19">
        <v>0.33333333333333298</v>
      </c>
      <c r="T423" s="10">
        <f>YEAR(A423)</f>
        <v>2021</v>
      </c>
      <c r="U423" s="16">
        <f t="shared" si="16"/>
        <v>21</v>
      </c>
      <c r="V423" s="19">
        <f>+O423-N423</f>
        <v>0.23828700000012759</v>
      </c>
      <c r="W423" s="19">
        <f>+Q423-P423</f>
        <v>0.16216499999427469</v>
      </c>
      <c r="X423" s="19">
        <f t="shared" si="15"/>
        <v>0.40045199999440229</v>
      </c>
      <c r="Y423" s="19">
        <f>IF(AND(O423&lt;&gt;0,P423&lt;&gt;0),P423-O423,0)</f>
        <v>1.7743000003974885E-2</v>
      </c>
    </row>
    <row r="424" spans="1:25" s="15" customFormat="1" x14ac:dyDescent="0.2">
      <c r="A424" s="28">
        <v>44335</v>
      </c>
      <c r="B424" s="16">
        <v>21</v>
      </c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33">
        <v>0.32473400000162655</v>
      </c>
      <c r="O424" s="33">
        <v>0.55487300000095274</v>
      </c>
      <c r="P424" s="34">
        <v>0.59209499999997206</v>
      </c>
      <c r="Q424" s="34">
        <v>0.75269700000353623</v>
      </c>
      <c r="R424" s="19">
        <v>1.4583333333333299</v>
      </c>
      <c r="S424" s="19">
        <v>0.33333333333333298</v>
      </c>
      <c r="T424" s="10">
        <f>YEAR(A424)</f>
        <v>2021</v>
      </c>
      <c r="U424" s="16">
        <f t="shared" si="16"/>
        <v>21</v>
      </c>
      <c r="V424" s="19">
        <f>+O424-N424</f>
        <v>0.23013899999932619</v>
      </c>
      <c r="W424" s="19">
        <f>+Q424-P424</f>
        <v>0.16060200000356417</v>
      </c>
      <c r="X424" s="19">
        <f t="shared" si="15"/>
        <v>0.39074100000289036</v>
      </c>
      <c r="Y424" s="19">
        <f>IF(AND(O424&lt;&gt;0,P424&lt;&gt;0),P424-O424,0)</f>
        <v>3.7221999999019317E-2</v>
      </c>
    </row>
    <row r="425" spans="1:25" s="15" customFormat="1" x14ac:dyDescent="0.2">
      <c r="A425" s="28">
        <v>44336</v>
      </c>
      <c r="B425" s="16">
        <v>21</v>
      </c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33">
        <v>0.32766200000332901</v>
      </c>
      <c r="O425" s="33">
        <v>0.5495599999994738</v>
      </c>
      <c r="P425" s="34">
        <v>0.56131900000036694</v>
      </c>
      <c r="Q425" s="34">
        <v>0.71296299999812618</v>
      </c>
      <c r="R425" s="19">
        <v>1.4583333333333299</v>
      </c>
      <c r="S425" s="19">
        <v>0.33333333333333298</v>
      </c>
      <c r="T425" s="10">
        <f>YEAR(A425)</f>
        <v>2021</v>
      </c>
      <c r="U425" s="16">
        <f t="shared" si="16"/>
        <v>21</v>
      </c>
      <c r="V425" s="19">
        <f>+O425-N425</f>
        <v>0.22189799999614479</v>
      </c>
      <c r="W425" s="19">
        <f>+Q425-P425</f>
        <v>0.15164399999775924</v>
      </c>
      <c r="X425" s="19">
        <f t="shared" si="15"/>
        <v>0.37354199999390403</v>
      </c>
      <c r="Y425" s="19">
        <f>IF(AND(O425&lt;&gt;0,P425&lt;&gt;0),P425-O425,0)</f>
        <v>1.1759000000893138E-2</v>
      </c>
    </row>
    <row r="426" spans="1:25" s="15" customFormat="1" x14ac:dyDescent="0.2">
      <c r="A426" s="17">
        <v>44340</v>
      </c>
      <c r="B426" s="16">
        <v>22</v>
      </c>
      <c r="C426" s="12"/>
      <c r="D426" s="12">
        <v>1</v>
      </c>
      <c r="E426" s="12"/>
      <c r="F426" s="12"/>
      <c r="G426" s="12"/>
      <c r="H426" s="12"/>
      <c r="I426" s="12"/>
      <c r="J426" s="12"/>
      <c r="K426" s="12"/>
      <c r="L426" s="12"/>
      <c r="M426" s="12"/>
      <c r="N426" s="35"/>
      <c r="O426" s="35"/>
      <c r="P426" s="35"/>
      <c r="Q426" s="35"/>
      <c r="R426" s="19">
        <v>1.4583333333333299</v>
      </c>
      <c r="S426" s="19">
        <v>0.33333333333333298</v>
      </c>
      <c r="T426" s="10">
        <f>YEAR(A426)</f>
        <v>2021</v>
      </c>
      <c r="U426" s="16">
        <f t="shared" si="16"/>
        <v>22</v>
      </c>
      <c r="V426" s="19">
        <f>+O426-N426</f>
        <v>0</v>
      </c>
      <c r="W426" s="19">
        <f>+Q426-P426</f>
        <v>0</v>
      </c>
      <c r="X426" s="19">
        <f t="shared" si="15"/>
        <v>0</v>
      </c>
      <c r="Y426" s="19">
        <f>IF(AND(O426&lt;&gt;0,P426&lt;&gt;0),P426-O426,0)</f>
        <v>0</v>
      </c>
    </row>
    <row r="427" spans="1:25" s="15" customFormat="1" x14ac:dyDescent="0.2">
      <c r="A427" s="28">
        <v>44341</v>
      </c>
      <c r="B427" s="16">
        <v>22</v>
      </c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29">
        <v>0.3366089999981341</v>
      </c>
      <c r="O427" s="29">
        <v>0.54557899999781512</v>
      </c>
      <c r="P427" s="30">
        <v>0.58346100000198931</v>
      </c>
      <c r="Q427" s="31">
        <v>0.74460600000020349</v>
      </c>
      <c r="R427" s="19">
        <v>1.4583333333333299</v>
      </c>
      <c r="S427" s="19">
        <v>0.33333333333333298</v>
      </c>
      <c r="T427" s="10">
        <f>YEAR(A427)</f>
        <v>2021</v>
      </c>
      <c r="U427" s="16">
        <f t="shared" si="16"/>
        <v>22</v>
      </c>
      <c r="V427" s="19">
        <f>+O427-N427</f>
        <v>0.20896999999968102</v>
      </c>
      <c r="W427" s="19">
        <f>+Q427-P427</f>
        <v>0.16114499999821419</v>
      </c>
      <c r="X427" s="19">
        <f t="shared" si="15"/>
        <v>0.37011499999789521</v>
      </c>
      <c r="Y427" s="19">
        <f>IF(AND(O427&lt;&gt;0,P427&lt;&gt;0),P427-O427,0)</f>
        <v>3.7882000004174188E-2</v>
      </c>
    </row>
    <row r="428" spans="1:25" s="15" customFormat="1" x14ac:dyDescent="0.2">
      <c r="A428" s="28">
        <v>44342</v>
      </c>
      <c r="B428" s="16">
        <v>22</v>
      </c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29">
        <v>0.3262620000023162</v>
      </c>
      <c r="O428" s="29">
        <v>0.54848399999900721</v>
      </c>
      <c r="P428" s="30">
        <v>0.58126199999969685</v>
      </c>
      <c r="Q428" s="31">
        <v>0.7516200000027311</v>
      </c>
      <c r="R428" s="19">
        <v>1.4583333333333299</v>
      </c>
      <c r="S428" s="19">
        <v>0.33333333333333298</v>
      </c>
      <c r="T428" s="10">
        <f>YEAR(A428)</f>
        <v>2021</v>
      </c>
      <c r="U428" s="16">
        <f t="shared" si="16"/>
        <v>22</v>
      </c>
      <c r="V428" s="19">
        <f>+O428-N428</f>
        <v>0.22222199999669101</v>
      </c>
      <c r="W428" s="19">
        <f>+Q428-P428</f>
        <v>0.17035800000303425</v>
      </c>
      <c r="X428" s="19">
        <f t="shared" si="15"/>
        <v>0.39257999999972526</v>
      </c>
      <c r="Y428" s="19">
        <f>IF(AND(O428&lt;&gt;0,P428&lt;&gt;0),P428-O428,0)</f>
        <v>3.2778000000689644E-2</v>
      </c>
    </row>
    <row r="429" spans="1:25" s="15" customFormat="1" x14ac:dyDescent="0.2">
      <c r="A429" s="28">
        <v>44343</v>
      </c>
      <c r="B429" s="16">
        <v>22</v>
      </c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29">
        <v>0.33431700000073761</v>
      </c>
      <c r="O429" s="24">
        <v>0.54166666666666663</v>
      </c>
      <c r="P429" s="25">
        <v>0.58333333333333337</v>
      </c>
      <c r="Q429" s="31">
        <v>0.74695600000268314</v>
      </c>
      <c r="R429" s="19">
        <v>1.4583333333333299</v>
      </c>
      <c r="S429" s="19">
        <v>0.33333333333333298</v>
      </c>
      <c r="T429" s="10">
        <f>YEAR(A429)</f>
        <v>2021</v>
      </c>
      <c r="U429" s="16">
        <f t="shared" si="16"/>
        <v>22</v>
      </c>
      <c r="V429" s="19">
        <f>+O429-N429</f>
        <v>0.20734966666592902</v>
      </c>
      <c r="W429" s="19">
        <f>+Q429-P429</f>
        <v>0.16362266666934977</v>
      </c>
      <c r="X429" s="19">
        <f t="shared" si="15"/>
        <v>0.37097233333527879</v>
      </c>
      <c r="Y429" s="19">
        <f>IF(AND(O429&lt;&gt;0,P429&lt;&gt;0),P429-O429,0)</f>
        <v>4.1666666666666741E-2</v>
      </c>
    </row>
    <row r="430" spans="1:25" s="15" customFormat="1" x14ac:dyDescent="0.2">
      <c r="A430" s="28">
        <v>44345</v>
      </c>
      <c r="B430" s="16">
        <v>22</v>
      </c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29">
        <v>0.32016200000362005</v>
      </c>
      <c r="O430" s="24">
        <v>0.54166666666666663</v>
      </c>
      <c r="P430" s="25">
        <v>0.58333333333333337</v>
      </c>
      <c r="Q430" s="31">
        <v>0.74164400000154274</v>
      </c>
      <c r="R430" s="19">
        <v>1.4583333333333299</v>
      </c>
      <c r="S430" s="19">
        <v>0.33333333333333298</v>
      </c>
      <c r="T430" s="10">
        <f>YEAR(A430)</f>
        <v>2021</v>
      </c>
      <c r="U430" s="16">
        <f t="shared" si="16"/>
        <v>22</v>
      </c>
      <c r="V430" s="19">
        <f>+O430-N430</f>
        <v>0.22150466666304658</v>
      </c>
      <c r="W430" s="19">
        <f>+Q430-P430</f>
        <v>0.15831066666820937</v>
      </c>
      <c r="X430" s="19">
        <f t="shared" si="15"/>
        <v>0.37981533333125594</v>
      </c>
      <c r="Y430" s="19">
        <f>IF(AND(O430&lt;&gt;0,P430&lt;&gt;0),P430-O430,0)</f>
        <v>4.1666666666666741E-2</v>
      </c>
    </row>
    <row r="431" spans="1:25" s="15" customFormat="1" x14ac:dyDescent="0.2">
      <c r="A431" s="28">
        <v>44347</v>
      </c>
      <c r="B431" s="16">
        <v>23</v>
      </c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24">
        <v>0.33333333333333331</v>
      </c>
      <c r="O431" s="29">
        <v>0.55216400000063004</v>
      </c>
      <c r="P431" s="30">
        <v>0.57280100000207312</v>
      </c>
      <c r="Q431" s="31">
        <v>0.72912000000360422</v>
      </c>
      <c r="R431" s="19">
        <v>1.4583333333333299</v>
      </c>
      <c r="S431" s="19">
        <v>0.33333333333333298</v>
      </c>
      <c r="T431" s="10">
        <f>YEAR(A431)</f>
        <v>2021</v>
      </c>
      <c r="U431" s="16">
        <f t="shared" si="16"/>
        <v>23</v>
      </c>
      <c r="V431" s="19">
        <f>+O431-N431</f>
        <v>0.21883066666729672</v>
      </c>
      <c r="W431" s="19">
        <f>+Q431-P431</f>
        <v>0.15631900000153109</v>
      </c>
      <c r="X431" s="19">
        <f t="shared" si="15"/>
        <v>0.37514966666882782</v>
      </c>
      <c r="Y431" s="19">
        <f>IF(AND(O431&lt;&gt;0,P431&lt;&gt;0),P431-O431,0)</f>
        <v>2.0637000001443084E-2</v>
      </c>
    </row>
    <row r="432" spans="1:25" s="15" customFormat="1" x14ac:dyDescent="0.2">
      <c r="A432" s="28">
        <v>44348</v>
      </c>
      <c r="B432" s="16">
        <v>23</v>
      </c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29">
        <v>0.32987300000240793</v>
      </c>
      <c r="O432" s="29">
        <v>0.55663199999980861</v>
      </c>
      <c r="P432" s="30">
        <v>0.58865700000023935</v>
      </c>
      <c r="Q432" s="31">
        <v>0.7444790000008652</v>
      </c>
      <c r="R432" s="19">
        <v>1.4583333333333299</v>
      </c>
      <c r="S432" s="19">
        <v>0.33333333333333298</v>
      </c>
      <c r="T432" s="10">
        <f>YEAR(A432)</f>
        <v>2021</v>
      </c>
      <c r="U432" s="16">
        <f t="shared" si="16"/>
        <v>23</v>
      </c>
      <c r="V432" s="19">
        <f>+O432-N432</f>
        <v>0.22675899999740068</v>
      </c>
      <c r="W432" s="19">
        <f>+Q432-P432</f>
        <v>0.15582200000062585</v>
      </c>
      <c r="X432" s="19">
        <f t="shared" si="15"/>
        <v>0.38258099999802653</v>
      </c>
      <c r="Y432" s="19">
        <f>IF(AND(O432&lt;&gt;0,P432&lt;&gt;0),P432-O432,0)</f>
        <v>3.2025000000430737E-2</v>
      </c>
    </row>
    <row r="433" spans="1:25" s="15" customFormat="1" x14ac:dyDescent="0.2">
      <c r="A433" s="28">
        <v>44349</v>
      </c>
      <c r="B433" s="16">
        <v>23</v>
      </c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29">
        <v>0.32042799999908311</v>
      </c>
      <c r="O433" s="24">
        <v>0.54166666666666663</v>
      </c>
      <c r="P433" s="25">
        <v>0.58333333333333337</v>
      </c>
      <c r="Q433" s="31">
        <v>0.70151600000099279</v>
      </c>
      <c r="R433" s="19">
        <v>1.4583333333333299</v>
      </c>
      <c r="S433" s="19">
        <v>0.33333333333333298</v>
      </c>
      <c r="T433" s="10">
        <f>YEAR(A433)</f>
        <v>2021</v>
      </c>
      <c r="U433" s="16">
        <f t="shared" si="16"/>
        <v>23</v>
      </c>
      <c r="V433" s="19">
        <f>+O433-N433</f>
        <v>0.22123866666758352</v>
      </c>
      <c r="W433" s="19">
        <f>+Q433-P433</f>
        <v>0.11818266666765942</v>
      </c>
      <c r="X433" s="19">
        <f t="shared" si="15"/>
        <v>0.33942133333524294</v>
      </c>
      <c r="Y433" s="19">
        <f>IF(AND(O433&lt;&gt;0,P433&lt;&gt;0),P433-O433,0)</f>
        <v>4.1666666666666741E-2</v>
      </c>
    </row>
    <row r="434" spans="1:25" s="15" customFormat="1" x14ac:dyDescent="0.2">
      <c r="A434" s="28">
        <v>44350</v>
      </c>
      <c r="B434" s="16">
        <v>23</v>
      </c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29">
        <v>0.33057900000130758</v>
      </c>
      <c r="O434" s="24">
        <v>0.54166666666666663</v>
      </c>
      <c r="P434" s="25">
        <v>0.58333333333333337</v>
      </c>
      <c r="Q434" s="31">
        <v>0.66548599999805447</v>
      </c>
      <c r="R434" s="19">
        <v>1.4583333333333299</v>
      </c>
      <c r="S434" s="19">
        <v>0.33333333333333298</v>
      </c>
      <c r="T434" s="10">
        <f>YEAR(A434)</f>
        <v>2021</v>
      </c>
      <c r="U434" s="16">
        <f t="shared" si="16"/>
        <v>23</v>
      </c>
      <c r="V434" s="19">
        <f>+O434-N434</f>
        <v>0.21108766666535905</v>
      </c>
      <c r="W434" s="19">
        <f>+Q434-P434</f>
        <v>8.2152666664721097E-2</v>
      </c>
      <c r="X434" s="19">
        <f t="shared" si="15"/>
        <v>0.29324033333008015</v>
      </c>
      <c r="Y434" s="19">
        <f>IF(AND(O434&lt;&gt;0,P434&lt;&gt;0),P434-O434,0)</f>
        <v>4.1666666666666741E-2</v>
      </c>
    </row>
    <row r="435" spans="1:25" s="15" customFormat="1" x14ac:dyDescent="0.2">
      <c r="A435" s="28">
        <v>44354</v>
      </c>
      <c r="B435" s="16">
        <v>24</v>
      </c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29">
        <v>0.37937499999679858</v>
      </c>
      <c r="O435" s="24">
        <v>0.54166666666666663</v>
      </c>
      <c r="P435" s="25">
        <v>0.58333333333333337</v>
      </c>
      <c r="Q435" s="31">
        <v>0.75334499999735272</v>
      </c>
      <c r="R435" s="19">
        <v>1.4583333333333299</v>
      </c>
      <c r="S435" s="19">
        <v>0.33333333333333298</v>
      </c>
      <c r="T435" s="10">
        <f>YEAR(A435)</f>
        <v>2021</v>
      </c>
      <c r="U435" s="16">
        <f t="shared" si="16"/>
        <v>24</v>
      </c>
      <c r="V435" s="19">
        <f>+O435-N435</f>
        <v>0.16229166666986805</v>
      </c>
      <c r="W435" s="19">
        <f>+Q435-P435</f>
        <v>0.17001166666401935</v>
      </c>
      <c r="X435" s="19">
        <f t="shared" si="15"/>
        <v>0.3323033333338874</v>
      </c>
      <c r="Y435" s="19">
        <f>IF(AND(O435&lt;&gt;0,P435&lt;&gt;0),P435-O435,0)</f>
        <v>4.1666666666666741E-2</v>
      </c>
    </row>
    <row r="436" spans="1:25" s="15" customFormat="1" x14ac:dyDescent="0.2">
      <c r="A436" s="28">
        <v>44355</v>
      </c>
      <c r="B436" s="16">
        <v>24</v>
      </c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29">
        <v>0.33166699999856064</v>
      </c>
      <c r="O436" s="29">
        <v>0.54048599999805447</v>
      </c>
      <c r="P436" s="30">
        <v>0.58400499999697786</v>
      </c>
      <c r="Q436" s="31">
        <v>0.74597199999698205</v>
      </c>
      <c r="R436" s="19">
        <v>1.4583333333333299</v>
      </c>
      <c r="S436" s="19">
        <v>0.33333333333333298</v>
      </c>
      <c r="T436" s="10">
        <f>YEAR(A436)</f>
        <v>2021</v>
      </c>
      <c r="U436" s="16">
        <f t="shared" si="16"/>
        <v>24</v>
      </c>
      <c r="V436" s="19">
        <f>+O436-N436</f>
        <v>0.20881899999949383</v>
      </c>
      <c r="W436" s="19">
        <f>+Q436-P436</f>
        <v>0.16196700000000419</v>
      </c>
      <c r="X436" s="19">
        <f t="shared" si="15"/>
        <v>0.37078599999949802</v>
      </c>
      <c r="Y436" s="19">
        <f>IF(AND(O436&lt;&gt;0,P436&lt;&gt;0),P436-O436,0)</f>
        <v>4.3518999998923391E-2</v>
      </c>
    </row>
    <row r="437" spans="1:25" s="15" customFormat="1" x14ac:dyDescent="0.2">
      <c r="A437" s="17">
        <v>44356</v>
      </c>
      <c r="B437" s="16">
        <v>24</v>
      </c>
      <c r="C437" s="12"/>
      <c r="D437" s="12"/>
      <c r="E437" s="12"/>
      <c r="F437" s="12"/>
      <c r="G437" s="12"/>
      <c r="H437" s="12"/>
      <c r="I437" s="12">
        <v>1</v>
      </c>
      <c r="J437" s="12"/>
      <c r="K437" s="12"/>
      <c r="L437" s="12"/>
      <c r="M437" s="12"/>
      <c r="N437" s="18"/>
      <c r="O437" s="18"/>
      <c r="P437" s="18"/>
      <c r="Q437" s="32"/>
      <c r="R437" s="19">
        <v>1.4583333333333299</v>
      </c>
      <c r="S437" s="19">
        <v>0.33333333333333298</v>
      </c>
      <c r="T437" s="10">
        <f>YEAR(A437)</f>
        <v>2021</v>
      </c>
      <c r="U437" s="16">
        <f t="shared" si="16"/>
        <v>24</v>
      </c>
      <c r="V437" s="19">
        <f>+O437-N437</f>
        <v>0</v>
      </c>
      <c r="W437" s="19">
        <f>+Q437-P437</f>
        <v>0</v>
      </c>
      <c r="X437" s="19">
        <f t="shared" si="15"/>
        <v>0</v>
      </c>
      <c r="Y437" s="19">
        <f>IF(AND(O437&lt;&gt;0,P437&lt;&gt;0),P437-O437,0)</f>
        <v>0</v>
      </c>
    </row>
    <row r="438" spans="1:25" s="15" customFormat="1" x14ac:dyDescent="0.2">
      <c r="A438" s="28">
        <v>44357</v>
      </c>
      <c r="B438" s="16">
        <v>24</v>
      </c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24">
        <v>0.33333333333333331</v>
      </c>
      <c r="O438" s="24">
        <v>0.54166666666666663</v>
      </c>
      <c r="P438" s="25">
        <v>0.58333333333333337</v>
      </c>
      <c r="Q438" s="31">
        <v>0.74951400000281865</v>
      </c>
      <c r="R438" s="19">
        <v>1.4583333333333299</v>
      </c>
      <c r="S438" s="19">
        <v>0.33333333333333298</v>
      </c>
      <c r="T438" s="10">
        <f>YEAR(A438)</f>
        <v>2021</v>
      </c>
      <c r="U438" s="16">
        <f t="shared" si="16"/>
        <v>24</v>
      </c>
      <c r="V438" s="19">
        <f>+O438-N438</f>
        <v>0.20833333333333331</v>
      </c>
      <c r="W438" s="19">
        <f>+Q438-P438</f>
        <v>0.16618066666948528</v>
      </c>
      <c r="X438" s="19">
        <f t="shared" si="15"/>
        <v>0.37451400000281859</v>
      </c>
      <c r="Y438" s="19">
        <f>IF(AND(O438&lt;&gt;0,P438&lt;&gt;0),P438-O438,0)</f>
        <v>4.1666666666666741E-2</v>
      </c>
    </row>
    <row r="439" spans="1:25" s="15" customFormat="1" x14ac:dyDescent="0.2">
      <c r="A439" s="28">
        <v>44361</v>
      </c>
      <c r="B439" s="16">
        <v>25</v>
      </c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29">
        <v>0.33307900000363588</v>
      </c>
      <c r="O439" s="24">
        <v>0.54166666666666663</v>
      </c>
      <c r="P439" s="25">
        <v>0.58333333333333337</v>
      </c>
      <c r="Q439" s="31">
        <v>0.75035899999784306</v>
      </c>
      <c r="R439" s="19">
        <v>1.4583333333333299</v>
      </c>
      <c r="S439" s="19">
        <v>0.33333333333333298</v>
      </c>
      <c r="T439" s="10">
        <f>YEAR(A439)</f>
        <v>2021</v>
      </c>
      <c r="U439" s="16">
        <f t="shared" si="16"/>
        <v>25</v>
      </c>
      <c r="V439" s="19">
        <f>+O439-N439</f>
        <v>0.20858766666303075</v>
      </c>
      <c r="W439" s="19">
        <f>+Q439-P439</f>
        <v>0.16702566666450969</v>
      </c>
      <c r="X439" s="19">
        <f t="shared" si="15"/>
        <v>0.37561333332754043</v>
      </c>
      <c r="Y439" s="19">
        <f>IF(AND(O439&lt;&gt;0,P439&lt;&gt;0),P439-O439,0)</f>
        <v>4.1666666666666741E-2</v>
      </c>
    </row>
    <row r="440" spans="1:25" s="15" customFormat="1" x14ac:dyDescent="0.2">
      <c r="A440" s="28">
        <v>44362</v>
      </c>
      <c r="B440" s="16">
        <v>25</v>
      </c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29">
        <v>0.33186299999943003</v>
      </c>
      <c r="O440" s="29">
        <v>0.54473400000279071</v>
      </c>
      <c r="P440" s="30">
        <v>0.58141199999954551</v>
      </c>
      <c r="Q440" s="31">
        <v>0.75</v>
      </c>
      <c r="R440" s="19">
        <v>1.4583333333333299</v>
      </c>
      <c r="S440" s="19">
        <v>0.33333333333333298</v>
      </c>
      <c r="T440" s="10">
        <f>YEAR(A440)</f>
        <v>2021</v>
      </c>
      <c r="U440" s="16">
        <f t="shared" si="16"/>
        <v>25</v>
      </c>
      <c r="V440" s="19">
        <f>+O440-N440</f>
        <v>0.21287100000336068</v>
      </c>
      <c r="W440" s="19">
        <f>+Q440-P440</f>
        <v>0.16858800000045449</v>
      </c>
      <c r="X440" s="19">
        <f t="shared" si="15"/>
        <v>0.38145900000381516</v>
      </c>
      <c r="Y440" s="19">
        <f>IF(AND(O440&lt;&gt;0,P440&lt;&gt;0),P440-O440,0)</f>
        <v>3.6677999996754806E-2</v>
      </c>
    </row>
    <row r="441" spans="1:25" s="15" customFormat="1" x14ac:dyDescent="0.2">
      <c r="A441" s="28">
        <v>44363</v>
      </c>
      <c r="B441" s="16">
        <v>25</v>
      </c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29">
        <v>0.3246759999965434</v>
      </c>
      <c r="O441" s="29">
        <v>0.55380799999693409</v>
      </c>
      <c r="P441" s="30">
        <v>0.58325199999671895</v>
      </c>
      <c r="Q441" s="31">
        <v>0.67773100000340492</v>
      </c>
      <c r="R441" s="19">
        <v>1.4583333333333299</v>
      </c>
      <c r="S441" s="19">
        <v>0.33333333333333298</v>
      </c>
      <c r="T441" s="10">
        <f>YEAR(A441)</f>
        <v>2021</v>
      </c>
      <c r="U441" s="16">
        <f t="shared" si="16"/>
        <v>25</v>
      </c>
      <c r="V441" s="19">
        <f>+O441-N441</f>
        <v>0.22913200000039069</v>
      </c>
      <c r="W441" s="19">
        <f>+Q441-P441</f>
        <v>9.4479000006685965E-2</v>
      </c>
      <c r="X441" s="19">
        <f t="shared" si="15"/>
        <v>0.32361100000707665</v>
      </c>
      <c r="Y441" s="19">
        <f>IF(AND(O441&lt;&gt;0,P441&lt;&gt;0),P441-O441,0)</f>
        <v>2.9443999999784864E-2</v>
      </c>
    </row>
    <row r="442" spans="1:25" s="15" customFormat="1" x14ac:dyDescent="0.2">
      <c r="A442" s="28">
        <v>44364</v>
      </c>
      <c r="B442" s="16">
        <v>25</v>
      </c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29">
        <v>0.33607599999959348</v>
      </c>
      <c r="O442" s="24">
        <v>0.54166666666666663</v>
      </c>
      <c r="P442" s="25">
        <v>0.58333333333333337</v>
      </c>
      <c r="Q442" s="31">
        <v>0.7419099999970058</v>
      </c>
      <c r="R442" s="19">
        <v>1.4583333333333299</v>
      </c>
      <c r="S442" s="19">
        <v>0.33333333333333298</v>
      </c>
      <c r="T442" s="10">
        <f>YEAR(A442)</f>
        <v>2021</v>
      </c>
      <c r="U442" s="16">
        <f t="shared" si="16"/>
        <v>25</v>
      </c>
      <c r="V442" s="19">
        <f>+O442-N442</f>
        <v>0.20559066666707315</v>
      </c>
      <c r="W442" s="19">
        <f>+Q442-P442</f>
        <v>0.15857666666367243</v>
      </c>
      <c r="X442" s="19">
        <f t="shared" si="15"/>
        <v>0.36416733333074558</v>
      </c>
      <c r="Y442" s="19">
        <f>IF(AND(O442&lt;&gt;0,P442&lt;&gt;0),P442-O442,0)</f>
        <v>4.1666666666666741E-2</v>
      </c>
    </row>
    <row r="443" spans="1:25" s="15" customFormat="1" x14ac:dyDescent="0.2">
      <c r="A443" s="17">
        <v>44370</v>
      </c>
      <c r="B443" s="16">
        <v>26</v>
      </c>
      <c r="C443" s="12"/>
      <c r="D443" s="12"/>
      <c r="E443" s="12"/>
      <c r="F443" s="12"/>
      <c r="G443" s="12"/>
      <c r="H443" s="12"/>
      <c r="I443" s="12">
        <v>1</v>
      </c>
      <c r="J443" s="12"/>
      <c r="K443" s="12"/>
      <c r="L443" s="12"/>
      <c r="M443" s="12"/>
      <c r="N443" s="18"/>
      <c r="O443" s="18"/>
      <c r="P443" s="18"/>
      <c r="Q443" s="32"/>
      <c r="R443" s="19">
        <v>1.4583333333333299</v>
      </c>
      <c r="S443" s="19">
        <v>0.33333333333333298</v>
      </c>
      <c r="T443" s="10">
        <f>YEAR(A443)</f>
        <v>2021</v>
      </c>
      <c r="U443" s="16">
        <f t="shared" si="16"/>
        <v>26</v>
      </c>
      <c r="V443" s="19">
        <f>+O443-N443</f>
        <v>0</v>
      </c>
      <c r="W443" s="19">
        <f>+Q443-P443</f>
        <v>0</v>
      </c>
      <c r="X443" s="19">
        <f t="shared" si="15"/>
        <v>0</v>
      </c>
      <c r="Y443" s="19">
        <f>IF(AND(O443&lt;&gt;0,P443&lt;&gt;0),P443-O443,0)</f>
        <v>0</v>
      </c>
    </row>
    <row r="444" spans="1:25" s="15" customFormat="1" x14ac:dyDescent="0.2">
      <c r="A444" s="28">
        <v>44375</v>
      </c>
      <c r="B444" s="16">
        <v>27</v>
      </c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24">
        <v>0.33333333333333331</v>
      </c>
      <c r="O444" s="29">
        <v>0.55700200000137556</v>
      </c>
      <c r="P444" s="30">
        <v>0.57532399999763584</v>
      </c>
      <c r="Q444" s="31">
        <v>0.71702499999810243</v>
      </c>
      <c r="R444" s="19">
        <v>1.4583333333333299</v>
      </c>
      <c r="S444" s="19">
        <v>0.33333333333333298</v>
      </c>
      <c r="T444" s="10">
        <f>YEAR(A444)</f>
        <v>2021</v>
      </c>
      <c r="U444" s="16">
        <f t="shared" si="16"/>
        <v>27</v>
      </c>
      <c r="V444" s="19">
        <f>+O444-N444</f>
        <v>0.22366866666804225</v>
      </c>
      <c r="W444" s="19">
        <f>+Q444-P444</f>
        <v>0.14170100000046659</v>
      </c>
      <c r="X444" s="19">
        <f t="shared" si="15"/>
        <v>0.36536966666850884</v>
      </c>
      <c r="Y444" s="19">
        <f>IF(AND(O444&lt;&gt;0,P444&lt;&gt;0),P444-O444,0)</f>
        <v>1.8321999996260274E-2</v>
      </c>
    </row>
    <row r="445" spans="1:25" s="15" customFormat="1" x14ac:dyDescent="0.2">
      <c r="A445" s="28">
        <v>44376</v>
      </c>
      <c r="B445" s="16">
        <v>27</v>
      </c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29">
        <v>0.33038200000009965</v>
      </c>
      <c r="O445" s="24">
        <v>0.54166666666666663</v>
      </c>
      <c r="P445" s="25">
        <v>0.58333333333333337</v>
      </c>
      <c r="Q445" s="31">
        <v>0.75465300000360003</v>
      </c>
      <c r="R445" s="19">
        <v>1.4583333333333299</v>
      </c>
      <c r="S445" s="19">
        <v>0.33333333333333298</v>
      </c>
      <c r="T445" s="10">
        <f>YEAR(A445)</f>
        <v>2021</v>
      </c>
      <c r="U445" s="16">
        <f t="shared" si="16"/>
        <v>27</v>
      </c>
      <c r="V445" s="19">
        <f>+O445-N445</f>
        <v>0.21128466666656698</v>
      </c>
      <c r="W445" s="19">
        <f>+Q445-P445</f>
        <v>0.17131966667026666</v>
      </c>
      <c r="X445" s="19">
        <f t="shared" si="15"/>
        <v>0.38260433333683364</v>
      </c>
      <c r="Y445" s="19">
        <f>IF(AND(O445&lt;&gt;0,P445&lt;&gt;0),P445-O445,0)</f>
        <v>4.1666666666666741E-2</v>
      </c>
    </row>
    <row r="446" spans="1:25" s="15" customFormat="1" x14ac:dyDescent="0.2">
      <c r="A446" s="28">
        <v>44377</v>
      </c>
      <c r="B446" s="16">
        <v>27</v>
      </c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29">
        <v>0.3190279999980703</v>
      </c>
      <c r="O446" s="24">
        <v>0.54166666666666663</v>
      </c>
      <c r="P446" s="25">
        <v>0.58333333333333337</v>
      </c>
      <c r="Q446" s="31">
        <v>0.72961799999757204</v>
      </c>
      <c r="R446" s="19">
        <v>1.4583333333333299</v>
      </c>
      <c r="S446" s="19">
        <v>0.33333333333333298</v>
      </c>
      <c r="T446" s="10">
        <f>YEAR(A446)</f>
        <v>2021</v>
      </c>
      <c r="U446" s="16">
        <f t="shared" si="16"/>
        <v>27</v>
      </c>
      <c r="V446" s="19">
        <f>+O446-N446</f>
        <v>0.22263866666859633</v>
      </c>
      <c r="W446" s="19">
        <f>+Q446-P446</f>
        <v>0.14628466666423867</v>
      </c>
      <c r="X446" s="19">
        <f t="shared" si="15"/>
        <v>0.368923333332835</v>
      </c>
      <c r="Y446" s="19">
        <f>IF(AND(O446&lt;&gt;0,P446&lt;&gt;0),P446-O446,0)</f>
        <v>4.1666666666666741E-2</v>
      </c>
    </row>
    <row r="447" spans="1:25" s="15" customFormat="1" x14ac:dyDescent="0.2">
      <c r="A447" s="28">
        <v>44378</v>
      </c>
      <c r="B447" s="16">
        <v>27</v>
      </c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29">
        <v>0.33846099999936996</v>
      </c>
      <c r="O447" s="29">
        <v>0.54431699999986449</v>
      </c>
      <c r="P447" s="30">
        <v>0.57524299999931827</v>
      </c>
      <c r="Q447" s="31">
        <v>0.71282400000200141</v>
      </c>
      <c r="R447" s="19">
        <v>1.4583333333333299</v>
      </c>
      <c r="S447" s="19">
        <v>0.33333333333333298</v>
      </c>
      <c r="T447" s="10">
        <f>YEAR(A447)</f>
        <v>2021</v>
      </c>
      <c r="U447" s="16">
        <f t="shared" si="16"/>
        <v>27</v>
      </c>
      <c r="V447" s="19">
        <f>+O447-N447</f>
        <v>0.20585600000049453</v>
      </c>
      <c r="W447" s="19">
        <f>+Q447-P447</f>
        <v>0.13758100000268314</v>
      </c>
      <c r="X447" s="19">
        <f t="shared" si="15"/>
        <v>0.34343700000317767</v>
      </c>
      <c r="Y447" s="19">
        <f>IF(AND(O447&lt;&gt;0,P447&lt;&gt;0),P447-O447,0)</f>
        <v>3.0925999999453779E-2</v>
      </c>
    </row>
    <row r="448" spans="1:25" s="15" customFormat="1" x14ac:dyDescent="0.2">
      <c r="A448" s="28">
        <v>44380</v>
      </c>
      <c r="B448" s="16">
        <v>27</v>
      </c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29">
        <v>0.33017400000244379</v>
      </c>
      <c r="O448" s="29">
        <v>0.54207199999655131</v>
      </c>
      <c r="P448" s="30">
        <v>0.58666700000321725</v>
      </c>
      <c r="Q448" s="31">
        <v>0.74295100000017555</v>
      </c>
      <c r="R448" s="19">
        <v>1.4583333333333299</v>
      </c>
      <c r="S448" s="19">
        <v>0.33333333333333298</v>
      </c>
      <c r="T448" s="10">
        <f>YEAR(A448)</f>
        <v>2021</v>
      </c>
      <c r="U448" s="16">
        <f t="shared" si="16"/>
        <v>27</v>
      </c>
      <c r="V448" s="19">
        <f>+O448-N448</f>
        <v>0.21189799999410752</v>
      </c>
      <c r="W448" s="19">
        <f>+Q448-P448</f>
        <v>0.1562839999969583</v>
      </c>
      <c r="X448" s="19">
        <f t="shared" si="15"/>
        <v>0.36818199999106582</v>
      </c>
      <c r="Y448" s="19">
        <f>IF(AND(O448&lt;&gt;0,P448&lt;&gt;0),P448-O448,0)</f>
        <v>4.4595000006665941E-2</v>
      </c>
    </row>
    <row r="449" spans="1:25" s="15" customFormat="1" x14ac:dyDescent="0.2">
      <c r="A449" s="28">
        <v>44382</v>
      </c>
      <c r="B449" s="16">
        <v>28</v>
      </c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29">
        <v>0.33128500000020722</v>
      </c>
      <c r="O449" s="29">
        <v>0.54025499999988824</v>
      </c>
      <c r="P449" s="30">
        <v>0.57438700000056997</v>
      </c>
      <c r="Q449" s="31">
        <v>0.74207200000091689</v>
      </c>
      <c r="R449" s="19">
        <v>1.4583333333333299</v>
      </c>
      <c r="S449" s="19">
        <v>0.33333333333333298</v>
      </c>
      <c r="T449" s="10">
        <f>YEAR(A449)</f>
        <v>2021</v>
      </c>
      <c r="U449" s="16">
        <f t="shared" si="16"/>
        <v>28</v>
      </c>
      <c r="V449" s="19">
        <f>+O449-N449</f>
        <v>0.20896999999968102</v>
      </c>
      <c r="W449" s="19">
        <f>+Q449-P449</f>
        <v>0.16768500000034692</v>
      </c>
      <c r="X449" s="19">
        <f t="shared" si="15"/>
        <v>0.37665500000002794</v>
      </c>
      <c r="Y449" s="19">
        <f>IF(AND(O449&lt;&gt;0,P449&lt;&gt;0),P449-O449,0)</f>
        <v>3.4132000000681728E-2</v>
      </c>
    </row>
    <row r="450" spans="1:25" s="15" customFormat="1" x14ac:dyDescent="0.2">
      <c r="A450" s="28">
        <v>44383</v>
      </c>
      <c r="B450" s="16">
        <v>28</v>
      </c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29">
        <v>0.32498800000030315</v>
      </c>
      <c r="O450" s="29">
        <v>0.55851899999834131</v>
      </c>
      <c r="P450" s="30">
        <v>0.58700200000021141</v>
      </c>
      <c r="Q450" s="31">
        <v>0.74935199999890756</v>
      </c>
      <c r="R450" s="19">
        <v>1.4583333333333299</v>
      </c>
      <c r="S450" s="19">
        <v>0.33333333333333298</v>
      </c>
      <c r="T450" s="10">
        <f>YEAR(A450)</f>
        <v>2021</v>
      </c>
      <c r="U450" s="16">
        <f t="shared" si="16"/>
        <v>28</v>
      </c>
      <c r="V450" s="19">
        <f>+O450-N450</f>
        <v>0.23353099999803817</v>
      </c>
      <c r="W450" s="19">
        <f>+Q450-P450</f>
        <v>0.16234999999869615</v>
      </c>
      <c r="X450" s="19">
        <f t="shared" si="15"/>
        <v>0.39588099999673432</v>
      </c>
      <c r="Y450" s="19">
        <f>IF(AND(O450&lt;&gt;0,P450&lt;&gt;0),P450-O450,0)</f>
        <v>2.8483000001870096E-2</v>
      </c>
    </row>
    <row r="451" spans="1:25" s="15" customFormat="1" x14ac:dyDescent="0.2">
      <c r="A451" s="28">
        <v>44384</v>
      </c>
      <c r="B451" s="16">
        <v>28</v>
      </c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29">
        <v>0.33460599999671103</v>
      </c>
      <c r="O451" s="29">
        <v>0.56917799999791896</v>
      </c>
      <c r="P451" s="30">
        <v>0.58561300000292249</v>
      </c>
      <c r="Q451" s="31">
        <v>0.74901600000157487</v>
      </c>
      <c r="R451" s="19">
        <v>1.4583333333333299</v>
      </c>
      <c r="S451" s="19">
        <v>0.33333333333333298</v>
      </c>
      <c r="T451" s="10">
        <f>YEAR(A451)</f>
        <v>2021</v>
      </c>
      <c r="U451" s="16">
        <f t="shared" si="16"/>
        <v>28</v>
      </c>
      <c r="V451" s="19">
        <f>+O451-N451</f>
        <v>0.23457200000120793</v>
      </c>
      <c r="W451" s="19">
        <f>+Q451-P451</f>
        <v>0.16340299999865238</v>
      </c>
      <c r="X451" s="19">
        <f t="shared" si="15"/>
        <v>0.3979749999998603</v>
      </c>
      <c r="Y451" s="19">
        <f>IF(AND(O451&lt;&gt;0,P451&lt;&gt;0),P451-O451,0)</f>
        <v>1.6435000005003531E-2</v>
      </c>
    </row>
    <row r="452" spans="1:25" s="15" customFormat="1" x14ac:dyDescent="0.2">
      <c r="A452" s="28">
        <v>44385</v>
      </c>
      <c r="B452" s="16">
        <v>28</v>
      </c>
      <c r="C452" s="10"/>
      <c r="D452" s="10">
        <v>0.5</v>
      </c>
      <c r="E452" s="10"/>
      <c r="F452" s="10"/>
      <c r="G452" s="10"/>
      <c r="H452" s="10"/>
      <c r="I452" s="10"/>
      <c r="J452" s="10"/>
      <c r="K452" s="10"/>
      <c r="L452" s="10"/>
      <c r="M452" s="10"/>
      <c r="N452" s="29">
        <v>0.32893499999772757</v>
      </c>
      <c r="O452" s="29">
        <v>0.54032400000141934</v>
      </c>
      <c r="P452" s="25">
        <v>0</v>
      </c>
      <c r="Q452" s="26">
        <v>0</v>
      </c>
      <c r="R452" s="19">
        <v>1.4583333333333299</v>
      </c>
      <c r="S452" s="19">
        <v>0.33333333333333298</v>
      </c>
      <c r="T452" s="10">
        <f>YEAR(A452)</f>
        <v>2021</v>
      </c>
      <c r="U452" s="16">
        <f t="shared" si="16"/>
        <v>28</v>
      </c>
      <c r="V452" s="19">
        <f>+O452-N452</f>
        <v>0.21138900000369176</v>
      </c>
      <c r="W452" s="19">
        <f>+Q452-P452</f>
        <v>0</v>
      </c>
      <c r="X452" s="19">
        <f t="shared" si="15"/>
        <v>0.21138900000369176</v>
      </c>
      <c r="Y452" s="19">
        <f>IF(AND(O452&lt;&gt;0,P452&lt;&gt;0),P452-O452,0)</f>
        <v>0</v>
      </c>
    </row>
    <row r="453" spans="1:25" s="15" customFormat="1" x14ac:dyDescent="0.2">
      <c r="A453" s="28">
        <v>44389</v>
      </c>
      <c r="B453" s="16">
        <v>29</v>
      </c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29">
        <v>0.32322900000144728</v>
      </c>
      <c r="O453" s="24">
        <v>0.54166666666666663</v>
      </c>
      <c r="P453" s="25">
        <v>0.58333333333333337</v>
      </c>
      <c r="Q453" s="31">
        <v>0.75807899999927031</v>
      </c>
      <c r="R453" s="19">
        <v>1.4583333333333299</v>
      </c>
      <c r="S453" s="19">
        <v>0.33333333333333298</v>
      </c>
      <c r="T453" s="10">
        <f>YEAR(A453)</f>
        <v>2021</v>
      </c>
      <c r="U453" s="16">
        <f t="shared" si="16"/>
        <v>29</v>
      </c>
      <c r="V453" s="19">
        <f>+O453-N453</f>
        <v>0.21843766666521935</v>
      </c>
      <c r="W453" s="19">
        <f>+Q453-P453</f>
        <v>0.17474566666593694</v>
      </c>
      <c r="X453" s="19">
        <f t="shared" ref="X453:X516" si="17">+V453+W453</f>
        <v>0.39318333333115629</v>
      </c>
      <c r="Y453" s="19">
        <f>IF(AND(O453&lt;&gt;0,P453&lt;&gt;0),P453-O453,0)</f>
        <v>4.1666666666666741E-2</v>
      </c>
    </row>
    <row r="454" spans="1:25" s="15" customFormat="1" x14ac:dyDescent="0.2">
      <c r="A454" s="28">
        <v>44390</v>
      </c>
      <c r="B454" s="16">
        <v>29</v>
      </c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29">
        <v>0.33040500000061002</v>
      </c>
      <c r="O454" s="29">
        <v>0.55432899999868823</v>
      </c>
      <c r="P454" s="30">
        <v>0.58252299999730894</v>
      </c>
      <c r="Q454" s="31">
        <v>0.74816000000282656</v>
      </c>
      <c r="R454" s="19">
        <v>1.4583333333333299</v>
      </c>
      <c r="S454" s="19">
        <v>0.33333333333333298</v>
      </c>
      <c r="T454" s="10">
        <f>YEAR(A454)</f>
        <v>2021</v>
      </c>
      <c r="U454" s="16">
        <f t="shared" si="16"/>
        <v>29</v>
      </c>
      <c r="V454" s="19">
        <f>+O454-N454</f>
        <v>0.22392399999807822</v>
      </c>
      <c r="W454" s="19">
        <f>+Q454-P454</f>
        <v>0.16563700000551762</v>
      </c>
      <c r="X454" s="19">
        <f t="shared" si="17"/>
        <v>0.38956100000359584</v>
      </c>
      <c r="Y454" s="19">
        <f>IF(AND(O454&lt;&gt;0,P454&lt;&gt;0),P454-O454,0)</f>
        <v>2.8193999998620711E-2</v>
      </c>
    </row>
    <row r="455" spans="1:25" s="15" customFormat="1" x14ac:dyDescent="0.2">
      <c r="A455" s="17">
        <v>44391</v>
      </c>
      <c r="B455" s="16">
        <v>29</v>
      </c>
      <c r="C455" s="12"/>
      <c r="D455" s="12"/>
      <c r="E455" s="12"/>
      <c r="F455" s="12">
        <v>1</v>
      </c>
      <c r="G455" s="12"/>
      <c r="H455" s="12"/>
      <c r="I455" s="12"/>
      <c r="J455" s="12"/>
      <c r="K455" s="12"/>
      <c r="L455" s="12"/>
      <c r="M455" s="12"/>
      <c r="N455" s="18"/>
      <c r="O455" s="18"/>
      <c r="P455" s="18"/>
      <c r="Q455" s="32"/>
      <c r="R455" s="19">
        <v>1.4583333333333299</v>
      </c>
      <c r="S455" s="19">
        <v>0.33333333333333298</v>
      </c>
      <c r="T455" s="10">
        <f>YEAR(A455)</f>
        <v>2021</v>
      </c>
      <c r="U455" s="16">
        <f t="shared" si="16"/>
        <v>29</v>
      </c>
      <c r="V455" s="19">
        <f>+O455-N455</f>
        <v>0</v>
      </c>
      <c r="W455" s="19">
        <f>+Q455-P455</f>
        <v>0</v>
      </c>
      <c r="X455" s="19">
        <f t="shared" si="17"/>
        <v>0</v>
      </c>
      <c r="Y455" s="19">
        <f>IF(AND(O455&lt;&gt;0,P455&lt;&gt;0),P455-O455,0)</f>
        <v>0</v>
      </c>
    </row>
    <row r="456" spans="1:25" s="15" customFormat="1" x14ac:dyDescent="0.2">
      <c r="A456" s="28">
        <v>44392</v>
      </c>
      <c r="B456" s="16">
        <v>29</v>
      </c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29">
        <v>0.36644700000033481</v>
      </c>
      <c r="O456" s="29">
        <v>0.55248800000117626</v>
      </c>
      <c r="P456" s="30">
        <v>0.58751199999824166</v>
      </c>
      <c r="Q456" s="31">
        <v>0.75505800000246381</v>
      </c>
      <c r="R456" s="19">
        <v>1.4583333333333299</v>
      </c>
      <c r="S456" s="19">
        <v>0.33333333333333298</v>
      </c>
      <c r="T456" s="10">
        <f>YEAR(A456)</f>
        <v>2021</v>
      </c>
      <c r="U456" s="16">
        <f t="shared" si="16"/>
        <v>29</v>
      </c>
      <c r="V456" s="19">
        <f>+O456-N456</f>
        <v>0.18604100000084145</v>
      </c>
      <c r="W456" s="19">
        <f>+Q456-P456</f>
        <v>0.16754600000422215</v>
      </c>
      <c r="X456" s="19">
        <f t="shared" si="17"/>
        <v>0.3535870000050636</v>
      </c>
      <c r="Y456" s="19">
        <f>IF(AND(O456&lt;&gt;0,P456&lt;&gt;0),P456-O456,0)</f>
        <v>3.5023999997065403E-2</v>
      </c>
    </row>
    <row r="457" spans="1:25" s="15" customFormat="1" x14ac:dyDescent="0.2">
      <c r="A457" s="17">
        <v>44397</v>
      </c>
      <c r="B457" s="16">
        <v>30</v>
      </c>
      <c r="C457" s="12"/>
      <c r="D457" s="12">
        <v>1</v>
      </c>
      <c r="E457" s="12"/>
      <c r="F457" s="12"/>
      <c r="G457" s="12"/>
      <c r="H457" s="12"/>
      <c r="I457" s="12"/>
      <c r="J457" s="12"/>
      <c r="K457" s="12"/>
      <c r="L457" s="12"/>
      <c r="M457" s="12"/>
      <c r="N457" s="18"/>
      <c r="O457" s="18"/>
      <c r="P457" s="18"/>
      <c r="Q457" s="32"/>
      <c r="R457" s="19">
        <v>1.4583333333333299</v>
      </c>
      <c r="S457" s="19">
        <v>0.33333333333333298</v>
      </c>
      <c r="T457" s="10">
        <f>YEAR(A457)</f>
        <v>2021</v>
      </c>
      <c r="U457" s="16">
        <f t="shared" si="16"/>
        <v>30</v>
      </c>
      <c r="V457" s="19">
        <f>+O457-N457</f>
        <v>0</v>
      </c>
      <c r="W457" s="19">
        <f>+Q457-P457</f>
        <v>0</v>
      </c>
      <c r="X457" s="19">
        <f t="shared" si="17"/>
        <v>0</v>
      </c>
      <c r="Y457" s="19">
        <f>IF(AND(O457&lt;&gt;0,P457&lt;&gt;0),P457-O457,0)</f>
        <v>0</v>
      </c>
    </row>
    <row r="458" spans="1:25" s="15" customFormat="1" x14ac:dyDescent="0.2">
      <c r="A458" s="17">
        <v>44398</v>
      </c>
      <c r="B458" s="16">
        <v>30</v>
      </c>
      <c r="C458" s="12"/>
      <c r="D458" s="12">
        <v>1</v>
      </c>
      <c r="E458" s="12"/>
      <c r="F458" s="12"/>
      <c r="G458" s="12"/>
      <c r="H458" s="12"/>
      <c r="I458" s="12"/>
      <c r="J458" s="12"/>
      <c r="K458" s="12"/>
      <c r="L458" s="12"/>
      <c r="M458" s="12"/>
      <c r="N458" s="18"/>
      <c r="O458" s="18"/>
      <c r="P458" s="18"/>
      <c r="Q458" s="32"/>
      <c r="R458" s="19">
        <v>1.4583333333333299</v>
      </c>
      <c r="S458" s="19">
        <v>0.33333333333333298</v>
      </c>
      <c r="T458" s="10">
        <f>YEAR(A458)</f>
        <v>2021</v>
      </c>
      <c r="U458" s="16">
        <f t="shared" si="16"/>
        <v>30</v>
      </c>
      <c r="V458" s="19">
        <f>+O458-N458</f>
        <v>0</v>
      </c>
      <c r="W458" s="19">
        <f>+Q458-P458</f>
        <v>0</v>
      </c>
      <c r="X458" s="19">
        <f t="shared" si="17"/>
        <v>0</v>
      </c>
      <c r="Y458" s="19">
        <f>IF(AND(O458&lt;&gt;0,P458&lt;&gt;0),P458-O458,0)</f>
        <v>0</v>
      </c>
    </row>
    <row r="459" spans="1:25" s="15" customFormat="1" x14ac:dyDescent="0.2">
      <c r="A459" s="17">
        <v>44399</v>
      </c>
      <c r="B459" s="16">
        <v>30</v>
      </c>
      <c r="C459" s="12"/>
      <c r="D459" s="12">
        <v>1</v>
      </c>
      <c r="E459" s="12"/>
      <c r="F459" s="12"/>
      <c r="G459" s="12"/>
      <c r="H459" s="12"/>
      <c r="I459" s="12"/>
      <c r="J459" s="12"/>
      <c r="K459" s="12"/>
      <c r="L459" s="12"/>
      <c r="M459" s="12"/>
      <c r="N459" s="18"/>
      <c r="O459" s="18"/>
      <c r="P459" s="18"/>
      <c r="Q459" s="32"/>
      <c r="R459" s="19">
        <v>1.4583333333333299</v>
      </c>
      <c r="S459" s="19">
        <v>0.33333333333333298</v>
      </c>
      <c r="T459" s="10">
        <f>YEAR(A459)</f>
        <v>2021</v>
      </c>
      <c r="U459" s="16">
        <f t="shared" si="16"/>
        <v>30</v>
      </c>
      <c r="V459" s="19">
        <f>+O459-N459</f>
        <v>0</v>
      </c>
      <c r="W459" s="19">
        <f>+Q459-P459</f>
        <v>0</v>
      </c>
      <c r="X459" s="19">
        <f t="shared" si="17"/>
        <v>0</v>
      </c>
      <c r="Y459" s="19">
        <f>IF(AND(O459&lt;&gt;0,P459&lt;&gt;0),P459-O459,0)</f>
        <v>0</v>
      </c>
    </row>
    <row r="460" spans="1:25" s="15" customFormat="1" x14ac:dyDescent="0.2">
      <c r="A460" s="28">
        <v>44403</v>
      </c>
      <c r="B460" s="16">
        <v>31</v>
      </c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29">
        <v>0.32518500000151107</v>
      </c>
      <c r="O460" s="29">
        <v>0.551724999997532</v>
      </c>
      <c r="P460" s="30">
        <v>0.58420099999784725</v>
      </c>
      <c r="Q460" s="31">
        <v>0.70222199999989243</v>
      </c>
      <c r="R460" s="19">
        <v>1.4583333333333299</v>
      </c>
      <c r="S460" s="19">
        <v>0.33333333333333298</v>
      </c>
      <c r="T460" s="10">
        <f>YEAR(A460)</f>
        <v>2021</v>
      </c>
      <c r="U460" s="16">
        <f t="shared" si="16"/>
        <v>31</v>
      </c>
      <c r="V460" s="19">
        <f>+O460-N460</f>
        <v>0.22653999999602092</v>
      </c>
      <c r="W460" s="19">
        <f>+Q460-P460</f>
        <v>0.11802100000204518</v>
      </c>
      <c r="X460" s="19">
        <f t="shared" si="17"/>
        <v>0.34456099999806611</v>
      </c>
      <c r="Y460" s="19">
        <f>IF(AND(O460&lt;&gt;0,P460&lt;&gt;0),P460-O460,0)</f>
        <v>3.2476000000315253E-2</v>
      </c>
    </row>
    <row r="461" spans="1:25" s="15" customFormat="1" x14ac:dyDescent="0.2">
      <c r="A461" s="28">
        <v>44404</v>
      </c>
      <c r="B461" s="16">
        <v>31</v>
      </c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29">
        <v>0.32250000000203727</v>
      </c>
      <c r="O461" s="29">
        <v>0.54856499999732478</v>
      </c>
      <c r="P461" s="30">
        <v>0.57840299999952549</v>
      </c>
      <c r="Q461" s="31">
        <v>0.73143500000151107</v>
      </c>
      <c r="R461" s="19">
        <v>1.4583333333333299</v>
      </c>
      <c r="S461" s="19">
        <v>0.33333333333333298</v>
      </c>
      <c r="T461" s="10">
        <f>YEAR(A461)</f>
        <v>2021</v>
      </c>
      <c r="U461" s="16">
        <f t="shared" si="16"/>
        <v>31</v>
      </c>
      <c r="V461" s="19">
        <f>+O461-N461</f>
        <v>0.22606499999528751</v>
      </c>
      <c r="W461" s="19">
        <f>+Q461-P461</f>
        <v>0.15303200000198558</v>
      </c>
      <c r="X461" s="19">
        <f t="shared" si="17"/>
        <v>0.37909699999727309</v>
      </c>
      <c r="Y461" s="19">
        <f>IF(AND(O461&lt;&gt;0,P461&lt;&gt;0),P461-O461,0)</f>
        <v>2.9838000002200715E-2</v>
      </c>
    </row>
    <row r="462" spans="1:25" s="15" customFormat="1" x14ac:dyDescent="0.2">
      <c r="A462" s="28">
        <v>44405</v>
      </c>
      <c r="B462" s="16">
        <v>31</v>
      </c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29">
        <v>0.32068299999809824</v>
      </c>
      <c r="O462" s="29">
        <v>0.55855300000257557</v>
      </c>
      <c r="P462" s="30">
        <v>0.58629600000131177</v>
      </c>
      <c r="Q462" s="31">
        <v>0.71710599999642</v>
      </c>
      <c r="R462" s="19">
        <v>1.4583333333333299</v>
      </c>
      <c r="S462" s="19">
        <v>0.33333333333333298</v>
      </c>
      <c r="T462" s="10">
        <f>YEAR(A462)</f>
        <v>2021</v>
      </c>
      <c r="U462" s="16">
        <f t="shared" si="16"/>
        <v>31</v>
      </c>
      <c r="V462" s="19">
        <f>+O462-N462</f>
        <v>0.23787000000447733</v>
      </c>
      <c r="W462" s="19">
        <f>+Q462-P462</f>
        <v>0.13080999999510823</v>
      </c>
      <c r="X462" s="19">
        <f t="shared" si="17"/>
        <v>0.36867999999958556</v>
      </c>
      <c r="Y462" s="19">
        <f>IF(AND(O462&lt;&gt;0,P462&lt;&gt;0),P462-O462,0)</f>
        <v>2.7742999998736195E-2</v>
      </c>
    </row>
    <row r="463" spans="1:25" s="15" customFormat="1" x14ac:dyDescent="0.2">
      <c r="A463" s="28">
        <v>44406</v>
      </c>
      <c r="B463" s="16">
        <v>31</v>
      </c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29">
        <v>0.33333333333333331</v>
      </c>
      <c r="O463" s="29">
        <v>0.58333333333333337</v>
      </c>
      <c r="P463" s="29">
        <v>0.61217600000236416</v>
      </c>
      <c r="Q463" s="31">
        <v>0.75</v>
      </c>
      <c r="R463" s="19">
        <v>1.4583333333333299</v>
      </c>
      <c r="S463" s="19">
        <v>0.33333333333333298</v>
      </c>
      <c r="T463" s="10">
        <f>YEAR(A463)</f>
        <v>2021</v>
      </c>
      <c r="U463" s="16">
        <f t="shared" si="16"/>
        <v>31</v>
      </c>
      <c r="V463" s="19">
        <f>+O463-N463</f>
        <v>0.25000000000000006</v>
      </c>
      <c r="W463" s="19">
        <f>+Q463-P463</f>
        <v>0.13782399999763584</v>
      </c>
      <c r="X463" s="19">
        <f t="shared" si="17"/>
        <v>0.38782399999763589</v>
      </c>
      <c r="Y463" s="19">
        <f>IF(AND(O463&lt;&gt;0,P463&lt;&gt;0),P463-O463,0)</f>
        <v>2.8842666669030792E-2</v>
      </c>
    </row>
    <row r="464" spans="1:25" s="15" customFormat="1" x14ac:dyDescent="0.2">
      <c r="A464" s="17">
        <v>44410</v>
      </c>
      <c r="B464" s="16">
        <v>32</v>
      </c>
      <c r="C464" s="12">
        <v>1</v>
      </c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8"/>
      <c r="O464" s="18"/>
      <c r="P464" s="18"/>
      <c r="Q464" s="32"/>
      <c r="R464" s="19">
        <v>1.4583333333333299</v>
      </c>
      <c r="S464" s="19">
        <v>0.33333333333333298</v>
      </c>
      <c r="T464" s="10">
        <f>YEAR(A464)</f>
        <v>2021</v>
      </c>
      <c r="U464" s="16">
        <f t="shared" si="16"/>
        <v>32</v>
      </c>
      <c r="V464" s="19">
        <f>+O464-N464</f>
        <v>0</v>
      </c>
      <c r="W464" s="19">
        <f>+Q464-P464</f>
        <v>0</v>
      </c>
      <c r="X464" s="19">
        <f t="shared" si="17"/>
        <v>0</v>
      </c>
      <c r="Y464" s="19">
        <f>IF(AND(O464&lt;&gt;0,P464&lt;&gt;0),P464-O464,0)</f>
        <v>0</v>
      </c>
    </row>
    <row r="465" spans="1:25" s="15" customFormat="1" x14ac:dyDescent="0.2">
      <c r="A465" s="17">
        <v>44411</v>
      </c>
      <c r="B465" s="16">
        <v>32</v>
      </c>
      <c r="C465" s="12">
        <v>1</v>
      </c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8"/>
      <c r="O465" s="18"/>
      <c r="P465" s="18"/>
      <c r="Q465" s="32"/>
      <c r="R465" s="19">
        <v>1.4583333333333299</v>
      </c>
      <c r="S465" s="19">
        <v>0.33333333333333298</v>
      </c>
      <c r="T465" s="10">
        <f>YEAR(A465)</f>
        <v>2021</v>
      </c>
      <c r="U465" s="16">
        <f t="shared" si="16"/>
        <v>32</v>
      </c>
      <c r="V465" s="19">
        <f>+O465-N465</f>
        <v>0</v>
      </c>
      <c r="W465" s="19">
        <f>+Q465-P465</f>
        <v>0</v>
      </c>
      <c r="X465" s="19">
        <f t="shared" si="17"/>
        <v>0</v>
      </c>
      <c r="Y465" s="19">
        <f>IF(AND(O465&lt;&gt;0,P465&lt;&gt;0),P465-O465,0)</f>
        <v>0</v>
      </c>
    </row>
    <row r="466" spans="1:25" s="15" customFormat="1" x14ac:dyDescent="0.2">
      <c r="A466" s="17">
        <v>44412</v>
      </c>
      <c r="B466" s="16">
        <v>32</v>
      </c>
      <c r="C466" s="12">
        <v>1</v>
      </c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8"/>
      <c r="O466" s="18"/>
      <c r="P466" s="18"/>
      <c r="Q466" s="32"/>
      <c r="R466" s="19">
        <v>1.4583333333333299</v>
      </c>
      <c r="S466" s="19">
        <v>0.33333333333333298</v>
      </c>
      <c r="T466" s="10">
        <f>YEAR(A466)</f>
        <v>2021</v>
      </c>
      <c r="U466" s="16">
        <f t="shared" si="16"/>
        <v>32</v>
      </c>
      <c r="V466" s="19">
        <f>+O466-N466</f>
        <v>0</v>
      </c>
      <c r="W466" s="19">
        <f>+Q466-P466</f>
        <v>0</v>
      </c>
      <c r="X466" s="19">
        <f t="shared" si="17"/>
        <v>0</v>
      </c>
      <c r="Y466" s="19">
        <f>IF(AND(O466&lt;&gt;0,P466&lt;&gt;0),P466-O466,0)</f>
        <v>0</v>
      </c>
    </row>
    <row r="467" spans="1:25" s="15" customFormat="1" x14ac:dyDescent="0.2">
      <c r="A467" s="17">
        <v>44413</v>
      </c>
      <c r="B467" s="16">
        <v>32</v>
      </c>
      <c r="C467" s="12">
        <v>1</v>
      </c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8"/>
      <c r="O467" s="18"/>
      <c r="P467" s="18"/>
      <c r="Q467" s="32"/>
      <c r="R467" s="19">
        <v>1.4583333333333299</v>
      </c>
      <c r="S467" s="19">
        <v>0.33333333333333298</v>
      </c>
      <c r="T467" s="10">
        <f>YEAR(A467)</f>
        <v>2021</v>
      </c>
      <c r="U467" s="16">
        <f t="shared" si="16"/>
        <v>32</v>
      </c>
      <c r="V467" s="19">
        <f>+O467-N467</f>
        <v>0</v>
      </c>
      <c r="W467" s="19">
        <f>+Q467-P467</f>
        <v>0</v>
      </c>
      <c r="X467" s="19">
        <f t="shared" si="17"/>
        <v>0</v>
      </c>
      <c r="Y467" s="19">
        <f>IF(AND(O467&lt;&gt;0,P467&lt;&gt;0),P467-O467,0)</f>
        <v>0</v>
      </c>
    </row>
    <row r="468" spans="1:25" s="15" customFormat="1" x14ac:dyDescent="0.2">
      <c r="A468" s="17">
        <v>44414</v>
      </c>
      <c r="B468" s="16">
        <v>32</v>
      </c>
      <c r="C468" s="12">
        <v>1</v>
      </c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8"/>
      <c r="O468" s="18"/>
      <c r="P468" s="18"/>
      <c r="Q468" s="32"/>
      <c r="R468" s="19">
        <v>1.4583333333333299</v>
      </c>
      <c r="S468" s="19">
        <v>0.33333333333333298</v>
      </c>
      <c r="T468" s="10">
        <f>YEAR(A468)</f>
        <v>2021</v>
      </c>
      <c r="U468" s="16">
        <f t="shared" si="16"/>
        <v>32</v>
      </c>
      <c r="V468" s="19">
        <f>+O468-N468</f>
        <v>0</v>
      </c>
      <c r="W468" s="19">
        <f>+Q468-P468</f>
        <v>0</v>
      </c>
      <c r="X468" s="19">
        <f t="shared" si="17"/>
        <v>0</v>
      </c>
      <c r="Y468" s="19">
        <f>IF(AND(O468&lt;&gt;0,P468&lt;&gt;0),P468-O468,0)</f>
        <v>0</v>
      </c>
    </row>
    <row r="469" spans="1:25" s="15" customFormat="1" x14ac:dyDescent="0.2">
      <c r="A469" s="17">
        <v>44415</v>
      </c>
      <c r="B469" s="16">
        <v>32</v>
      </c>
      <c r="C469" s="12">
        <v>1</v>
      </c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8"/>
      <c r="O469" s="18"/>
      <c r="P469" s="18"/>
      <c r="Q469" s="32"/>
      <c r="R469" s="19">
        <v>1.4583333333333299</v>
      </c>
      <c r="S469" s="19">
        <v>0.33333333333333298</v>
      </c>
      <c r="T469" s="10">
        <f>YEAR(A469)</f>
        <v>2021</v>
      </c>
      <c r="U469" s="16">
        <f t="shared" si="16"/>
        <v>32</v>
      </c>
      <c r="V469" s="19">
        <f>+O469-N469</f>
        <v>0</v>
      </c>
      <c r="W469" s="19">
        <f>+Q469-P469</f>
        <v>0</v>
      </c>
      <c r="X469" s="19">
        <f t="shared" si="17"/>
        <v>0</v>
      </c>
      <c r="Y469" s="19">
        <f>IF(AND(O469&lt;&gt;0,P469&lt;&gt;0),P469-O469,0)</f>
        <v>0</v>
      </c>
    </row>
    <row r="470" spans="1:25" s="15" customFormat="1" x14ac:dyDescent="0.2">
      <c r="A470" s="17">
        <v>44417</v>
      </c>
      <c r="B470" s="16">
        <v>33</v>
      </c>
      <c r="C470" s="12">
        <v>1</v>
      </c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8"/>
      <c r="O470" s="18"/>
      <c r="P470" s="18"/>
      <c r="Q470" s="32"/>
      <c r="R470" s="19">
        <v>1.4583333333333299</v>
      </c>
      <c r="S470" s="19">
        <v>0.33333333333333298</v>
      </c>
      <c r="T470" s="10">
        <f>YEAR(A470)</f>
        <v>2021</v>
      </c>
      <c r="U470" s="16">
        <f t="shared" si="16"/>
        <v>33</v>
      </c>
      <c r="V470" s="19">
        <f>+O470-N470</f>
        <v>0</v>
      </c>
      <c r="W470" s="19">
        <f>+Q470-P470</f>
        <v>0</v>
      </c>
      <c r="X470" s="19">
        <f t="shared" si="17"/>
        <v>0</v>
      </c>
      <c r="Y470" s="19">
        <f>IF(AND(O470&lt;&gt;0,P470&lt;&gt;0),P470-O470,0)</f>
        <v>0</v>
      </c>
    </row>
    <row r="471" spans="1:25" s="15" customFormat="1" x14ac:dyDescent="0.2">
      <c r="A471" s="17">
        <v>44418</v>
      </c>
      <c r="B471" s="16">
        <v>33</v>
      </c>
      <c r="C471" s="12">
        <v>1</v>
      </c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8"/>
      <c r="O471" s="18"/>
      <c r="P471" s="18"/>
      <c r="Q471" s="32"/>
      <c r="R471" s="19">
        <v>1.4583333333333299</v>
      </c>
      <c r="S471" s="19">
        <v>0.33333333333333298</v>
      </c>
      <c r="T471" s="10">
        <f>YEAR(A471)</f>
        <v>2021</v>
      </c>
      <c r="U471" s="16">
        <f t="shared" si="16"/>
        <v>33</v>
      </c>
      <c r="V471" s="19">
        <f>+O471-N471</f>
        <v>0</v>
      </c>
      <c r="W471" s="19">
        <f>+Q471-P471</f>
        <v>0</v>
      </c>
      <c r="X471" s="19">
        <f t="shared" si="17"/>
        <v>0</v>
      </c>
      <c r="Y471" s="19">
        <f>IF(AND(O471&lt;&gt;0,P471&lt;&gt;0),P471-O471,0)</f>
        <v>0</v>
      </c>
    </row>
    <row r="472" spans="1:25" s="15" customFormat="1" x14ac:dyDescent="0.2">
      <c r="A472" s="17">
        <v>44419</v>
      </c>
      <c r="B472" s="16">
        <v>33</v>
      </c>
      <c r="C472" s="12">
        <v>1</v>
      </c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8"/>
      <c r="O472" s="18"/>
      <c r="P472" s="18"/>
      <c r="Q472" s="32"/>
      <c r="R472" s="19">
        <v>1.4583333333333299</v>
      </c>
      <c r="S472" s="19">
        <v>0.33333333333333298</v>
      </c>
      <c r="T472" s="10">
        <f>YEAR(A472)</f>
        <v>2021</v>
      </c>
      <c r="U472" s="16">
        <f t="shared" si="16"/>
        <v>33</v>
      </c>
      <c r="V472" s="19">
        <f>+O472-N472</f>
        <v>0</v>
      </c>
      <c r="W472" s="19">
        <f>+Q472-P472</f>
        <v>0</v>
      </c>
      <c r="X472" s="19">
        <f t="shared" si="17"/>
        <v>0</v>
      </c>
      <c r="Y472" s="19">
        <f>IF(AND(O472&lt;&gt;0,P472&lt;&gt;0),P472-O472,0)</f>
        <v>0</v>
      </c>
    </row>
    <row r="473" spans="1:25" s="15" customFormat="1" x14ac:dyDescent="0.2">
      <c r="A473" s="17">
        <v>44420</v>
      </c>
      <c r="B473" s="16">
        <v>33</v>
      </c>
      <c r="C473" s="12">
        <v>1</v>
      </c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8"/>
      <c r="O473" s="18"/>
      <c r="P473" s="18"/>
      <c r="Q473" s="32"/>
      <c r="R473" s="19">
        <v>1.4583333333333299</v>
      </c>
      <c r="S473" s="19">
        <v>0.33333333333333298</v>
      </c>
      <c r="T473" s="10">
        <f>YEAR(A473)</f>
        <v>2021</v>
      </c>
      <c r="U473" s="16">
        <f t="shared" si="16"/>
        <v>33</v>
      </c>
      <c r="V473" s="19">
        <f>+O473-N473</f>
        <v>0</v>
      </c>
      <c r="W473" s="19">
        <f>+Q473-P473</f>
        <v>0</v>
      </c>
      <c r="X473" s="19">
        <f t="shared" si="17"/>
        <v>0</v>
      </c>
      <c r="Y473" s="19">
        <f>IF(AND(O473&lt;&gt;0,P473&lt;&gt;0),P473-O473,0)</f>
        <v>0</v>
      </c>
    </row>
    <row r="474" spans="1:25" s="15" customFormat="1" x14ac:dyDescent="0.2">
      <c r="A474" s="17">
        <v>44421</v>
      </c>
      <c r="B474" s="16">
        <v>33</v>
      </c>
      <c r="C474" s="12">
        <v>1</v>
      </c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8"/>
      <c r="O474" s="18"/>
      <c r="P474" s="18"/>
      <c r="Q474" s="32"/>
      <c r="R474" s="19">
        <v>1.4583333333333299</v>
      </c>
      <c r="S474" s="19">
        <v>0.33333333333333298</v>
      </c>
      <c r="T474" s="10">
        <f>YEAR(A474)</f>
        <v>2021</v>
      </c>
      <c r="U474" s="16">
        <f t="shared" ref="U474:U537" si="18">WEEKNUM(A474)</f>
        <v>33</v>
      </c>
      <c r="V474" s="19">
        <f>+O474-N474</f>
        <v>0</v>
      </c>
      <c r="W474" s="19">
        <f>+Q474-P474</f>
        <v>0</v>
      </c>
      <c r="X474" s="19">
        <f t="shared" si="17"/>
        <v>0</v>
      </c>
      <c r="Y474" s="19">
        <f>IF(AND(O474&lt;&gt;0,P474&lt;&gt;0),P474-O474,0)</f>
        <v>0</v>
      </c>
    </row>
    <row r="475" spans="1:25" s="15" customFormat="1" x14ac:dyDescent="0.2">
      <c r="A475" s="17">
        <v>44422</v>
      </c>
      <c r="B475" s="16">
        <v>33</v>
      </c>
      <c r="C475" s="12">
        <v>1</v>
      </c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8"/>
      <c r="O475" s="18"/>
      <c r="P475" s="18"/>
      <c r="Q475" s="32"/>
      <c r="R475" s="19">
        <v>1.4583333333333299</v>
      </c>
      <c r="S475" s="19">
        <v>0.33333333333333298</v>
      </c>
      <c r="T475" s="10">
        <f>YEAR(A475)</f>
        <v>2021</v>
      </c>
      <c r="U475" s="16">
        <f t="shared" si="18"/>
        <v>33</v>
      </c>
      <c r="V475" s="19">
        <f>+O475-N475</f>
        <v>0</v>
      </c>
      <c r="W475" s="19">
        <f>+Q475-P475</f>
        <v>0</v>
      </c>
      <c r="X475" s="19">
        <f t="shared" si="17"/>
        <v>0</v>
      </c>
      <c r="Y475" s="19">
        <f>IF(AND(O475&lt;&gt;0,P475&lt;&gt;0),P475-O475,0)</f>
        <v>0</v>
      </c>
    </row>
    <row r="476" spans="1:25" s="15" customFormat="1" x14ac:dyDescent="0.2">
      <c r="A476" s="17">
        <v>44424</v>
      </c>
      <c r="B476" s="16">
        <v>34</v>
      </c>
      <c r="C476" s="12">
        <v>1</v>
      </c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8"/>
      <c r="O476" s="18"/>
      <c r="P476" s="18"/>
      <c r="Q476" s="32"/>
      <c r="R476" s="19">
        <v>1.4583333333333299</v>
      </c>
      <c r="S476" s="19">
        <v>0.33333333333333298</v>
      </c>
      <c r="T476" s="10">
        <f>YEAR(A476)</f>
        <v>2021</v>
      </c>
      <c r="U476" s="16">
        <f t="shared" si="18"/>
        <v>34</v>
      </c>
      <c r="V476" s="19">
        <f>+O476-N476</f>
        <v>0</v>
      </c>
      <c r="W476" s="19">
        <f>+Q476-P476</f>
        <v>0</v>
      </c>
      <c r="X476" s="19">
        <f t="shared" si="17"/>
        <v>0</v>
      </c>
      <c r="Y476" s="19">
        <f>IF(AND(O476&lt;&gt;0,P476&lt;&gt;0),P476-O476,0)</f>
        <v>0</v>
      </c>
    </row>
    <row r="477" spans="1:25" s="15" customFormat="1" x14ac:dyDescent="0.2">
      <c r="A477" s="17">
        <v>44425</v>
      </c>
      <c r="B477" s="16">
        <v>34</v>
      </c>
      <c r="C477" s="12">
        <v>1</v>
      </c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8"/>
      <c r="O477" s="18"/>
      <c r="P477" s="18"/>
      <c r="Q477" s="32"/>
      <c r="R477" s="19">
        <v>1.4583333333333299</v>
      </c>
      <c r="S477" s="19">
        <v>0.33333333333333298</v>
      </c>
      <c r="T477" s="10">
        <f>YEAR(A477)</f>
        <v>2021</v>
      </c>
      <c r="U477" s="16">
        <f t="shared" si="18"/>
        <v>34</v>
      </c>
      <c r="V477" s="19">
        <f>+O477-N477</f>
        <v>0</v>
      </c>
      <c r="W477" s="19">
        <f>+Q477-P477</f>
        <v>0</v>
      </c>
      <c r="X477" s="19">
        <f t="shared" si="17"/>
        <v>0</v>
      </c>
      <c r="Y477" s="19">
        <f>IF(AND(O477&lt;&gt;0,P477&lt;&gt;0),P477-O477,0)</f>
        <v>0</v>
      </c>
    </row>
    <row r="478" spans="1:25" s="15" customFormat="1" x14ac:dyDescent="0.2">
      <c r="A478" s="17">
        <v>44426</v>
      </c>
      <c r="B478" s="16">
        <v>34</v>
      </c>
      <c r="C478" s="12">
        <v>1</v>
      </c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8"/>
      <c r="O478" s="18"/>
      <c r="P478" s="18"/>
      <c r="Q478" s="32"/>
      <c r="R478" s="19">
        <v>1.4583333333333299</v>
      </c>
      <c r="S478" s="19">
        <v>0.33333333333333298</v>
      </c>
      <c r="T478" s="10">
        <f>YEAR(A478)</f>
        <v>2021</v>
      </c>
      <c r="U478" s="16">
        <f t="shared" si="18"/>
        <v>34</v>
      </c>
      <c r="V478" s="19">
        <f>+O478-N478</f>
        <v>0</v>
      </c>
      <c r="W478" s="19">
        <f>+Q478-P478</f>
        <v>0</v>
      </c>
      <c r="X478" s="19">
        <f t="shared" si="17"/>
        <v>0</v>
      </c>
      <c r="Y478" s="19">
        <f>IF(AND(O478&lt;&gt;0,P478&lt;&gt;0),P478-O478,0)</f>
        <v>0</v>
      </c>
    </row>
    <row r="479" spans="1:25" s="15" customFormat="1" x14ac:dyDescent="0.2">
      <c r="A479" s="17">
        <v>44427</v>
      </c>
      <c r="B479" s="16">
        <v>34</v>
      </c>
      <c r="C479" s="12">
        <v>1</v>
      </c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8"/>
      <c r="O479" s="18"/>
      <c r="P479" s="18"/>
      <c r="Q479" s="32"/>
      <c r="R479" s="19">
        <v>1.4583333333333299</v>
      </c>
      <c r="S479" s="19">
        <v>0.33333333333333298</v>
      </c>
      <c r="T479" s="10">
        <f>YEAR(A479)</f>
        <v>2021</v>
      </c>
      <c r="U479" s="16">
        <f t="shared" si="18"/>
        <v>34</v>
      </c>
      <c r="V479" s="19">
        <f>+O479-N479</f>
        <v>0</v>
      </c>
      <c r="W479" s="19">
        <f>+Q479-P479</f>
        <v>0</v>
      </c>
      <c r="X479" s="19">
        <f t="shared" si="17"/>
        <v>0</v>
      </c>
      <c r="Y479" s="19">
        <f>IF(AND(O479&lt;&gt;0,P479&lt;&gt;0),P479-O479,0)</f>
        <v>0</v>
      </c>
    </row>
    <row r="480" spans="1:25" s="15" customFormat="1" x14ac:dyDescent="0.2">
      <c r="A480" s="17">
        <v>44428</v>
      </c>
      <c r="B480" s="16">
        <v>34</v>
      </c>
      <c r="C480" s="12">
        <v>1</v>
      </c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8"/>
      <c r="O480" s="18"/>
      <c r="P480" s="18"/>
      <c r="Q480" s="32"/>
      <c r="R480" s="19">
        <v>1.4583333333333299</v>
      </c>
      <c r="S480" s="19">
        <v>0.33333333333333298</v>
      </c>
      <c r="T480" s="10">
        <f>YEAR(A480)</f>
        <v>2021</v>
      </c>
      <c r="U480" s="16">
        <f t="shared" si="18"/>
        <v>34</v>
      </c>
      <c r="V480" s="19">
        <f>+O480-N480</f>
        <v>0</v>
      </c>
      <c r="W480" s="19">
        <f>+Q480-P480</f>
        <v>0</v>
      </c>
      <c r="X480" s="19">
        <f t="shared" si="17"/>
        <v>0</v>
      </c>
      <c r="Y480" s="19">
        <f>IF(AND(O480&lt;&gt;0,P480&lt;&gt;0),P480-O480,0)</f>
        <v>0</v>
      </c>
    </row>
    <row r="481" spans="1:25" s="15" customFormat="1" x14ac:dyDescent="0.2">
      <c r="A481" s="17">
        <v>44429</v>
      </c>
      <c r="B481" s="16">
        <v>34</v>
      </c>
      <c r="C481" s="12">
        <v>1</v>
      </c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8"/>
      <c r="O481" s="18"/>
      <c r="P481" s="18"/>
      <c r="Q481" s="32"/>
      <c r="R481" s="19">
        <v>1.4583333333333299</v>
      </c>
      <c r="S481" s="19">
        <v>0.33333333333333298</v>
      </c>
      <c r="T481" s="10">
        <f>YEAR(A481)</f>
        <v>2021</v>
      </c>
      <c r="U481" s="16">
        <f t="shared" si="18"/>
        <v>34</v>
      </c>
      <c r="V481" s="19">
        <f>+O481-N481</f>
        <v>0</v>
      </c>
      <c r="W481" s="19">
        <f>+Q481-P481</f>
        <v>0</v>
      </c>
      <c r="X481" s="19">
        <f t="shared" si="17"/>
        <v>0</v>
      </c>
      <c r="Y481" s="19">
        <f>IF(AND(O481&lt;&gt;0,P481&lt;&gt;0),P481-O481,0)</f>
        <v>0</v>
      </c>
    </row>
    <row r="482" spans="1:25" s="15" customFormat="1" x14ac:dyDescent="0.2">
      <c r="A482" s="17">
        <v>44431</v>
      </c>
      <c r="B482" s="16">
        <v>35</v>
      </c>
      <c r="C482" s="12">
        <v>1</v>
      </c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8"/>
      <c r="O482" s="18"/>
      <c r="P482" s="18"/>
      <c r="Q482" s="32"/>
      <c r="R482" s="19">
        <v>1.4583333333333299</v>
      </c>
      <c r="S482" s="19">
        <v>0.33333333333333298</v>
      </c>
      <c r="T482" s="10">
        <f>YEAR(A482)</f>
        <v>2021</v>
      </c>
      <c r="U482" s="16">
        <f t="shared" si="18"/>
        <v>35</v>
      </c>
      <c r="V482" s="19">
        <f>+O482-N482</f>
        <v>0</v>
      </c>
      <c r="W482" s="19">
        <f>+Q482-P482</f>
        <v>0</v>
      </c>
      <c r="X482" s="19">
        <f t="shared" si="17"/>
        <v>0</v>
      </c>
      <c r="Y482" s="19">
        <f>IF(AND(O482&lt;&gt;0,P482&lt;&gt;0),P482-O482,0)</f>
        <v>0</v>
      </c>
    </row>
    <row r="483" spans="1:25" s="15" customFormat="1" x14ac:dyDescent="0.2">
      <c r="A483" s="17">
        <v>44432</v>
      </c>
      <c r="B483" s="16">
        <v>35</v>
      </c>
      <c r="C483" s="12">
        <v>1</v>
      </c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8"/>
      <c r="O483" s="18"/>
      <c r="P483" s="18"/>
      <c r="Q483" s="32"/>
      <c r="R483" s="19">
        <v>1.4583333333333299</v>
      </c>
      <c r="S483" s="19">
        <v>0.33333333333333298</v>
      </c>
      <c r="T483" s="10">
        <f>YEAR(A483)</f>
        <v>2021</v>
      </c>
      <c r="U483" s="16">
        <f t="shared" si="18"/>
        <v>35</v>
      </c>
      <c r="V483" s="19">
        <f>+O483-N483</f>
        <v>0</v>
      </c>
      <c r="W483" s="19">
        <f>+Q483-P483</f>
        <v>0</v>
      </c>
      <c r="X483" s="19">
        <f t="shared" si="17"/>
        <v>0</v>
      </c>
      <c r="Y483" s="19">
        <f>IF(AND(O483&lt;&gt;0,P483&lt;&gt;0),P483-O483,0)</f>
        <v>0</v>
      </c>
    </row>
    <row r="484" spans="1:25" s="15" customFormat="1" x14ac:dyDescent="0.2">
      <c r="A484" s="17">
        <v>44433</v>
      </c>
      <c r="B484" s="16">
        <v>35</v>
      </c>
      <c r="C484" s="12">
        <v>1</v>
      </c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8"/>
      <c r="O484" s="18"/>
      <c r="P484" s="18"/>
      <c r="Q484" s="32"/>
      <c r="R484" s="19">
        <v>1.4583333333333299</v>
      </c>
      <c r="S484" s="19">
        <v>0.33333333333333298</v>
      </c>
      <c r="T484" s="10">
        <f>YEAR(A484)</f>
        <v>2021</v>
      </c>
      <c r="U484" s="16">
        <f t="shared" si="18"/>
        <v>35</v>
      </c>
      <c r="V484" s="19">
        <f>+O484-N484</f>
        <v>0</v>
      </c>
      <c r="W484" s="19">
        <f>+Q484-P484</f>
        <v>0</v>
      </c>
      <c r="X484" s="19">
        <f t="shared" si="17"/>
        <v>0</v>
      </c>
      <c r="Y484" s="19">
        <f>IF(AND(O484&lt;&gt;0,P484&lt;&gt;0),P484-O484,0)</f>
        <v>0</v>
      </c>
    </row>
    <row r="485" spans="1:25" s="15" customFormat="1" x14ac:dyDescent="0.2">
      <c r="A485" s="17">
        <v>44434</v>
      </c>
      <c r="B485" s="16">
        <v>35</v>
      </c>
      <c r="C485" s="12">
        <v>1</v>
      </c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8"/>
      <c r="O485" s="18"/>
      <c r="P485" s="18"/>
      <c r="Q485" s="32"/>
      <c r="R485" s="19">
        <v>1.4583333333333299</v>
      </c>
      <c r="S485" s="19">
        <v>0.33333333333333298</v>
      </c>
      <c r="T485" s="10">
        <f>YEAR(A485)</f>
        <v>2021</v>
      </c>
      <c r="U485" s="16">
        <f t="shared" si="18"/>
        <v>35</v>
      </c>
      <c r="V485" s="19">
        <f>+O485-N485</f>
        <v>0</v>
      </c>
      <c r="W485" s="19">
        <f>+Q485-P485</f>
        <v>0</v>
      </c>
      <c r="X485" s="19">
        <f t="shared" si="17"/>
        <v>0</v>
      </c>
      <c r="Y485" s="19">
        <f>IF(AND(O485&lt;&gt;0,P485&lt;&gt;0),P485-O485,0)</f>
        <v>0</v>
      </c>
    </row>
    <row r="486" spans="1:25" s="15" customFormat="1" x14ac:dyDescent="0.2">
      <c r="A486" s="17">
        <v>44435</v>
      </c>
      <c r="B486" s="16">
        <v>35</v>
      </c>
      <c r="C486" s="12">
        <v>1</v>
      </c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8"/>
      <c r="O486" s="18"/>
      <c r="P486" s="18"/>
      <c r="Q486" s="32"/>
      <c r="R486" s="19">
        <v>1.4583333333333299</v>
      </c>
      <c r="S486" s="19">
        <v>0.33333333333333298</v>
      </c>
      <c r="T486" s="10">
        <f>YEAR(A486)</f>
        <v>2021</v>
      </c>
      <c r="U486" s="16">
        <f t="shared" si="18"/>
        <v>35</v>
      </c>
      <c r="V486" s="19">
        <f>+O486-N486</f>
        <v>0</v>
      </c>
      <c r="W486" s="19">
        <f>+Q486-P486</f>
        <v>0</v>
      </c>
      <c r="X486" s="19">
        <f t="shared" si="17"/>
        <v>0</v>
      </c>
      <c r="Y486" s="19">
        <f>IF(AND(O486&lt;&gt;0,P486&lt;&gt;0),P486-O486,0)</f>
        <v>0</v>
      </c>
    </row>
    <row r="487" spans="1:25" s="15" customFormat="1" x14ac:dyDescent="0.2">
      <c r="A487" s="17">
        <v>44436</v>
      </c>
      <c r="B487" s="16">
        <v>35</v>
      </c>
      <c r="C487" s="12">
        <v>1</v>
      </c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8"/>
      <c r="O487" s="18"/>
      <c r="P487" s="18"/>
      <c r="Q487" s="32"/>
      <c r="R487" s="19">
        <v>1.4583333333333299</v>
      </c>
      <c r="S487" s="19">
        <v>0.33333333333333298</v>
      </c>
      <c r="T487" s="10">
        <f>YEAR(A487)</f>
        <v>2021</v>
      </c>
      <c r="U487" s="16">
        <f t="shared" si="18"/>
        <v>35</v>
      </c>
      <c r="V487" s="19">
        <f>+O487-N487</f>
        <v>0</v>
      </c>
      <c r="W487" s="19">
        <f>+Q487-P487</f>
        <v>0</v>
      </c>
      <c r="X487" s="19">
        <f t="shared" si="17"/>
        <v>0</v>
      </c>
      <c r="Y487" s="19">
        <f>IF(AND(O487&lt;&gt;0,P487&lt;&gt;0),P487-O487,0)</f>
        <v>0</v>
      </c>
    </row>
    <row r="488" spans="1:25" s="15" customFormat="1" x14ac:dyDescent="0.2">
      <c r="A488" s="28">
        <v>44438</v>
      </c>
      <c r="B488" s="16">
        <v>36</v>
      </c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29">
        <v>0.33775500000047032</v>
      </c>
      <c r="O488" s="29">
        <v>0.56275499999901513</v>
      </c>
      <c r="P488" s="30">
        <v>0.58777800000098068</v>
      </c>
      <c r="Q488" s="31">
        <v>0.76094900000316557</v>
      </c>
      <c r="R488" s="19">
        <v>1.4583333333333299</v>
      </c>
      <c r="S488" s="19">
        <v>0.33333333333333298</v>
      </c>
      <c r="T488" s="10">
        <f>YEAR(A488)</f>
        <v>2021</v>
      </c>
      <c r="U488" s="16">
        <f t="shared" si="18"/>
        <v>36</v>
      </c>
      <c r="V488" s="19">
        <f>+O488-N488</f>
        <v>0.22499999999854481</v>
      </c>
      <c r="W488" s="19">
        <f>+Q488-P488</f>
        <v>0.17317100000218488</v>
      </c>
      <c r="X488" s="19">
        <f t="shared" si="17"/>
        <v>0.39817100000072969</v>
      </c>
      <c r="Y488" s="19">
        <f>IF(AND(O488&lt;&gt;0,P488&lt;&gt;0),P488-O488,0)</f>
        <v>2.5023000001965556E-2</v>
      </c>
    </row>
    <row r="489" spans="1:25" s="15" customFormat="1" x14ac:dyDescent="0.2">
      <c r="A489" s="28">
        <v>44439</v>
      </c>
      <c r="B489" s="16">
        <v>36</v>
      </c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29">
        <v>0.32979199999681441</v>
      </c>
      <c r="O489" s="29">
        <v>0.55341400000179419</v>
      </c>
      <c r="P489" s="30">
        <v>0.58670100000017555</v>
      </c>
      <c r="Q489" s="31">
        <v>0.75339099999837345</v>
      </c>
      <c r="R489" s="19">
        <v>1.4583333333333299</v>
      </c>
      <c r="S489" s="19">
        <v>0.33333333333333298</v>
      </c>
      <c r="T489" s="10">
        <f>YEAR(A489)</f>
        <v>2021</v>
      </c>
      <c r="U489" s="16">
        <f t="shared" si="18"/>
        <v>36</v>
      </c>
      <c r="V489" s="19">
        <f>+O489-N489</f>
        <v>0.22362200000497978</v>
      </c>
      <c r="W489" s="19">
        <f>+Q489-P489</f>
        <v>0.16668999999819789</v>
      </c>
      <c r="X489" s="19">
        <f t="shared" si="17"/>
        <v>0.39031200000317767</v>
      </c>
      <c r="Y489" s="19">
        <f>IF(AND(O489&lt;&gt;0,P489&lt;&gt;0),P489-O489,0)</f>
        <v>3.3286999998381361E-2</v>
      </c>
    </row>
    <row r="490" spans="1:25" s="15" customFormat="1" x14ac:dyDescent="0.2">
      <c r="A490" s="28">
        <v>44441</v>
      </c>
      <c r="B490" s="16">
        <v>36</v>
      </c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29">
        <v>0.40127300000312971</v>
      </c>
      <c r="O490" s="24">
        <v>0.54166666666666663</v>
      </c>
      <c r="P490" s="25">
        <v>0.58333333333333337</v>
      </c>
      <c r="Q490" s="31">
        <v>0.75295100000221282</v>
      </c>
      <c r="R490" s="19">
        <v>1.4583333333333299</v>
      </c>
      <c r="S490" s="19">
        <v>0.33333333333333298</v>
      </c>
      <c r="T490" s="10">
        <f>YEAR(A490)</f>
        <v>2021</v>
      </c>
      <c r="U490" s="16">
        <f t="shared" si="18"/>
        <v>36</v>
      </c>
      <c r="V490" s="19">
        <f>+O490-N490</f>
        <v>0.14039366666353692</v>
      </c>
      <c r="W490" s="19">
        <f>+Q490-P490</f>
        <v>0.16961766666887945</v>
      </c>
      <c r="X490" s="19">
        <f t="shared" si="17"/>
        <v>0.31001133333241637</v>
      </c>
      <c r="Y490" s="19">
        <f>IF(AND(O490&lt;&gt;0,P490&lt;&gt;0),P490-O490,0)</f>
        <v>4.1666666666666741E-2</v>
      </c>
    </row>
    <row r="491" spans="1:25" s="15" customFormat="1" x14ac:dyDescent="0.2">
      <c r="A491" s="28">
        <v>44445</v>
      </c>
      <c r="B491" s="16">
        <v>37</v>
      </c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29">
        <v>0.33275500000308966</v>
      </c>
      <c r="O491" s="24">
        <v>0.54166666666666663</v>
      </c>
      <c r="P491" s="25">
        <v>0.58333333333333337</v>
      </c>
      <c r="Q491" s="31">
        <v>0.74900499999785097</v>
      </c>
      <c r="R491" s="19">
        <v>1.4583333333333299</v>
      </c>
      <c r="S491" s="19">
        <v>0.33333333333333298</v>
      </c>
      <c r="T491" s="10">
        <f>YEAR(A491)</f>
        <v>2021</v>
      </c>
      <c r="U491" s="16">
        <f t="shared" si="18"/>
        <v>37</v>
      </c>
      <c r="V491" s="19">
        <f>+O491-N491</f>
        <v>0.20891166666357697</v>
      </c>
      <c r="W491" s="19">
        <f>+Q491-P491</f>
        <v>0.1656716666645176</v>
      </c>
      <c r="X491" s="19">
        <f t="shared" si="17"/>
        <v>0.37458333332809457</v>
      </c>
      <c r="Y491" s="19">
        <f>IF(AND(O491&lt;&gt;0,P491&lt;&gt;0),P491-O491,0)</f>
        <v>4.1666666666666741E-2</v>
      </c>
    </row>
    <row r="492" spans="1:25" s="15" customFormat="1" x14ac:dyDescent="0.2">
      <c r="A492" s="28">
        <v>44446</v>
      </c>
      <c r="B492" s="16">
        <v>37</v>
      </c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29">
        <v>0.33422499999869615</v>
      </c>
      <c r="O492" s="29">
        <v>0.55526600000303006</v>
      </c>
      <c r="P492" s="30">
        <v>0.57966399999713758</v>
      </c>
      <c r="Q492" s="31">
        <v>0.74816000000282656</v>
      </c>
      <c r="R492" s="19">
        <v>1.4583333333333299</v>
      </c>
      <c r="S492" s="19">
        <v>0.33333333333333298</v>
      </c>
      <c r="T492" s="10">
        <f>YEAR(A492)</f>
        <v>2021</v>
      </c>
      <c r="U492" s="16">
        <f t="shared" si="18"/>
        <v>37</v>
      </c>
      <c r="V492" s="19">
        <f>+O492-N492</f>
        <v>0.22104100000433391</v>
      </c>
      <c r="W492" s="19">
        <f>+Q492-P492</f>
        <v>0.16849600000568898</v>
      </c>
      <c r="X492" s="19">
        <f t="shared" si="17"/>
        <v>0.38953700001002289</v>
      </c>
      <c r="Y492" s="19">
        <f>IF(AND(O492&lt;&gt;0,P492&lt;&gt;0),P492-O492,0)</f>
        <v>2.4397999994107522E-2</v>
      </c>
    </row>
    <row r="493" spans="1:25" s="15" customFormat="1" x14ac:dyDescent="0.2">
      <c r="A493" s="28">
        <v>44447</v>
      </c>
      <c r="B493" s="16">
        <v>37</v>
      </c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29">
        <v>0.32678199999645585</v>
      </c>
      <c r="O493" s="29">
        <v>0.55530100000032689</v>
      </c>
      <c r="P493" s="30">
        <v>0.58569400000124006</v>
      </c>
      <c r="Q493" s="31">
        <v>0.73796299999958137</v>
      </c>
      <c r="R493" s="19">
        <v>1.4583333333333299</v>
      </c>
      <c r="S493" s="19">
        <v>0.33333333333333298</v>
      </c>
      <c r="T493" s="10">
        <f>YEAR(A493)</f>
        <v>2021</v>
      </c>
      <c r="U493" s="16">
        <f t="shared" si="18"/>
        <v>37</v>
      </c>
      <c r="V493" s="19">
        <f>+O493-N493</f>
        <v>0.22851900000387104</v>
      </c>
      <c r="W493" s="19">
        <f>+Q493-P493</f>
        <v>0.15226899999834131</v>
      </c>
      <c r="X493" s="19">
        <f t="shared" si="17"/>
        <v>0.38078800000221236</v>
      </c>
      <c r="Y493" s="19">
        <f>IF(AND(O493&lt;&gt;0,P493&lt;&gt;0),P493-O493,0)</f>
        <v>3.0393000000913162E-2</v>
      </c>
    </row>
    <row r="494" spans="1:25" s="15" customFormat="1" x14ac:dyDescent="0.2">
      <c r="A494" s="28">
        <v>44448</v>
      </c>
      <c r="B494" s="16">
        <v>37</v>
      </c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29">
        <v>0.32958299999882001</v>
      </c>
      <c r="O494" s="24">
        <v>0.54166666666666663</v>
      </c>
      <c r="P494" s="25">
        <v>0.58333333333333337</v>
      </c>
      <c r="Q494" s="31">
        <v>0.70726899999863235</v>
      </c>
      <c r="R494" s="19">
        <v>1.4583333333333299</v>
      </c>
      <c r="S494" s="19">
        <v>0.33333333333333298</v>
      </c>
      <c r="T494" s="10">
        <f>YEAR(A494)</f>
        <v>2021</v>
      </c>
      <c r="U494" s="16">
        <f t="shared" si="18"/>
        <v>37</v>
      </c>
      <c r="V494" s="19">
        <f>+O494-N494</f>
        <v>0.21208366666784662</v>
      </c>
      <c r="W494" s="19">
        <f>+Q494-P494</f>
        <v>0.12393566666529898</v>
      </c>
      <c r="X494" s="19">
        <f t="shared" si="17"/>
        <v>0.3360193333331456</v>
      </c>
      <c r="Y494" s="19">
        <f>IF(AND(O494&lt;&gt;0,P494&lt;&gt;0),P494-O494,0)</f>
        <v>4.1666666666666741E-2</v>
      </c>
    </row>
    <row r="495" spans="1:25" s="15" customFormat="1" x14ac:dyDescent="0.2">
      <c r="A495" s="28">
        <v>44452</v>
      </c>
      <c r="B495" s="16">
        <v>38</v>
      </c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29">
        <v>0.34033600000111619</v>
      </c>
      <c r="O495" s="29">
        <v>0.55123800000001211</v>
      </c>
      <c r="P495" s="30">
        <v>0.58158600000024308</v>
      </c>
      <c r="Q495" s="31">
        <v>0.76013899999816203</v>
      </c>
      <c r="R495" s="19">
        <v>1.4583333333333299</v>
      </c>
      <c r="S495" s="19">
        <v>0.33333333333333298</v>
      </c>
      <c r="T495" s="10">
        <f>YEAR(A495)</f>
        <v>2021</v>
      </c>
      <c r="U495" s="16">
        <f t="shared" si="18"/>
        <v>38</v>
      </c>
      <c r="V495" s="19">
        <f>+O495-N495</f>
        <v>0.21090199999889592</v>
      </c>
      <c r="W495" s="19">
        <f>+Q495-P495</f>
        <v>0.17855299999791896</v>
      </c>
      <c r="X495" s="19">
        <f t="shared" si="17"/>
        <v>0.38945499999681488</v>
      </c>
      <c r="Y495" s="19">
        <f>IF(AND(O495&lt;&gt;0,P495&lt;&gt;0),P495-O495,0)</f>
        <v>3.0348000000230968E-2</v>
      </c>
    </row>
    <row r="496" spans="1:25" s="15" customFormat="1" x14ac:dyDescent="0.2">
      <c r="A496" s="28">
        <v>44453</v>
      </c>
      <c r="B496" s="16">
        <v>38</v>
      </c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29">
        <v>0.3335300000035204</v>
      </c>
      <c r="O496" s="29">
        <v>0.54737300000124378</v>
      </c>
      <c r="P496" s="30">
        <v>0.56819399999949383</v>
      </c>
      <c r="Q496" s="31">
        <v>0.75710599999729311</v>
      </c>
      <c r="R496" s="19">
        <v>1.4583333333333299</v>
      </c>
      <c r="S496" s="19">
        <v>0.33333333333333298</v>
      </c>
      <c r="T496" s="10">
        <f>YEAR(A496)</f>
        <v>2021</v>
      </c>
      <c r="U496" s="16">
        <f t="shared" si="18"/>
        <v>38</v>
      </c>
      <c r="V496" s="19">
        <f>+O496-N496</f>
        <v>0.21384299999772338</v>
      </c>
      <c r="W496" s="19">
        <f>+Q496-P496</f>
        <v>0.18891199999779928</v>
      </c>
      <c r="X496" s="19">
        <f t="shared" si="17"/>
        <v>0.40275499999552267</v>
      </c>
      <c r="Y496" s="19">
        <f>IF(AND(O496&lt;&gt;0,P496&lt;&gt;0),P496-O496,0)</f>
        <v>2.0820999998250045E-2</v>
      </c>
    </row>
    <row r="497" spans="1:25" s="15" customFormat="1" x14ac:dyDescent="0.2">
      <c r="A497" s="28">
        <v>44455</v>
      </c>
      <c r="B497" s="16">
        <v>38</v>
      </c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29">
        <v>0.32923599999776343</v>
      </c>
      <c r="O497" s="24">
        <v>0.54166666666666663</v>
      </c>
      <c r="P497" s="25">
        <v>0.58333333333333337</v>
      </c>
      <c r="Q497" s="31">
        <v>0.74951400000281865</v>
      </c>
      <c r="R497" s="19">
        <v>1.4583333333333299</v>
      </c>
      <c r="S497" s="19">
        <v>0.33333333333333298</v>
      </c>
      <c r="T497" s="10">
        <f>YEAR(A497)</f>
        <v>2021</v>
      </c>
      <c r="U497" s="16">
        <f t="shared" si="18"/>
        <v>38</v>
      </c>
      <c r="V497" s="19">
        <f>+O497-N497</f>
        <v>0.2124306666689032</v>
      </c>
      <c r="W497" s="19">
        <f>+Q497-P497</f>
        <v>0.16618066666948528</v>
      </c>
      <c r="X497" s="19">
        <f t="shared" si="17"/>
        <v>0.37861133333838848</v>
      </c>
      <c r="Y497" s="19">
        <f>IF(AND(O497&lt;&gt;0,P497&lt;&gt;0),P497-O497,0)</f>
        <v>4.1666666666666741E-2</v>
      </c>
    </row>
    <row r="498" spans="1:25" s="15" customFormat="1" x14ac:dyDescent="0.2">
      <c r="A498" s="28">
        <v>44459</v>
      </c>
      <c r="B498" s="16">
        <v>39</v>
      </c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29">
        <v>0.33761599999706959</v>
      </c>
      <c r="O498" s="29">
        <v>0.54908599999907892</v>
      </c>
      <c r="P498" s="30">
        <v>0.58133100000122795</v>
      </c>
      <c r="Q498" s="31">
        <v>0.70971100000315346</v>
      </c>
      <c r="R498" s="19">
        <v>1.4583333333333299</v>
      </c>
      <c r="S498" s="19">
        <v>0.33333333333333298</v>
      </c>
      <c r="T498" s="10">
        <f>YEAR(A498)</f>
        <v>2021</v>
      </c>
      <c r="U498" s="16">
        <f t="shared" si="18"/>
        <v>39</v>
      </c>
      <c r="V498" s="19">
        <f>+O498-N498</f>
        <v>0.21147000000200933</v>
      </c>
      <c r="W498" s="19">
        <f>+Q498-P498</f>
        <v>0.12838000000192551</v>
      </c>
      <c r="X498" s="19">
        <f t="shared" si="17"/>
        <v>0.33985000000393484</v>
      </c>
      <c r="Y498" s="19">
        <f>IF(AND(O498&lt;&gt;0,P498&lt;&gt;0),P498-O498,0)</f>
        <v>3.2245000002149027E-2</v>
      </c>
    </row>
    <row r="499" spans="1:25" s="15" customFormat="1" x14ac:dyDescent="0.2">
      <c r="A499" s="28">
        <v>44460</v>
      </c>
      <c r="B499" s="16">
        <v>39</v>
      </c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24">
        <v>0.33333333333333331</v>
      </c>
      <c r="O499" s="29">
        <v>0.55495399999927031</v>
      </c>
      <c r="P499" s="30">
        <v>0.58277800000360003</v>
      </c>
      <c r="Q499" s="31">
        <v>0.75062500000058208</v>
      </c>
      <c r="R499" s="19">
        <v>1.4583333333333299</v>
      </c>
      <c r="S499" s="19">
        <v>0.33333333333333298</v>
      </c>
      <c r="T499" s="10">
        <f>YEAR(A499)</f>
        <v>2021</v>
      </c>
      <c r="U499" s="16">
        <f t="shared" si="18"/>
        <v>39</v>
      </c>
      <c r="V499" s="19">
        <f>+O499-N499</f>
        <v>0.22162066666593699</v>
      </c>
      <c r="W499" s="19">
        <f>+Q499-P499</f>
        <v>0.16784699999698205</v>
      </c>
      <c r="X499" s="19">
        <f t="shared" si="17"/>
        <v>0.38946766666291904</v>
      </c>
      <c r="Y499" s="19">
        <f>IF(AND(O499&lt;&gt;0,P499&lt;&gt;0),P499-O499,0)</f>
        <v>2.7824000004329719E-2</v>
      </c>
    </row>
    <row r="500" spans="1:25" s="15" customFormat="1" x14ac:dyDescent="0.2">
      <c r="A500" s="28">
        <v>44461</v>
      </c>
      <c r="B500" s="16">
        <v>39</v>
      </c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29">
        <v>0.33886599999823375</v>
      </c>
      <c r="O500" s="29">
        <v>0.56260399999882793</v>
      </c>
      <c r="P500" s="30">
        <v>0.58504600000014761</v>
      </c>
      <c r="Q500" s="31">
        <v>0.74681699999928242</v>
      </c>
      <c r="R500" s="19">
        <v>1.4583333333333299</v>
      </c>
      <c r="S500" s="19">
        <v>0.33333333333333298</v>
      </c>
      <c r="T500" s="10">
        <f>YEAR(A500)</f>
        <v>2021</v>
      </c>
      <c r="U500" s="16">
        <f t="shared" si="18"/>
        <v>39</v>
      </c>
      <c r="V500" s="19">
        <f>+O500-N500</f>
        <v>0.22373800000059418</v>
      </c>
      <c r="W500" s="19">
        <f>+Q500-P500</f>
        <v>0.1617709999991348</v>
      </c>
      <c r="X500" s="19">
        <f t="shared" si="17"/>
        <v>0.38550899999972899</v>
      </c>
      <c r="Y500" s="19">
        <f>IF(AND(O500&lt;&gt;0,P500&lt;&gt;0),P500-O500,0)</f>
        <v>2.2442000001319684E-2</v>
      </c>
    </row>
    <row r="501" spans="1:25" s="15" customFormat="1" x14ac:dyDescent="0.2">
      <c r="A501" s="28">
        <v>44462</v>
      </c>
      <c r="B501" s="16">
        <v>39</v>
      </c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29">
        <v>0.33253500000137137</v>
      </c>
      <c r="O501" s="29">
        <v>0.54265000000305008</v>
      </c>
      <c r="P501" s="30">
        <v>0.57660900000337278</v>
      </c>
      <c r="Q501" s="31">
        <v>0.74038200000359211</v>
      </c>
      <c r="R501" s="19">
        <v>1.4583333333333299</v>
      </c>
      <c r="S501" s="19">
        <v>0.33333333333333298</v>
      </c>
      <c r="T501" s="10">
        <f>YEAR(A501)</f>
        <v>2021</v>
      </c>
      <c r="U501" s="16">
        <f t="shared" si="18"/>
        <v>39</v>
      </c>
      <c r="V501" s="19">
        <f>+O501-N501</f>
        <v>0.21011500000167871</v>
      </c>
      <c r="W501" s="19">
        <f>+Q501-P501</f>
        <v>0.16377300000021933</v>
      </c>
      <c r="X501" s="19">
        <f t="shared" si="17"/>
        <v>0.37388800000189804</v>
      </c>
      <c r="Y501" s="19">
        <f>IF(AND(O501&lt;&gt;0,P501&lt;&gt;0),P501-O501,0)</f>
        <v>3.3959000000322703E-2</v>
      </c>
    </row>
    <row r="502" spans="1:25" s="15" customFormat="1" x14ac:dyDescent="0.2">
      <c r="A502" s="28">
        <v>44466</v>
      </c>
      <c r="B502" s="16">
        <v>40</v>
      </c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29">
        <v>0.33584500000142725</v>
      </c>
      <c r="O502" s="29">
        <v>0.54690999999729684</v>
      </c>
      <c r="P502" s="30">
        <v>0.58295099999668309</v>
      </c>
      <c r="Q502" s="31">
        <v>0.7104509999990114</v>
      </c>
      <c r="R502" s="19">
        <v>1.4583333333333299</v>
      </c>
      <c r="S502" s="19">
        <v>0.33333333333333298</v>
      </c>
      <c r="T502" s="10">
        <f>YEAR(A502)</f>
        <v>2021</v>
      </c>
      <c r="U502" s="16">
        <f t="shared" si="18"/>
        <v>40</v>
      </c>
      <c r="V502" s="19">
        <f>+O502-N502</f>
        <v>0.21106499999586958</v>
      </c>
      <c r="W502" s="19">
        <f>+Q502-P502</f>
        <v>0.12750000000232831</v>
      </c>
      <c r="X502" s="19">
        <f t="shared" si="17"/>
        <v>0.33856499999819789</v>
      </c>
      <c r="Y502" s="19">
        <f>IF(AND(O502&lt;&gt;0,P502&lt;&gt;0),P502-O502,0)</f>
        <v>3.6040999999386258E-2</v>
      </c>
    </row>
    <row r="503" spans="1:25" s="15" customFormat="1" x14ac:dyDescent="0.2">
      <c r="A503" s="28">
        <v>44467</v>
      </c>
      <c r="B503" s="16">
        <v>40</v>
      </c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29">
        <v>0.33413200000359211</v>
      </c>
      <c r="O503" s="29">
        <v>0.54887700000108453</v>
      </c>
      <c r="P503" s="30">
        <v>0.57951399999728892</v>
      </c>
      <c r="Q503" s="31">
        <v>0.75449099999968894</v>
      </c>
      <c r="R503" s="19">
        <v>1.4583333333333299</v>
      </c>
      <c r="S503" s="19">
        <v>0.33333333333333298</v>
      </c>
      <c r="T503" s="10">
        <f>YEAR(A503)</f>
        <v>2021</v>
      </c>
      <c r="U503" s="16">
        <f t="shared" si="18"/>
        <v>40</v>
      </c>
      <c r="V503" s="19">
        <f>+O503-N503</f>
        <v>0.21474499999749241</v>
      </c>
      <c r="W503" s="19">
        <f>+Q503-P503</f>
        <v>0.17497700000240002</v>
      </c>
      <c r="X503" s="19">
        <f t="shared" si="17"/>
        <v>0.38972199999989243</v>
      </c>
      <c r="Y503" s="19">
        <f>IF(AND(O503&lt;&gt;0,P503&lt;&gt;0),P503-O503,0)</f>
        <v>3.0636999996204395E-2</v>
      </c>
    </row>
    <row r="504" spans="1:25" s="15" customFormat="1" x14ac:dyDescent="0.2">
      <c r="A504" s="17">
        <v>44468</v>
      </c>
      <c r="B504" s="16">
        <v>40</v>
      </c>
      <c r="C504" s="12"/>
      <c r="D504" s="12"/>
      <c r="E504" s="12"/>
      <c r="F504" s="12"/>
      <c r="G504" s="12"/>
      <c r="H504" s="12"/>
      <c r="I504" s="12">
        <v>1</v>
      </c>
      <c r="J504" s="12"/>
      <c r="K504" s="12"/>
      <c r="L504" s="12"/>
      <c r="M504" s="12"/>
      <c r="N504" s="18"/>
      <c r="O504" s="18"/>
      <c r="P504" s="18"/>
      <c r="Q504" s="32"/>
      <c r="R504" s="19">
        <v>1.4583333333333299</v>
      </c>
      <c r="S504" s="19">
        <v>0.33333333333333298</v>
      </c>
      <c r="T504" s="10">
        <f>YEAR(A504)</f>
        <v>2021</v>
      </c>
      <c r="U504" s="16">
        <f t="shared" si="18"/>
        <v>40</v>
      </c>
      <c r="V504" s="19">
        <f>+O504-N504</f>
        <v>0</v>
      </c>
      <c r="W504" s="19">
        <f>+Q504-P504</f>
        <v>0</v>
      </c>
      <c r="X504" s="19">
        <f t="shared" si="17"/>
        <v>0</v>
      </c>
      <c r="Y504" s="19">
        <f>IF(AND(O504&lt;&gt;0,P504&lt;&gt;0),P504-O504,0)</f>
        <v>0</v>
      </c>
    </row>
    <row r="505" spans="1:25" s="15" customFormat="1" x14ac:dyDescent="0.2">
      <c r="A505" s="28">
        <v>44471</v>
      </c>
      <c r="B505" s="16">
        <v>40</v>
      </c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29">
        <v>0.33597200000076555</v>
      </c>
      <c r="O505" s="29">
        <v>0.55155099999683443</v>
      </c>
      <c r="P505" s="30">
        <v>0.57694400000036694</v>
      </c>
      <c r="Q505" s="31">
        <v>0.73369200000161072</v>
      </c>
      <c r="R505" s="19">
        <v>1.4583333333333299</v>
      </c>
      <c r="S505" s="19">
        <v>0.33333333333333298</v>
      </c>
      <c r="T505" s="10">
        <f>YEAR(A505)</f>
        <v>2021</v>
      </c>
      <c r="U505" s="16">
        <f t="shared" si="18"/>
        <v>40</v>
      </c>
      <c r="V505" s="19">
        <f>+O505-N505</f>
        <v>0.21557899999606889</v>
      </c>
      <c r="W505" s="19">
        <f>+Q505-P505</f>
        <v>0.15674800000124378</v>
      </c>
      <c r="X505" s="19">
        <f t="shared" si="17"/>
        <v>0.37232699999731267</v>
      </c>
      <c r="Y505" s="19">
        <f>IF(AND(O505&lt;&gt;0,P505&lt;&gt;0),P505-O505,0)</f>
        <v>2.5393000003532507E-2</v>
      </c>
    </row>
    <row r="506" spans="1:25" s="15" customFormat="1" x14ac:dyDescent="0.2">
      <c r="A506" s="28">
        <v>44473</v>
      </c>
      <c r="B506" s="16">
        <v>41</v>
      </c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29">
        <v>0.33383100000355626</v>
      </c>
      <c r="O506" s="29">
        <v>0.55000000000291038</v>
      </c>
      <c r="P506" s="30">
        <v>0.58327499999722932</v>
      </c>
      <c r="Q506" s="31">
        <v>0.71114600000146311</v>
      </c>
      <c r="R506" s="19">
        <v>1.4583333333333299</v>
      </c>
      <c r="S506" s="19">
        <v>0.33333333333333298</v>
      </c>
      <c r="T506" s="10">
        <f>YEAR(A506)</f>
        <v>2021</v>
      </c>
      <c r="U506" s="16">
        <f t="shared" si="18"/>
        <v>41</v>
      </c>
      <c r="V506" s="19">
        <f>+O506-N506</f>
        <v>0.21616899999935413</v>
      </c>
      <c r="W506" s="19">
        <f>+Q506-P506</f>
        <v>0.12787100000423379</v>
      </c>
      <c r="X506" s="19">
        <f t="shared" si="17"/>
        <v>0.34404000000358792</v>
      </c>
      <c r="Y506" s="19">
        <f>IF(AND(O506&lt;&gt;0,P506&lt;&gt;0),P506-O506,0)</f>
        <v>3.3274999994318932E-2</v>
      </c>
    </row>
    <row r="507" spans="1:25" s="15" customFormat="1" x14ac:dyDescent="0.2">
      <c r="A507" s="28">
        <v>44474</v>
      </c>
      <c r="B507" s="16">
        <v>41</v>
      </c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29">
        <v>0.33295099999668309</v>
      </c>
      <c r="O507" s="29">
        <v>0.5479399999967427</v>
      </c>
      <c r="P507" s="30">
        <v>0.58187500000349246</v>
      </c>
      <c r="Q507" s="31">
        <v>0.76064800000312971</v>
      </c>
      <c r="R507" s="19">
        <v>1.4583333333333299</v>
      </c>
      <c r="S507" s="19">
        <v>0.33333333333333298</v>
      </c>
      <c r="T507" s="10">
        <f>YEAR(A507)</f>
        <v>2021</v>
      </c>
      <c r="U507" s="16">
        <f t="shared" si="18"/>
        <v>41</v>
      </c>
      <c r="V507" s="19">
        <f>+O507-N507</f>
        <v>0.2149890000000596</v>
      </c>
      <c r="W507" s="19">
        <f>+Q507-P507</f>
        <v>0.17877299999963725</v>
      </c>
      <c r="X507" s="19">
        <f t="shared" si="17"/>
        <v>0.39376199999969685</v>
      </c>
      <c r="Y507" s="19">
        <f>IF(AND(O507&lt;&gt;0,P507&lt;&gt;0),P507-O507,0)</f>
        <v>3.393500000674976E-2</v>
      </c>
    </row>
    <row r="508" spans="1:25" s="15" customFormat="1" x14ac:dyDescent="0.2">
      <c r="A508" s="28">
        <v>44475</v>
      </c>
      <c r="B508" s="16">
        <v>41</v>
      </c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29">
        <v>0.32636600000114413</v>
      </c>
      <c r="O508" s="29">
        <v>0.55143500000122003</v>
      </c>
      <c r="P508" s="30">
        <v>0.58678199999849312</v>
      </c>
      <c r="Q508" s="31">
        <v>0.7446879999988596</v>
      </c>
      <c r="R508" s="19">
        <v>1.4583333333333299</v>
      </c>
      <c r="S508" s="19">
        <v>0.33333333333333298</v>
      </c>
      <c r="T508" s="10">
        <f>YEAR(A508)</f>
        <v>2021</v>
      </c>
      <c r="U508" s="16">
        <f t="shared" si="18"/>
        <v>41</v>
      </c>
      <c r="V508" s="19">
        <f>+O508-N508</f>
        <v>0.2250690000000759</v>
      </c>
      <c r="W508" s="19">
        <f>+Q508-P508</f>
        <v>0.15790600000036648</v>
      </c>
      <c r="X508" s="19">
        <f t="shared" si="17"/>
        <v>0.38297500000044238</v>
      </c>
      <c r="Y508" s="19">
        <f>IF(AND(O508&lt;&gt;0,P508&lt;&gt;0),P508-O508,0)</f>
        <v>3.5346999997273088E-2</v>
      </c>
    </row>
    <row r="509" spans="1:25" s="15" customFormat="1" x14ac:dyDescent="0.2">
      <c r="A509" s="28">
        <v>44476</v>
      </c>
      <c r="B509" s="16">
        <v>41</v>
      </c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24">
        <v>0.33333333333333331</v>
      </c>
      <c r="O509" s="24">
        <v>0.54166666666666663</v>
      </c>
      <c r="P509" s="25">
        <v>0.58333333333333337</v>
      </c>
      <c r="Q509" s="31">
        <v>0.70155099999828963</v>
      </c>
      <c r="R509" s="19">
        <v>1.4583333333333299</v>
      </c>
      <c r="S509" s="19">
        <v>0.33333333333333298</v>
      </c>
      <c r="T509" s="10">
        <f>YEAR(A509)</f>
        <v>2021</v>
      </c>
      <c r="U509" s="16">
        <f t="shared" si="18"/>
        <v>41</v>
      </c>
      <c r="V509" s="19">
        <f>+O509-N509</f>
        <v>0.20833333333333331</v>
      </c>
      <c r="W509" s="19">
        <f>+Q509-P509</f>
        <v>0.11821766666495626</v>
      </c>
      <c r="X509" s="19">
        <f t="shared" si="17"/>
        <v>0.32655099999828957</v>
      </c>
      <c r="Y509" s="19">
        <f>IF(AND(O509&lt;&gt;0,P509&lt;&gt;0),P509-O509,0)</f>
        <v>4.1666666666666741E-2</v>
      </c>
    </row>
    <row r="510" spans="1:25" s="15" customFormat="1" x14ac:dyDescent="0.2">
      <c r="A510" s="28">
        <v>44480</v>
      </c>
      <c r="B510" s="16">
        <v>42</v>
      </c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29">
        <v>0.33777800000098068</v>
      </c>
      <c r="O510" s="24">
        <v>0.54166666666666663</v>
      </c>
      <c r="P510" s="25">
        <v>0.58333333333333337</v>
      </c>
      <c r="Q510" s="31">
        <v>0.70526599999720929</v>
      </c>
      <c r="R510" s="19">
        <v>1.4583333333333299</v>
      </c>
      <c r="S510" s="19">
        <v>0.33333333333333298</v>
      </c>
      <c r="T510" s="10">
        <f>YEAR(A510)</f>
        <v>2021</v>
      </c>
      <c r="U510" s="16">
        <f t="shared" si="18"/>
        <v>42</v>
      </c>
      <c r="V510" s="19">
        <f>+O510-N510</f>
        <v>0.20388866666568595</v>
      </c>
      <c r="W510" s="19">
        <f>+Q510-P510</f>
        <v>0.12193266666387592</v>
      </c>
      <c r="X510" s="19">
        <f t="shared" si="17"/>
        <v>0.32582133332956187</v>
      </c>
      <c r="Y510" s="19">
        <f>IF(AND(O510&lt;&gt;0,P510&lt;&gt;0),P510-O510,0)</f>
        <v>4.1666666666666741E-2</v>
      </c>
    </row>
    <row r="511" spans="1:25" s="15" customFormat="1" x14ac:dyDescent="0.2">
      <c r="A511" s="28">
        <v>44481</v>
      </c>
      <c r="B511" s="16">
        <v>42</v>
      </c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29">
        <v>0.32371499999862863</v>
      </c>
      <c r="O511" s="29">
        <v>0.55033600000024308</v>
      </c>
      <c r="P511" s="30">
        <v>0.58569400000124006</v>
      </c>
      <c r="Q511" s="31">
        <v>0.75879600000189384</v>
      </c>
      <c r="R511" s="19">
        <v>1.4583333333333299</v>
      </c>
      <c r="S511" s="19">
        <v>0.33333333333333298</v>
      </c>
      <c r="T511" s="10">
        <f>YEAR(A511)</f>
        <v>2021</v>
      </c>
      <c r="U511" s="16">
        <f t="shared" si="18"/>
        <v>42</v>
      </c>
      <c r="V511" s="19">
        <f>+O511-N511</f>
        <v>0.22662100000161445</v>
      </c>
      <c r="W511" s="19">
        <f>+Q511-P511</f>
        <v>0.17310200000065379</v>
      </c>
      <c r="X511" s="19">
        <f t="shared" si="17"/>
        <v>0.39972300000226824</v>
      </c>
      <c r="Y511" s="19">
        <f>IF(AND(O511&lt;&gt;0,P511&lt;&gt;0),P511-O511,0)</f>
        <v>3.5358000000996981E-2</v>
      </c>
    </row>
    <row r="512" spans="1:25" s="15" customFormat="1" x14ac:dyDescent="0.2">
      <c r="A512" s="17">
        <v>44482</v>
      </c>
      <c r="B512" s="16">
        <v>42</v>
      </c>
      <c r="C512" s="12"/>
      <c r="D512" s="12"/>
      <c r="E512" s="12"/>
      <c r="F512" s="12"/>
      <c r="G512" s="12"/>
      <c r="H512" s="12"/>
      <c r="I512" s="12">
        <v>1</v>
      </c>
      <c r="J512" s="12"/>
      <c r="K512" s="12"/>
      <c r="L512" s="12"/>
      <c r="M512" s="12"/>
      <c r="N512" s="18"/>
      <c r="O512" s="18"/>
      <c r="P512" s="18"/>
      <c r="Q512" s="32"/>
      <c r="R512" s="19">
        <v>1.4583333333333299</v>
      </c>
      <c r="S512" s="19">
        <v>0.33333333333333298</v>
      </c>
      <c r="T512" s="10">
        <f>YEAR(A512)</f>
        <v>2021</v>
      </c>
      <c r="U512" s="16">
        <f t="shared" si="18"/>
        <v>42</v>
      </c>
      <c r="V512" s="19">
        <f>+O512-N512</f>
        <v>0</v>
      </c>
      <c r="W512" s="19">
        <f>+Q512-P512</f>
        <v>0</v>
      </c>
      <c r="X512" s="19">
        <f t="shared" si="17"/>
        <v>0</v>
      </c>
      <c r="Y512" s="19">
        <f>IF(AND(O512&lt;&gt;0,P512&lt;&gt;0),P512-O512,0)</f>
        <v>0</v>
      </c>
    </row>
    <row r="513" spans="1:25" s="15" customFormat="1" x14ac:dyDescent="0.2">
      <c r="A513" s="28">
        <v>44483</v>
      </c>
      <c r="B513" s="16">
        <v>42</v>
      </c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29">
        <v>0.33602999999857275</v>
      </c>
      <c r="O513" s="24">
        <v>0.54166666666666663</v>
      </c>
      <c r="P513" s="25">
        <v>0.58333333333333337</v>
      </c>
      <c r="Q513" s="31">
        <v>0.70900499999697786</v>
      </c>
      <c r="R513" s="19">
        <v>1.4583333333333299</v>
      </c>
      <c r="S513" s="19">
        <v>0.33333333333333298</v>
      </c>
      <c r="T513" s="10">
        <f>YEAR(A513)</f>
        <v>2021</v>
      </c>
      <c r="U513" s="16">
        <f t="shared" si="18"/>
        <v>42</v>
      </c>
      <c r="V513" s="19">
        <f>+O513-N513</f>
        <v>0.20563666666809388</v>
      </c>
      <c r="W513" s="19">
        <f>+Q513-P513</f>
        <v>0.12567166666364449</v>
      </c>
      <c r="X513" s="19">
        <f t="shared" si="17"/>
        <v>0.33130833333173837</v>
      </c>
      <c r="Y513" s="19">
        <f>IF(AND(O513&lt;&gt;0,P513&lt;&gt;0),P513-O513,0)</f>
        <v>4.1666666666666741E-2</v>
      </c>
    </row>
    <row r="514" spans="1:25" s="15" customFormat="1" x14ac:dyDescent="0.2">
      <c r="A514" s="28">
        <v>44485</v>
      </c>
      <c r="B514" s="16">
        <v>42</v>
      </c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29">
        <v>0.35561299999972107</v>
      </c>
      <c r="O514" s="29">
        <v>0.55628499999875203</v>
      </c>
      <c r="P514" s="30">
        <v>0.59214100000099279</v>
      </c>
      <c r="Q514" s="31">
        <v>0.76041699999768753</v>
      </c>
      <c r="R514" s="19">
        <v>1.4583333333333299</v>
      </c>
      <c r="S514" s="19">
        <v>0.33333333333333298</v>
      </c>
      <c r="T514" s="10">
        <f>YEAR(A514)</f>
        <v>2021</v>
      </c>
      <c r="U514" s="16">
        <f t="shared" si="18"/>
        <v>42</v>
      </c>
      <c r="V514" s="19">
        <f>+O514-N514</f>
        <v>0.20067199999903096</v>
      </c>
      <c r="W514" s="19">
        <f>+Q514-P514</f>
        <v>0.16827599999669474</v>
      </c>
      <c r="X514" s="19">
        <f t="shared" si="17"/>
        <v>0.3689479999957257</v>
      </c>
      <c r="Y514" s="19">
        <f>IF(AND(O514&lt;&gt;0,P514&lt;&gt;0),P514-O514,0)</f>
        <v>3.5856000002240762E-2</v>
      </c>
    </row>
    <row r="515" spans="1:25" s="15" customFormat="1" x14ac:dyDescent="0.2">
      <c r="A515" s="28">
        <v>44487</v>
      </c>
      <c r="B515" s="16">
        <v>43</v>
      </c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29">
        <v>0.35248799999681069</v>
      </c>
      <c r="O515" s="29">
        <v>0.55863400000089314</v>
      </c>
      <c r="P515" s="30">
        <v>0.58275500000308966</v>
      </c>
      <c r="Q515" s="31">
        <v>0.74603000000206521</v>
      </c>
      <c r="R515" s="19">
        <v>1.4583333333333299</v>
      </c>
      <c r="S515" s="19">
        <v>0.33333333333333298</v>
      </c>
      <c r="T515" s="10">
        <f>YEAR(A515)</f>
        <v>2021</v>
      </c>
      <c r="U515" s="16">
        <f t="shared" si="18"/>
        <v>43</v>
      </c>
      <c r="V515" s="19">
        <f>+O515-N515</f>
        <v>0.20614600000408245</v>
      </c>
      <c r="W515" s="19">
        <f>+Q515-P515</f>
        <v>0.16327499999897555</v>
      </c>
      <c r="X515" s="19">
        <f t="shared" si="17"/>
        <v>0.369421000003058</v>
      </c>
      <c r="Y515" s="19">
        <f>IF(AND(O515&lt;&gt;0,P515&lt;&gt;0),P515-O515,0)</f>
        <v>2.4121000002196524E-2</v>
      </c>
    </row>
    <row r="516" spans="1:25" s="15" customFormat="1" x14ac:dyDescent="0.2">
      <c r="A516" s="28">
        <v>44488</v>
      </c>
      <c r="B516" s="16">
        <v>43</v>
      </c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29">
        <v>0.32776600000215694</v>
      </c>
      <c r="O516" s="29">
        <v>0.54972200000338489</v>
      </c>
      <c r="P516" s="30">
        <v>0.58260400000290247</v>
      </c>
      <c r="Q516" s="31">
        <v>0.71226900000328897</v>
      </c>
      <c r="R516" s="19">
        <v>1.4583333333333299</v>
      </c>
      <c r="S516" s="19">
        <v>0.33333333333333298</v>
      </c>
      <c r="T516" s="10">
        <f>YEAR(A516)</f>
        <v>2021</v>
      </c>
      <c r="U516" s="16">
        <f t="shared" si="18"/>
        <v>43</v>
      </c>
      <c r="V516" s="19">
        <f>+O516-N516</f>
        <v>0.22195600000122795</v>
      </c>
      <c r="W516" s="19">
        <f>+Q516-P516</f>
        <v>0.1296650000003865</v>
      </c>
      <c r="X516" s="19">
        <f t="shared" si="17"/>
        <v>0.35162100000161445</v>
      </c>
      <c r="Y516" s="19">
        <f>IF(AND(O516&lt;&gt;0,P516&lt;&gt;0),P516-O516,0)</f>
        <v>3.2881999999517575E-2</v>
      </c>
    </row>
    <row r="517" spans="1:25" s="15" customFormat="1" x14ac:dyDescent="0.2">
      <c r="A517" s="28">
        <v>44489</v>
      </c>
      <c r="B517" s="16">
        <v>43</v>
      </c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29">
        <v>0.32496499999979278</v>
      </c>
      <c r="O517" s="29">
        <v>0.54266199999983655</v>
      </c>
      <c r="P517" s="30">
        <v>0.57936299999710172</v>
      </c>
      <c r="Q517" s="31">
        <v>0.72495399999752408</v>
      </c>
      <c r="R517" s="19">
        <v>1.4583333333333299</v>
      </c>
      <c r="S517" s="19">
        <v>0.33333333333333298</v>
      </c>
      <c r="T517" s="10">
        <f>YEAR(A517)</f>
        <v>2021</v>
      </c>
      <c r="U517" s="16">
        <f t="shared" si="18"/>
        <v>43</v>
      </c>
      <c r="V517" s="19">
        <f>+O517-N517</f>
        <v>0.21769700000004377</v>
      </c>
      <c r="W517" s="19">
        <f>+Q517-P517</f>
        <v>0.14559100000042235</v>
      </c>
      <c r="X517" s="19">
        <f t="shared" ref="X517:X580" si="19">+V517+W517</f>
        <v>0.36328800000046613</v>
      </c>
      <c r="Y517" s="19">
        <f>IF(AND(O517&lt;&gt;0,P517&lt;&gt;0),P517-O517,0)</f>
        <v>3.6700999997265171E-2</v>
      </c>
    </row>
    <row r="518" spans="1:25" s="15" customFormat="1" x14ac:dyDescent="0.2">
      <c r="A518" s="28">
        <v>44490</v>
      </c>
      <c r="B518" s="16">
        <v>43</v>
      </c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29">
        <v>0.33557899999868823</v>
      </c>
      <c r="O518" s="24">
        <v>0.54166666666666663</v>
      </c>
      <c r="P518" s="25">
        <v>0.58333333333333337</v>
      </c>
      <c r="Q518" s="31">
        <v>0.75699100000201724</v>
      </c>
      <c r="R518" s="19">
        <v>1.4583333333333299</v>
      </c>
      <c r="S518" s="19">
        <v>0.33333333333333298</v>
      </c>
      <c r="T518" s="10">
        <f>YEAR(A518)</f>
        <v>2021</v>
      </c>
      <c r="U518" s="16">
        <f t="shared" si="18"/>
        <v>43</v>
      </c>
      <c r="V518" s="19">
        <f>+O518-N518</f>
        <v>0.2060876666679784</v>
      </c>
      <c r="W518" s="19">
        <f>+Q518-P518</f>
        <v>0.17365766666868387</v>
      </c>
      <c r="X518" s="19">
        <f t="shared" si="19"/>
        <v>0.37974533333666227</v>
      </c>
      <c r="Y518" s="19">
        <f>IF(AND(O518&lt;&gt;0,P518&lt;&gt;0),P518-O518,0)</f>
        <v>4.1666666666666741E-2</v>
      </c>
    </row>
    <row r="519" spans="1:25" s="15" customFormat="1" x14ac:dyDescent="0.2">
      <c r="A519" s="28">
        <v>44494</v>
      </c>
      <c r="B519" s="16">
        <v>44</v>
      </c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29">
        <v>0.32464099999924656</v>
      </c>
      <c r="O519" s="24">
        <v>0.54166666666666663</v>
      </c>
      <c r="P519" s="25">
        <v>0.58333333333333337</v>
      </c>
      <c r="Q519" s="31">
        <v>0.70987299999978859</v>
      </c>
      <c r="R519" s="19">
        <v>1.4583333333333299</v>
      </c>
      <c r="S519" s="19">
        <v>0.33333333333333298</v>
      </c>
      <c r="T519" s="10">
        <f>YEAR(A519)</f>
        <v>2021</v>
      </c>
      <c r="U519" s="16">
        <f t="shared" si="18"/>
        <v>44</v>
      </c>
      <c r="V519" s="19">
        <f>+O519-N519</f>
        <v>0.21702566666742007</v>
      </c>
      <c r="W519" s="19">
        <f>+Q519-P519</f>
        <v>0.12653966666645522</v>
      </c>
      <c r="X519" s="19">
        <f t="shared" si="19"/>
        <v>0.34356533333387529</v>
      </c>
      <c r="Y519" s="19">
        <f>IF(AND(O519&lt;&gt;0,P519&lt;&gt;0),P519-O519,0)</f>
        <v>4.1666666666666741E-2</v>
      </c>
    </row>
    <row r="520" spans="1:25" s="15" customFormat="1" x14ac:dyDescent="0.2">
      <c r="A520" s="28">
        <v>44495</v>
      </c>
      <c r="B520" s="16">
        <v>44</v>
      </c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29">
        <v>0.32496499999979278</v>
      </c>
      <c r="O520" s="29">
        <v>0.56223399999726098</v>
      </c>
      <c r="P520" s="30">
        <v>0.58793999999761581</v>
      </c>
      <c r="Q520" s="31">
        <v>0.75185200000123587</v>
      </c>
      <c r="R520" s="19">
        <v>1.4583333333333299</v>
      </c>
      <c r="S520" s="19">
        <v>0.33333333333333298</v>
      </c>
      <c r="T520" s="10">
        <f>YEAR(A520)</f>
        <v>2021</v>
      </c>
      <c r="U520" s="16">
        <f t="shared" si="18"/>
        <v>44</v>
      </c>
      <c r="V520" s="19">
        <f>+O520-N520</f>
        <v>0.2372689999974682</v>
      </c>
      <c r="W520" s="19">
        <f>+Q520-P520</f>
        <v>0.16391200000362005</v>
      </c>
      <c r="X520" s="19">
        <f t="shared" si="19"/>
        <v>0.40118100000108825</v>
      </c>
      <c r="Y520" s="19">
        <f>IF(AND(O520&lt;&gt;0,P520&lt;&gt;0),P520-O520,0)</f>
        <v>2.5706000000354834E-2</v>
      </c>
    </row>
    <row r="521" spans="1:25" s="15" customFormat="1" x14ac:dyDescent="0.2">
      <c r="A521" s="17">
        <v>44496</v>
      </c>
      <c r="B521" s="16">
        <v>44</v>
      </c>
      <c r="C521" s="12"/>
      <c r="D521" s="12"/>
      <c r="E521" s="12"/>
      <c r="F521" s="12"/>
      <c r="G521" s="12"/>
      <c r="H521" s="12"/>
      <c r="I521" s="12">
        <v>1</v>
      </c>
      <c r="J521" s="12"/>
      <c r="K521" s="12"/>
      <c r="L521" s="12"/>
      <c r="M521" s="12"/>
      <c r="N521" s="18"/>
      <c r="O521" s="18"/>
      <c r="P521" s="18"/>
      <c r="Q521" s="32"/>
      <c r="R521" s="19">
        <v>1.4583333333333299</v>
      </c>
      <c r="S521" s="19">
        <v>0.33333333333333298</v>
      </c>
      <c r="T521" s="10">
        <f>YEAR(A521)</f>
        <v>2021</v>
      </c>
      <c r="U521" s="16">
        <f t="shared" si="18"/>
        <v>44</v>
      </c>
      <c r="V521" s="19">
        <f>+O521-N521</f>
        <v>0</v>
      </c>
      <c r="W521" s="19">
        <f>+Q521-P521</f>
        <v>0</v>
      </c>
      <c r="X521" s="19">
        <f t="shared" si="19"/>
        <v>0</v>
      </c>
      <c r="Y521" s="19">
        <f>IF(AND(O521&lt;&gt;0,P521&lt;&gt;0),P521-O521,0)</f>
        <v>0</v>
      </c>
    </row>
    <row r="522" spans="1:25" s="15" customFormat="1" x14ac:dyDescent="0.2">
      <c r="A522" s="28">
        <v>44497</v>
      </c>
      <c r="B522" s="16">
        <v>44</v>
      </c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29">
        <v>0.32282400000258349</v>
      </c>
      <c r="O522" s="24">
        <v>0.54166666666666663</v>
      </c>
      <c r="P522" s="25">
        <v>0.58333333333333337</v>
      </c>
      <c r="Q522" s="31">
        <v>0.71332200000324519</v>
      </c>
      <c r="R522" s="19">
        <v>1.4583333333333299</v>
      </c>
      <c r="S522" s="19">
        <v>0.33333333333333298</v>
      </c>
      <c r="T522" s="10">
        <f>YEAR(A522)</f>
        <v>2021</v>
      </c>
      <c r="U522" s="16">
        <f t="shared" si="18"/>
        <v>44</v>
      </c>
      <c r="V522" s="19">
        <f>+O522-N522</f>
        <v>0.21884266666408314</v>
      </c>
      <c r="W522" s="19">
        <f>+Q522-P522</f>
        <v>0.12998866666991182</v>
      </c>
      <c r="X522" s="19">
        <f t="shared" si="19"/>
        <v>0.34883133333399496</v>
      </c>
      <c r="Y522" s="19">
        <f>IF(AND(O522&lt;&gt;0,P522&lt;&gt;0),P522-O522,0)</f>
        <v>4.1666666666666741E-2</v>
      </c>
    </row>
    <row r="523" spans="1:25" s="15" customFormat="1" x14ac:dyDescent="0.2">
      <c r="A523" s="28">
        <v>44498</v>
      </c>
      <c r="B523" s="16">
        <v>44</v>
      </c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29">
        <v>0.33083299999998417</v>
      </c>
      <c r="O523" s="29">
        <v>0.54922500000247965</v>
      </c>
      <c r="P523" s="30">
        <v>0.58344899999792688</v>
      </c>
      <c r="Q523" s="31">
        <v>0.74857599999813829</v>
      </c>
      <c r="R523" s="19">
        <v>1.4583333333333299</v>
      </c>
      <c r="S523" s="19">
        <v>0.33333333333333298</v>
      </c>
      <c r="T523" s="10">
        <f>YEAR(A523)</f>
        <v>2021</v>
      </c>
      <c r="U523" s="16">
        <f t="shared" si="18"/>
        <v>44</v>
      </c>
      <c r="V523" s="19">
        <f>+O523-N523</f>
        <v>0.21839200000249548</v>
      </c>
      <c r="W523" s="19">
        <f>+Q523-P523</f>
        <v>0.16512700000021141</v>
      </c>
      <c r="X523" s="19">
        <f t="shared" si="19"/>
        <v>0.38351900000270689</v>
      </c>
      <c r="Y523" s="19">
        <f>IF(AND(O523&lt;&gt;0,P523&lt;&gt;0),P523-O523,0)</f>
        <v>3.422399999544723E-2</v>
      </c>
    </row>
    <row r="524" spans="1:25" s="15" customFormat="1" x14ac:dyDescent="0.2">
      <c r="A524" s="17">
        <v>44501</v>
      </c>
      <c r="B524" s="16">
        <v>45</v>
      </c>
      <c r="C524" s="12"/>
      <c r="D524" s="12"/>
      <c r="E524" s="12"/>
      <c r="F524" s="12">
        <v>1</v>
      </c>
      <c r="G524" s="12"/>
      <c r="H524" s="12"/>
      <c r="I524" s="12"/>
      <c r="J524" s="12"/>
      <c r="K524" s="12"/>
      <c r="L524" s="12"/>
      <c r="M524" s="12"/>
      <c r="N524" s="18"/>
      <c r="O524" s="18"/>
      <c r="P524" s="18"/>
      <c r="Q524" s="32"/>
      <c r="R524" s="19">
        <v>1.4583333333333299</v>
      </c>
      <c r="S524" s="19">
        <v>0.33333333333333298</v>
      </c>
      <c r="T524" s="10">
        <f>YEAR(A524)</f>
        <v>2021</v>
      </c>
      <c r="U524" s="16">
        <f t="shared" si="18"/>
        <v>45</v>
      </c>
      <c r="V524" s="19">
        <f>+O524-N524</f>
        <v>0</v>
      </c>
      <c r="W524" s="19">
        <f>+Q524-P524</f>
        <v>0</v>
      </c>
      <c r="X524" s="19">
        <f t="shared" si="19"/>
        <v>0</v>
      </c>
      <c r="Y524" s="19">
        <f>IF(AND(O524&lt;&gt;0,P524&lt;&gt;0),P524-O524,0)</f>
        <v>0</v>
      </c>
    </row>
    <row r="525" spans="1:25" s="15" customFormat="1" x14ac:dyDescent="0.2">
      <c r="A525" s="17">
        <v>44502</v>
      </c>
      <c r="B525" s="16">
        <v>45</v>
      </c>
      <c r="C525" s="12"/>
      <c r="D525" s="12">
        <v>1</v>
      </c>
      <c r="E525" s="12"/>
      <c r="F525" s="12"/>
      <c r="G525" s="12"/>
      <c r="H525" s="12"/>
      <c r="I525" s="12"/>
      <c r="J525" s="12"/>
      <c r="K525" s="12"/>
      <c r="L525" s="12"/>
      <c r="M525" s="12"/>
      <c r="N525" s="18"/>
      <c r="O525" s="18"/>
      <c r="P525" s="18"/>
      <c r="Q525" s="32"/>
      <c r="R525" s="19">
        <v>1.4583333333333299</v>
      </c>
      <c r="S525" s="19">
        <v>0.33333333333333298</v>
      </c>
      <c r="T525" s="10">
        <f>YEAR(A525)</f>
        <v>2021</v>
      </c>
      <c r="U525" s="16">
        <f t="shared" si="18"/>
        <v>45</v>
      </c>
      <c r="V525" s="19">
        <f>+O525-N525</f>
        <v>0</v>
      </c>
      <c r="W525" s="19">
        <f>+Q525-P525</f>
        <v>0</v>
      </c>
      <c r="X525" s="19">
        <f t="shared" si="19"/>
        <v>0</v>
      </c>
      <c r="Y525" s="19">
        <f>IF(AND(O525&lt;&gt;0,P525&lt;&gt;0),P525-O525,0)</f>
        <v>0</v>
      </c>
    </row>
    <row r="526" spans="1:25" s="15" customFormat="1" x14ac:dyDescent="0.2">
      <c r="A526" s="17">
        <v>44503</v>
      </c>
      <c r="B526" s="16">
        <v>45</v>
      </c>
      <c r="C526" s="12"/>
      <c r="D526" s="12"/>
      <c r="E526" s="12"/>
      <c r="F526" s="12"/>
      <c r="G526" s="12"/>
      <c r="H526" s="12"/>
      <c r="I526" s="12">
        <v>1</v>
      </c>
      <c r="J526" s="12"/>
      <c r="K526" s="12"/>
      <c r="L526" s="12"/>
      <c r="M526" s="12"/>
      <c r="N526" s="18"/>
      <c r="O526" s="18"/>
      <c r="P526" s="18"/>
      <c r="Q526" s="32"/>
      <c r="R526" s="19">
        <v>1.4583333333333299</v>
      </c>
      <c r="S526" s="19">
        <v>0.33333333333333298</v>
      </c>
      <c r="T526" s="10">
        <f>YEAR(A526)</f>
        <v>2021</v>
      </c>
      <c r="U526" s="16">
        <f t="shared" si="18"/>
        <v>45</v>
      </c>
      <c r="V526" s="19">
        <f>+O526-N526</f>
        <v>0</v>
      </c>
      <c r="W526" s="19">
        <f>+Q526-P526</f>
        <v>0</v>
      </c>
      <c r="X526" s="19">
        <f t="shared" si="19"/>
        <v>0</v>
      </c>
      <c r="Y526" s="19">
        <f>IF(AND(O526&lt;&gt;0,P526&lt;&gt;0),P526-O526,0)</f>
        <v>0</v>
      </c>
    </row>
    <row r="527" spans="1:25" s="15" customFormat="1" x14ac:dyDescent="0.2">
      <c r="A527" s="17">
        <v>44504</v>
      </c>
      <c r="B527" s="16">
        <v>45</v>
      </c>
      <c r="C527" s="12"/>
      <c r="D527" s="12" t="s">
        <v>14</v>
      </c>
      <c r="E527" s="12"/>
      <c r="F527" s="12"/>
      <c r="G527" s="12"/>
      <c r="H527" s="12"/>
      <c r="I527" s="12"/>
      <c r="J527" s="12"/>
      <c r="K527" s="12"/>
      <c r="L527" s="12"/>
      <c r="M527" s="12"/>
      <c r="N527" s="18"/>
      <c r="O527" s="18"/>
      <c r="P527" s="18"/>
      <c r="Q527" s="32"/>
      <c r="R527" s="19">
        <v>1.4583333333333299</v>
      </c>
      <c r="S527" s="19">
        <v>0.33333333333333298</v>
      </c>
      <c r="T527" s="10">
        <f>YEAR(A527)</f>
        <v>2021</v>
      </c>
      <c r="U527" s="16">
        <f t="shared" si="18"/>
        <v>45</v>
      </c>
      <c r="V527" s="19">
        <f>+O527-N527</f>
        <v>0</v>
      </c>
      <c r="W527" s="19">
        <f>+Q527-P527</f>
        <v>0</v>
      </c>
      <c r="X527" s="19">
        <f t="shared" si="19"/>
        <v>0</v>
      </c>
      <c r="Y527" s="19">
        <f>IF(AND(O527&lt;&gt;0,P527&lt;&gt;0),P527-O527,0)</f>
        <v>0</v>
      </c>
    </row>
    <row r="528" spans="1:25" s="15" customFormat="1" x14ac:dyDescent="0.2">
      <c r="A528" s="28">
        <v>44505</v>
      </c>
      <c r="B528" s="16">
        <v>45</v>
      </c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29">
        <v>0.40148100000078557</v>
      </c>
      <c r="O528" s="29">
        <v>0.59598399999958929</v>
      </c>
      <c r="P528" s="30">
        <v>0.62508099999831757</v>
      </c>
      <c r="Q528" s="31">
        <v>0.76320600000326522</v>
      </c>
      <c r="R528" s="19">
        <v>1.4583333333333299</v>
      </c>
      <c r="S528" s="19">
        <v>0.33333333333333298</v>
      </c>
      <c r="T528" s="10">
        <f>YEAR(A528)</f>
        <v>2021</v>
      </c>
      <c r="U528" s="16">
        <f t="shared" si="18"/>
        <v>45</v>
      </c>
      <c r="V528" s="19">
        <f>+O528-N528</f>
        <v>0.19450299999880372</v>
      </c>
      <c r="W528" s="19">
        <f>+Q528-P528</f>
        <v>0.13812500000494765</v>
      </c>
      <c r="X528" s="19">
        <f t="shared" si="19"/>
        <v>0.33262800000375137</v>
      </c>
      <c r="Y528" s="19">
        <f>IF(AND(O528&lt;&gt;0,P528&lt;&gt;0),P528-O528,0)</f>
        <v>2.9096999998728279E-2</v>
      </c>
    </row>
    <row r="529" spans="1:25" s="15" customFormat="1" x14ac:dyDescent="0.2">
      <c r="A529" s="28">
        <v>44510</v>
      </c>
      <c r="B529" s="16">
        <v>46</v>
      </c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29">
        <v>0.37164399999892339</v>
      </c>
      <c r="O529" s="29">
        <v>0.59045099999639206</v>
      </c>
      <c r="P529" s="25">
        <v>0</v>
      </c>
      <c r="Q529" s="26">
        <v>0</v>
      </c>
      <c r="R529" s="19">
        <v>1.4583333333333299</v>
      </c>
      <c r="S529" s="19">
        <v>0.33333333333333298</v>
      </c>
      <c r="T529" s="10">
        <f>YEAR(A529)</f>
        <v>2021</v>
      </c>
      <c r="U529" s="16">
        <f t="shared" si="18"/>
        <v>46</v>
      </c>
      <c r="V529" s="19">
        <f>+O529-N529</f>
        <v>0.21880699999746867</v>
      </c>
      <c r="W529" s="19">
        <f>+Q529-P529</f>
        <v>0</v>
      </c>
      <c r="X529" s="19">
        <f t="shared" si="19"/>
        <v>0.21880699999746867</v>
      </c>
      <c r="Y529" s="19">
        <f>IF(AND(O529&lt;&gt;0,P529&lt;&gt;0),P529-O529,0)</f>
        <v>0</v>
      </c>
    </row>
    <row r="530" spans="1:25" s="15" customFormat="1" x14ac:dyDescent="0.2">
      <c r="A530" s="17">
        <v>44511</v>
      </c>
      <c r="B530" s="16">
        <v>46</v>
      </c>
      <c r="C530" s="12"/>
      <c r="D530" s="12"/>
      <c r="E530" s="12"/>
      <c r="F530" s="12">
        <v>1</v>
      </c>
      <c r="G530" s="12"/>
      <c r="H530" s="12"/>
      <c r="I530" s="12"/>
      <c r="J530" s="12"/>
      <c r="K530" s="12"/>
      <c r="L530" s="12"/>
      <c r="M530" s="12"/>
      <c r="N530" s="18"/>
      <c r="O530" s="18"/>
      <c r="P530" s="18"/>
      <c r="Q530" s="32"/>
      <c r="R530" s="19">
        <v>1.4583333333333299</v>
      </c>
      <c r="S530" s="19">
        <v>0.33333333333333298</v>
      </c>
      <c r="T530" s="10">
        <f>YEAR(A530)</f>
        <v>2021</v>
      </c>
      <c r="U530" s="16">
        <f t="shared" si="18"/>
        <v>46</v>
      </c>
      <c r="V530" s="19">
        <f>+O530-N530</f>
        <v>0</v>
      </c>
      <c r="W530" s="19">
        <f>+Q530-P530</f>
        <v>0</v>
      </c>
      <c r="X530" s="19">
        <f t="shared" si="19"/>
        <v>0</v>
      </c>
      <c r="Y530" s="19">
        <f>IF(AND(O530&lt;&gt;0,P530&lt;&gt;0),P530-O530,0)</f>
        <v>0</v>
      </c>
    </row>
    <row r="531" spans="1:25" s="15" customFormat="1" x14ac:dyDescent="0.2">
      <c r="A531" s="28">
        <v>44515</v>
      </c>
      <c r="B531" s="16">
        <v>47</v>
      </c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29">
        <v>0.36246499999833759</v>
      </c>
      <c r="O531" s="24">
        <v>0.54166666666666663</v>
      </c>
      <c r="P531" s="25">
        <v>0.58333333333333337</v>
      </c>
      <c r="Q531" s="31">
        <v>0.79541700000117999</v>
      </c>
      <c r="R531" s="19">
        <v>1.4583333333333299</v>
      </c>
      <c r="S531" s="19">
        <v>0.33333333333333298</v>
      </c>
      <c r="T531" s="10">
        <f>YEAR(A531)</f>
        <v>2021</v>
      </c>
      <c r="U531" s="16">
        <f t="shared" si="18"/>
        <v>47</v>
      </c>
      <c r="V531" s="19">
        <f>+O531-N531</f>
        <v>0.17920166666832904</v>
      </c>
      <c r="W531" s="19">
        <f>+Q531-P531</f>
        <v>0.21208366666784662</v>
      </c>
      <c r="X531" s="19">
        <f t="shared" si="19"/>
        <v>0.39128533333617566</v>
      </c>
      <c r="Y531" s="19">
        <f>IF(AND(O531&lt;&gt;0,P531&lt;&gt;0),P531-O531,0)</f>
        <v>4.1666666666666741E-2</v>
      </c>
    </row>
    <row r="532" spans="1:25" s="15" customFormat="1" x14ac:dyDescent="0.2">
      <c r="A532" s="28">
        <v>44516</v>
      </c>
      <c r="B532" s="16">
        <v>47</v>
      </c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29">
        <v>0.36509300000034273</v>
      </c>
      <c r="O532" s="24">
        <v>0.54166666666666663</v>
      </c>
      <c r="P532" s="25">
        <v>0.58333333333333337</v>
      </c>
      <c r="Q532" s="31">
        <v>0.80451400000310969</v>
      </c>
      <c r="R532" s="19">
        <v>1.4583333333333299</v>
      </c>
      <c r="S532" s="19">
        <v>0.33333333333333298</v>
      </c>
      <c r="T532" s="10">
        <f>YEAR(A532)</f>
        <v>2021</v>
      </c>
      <c r="U532" s="16">
        <f t="shared" si="18"/>
        <v>47</v>
      </c>
      <c r="V532" s="19">
        <f>+O532-N532</f>
        <v>0.1765736666663239</v>
      </c>
      <c r="W532" s="19">
        <f>+Q532-P532</f>
        <v>0.22118066666977632</v>
      </c>
      <c r="X532" s="19">
        <f t="shared" si="19"/>
        <v>0.39775433333610022</v>
      </c>
      <c r="Y532" s="19">
        <f>IF(AND(O532&lt;&gt;0,P532&lt;&gt;0),P532-O532,0)</f>
        <v>4.1666666666666741E-2</v>
      </c>
    </row>
    <row r="533" spans="1:25" s="15" customFormat="1" x14ac:dyDescent="0.2">
      <c r="A533" s="28">
        <v>44517</v>
      </c>
      <c r="B533" s="16">
        <v>47</v>
      </c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29">
        <v>0.37144699999771547</v>
      </c>
      <c r="O533" s="29">
        <v>0.59149299999990035</v>
      </c>
      <c r="P533" s="30">
        <v>0.62578699999721721</v>
      </c>
      <c r="Q533" s="31">
        <v>0.71261599999706959</v>
      </c>
      <c r="R533" s="19">
        <v>1.4583333333333299</v>
      </c>
      <c r="S533" s="19">
        <v>0.33333333333333298</v>
      </c>
      <c r="T533" s="10">
        <f>YEAR(A533)</f>
        <v>2021</v>
      </c>
      <c r="U533" s="16">
        <f t="shared" si="18"/>
        <v>47</v>
      </c>
      <c r="V533" s="19">
        <f>+O533-N533</f>
        <v>0.22004600000218488</v>
      </c>
      <c r="W533" s="19">
        <f>+Q533-P533</f>
        <v>8.6828999999852385E-2</v>
      </c>
      <c r="X533" s="19">
        <f t="shared" si="19"/>
        <v>0.30687500000203727</v>
      </c>
      <c r="Y533" s="19">
        <f>IF(AND(O533&lt;&gt;0,P533&lt;&gt;0),P533-O533,0)</f>
        <v>3.429399999731686E-2</v>
      </c>
    </row>
    <row r="534" spans="1:25" s="15" customFormat="1" x14ac:dyDescent="0.2">
      <c r="A534" s="28">
        <v>44518</v>
      </c>
      <c r="B534" s="16">
        <v>47</v>
      </c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29">
        <v>0.36976899999717716</v>
      </c>
      <c r="O534" s="24">
        <v>0.54166666666666663</v>
      </c>
      <c r="P534" s="25">
        <v>0.58333333333333337</v>
      </c>
      <c r="Q534" s="31">
        <v>0.79805599999963306</v>
      </c>
      <c r="R534" s="19">
        <v>1.4583333333333299</v>
      </c>
      <c r="S534" s="19">
        <v>0.33333333333333298</v>
      </c>
      <c r="T534" s="10">
        <f>YEAR(A534)</f>
        <v>2021</v>
      </c>
      <c r="U534" s="16">
        <f t="shared" si="18"/>
        <v>47</v>
      </c>
      <c r="V534" s="19">
        <f>+O534-N534</f>
        <v>0.17189766666948947</v>
      </c>
      <c r="W534" s="19">
        <f>+Q534-P534</f>
        <v>0.21472266666629969</v>
      </c>
      <c r="X534" s="19">
        <f t="shared" si="19"/>
        <v>0.38662033333578916</v>
      </c>
      <c r="Y534" s="19">
        <f>IF(AND(O534&lt;&gt;0,P534&lt;&gt;0),P534-O534,0)</f>
        <v>4.1666666666666741E-2</v>
      </c>
    </row>
    <row r="535" spans="1:25" s="15" customFormat="1" x14ac:dyDescent="0.2">
      <c r="A535" s="28">
        <v>44522</v>
      </c>
      <c r="B535" s="16">
        <v>48</v>
      </c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29">
        <v>0.37894699999742443</v>
      </c>
      <c r="O535" s="24">
        <v>0.54166666666666663</v>
      </c>
      <c r="P535" s="25">
        <v>0.58333333333333337</v>
      </c>
      <c r="Q535" s="31">
        <v>0.75053199999820208</v>
      </c>
      <c r="R535" s="19">
        <v>1.4583333333333299</v>
      </c>
      <c r="S535" s="19">
        <v>0.33333333333333298</v>
      </c>
      <c r="T535" s="10">
        <f>YEAR(A535)</f>
        <v>2021</v>
      </c>
      <c r="U535" s="16">
        <f t="shared" si="18"/>
        <v>48</v>
      </c>
      <c r="V535" s="19">
        <f>+O535-N535</f>
        <v>0.1627196666692422</v>
      </c>
      <c r="W535" s="19">
        <f>+Q535-P535</f>
        <v>0.16719866666486871</v>
      </c>
      <c r="X535" s="19">
        <f t="shared" si="19"/>
        <v>0.32991833333411091</v>
      </c>
      <c r="Y535" s="19">
        <f>IF(AND(O535&lt;&gt;0,P535&lt;&gt;0),P535-O535,0)</f>
        <v>4.1666666666666741E-2</v>
      </c>
    </row>
    <row r="536" spans="1:25" s="15" customFormat="1" x14ac:dyDescent="0.2">
      <c r="A536" s="28">
        <v>44523</v>
      </c>
      <c r="B536" s="16">
        <v>48</v>
      </c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29">
        <v>0.37168999999994412</v>
      </c>
      <c r="O536" s="29">
        <v>0.60910899999726098</v>
      </c>
      <c r="P536" s="30">
        <v>0.63155099999858066</v>
      </c>
      <c r="Q536" s="31">
        <v>0.7915629999988596</v>
      </c>
      <c r="R536" s="19">
        <v>1.4583333333333299</v>
      </c>
      <c r="S536" s="19">
        <v>0.33333333333333298</v>
      </c>
      <c r="T536" s="10">
        <f>YEAR(A536)</f>
        <v>2021</v>
      </c>
      <c r="U536" s="16">
        <f t="shared" si="18"/>
        <v>48</v>
      </c>
      <c r="V536" s="19">
        <f>+O536-N536</f>
        <v>0.23741899999731686</v>
      </c>
      <c r="W536" s="19">
        <f>+Q536-P536</f>
        <v>0.16001200000027893</v>
      </c>
      <c r="X536" s="19">
        <f t="shared" si="19"/>
        <v>0.39743099999759579</v>
      </c>
      <c r="Y536" s="19">
        <f>IF(AND(O536&lt;&gt;0,P536&lt;&gt;0),P536-O536,0)</f>
        <v>2.2442000001319684E-2</v>
      </c>
    </row>
    <row r="537" spans="1:25" s="15" customFormat="1" x14ac:dyDescent="0.2">
      <c r="A537" s="28">
        <v>44524</v>
      </c>
      <c r="B537" s="16">
        <v>48</v>
      </c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29">
        <v>0.36559000000124797</v>
      </c>
      <c r="O537" s="29">
        <v>0.59373800000321353</v>
      </c>
      <c r="P537" s="30">
        <v>0.62755800000013551</v>
      </c>
      <c r="Q537" s="31">
        <v>0.76956000000063796</v>
      </c>
      <c r="R537" s="19">
        <v>1.4583333333333299</v>
      </c>
      <c r="S537" s="19">
        <v>0.33333333333333298</v>
      </c>
      <c r="T537" s="10">
        <f>YEAR(A537)</f>
        <v>2021</v>
      </c>
      <c r="U537" s="16">
        <f t="shared" si="18"/>
        <v>48</v>
      </c>
      <c r="V537" s="19">
        <f>+O537-N537</f>
        <v>0.22814800000196556</v>
      </c>
      <c r="W537" s="19">
        <f>+Q537-P537</f>
        <v>0.14200200000050245</v>
      </c>
      <c r="X537" s="19">
        <f t="shared" si="19"/>
        <v>0.370150000002468</v>
      </c>
      <c r="Y537" s="19">
        <f>IF(AND(O537&lt;&gt;0,P537&lt;&gt;0),P537-O537,0)</f>
        <v>3.3819999996921979E-2</v>
      </c>
    </row>
    <row r="538" spans="1:25" s="15" customFormat="1" x14ac:dyDescent="0.2">
      <c r="A538" s="28">
        <v>44525</v>
      </c>
      <c r="B538" s="16">
        <v>48</v>
      </c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29">
        <v>0.36693299999751616</v>
      </c>
      <c r="O538" s="24">
        <v>0.54166666666666663</v>
      </c>
      <c r="P538" s="25">
        <v>0.58333333333333337</v>
      </c>
      <c r="Q538" s="31">
        <v>0.79490700000314973</v>
      </c>
      <c r="R538" s="19">
        <v>1.4583333333333299</v>
      </c>
      <c r="S538" s="19">
        <v>0.33333333333333298</v>
      </c>
      <c r="T538" s="10">
        <f>YEAR(A538)</f>
        <v>2021</v>
      </c>
      <c r="U538" s="16">
        <f t="shared" ref="U538:U601" si="20">WEEKNUM(A538)</f>
        <v>48</v>
      </c>
      <c r="V538" s="19">
        <f>+O538-N538</f>
        <v>0.17473366666915047</v>
      </c>
      <c r="W538" s="19">
        <f>+Q538-P538</f>
        <v>0.21157366666981636</v>
      </c>
      <c r="X538" s="19">
        <f t="shared" si="19"/>
        <v>0.38630733333896683</v>
      </c>
      <c r="Y538" s="19">
        <f>IF(AND(O538&lt;&gt;0,P538&lt;&gt;0),P538-O538,0)</f>
        <v>4.1666666666666741E-2</v>
      </c>
    </row>
    <row r="539" spans="1:25" s="15" customFormat="1" x14ac:dyDescent="0.2">
      <c r="A539" s="28">
        <v>44529</v>
      </c>
      <c r="B539" s="16">
        <v>49</v>
      </c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29">
        <v>0.37818300000071758</v>
      </c>
      <c r="O539" s="24">
        <v>0.54166666666666663</v>
      </c>
      <c r="P539" s="25">
        <v>0.58333333333333337</v>
      </c>
      <c r="Q539" s="31">
        <v>0.79524300000048243</v>
      </c>
      <c r="R539" s="19">
        <v>1.4583333333333299</v>
      </c>
      <c r="S539" s="19">
        <v>0.33333333333333298</v>
      </c>
      <c r="T539" s="10">
        <f>YEAR(A539)</f>
        <v>2021</v>
      </c>
      <c r="U539" s="16">
        <f t="shared" si="20"/>
        <v>49</v>
      </c>
      <c r="V539" s="19">
        <f>+O539-N539</f>
        <v>0.16348366666594905</v>
      </c>
      <c r="W539" s="19">
        <f>+Q539-P539</f>
        <v>0.21190966666714905</v>
      </c>
      <c r="X539" s="19">
        <f t="shared" si="19"/>
        <v>0.3753933333330981</v>
      </c>
      <c r="Y539" s="19">
        <f>IF(AND(O539&lt;&gt;0,P539&lt;&gt;0),P539-O539,0)</f>
        <v>4.1666666666666741E-2</v>
      </c>
    </row>
    <row r="540" spans="1:25" s="15" customFormat="1" x14ac:dyDescent="0.2">
      <c r="A540" s="28">
        <v>44530</v>
      </c>
      <c r="B540" s="16">
        <v>49</v>
      </c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29">
        <v>0.36692100000072969</v>
      </c>
      <c r="O540" s="29">
        <v>0.58475699999689823</v>
      </c>
      <c r="P540" s="30">
        <v>0.61886599999706959</v>
      </c>
      <c r="Q540" s="31">
        <v>0.79936299999826588</v>
      </c>
      <c r="R540" s="19">
        <v>1.4583333333333299</v>
      </c>
      <c r="S540" s="19">
        <v>0.33333333333333298</v>
      </c>
      <c r="T540" s="10">
        <f>YEAR(A540)</f>
        <v>2021</v>
      </c>
      <c r="U540" s="16">
        <f t="shared" si="20"/>
        <v>49</v>
      </c>
      <c r="V540" s="19">
        <f>+O540-N540</f>
        <v>0.21783599999616854</v>
      </c>
      <c r="W540" s="19">
        <f>+Q540-P540</f>
        <v>0.18049700000119628</v>
      </c>
      <c r="X540" s="19">
        <f t="shared" si="19"/>
        <v>0.39833299999736482</v>
      </c>
      <c r="Y540" s="19">
        <f>IF(AND(O540&lt;&gt;0,P540&lt;&gt;0),P540-O540,0)</f>
        <v>3.4109000000171363E-2</v>
      </c>
    </row>
    <row r="541" spans="1:25" s="15" customFormat="1" x14ac:dyDescent="0.2">
      <c r="A541" s="17">
        <v>44531</v>
      </c>
      <c r="B541" s="16">
        <v>49</v>
      </c>
      <c r="C541" s="12"/>
      <c r="D541" s="12"/>
      <c r="E541" s="12"/>
      <c r="F541" s="12"/>
      <c r="G541" s="12"/>
      <c r="H541" s="12"/>
      <c r="I541" s="12">
        <v>1</v>
      </c>
      <c r="J541" s="12"/>
      <c r="K541" s="12"/>
      <c r="L541" s="12"/>
      <c r="M541" s="12"/>
      <c r="N541" s="18"/>
      <c r="O541" s="18"/>
      <c r="P541" s="18"/>
      <c r="Q541" s="32"/>
      <c r="R541" s="19">
        <v>1.4583333333333299</v>
      </c>
      <c r="S541" s="19">
        <v>0.33333333333333298</v>
      </c>
      <c r="T541" s="10">
        <f>YEAR(A541)</f>
        <v>2021</v>
      </c>
      <c r="U541" s="16">
        <f t="shared" si="20"/>
        <v>49</v>
      </c>
      <c r="V541" s="19">
        <f>+O541-N541</f>
        <v>0</v>
      </c>
      <c r="W541" s="19">
        <f>+Q541-P541</f>
        <v>0</v>
      </c>
      <c r="X541" s="19">
        <f t="shared" si="19"/>
        <v>0</v>
      </c>
      <c r="Y541" s="19">
        <f>IF(AND(O541&lt;&gt;0,P541&lt;&gt;0),P541-O541,0)</f>
        <v>0</v>
      </c>
    </row>
    <row r="542" spans="1:25" s="15" customFormat="1" x14ac:dyDescent="0.2">
      <c r="A542" s="28">
        <v>44532</v>
      </c>
      <c r="B542" s="16">
        <v>49</v>
      </c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29">
        <v>0.36924800000269897</v>
      </c>
      <c r="O542" s="24">
        <v>0.54166666666666663</v>
      </c>
      <c r="P542" s="25">
        <v>0.58333333333333337</v>
      </c>
      <c r="Q542" s="31">
        <v>0.78990699999849312</v>
      </c>
      <c r="R542" s="19">
        <v>1.4583333333333299</v>
      </c>
      <c r="S542" s="19">
        <v>0.33333333333333298</v>
      </c>
      <c r="T542" s="10">
        <f>YEAR(A542)</f>
        <v>2021</v>
      </c>
      <c r="U542" s="16">
        <f t="shared" si="20"/>
        <v>49</v>
      </c>
      <c r="V542" s="19">
        <f>+O542-N542</f>
        <v>0.17241866666396766</v>
      </c>
      <c r="W542" s="19">
        <f>+Q542-P542</f>
        <v>0.20657366666515975</v>
      </c>
      <c r="X542" s="19">
        <f t="shared" si="19"/>
        <v>0.37899233332912741</v>
      </c>
      <c r="Y542" s="19">
        <f>IF(AND(O542&lt;&gt;0,P542&lt;&gt;0),P542-O542,0)</f>
        <v>4.1666666666666741E-2</v>
      </c>
    </row>
    <row r="543" spans="1:25" s="15" customFormat="1" x14ac:dyDescent="0.2">
      <c r="A543" s="28">
        <v>44534</v>
      </c>
      <c r="B543" s="16">
        <v>49</v>
      </c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29">
        <v>0.38607600000250386</v>
      </c>
      <c r="O543" s="29">
        <v>0.59026599999924656</v>
      </c>
      <c r="P543" s="30">
        <v>0.63489600000320934</v>
      </c>
      <c r="Q543" s="31">
        <v>0.7711459999991348</v>
      </c>
      <c r="R543" s="19">
        <v>1.4583333333333299</v>
      </c>
      <c r="S543" s="19">
        <v>0.33333333333333298</v>
      </c>
      <c r="T543" s="10">
        <f>YEAR(A543)</f>
        <v>2021</v>
      </c>
      <c r="U543" s="16">
        <f t="shared" si="20"/>
        <v>49</v>
      </c>
      <c r="V543" s="19">
        <f>+O543-N543</f>
        <v>0.2041899999967427</v>
      </c>
      <c r="W543" s="19">
        <f>+Q543-P543</f>
        <v>0.13624999999592546</v>
      </c>
      <c r="X543" s="19">
        <f t="shared" si="19"/>
        <v>0.34043999999266816</v>
      </c>
      <c r="Y543" s="19">
        <f>IF(AND(O543&lt;&gt;0,P543&lt;&gt;0),P543-O543,0)</f>
        <v>4.4630000003962778E-2</v>
      </c>
    </row>
    <row r="544" spans="1:25" s="15" customFormat="1" x14ac:dyDescent="0.2">
      <c r="A544" s="28">
        <v>44543</v>
      </c>
      <c r="B544" s="16">
        <v>51</v>
      </c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29">
        <v>0.37297499999840511</v>
      </c>
      <c r="O544" s="29">
        <v>0.59253500000340864</v>
      </c>
      <c r="P544" s="30">
        <v>0.61214099999779137</v>
      </c>
      <c r="Q544" s="31">
        <v>0.80243099999643164</v>
      </c>
      <c r="R544" s="19">
        <v>1.4583333333333299</v>
      </c>
      <c r="S544" s="19">
        <v>0.33333333333333298</v>
      </c>
      <c r="T544" s="10">
        <f>YEAR(A544)</f>
        <v>2021</v>
      </c>
      <c r="U544" s="16">
        <f t="shared" si="20"/>
        <v>51</v>
      </c>
      <c r="V544" s="19">
        <f>+O544-N544</f>
        <v>0.21956000000500353</v>
      </c>
      <c r="W544" s="19">
        <f>+Q544-P544</f>
        <v>0.19028999999864027</v>
      </c>
      <c r="X544" s="19">
        <f t="shared" si="19"/>
        <v>0.4098500000036438</v>
      </c>
      <c r="Y544" s="19">
        <f>IF(AND(O544&lt;&gt;0,P544&lt;&gt;0),P544-O544,0)</f>
        <v>1.9605999994382728E-2</v>
      </c>
    </row>
    <row r="545" spans="1:25" s="15" customFormat="1" x14ac:dyDescent="0.2">
      <c r="A545" s="28">
        <v>44544</v>
      </c>
      <c r="B545" s="16">
        <v>51</v>
      </c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29">
        <v>0.36975700000039069</v>
      </c>
      <c r="O545" s="29">
        <v>0.59054399999877205</v>
      </c>
      <c r="P545" s="30">
        <v>0.62167800000315765</v>
      </c>
      <c r="Q545" s="31">
        <v>0.81940999999642372</v>
      </c>
      <c r="R545" s="19">
        <v>1.4583333333333299</v>
      </c>
      <c r="S545" s="19">
        <v>0.33333333333333298</v>
      </c>
      <c r="T545" s="10">
        <f>YEAR(A545)</f>
        <v>2021</v>
      </c>
      <c r="U545" s="16">
        <f t="shared" si="20"/>
        <v>51</v>
      </c>
      <c r="V545" s="19">
        <f>+O545-N545</f>
        <v>0.22078699999838136</v>
      </c>
      <c r="W545" s="19">
        <f>+Q545-P545</f>
        <v>0.19773199999326607</v>
      </c>
      <c r="X545" s="19">
        <f t="shared" si="19"/>
        <v>0.41851899999164743</v>
      </c>
      <c r="Y545" s="19">
        <f>IF(AND(O545&lt;&gt;0,P545&lt;&gt;0),P545-O545,0)</f>
        <v>3.1134000004385598E-2</v>
      </c>
    </row>
    <row r="546" spans="1:25" s="15" customFormat="1" x14ac:dyDescent="0.2">
      <c r="A546" s="17">
        <v>44545</v>
      </c>
      <c r="B546" s="16">
        <v>51</v>
      </c>
      <c r="C546" s="12"/>
      <c r="D546" s="12"/>
      <c r="E546" s="12"/>
      <c r="F546" s="12"/>
      <c r="G546" s="12"/>
      <c r="H546" s="12">
        <v>1</v>
      </c>
      <c r="I546" s="12"/>
      <c r="J546" s="12"/>
      <c r="K546" s="12"/>
      <c r="L546" s="12"/>
      <c r="M546" s="12"/>
      <c r="N546" s="18"/>
      <c r="O546" s="18"/>
      <c r="P546" s="18"/>
      <c r="Q546" s="32"/>
      <c r="R546" s="19">
        <v>1.4583333333333299</v>
      </c>
      <c r="S546" s="19">
        <v>0.33333333333333298</v>
      </c>
      <c r="T546" s="10">
        <f>YEAR(A546)</f>
        <v>2021</v>
      </c>
      <c r="U546" s="16">
        <f t="shared" si="20"/>
        <v>51</v>
      </c>
      <c r="V546" s="19">
        <f>+O546-N546</f>
        <v>0</v>
      </c>
      <c r="W546" s="19">
        <f>+Q546-P546</f>
        <v>0</v>
      </c>
      <c r="X546" s="19">
        <f t="shared" si="19"/>
        <v>0</v>
      </c>
      <c r="Y546" s="19">
        <f>IF(AND(O546&lt;&gt;0,P546&lt;&gt;0),P546-O546,0)</f>
        <v>0</v>
      </c>
    </row>
    <row r="547" spans="1:25" s="15" customFormat="1" x14ac:dyDescent="0.2">
      <c r="A547" s="17">
        <v>44550</v>
      </c>
      <c r="B547" s="16">
        <v>52</v>
      </c>
      <c r="C547" s="12"/>
      <c r="D547" s="12">
        <v>1</v>
      </c>
      <c r="E547" s="12"/>
      <c r="F547" s="12"/>
      <c r="G547" s="12"/>
      <c r="H547" s="12"/>
      <c r="I547" s="12"/>
      <c r="J547" s="12"/>
      <c r="K547" s="12"/>
      <c r="L547" s="12"/>
      <c r="M547" s="12"/>
      <c r="N547" s="18"/>
      <c r="O547" s="18"/>
      <c r="P547" s="18"/>
      <c r="Q547" s="32"/>
      <c r="R547" s="19">
        <v>1.4583333333333299</v>
      </c>
      <c r="S547" s="19">
        <v>0.33333333333333298</v>
      </c>
      <c r="T547" s="10">
        <f>YEAR(A547)</f>
        <v>2021</v>
      </c>
      <c r="U547" s="16">
        <f t="shared" si="20"/>
        <v>52</v>
      </c>
      <c r="V547" s="19">
        <f>+O547-N547</f>
        <v>0</v>
      </c>
      <c r="W547" s="19">
        <f>+Q547-P547</f>
        <v>0</v>
      </c>
      <c r="X547" s="19">
        <f t="shared" si="19"/>
        <v>0</v>
      </c>
      <c r="Y547" s="19">
        <f>IF(AND(O547&lt;&gt;0,P547&lt;&gt;0),P547-O547,0)</f>
        <v>0</v>
      </c>
    </row>
    <row r="548" spans="1:25" s="15" customFormat="1" x14ac:dyDescent="0.2">
      <c r="A548" s="17">
        <v>44551</v>
      </c>
      <c r="B548" s="16">
        <v>52</v>
      </c>
      <c r="C548" s="12"/>
      <c r="D548" s="12">
        <v>1</v>
      </c>
      <c r="E548" s="12"/>
      <c r="F548" s="12"/>
      <c r="G548" s="12"/>
      <c r="H548" s="12"/>
      <c r="I548" s="12"/>
      <c r="J548" s="12"/>
      <c r="K548" s="12"/>
      <c r="L548" s="12"/>
      <c r="M548" s="12"/>
      <c r="N548" s="18"/>
      <c r="O548" s="18"/>
      <c r="P548" s="18"/>
      <c r="Q548" s="32"/>
      <c r="R548" s="19">
        <v>1.4583333333333299</v>
      </c>
      <c r="S548" s="19">
        <v>0.33333333333333298</v>
      </c>
      <c r="T548" s="10">
        <f>YEAR(A548)</f>
        <v>2021</v>
      </c>
      <c r="U548" s="16">
        <f t="shared" si="20"/>
        <v>52</v>
      </c>
      <c r="V548" s="19">
        <f>+O548-N548</f>
        <v>0</v>
      </c>
      <c r="W548" s="19">
        <f>+Q548-P548</f>
        <v>0</v>
      </c>
      <c r="X548" s="19">
        <f t="shared" si="19"/>
        <v>0</v>
      </c>
      <c r="Y548" s="19">
        <f>IF(AND(O548&lt;&gt;0,P548&lt;&gt;0),P548-O548,0)</f>
        <v>0</v>
      </c>
    </row>
    <row r="549" spans="1:25" s="15" customFormat="1" x14ac:dyDescent="0.2">
      <c r="A549" s="17">
        <v>44552</v>
      </c>
      <c r="B549" s="16">
        <v>52</v>
      </c>
      <c r="C549" s="12"/>
      <c r="D549" s="12">
        <v>1</v>
      </c>
      <c r="E549" s="12"/>
      <c r="F549" s="12"/>
      <c r="G549" s="12"/>
      <c r="H549" s="12"/>
      <c r="I549" s="12"/>
      <c r="J549" s="12"/>
      <c r="K549" s="12"/>
      <c r="L549" s="12"/>
      <c r="M549" s="12"/>
      <c r="N549" s="18"/>
      <c r="O549" s="18"/>
      <c r="P549" s="18"/>
      <c r="Q549" s="32"/>
      <c r="R549" s="19">
        <v>1.4583333333333299</v>
      </c>
      <c r="S549" s="19">
        <v>0.33333333333333298</v>
      </c>
      <c r="T549" s="10">
        <f>YEAR(A549)</f>
        <v>2021</v>
      </c>
      <c r="U549" s="16">
        <f t="shared" si="20"/>
        <v>52</v>
      </c>
      <c r="V549" s="19">
        <f>+O549-N549</f>
        <v>0</v>
      </c>
      <c r="W549" s="19">
        <f>+Q549-P549</f>
        <v>0</v>
      </c>
      <c r="X549" s="19">
        <f t="shared" si="19"/>
        <v>0</v>
      </c>
      <c r="Y549" s="19">
        <f>IF(AND(O549&lt;&gt;0,P549&lt;&gt;0),P549-O549,0)</f>
        <v>0</v>
      </c>
    </row>
    <row r="550" spans="1:25" s="15" customFormat="1" x14ac:dyDescent="0.2">
      <c r="A550" s="17">
        <v>44553</v>
      </c>
      <c r="B550" s="16">
        <v>52</v>
      </c>
      <c r="C550" s="12"/>
      <c r="D550" s="12">
        <v>1</v>
      </c>
      <c r="E550" s="12"/>
      <c r="F550" s="12"/>
      <c r="G550" s="12"/>
      <c r="H550" s="12"/>
      <c r="I550" s="12"/>
      <c r="J550" s="12"/>
      <c r="K550" s="12"/>
      <c r="L550" s="12"/>
      <c r="M550" s="12"/>
      <c r="N550" s="18"/>
      <c r="O550" s="18"/>
      <c r="P550" s="18"/>
      <c r="Q550" s="32"/>
      <c r="R550" s="19">
        <v>1.4583333333333299</v>
      </c>
      <c r="S550" s="19">
        <v>0.33333333333333298</v>
      </c>
      <c r="T550" s="10">
        <f>YEAR(A550)</f>
        <v>2021</v>
      </c>
      <c r="U550" s="16">
        <f t="shared" si="20"/>
        <v>52</v>
      </c>
      <c r="V550" s="19">
        <f>+O550-N550</f>
        <v>0</v>
      </c>
      <c r="W550" s="19">
        <f>+Q550-P550</f>
        <v>0</v>
      </c>
      <c r="X550" s="19">
        <f t="shared" si="19"/>
        <v>0</v>
      </c>
      <c r="Y550" s="19">
        <f>IF(AND(O550&lt;&gt;0,P550&lt;&gt;0),P550-O550,0)</f>
        <v>0</v>
      </c>
    </row>
    <row r="551" spans="1:25" s="15" customFormat="1" x14ac:dyDescent="0.2">
      <c r="A551" s="17">
        <v>44555</v>
      </c>
      <c r="B551" s="16">
        <v>52</v>
      </c>
      <c r="C551" s="12"/>
      <c r="D551" s="12"/>
      <c r="E551" s="12"/>
      <c r="F551" s="12">
        <v>1</v>
      </c>
      <c r="G551" s="12"/>
      <c r="H551" s="12"/>
      <c r="I551" s="12"/>
      <c r="J551" s="12"/>
      <c r="K551" s="12"/>
      <c r="L551" s="12"/>
      <c r="M551" s="12"/>
      <c r="N551" s="18"/>
      <c r="O551" s="18"/>
      <c r="P551" s="18"/>
      <c r="Q551" s="32"/>
      <c r="R551" s="19">
        <v>1.4583333333333299</v>
      </c>
      <c r="S551" s="19">
        <v>0.33333333333333298</v>
      </c>
      <c r="T551" s="10">
        <f>YEAR(A551)</f>
        <v>2021</v>
      </c>
      <c r="U551" s="16">
        <f t="shared" si="20"/>
        <v>52</v>
      </c>
      <c r="V551" s="19">
        <f>+O551-N551</f>
        <v>0</v>
      </c>
      <c r="W551" s="19">
        <f>+Q551-P551</f>
        <v>0</v>
      </c>
      <c r="X551" s="19">
        <f t="shared" si="19"/>
        <v>0</v>
      </c>
      <c r="Y551" s="19">
        <f>IF(AND(O551&lt;&gt;0,P551&lt;&gt;0),P551-O551,0)</f>
        <v>0</v>
      </c>
    </row>
    <row r="552" spans="1:25" s="15" customFormat="1" x14ac:dyDescent="0.2">
      <c r="A552" s="17">
        <v>44557</v>
      </c>
      <c r="B552" s="16">
        <v>53</v>
      </c>
      <c r="C552" s="12"/>
      <c r="D552" s="12">
        <v>1</v>
      </c>
      <c r="E552" s="12"/>
      <c r="F552" s="12"/>
      <c r="G552" s="12"/>
      <c r="H552" s="12"/>
      <c r="I552" s="12"/>
      <c r="J552" s="12"/>
      <c r="K552" s="12"/>
      <c r="L552" s="12"/>
      <c r="M552" s="12"/>
      <c r="N552" s="18"/>
      <c r="O552" s="18"/>
      <c r="P552" s="18"/>
      <c r="Q552" s="32"/>
      <c r="R552" s="19">
        <v>1.4583333333333299</v>
      </c>
      <c r="S552" s="19">
        <v>0.33333333333333298</v>
      </c>
      <c r="T552" s="10">
        <f>YEAR(A552)</f>
        <v>2021</v>
      </c>
      <c r="U552" s="16">
        <f t="shared" si="20"/>
        <v>53</v>
      </c>
      <c r="V552" s="19">
        <f>+O552-N552</f>
        <v>0</v>
      </c>
      <c r="W552" s="19">
        <f>+Q552-P552</f>
        <v>0</v>
      </c>
      <c r="X552" s="19">
        <f t="shared" si="19"/>
        <v>0</v>
      </c>
      <c r="Y552" s="19">
        <f>IF(AND(O552&lt;&gt;0,P552&lt;&gt;0),P552-O552,0)</f>
        <v>0</v>
      </c>
    </row>
    <row r="553" spans="1:25" s="15" customFormat="1" x14ac:dyDescent="0.2">
      <c r="A553" s="17">
        <v>44558</v>
      </c>
      <c r="B553" s="16">
        <v>53</v>
      </c>
      <c r="C553" s="12"/>
      <c r="D553" s="12">
        <v>1</v>
      </c>
      <c r="E553" s="12"/>
      <c r="F553" s="12"/>
      <c r="G553" s="12"/>
      <c r="H553" s="12"/>
      <c r="I553" s="12"/>
      <c r="J553" s="12"/>
      <c r="K553" s="12"/>
      <c r="L553" s="12"/>
      <c r="M553" s="12"/>
      <c r="N553" s="18"/>
      <c r="O553" s="18"/>
      <c r="P553" s="18"/>
      <c r="Q553" s="32"/>
      <c r="R553" s="19">
        <v>1.4583333333333299</v>
      </c>
      <c r="S553" s="19">
        <v>0.33333333333333298</v>
      </c>
      <c r="T553" s="10">
        <f>YEAR(A553)</f>
        <v>2021</v>
      </c>
      <c r="U553" s="16">
        <f t="shared" si="20"/>
        <v>53</v>
      </c>
      <c r="V553" s="19">
        <f>+O553-N553</f>
        <v>0</v>
      </c>
      <c r="W553" s="19">
        <f>+Q553-P553</f>
        <v>0</v>
      </c>
      <c r="X553" s="19">
        <f t="shared" si="19"/>
        <v>0</v>
      </c>
      <c r="Y553" s="19">
        <f>IF(AND(O553&lt;&gt;0,P553&lt;&gt;0),P553-O553,0)</f>
        <v>0</v>
      </c>
    </row>
    <row r="554" spans="1:25" s="15" customFormat="1" x14ac:dyDescent="0.2">
      <c r="A554" s="17">
        <v>44559</v>
      </c>
      <c r="B554" s="16">
        <v>53</v>
      </c>
      <c r="C554" s="12"/>
      <c r="D554" s="12">
        <v>1</v>
      </c>
      <c r="E554" s="12"/>
      <c r="F554" s="12"/>
      <c r="G554" s="12"/>
      <c r="H554" s="12"/>
      <c r="I554" s="12"/>
      <c r="J554" s="12"/>
      <c r="K554" s="12"/>
      <c r="L554" s="12"/>
      <c r="M554" s="12"/>
      <c r="N554" s="18"/>
      <c r="O554" s="18"/>
      <c r="P554" s="18"/>
      <c r="Q554" s="32"/>
      <c r="R554" s="19">
        <v>1.4583333333333299</v>
      </c>
      <c r="S554" s="19">
        <v>0.33333333333333298</v>
      </c>
      <c r="T554" s="10">
        <f>YEAR(A554)</f>
        <v>2021</v>
      </c>
      <c r="U554" s="16">
        <f t="shared" si="20"/>
        <v>53</v>
      </c>
      <c r="V554" s="19">
        <f>+O554-N554</f>
        <v>0</v>
      </c>
      <c r="W554" s="19">
        <f>+Q554-P554</f>
        <v>0</v>
      </c>
      <c r="X554" s="19">
        <f t="shared" si="19"/>
        <v>0</v>
      </c>
      <c r="Y554" s="19">
        <f>IF(AND(O554&lt;&gt;0,P554&lt;&gt;0),P554-O554,0)</f>
        <v>0</v>
      </c>
    </row>
    <row r="555" spans="1:25" s="15" customFormat="1" x14ac:dyDescent="0.2">
      <c r="A555" s="17">
        <v>44560</v>
      </c>
      <c r="B555" s="16">
        <v>53</v>
      </c>
      <c r="C555" s="12"/>
      <c r="D555" s="12">
        <v>1</v>
      </c>
      <c r="E555" s="12"/>
      <c r="F555" s="12"/>
      <c r="G555" s="12"/>
      <c r="H555" s="12"/>
      <c r="I555" s="12"/>
      <c r="J555" s="12"/>
      <c r="K555" s="12"/>
      <c r="L555" s="12"/>
      <c r="M555" s="12"/>
      <c r="N555" s="18"/>
      <c r="O555" s="18"/>
      <c r="P555" s="18"/>
      <c r="Q555" s="32"/>
      <c r="R555" s="19">
        <v>1.4583333333333299</v>
      </c>
      <c r="S555" s="19">
        <v>0.33333333333333298</v>
      </c>
      <c r="T555" s="10">
        <f>YEAR(A555)</f>
        <v>2021</v>
      </c>
      <c r="U555" s="16">
        <f t="shared" si="20"/>
        <v>53</v>
      </c>
      <c r="V555" s="19">
        <f>+O555-N555</f>
        <v>0</v>
      </c>
      <c r="W555" s="19">
        <f>+Q555-P555</f>
        <v>0</v>
      </c>
      <c r="X555" s="19">
        <f t="shared" si="19"/>
        <v>0</v>
      </c>
      <c r="Y555" s="19">
        <f>IF(AND(O555&lt;&gt;0,P555&lt;&gt;0),P555-O555,0)</f>
        <v>0</v>
      </c>
    </row>
    <row r="556" spans="1:25" s="15" customFormat="1" x14ac:dyDescent="0.2">
      <c r="A556" s="17">
        <v>44562</v>
      </c>
      <c r="B556" s="16">
        <v>1</v>
      </c>
      <c r="C556" s="12"/>
      <c r="D556" s="12"/>
      <c r="E556" s="12"/>
      <c r="F556" s="12">
        <v>1</v>
      </c>
      <c r="G556" s="12"/>
      <c r="H556" s="12"/>
      <c r="I556" s="12"/>
      <c r="J556" s="12"/>
      <c r="K556" s="12"/>
      <c r="L556" s="12"/>
      <c r="M556" s="12"/>
      <c r="N556" s="18"/>
      <c r="O556" s="18"/>
      <c r="P556" s="18"/>
      <c r="Q556" s="32"/>
      <c r="R556" s="19">
        <v>1.4583333333333299</v>
      </c>
      <c r="S556" s="19">
        <v>0.33333333333333298</v>
      </c>
      <c r="T556" s="10">
        <f>YEAR(A556)</f>
        <v>2022</v>
      </c>
      <c r="U556" s="16">
        <f t="shared" si="20"/>
        <v>1</v>
      </c>
      <c r="V556" s="19">
        <f>+O556-N556</f>
        <v>0</v>
      </c>
      <c r="W556" s="19">
        <f>+Q556-P556</f>
        <v>0</v>
      </c>
      <c r="X556" s="19">
        <f t="shared" si="19"/>
        <v>0</v>
      </c>
      <c r="Y556" s="19">
        <f>IF(AND(O556&lt;&gt;0,P556&lt;&gt;0),P556-O556,0)</f>
        <v>0</v>
      </c>
    </row>
    <row r="557" spans="1:25" s="15" customFormat="1" x14ac:dyDescent="0.2">
      <c r="A557" s="28">
        <v>44564</v>
      </c>
      <c r="B557" s="16">
        <v>2</v>
      </c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29">
        <v>0.37020800000027521</v>
      </c>
      <c r="O557" s="29">
        <v>0.61003499999787891</v>
      </c>
      <c r="P557" s="30">
        <v>0.62972199999785516</v>
      </c>
      <c r="Q557" s="31">
        <v>0.80128500000137137</v>
      </c>
      <c r="R557" s="19">
        <v>1.4583333333333299</v>
      </c>
      <c r="S557" s="19">
        <v>0.33333333333333298</v>
      </c>
      <c r="T557" s="10">
        <f>YEAR(A557)</f>
        <v>2022</v>
      </c>
      <c r="U557" s="16">
        <f t="shared" si="20"/>
        <v>2</v>
      </c>
      <c r="V557" s="19">
        <f>+O557-N557</f>
        <v>0.23982699999760371</v>
      </c>
      <c r="W557" s="19">
        <f>+Q557-P557</f>
        <v>0.17156300000351621</v>
      </c>
      <c r="X557" s="19">
        <f t="shared" si="19"/>
        <v>0.41139000000111992</v>
      </c>
      <c r="Y557" s="19">
        <f>IF(AND(O557&lt;&gt;0,P557&lt;&gt;0),P557-O557,0)</f>
        <v>1.9686999999976251E-2</v>
      </c>
    </row>
    <row r="558" spans="1:25" s="15" customFormat="1" x14ac:dyDescent="0.2">
      <c r="A558" s="28">
        <v>44565</v>
      </c>
      <c r="B558" s="16">
        <v>2</v>
      </c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29">
        <v>0.37468700000317767</v>
      </c>
      <c r="O558" s="29">
        <v>0.59569400000327732</v>
      </c>
      <c r="P558" s="30">
        <v>0.62737300000299001</v>
      </c>
      <c r="Q558" s="31">
        <v>0.78880799999751616</v>
      </c>
      <c r="R558" s="19">
        <v>1.4583333333333299</v>
      </c>
      <c r="S558" s="19">
        <v>0.33333333333333298</v>
      </c>
      <c r="T558" s="10">
        <f>YEAR(A558)</f>
        <v>2022</v>
      </c>
      <c r="U558" s="16">
        <f t="shared" si="20"/>
        <v>2</v>
      </c>
      <c r="V558" s="19">
        <f>+O558-N558</f>
        <v>0.22100700000009965</v>
      </c>
      <c r="W558" s="19">
        <f>+Q558-P558</f>
        <v>0.16143499999452615</v>
      </c>
      <c r="X558" s="19">
        <f t="shared" si="19"/>
        <v>0.3824419999946258</v>
      </c>
      <c r="Y558" s="19">
        <f>IF(AND(O558&lt;&gt;0,P558&lt;&gt;0),P558-O558,0)</f>
        <v>3.1678999999712687E-2</v>
      </c>
    </row>
    <row r="559" spans="1:25" s="15" customFormat="1" x14ac:dyDescent="0.2">
      <c r="A559" s="17">
        <v>44566</v>
      </c>
      <c r="B559" s="16">
        <v>2</v>
      </c>
      <c r="C559" s="12"/>
      <c r="D559" s="12"/>
      <c r="E559" s="12">
        <v>1</v>
      </c>
      <c r="F559" s="12"/>
      <c r="G559" s="12"/>
      <c r="H559" s="12"/>
      <c r="I559" s="12"/>
      <c r="J559" s="12"/>
      <c r="K559" s="12"/>
      <c r="L559" s="12"/>
      <c r="M559" s="12"/>
      <c r="N559" s="18"/>
      <c r="O559" s="18"/>
      <c r="P559" s="18"/>
      <c r="Q559" s="32"/>
      <c r="R559" s="19">
        <v>1.4583333333333299</v>
      </c>
      <c r="S559" s="19">
        <v>0.33333333333333298</v>
      </c>
      <c r="T559" s="10">
        <f>YEAR(A559)</f>
        <v>2022</v>
      </c>
      <c r="U559" s="16">
        <f t="shared" si="20"/>
        <v>2</v>
      </c>
      <c r="V559" s="19">
        <f>+O559-N559</f>
        <v>0</v>
      </c>
      <c r="W559" s="19">
        <f>+Q559-P559</f>
        <v>0</v>
      </c>
      <c r="X559" s="19">
        <f t="shared" si="19"/>
        <v>0</v>
      </c>
      <c r="Y559" s="19">
        <f>IF(AND(O559&lt;&gt;0,P559&lt;&gt;0),P559-O559,0)</f>
        <v>0</v>
      </c>
    </row>
    <row r="560" spans="1:25" s="15" customFormat="1" x14ac:dyDescent="0.2">
      <c r="A560" s="17">
        <v>44567</v>
      </c>
      <c r="B560" s="16">
        <v>2</v>
      </c>
      <c r="C560" s="12"/>
      <c r="D560" s="12"/>
      <c r="E560" s="12">
        <v>1</v>
      </c>
      <c r="F560" s="12"/>
      <c r="G560" s="12"/>
      <c r="H560" s="12"/>
      <c r="I560" s="12"/>
      <c r="J560" s="12"/>
      <c r="K560" s="12"/>
      <c r="L560" s="12"/>
      <c r="M560" s="12"/>
      <c r="N560" s="18"/>
      <c r="O560" s="18"/>
      <c r="P560" s="18"/>
      <c r="Q560" s="32"/>
      <c r="R560" s="19">
        <v>1.4583333333333299</v>
      </c>
      <c r="S560" s="19">
        <v>0.33333333333333298</v>
      </c>
      <c r="T560" s="10">
        <f>YEAR(A560)</f>
        <v>2022</v>
      </c>
      <c r="U560" s="16">
        <f t="shared" si="20"/>
        <v>2</v>
      </c>
      <c r="V560" s="19">
        <f>+O560-N560</f>
        <v>0</v>
      </c>
      <c r="W560" s="19">
        <f>+Q560-P560</f>
        <v>0</v>
      </c>
      <c r="X560" s="19">
        <f t="shared" si="19"/>
        <v>0</v>
      </c>
      <c r="Y560" s="19">
        <f>IF(AND(O560&lt;&gt;0,P560&lt;&gt;0),P560-O560,0)</f>
        <v>0</v>
      </c>
    </row>
    <row r="561" spans="1:25" s="15" customFormat="1" x14ac:dyDescent="0.2">
      <c r="A561" s="17">
        <v>44568</v>
      </c>
      <c r="B561" s="16">
        <v>2</v>
      </c>
      <c r="C561" s="12"/>
      <c r="D561" s="12"/>
      <c r="E561" s="12">
        <v>1</v>
      </c>
      <c r="F561" s="12"/>
      <c r="G561" s="12"/>
      <c r="H561" s="12"/>
      <c r="I561" s="12"/>
      <c r="J561" s="12"/>
      <c r="K561" s="12"/>
      <c r="L561" s="12"/>
      <c r="M561" s="12"/>
      <c r="N561" s="18"/>
      <c r="O561" s="18"/>
      <c r="P561" s="18"/>
      <c r="Q561" s="32"/>
      <c r="R561" s="19">
        <v>1.4583333333333299</v>
      </c>
      <c r="S561" s="19">
        <v>0.33333333333333298</v>
      </c>
      <c r="T561" s="10">
        <f>YEAR(A561)</f>
        <v>2022</v>
      </c>
      <c r="U561" s="16">
        <f t="shared" si="20"/>
        <v>2</v>
      </c>
      <c r="V561" s="19">
        <f>+O561-N561</f>
        <v>0</v>
      </c>
      <c r="W561" s="19">
        <f>+Q561-P561</f>
        <v>0</v>
      </c>
      <c r="X561" s="19">
        <f t="shared" si="19"/>
        <v>0</v>
      </c>
      <c r="Y561" s="19">
        <f>IF(AND(O561&lt;&gt;0,P561&lt;&gt;0),P561-O561,0)</f>
        <v>0</v>
      </c>
    </row>
    <row r="562" spans="1:25" s="15" customFormat="1" x14ac:dyDescent="0.2">
      <c r="A562" s="17">
        <v>44569</v>
      </c>
      <c r="B562" s="16">
        <v>2</v>
      </c>
      <c r="C562" s="12"/>
      <c r="D562" s="12"/>
      <c r="E562" s="12">
        <v>1</v>
      </c>
      <c r="F562" s="12"/>
      <c r="G562" s="12"/>
      <c r="H562" s="12"/>
      <c r="I562" s="12"/>
      <c r="J562" s="12"/>
      <c r="K562" s="12"/>
      <c r="L562" s="12"/>
      <c r="M562" s="12"/>
      <c r="N562" s="18"/>
      <c r="O562" s="18"/>
      <c r="P562" s="18"/>
      <c r="Q562" s="32"/>
      <c r="R562" s="19">
        <v>1.4583333333333299</v>
      </c>
      <c r="S562" s="19">
        <v>0.33333333333333298</v>
      </c>
      <c r="T562" s="10">
        <f>YEAR(A562)</f>
        <v>2022</v>
      </c>
      <c r="U562" s="16">
        <f t="shared" si="20"/>
        <v>2</v>
      </c>
      <c r="V562" s="19">
        <f>+O562-N562</f>
        <v>0</v>
      </c>
      <c r="W562" s="19">
        <f>+Q562-P562</f>
        <v>0</v>
      </c>
      <c r="X562" s="19">
        <f t="shared" si="19"/>
        <v>0</v>
      </c>
      <c r="Y562" s="19">
        <f>IF(AND(O562&lt;&gt;0,P562&lt;&gt;0),P562-O562,0)</f>
        <v>0</v>
      </c>
    </row>
    <row r="563" spans="1:25" s="15" customFormat="1" x14ac:dyDescent="0.2">
      <c r="A563" s="17">
        <v>44571</v>
      </c>
      <c r="B563" s="16">
        <v>3</v>
      </c>
      <c r="C563" s="12"/>
      <c r="D563" s="12"/>
      <c r="E563" s="12">
        <v>1</v>
      </c>
      <c r="F563" s="12"/>
      <c r="G563" s="12"/>
      <c r="H563" s="12"/>
      <c r="I563" s="12"/>
      <c r="J563" s="12"/>
      <c r="K563" s="12"/>
      <c r="L563" s="12"/>
      <c r="M563" s="12"/>
      <c r="N563" s="18"/>
      <c r="O563" s="18"/>
      <c r="P563" s="18"/>
      <c r="Q563" s="32"/>
      <c r="R563" s="19">
        <v>1.4583333333333299</v>
      </c>
      <c r="S563" s="19">
        <v>0.33333333333333298</v>
      </c>
      <c r="T563" s="10">
        <f>YEAR(A563)</f>
        <v>2022</v>
      </c>
      <c r="U563" s="16">
        <f t="shared" si="20"/>
        <v>3</v>
      </c>
      <c r="V563" s="19">
        <f>+O563-N563</f>
        <v>0</v>
      </c>
      <c r="W563" s="19">
        <f>+Q563-P563</f>
        <v>0</v>
      </c>
      <c r="X563" s="19">
        <f t="shared" si="19"/>
        <v>0</v>
      </c>
      <c r="Y563" s="19">
        <f>IF(AND(O563&lt;&gt;0,P563&lt;&gt;0),P563-O563,0)</f>
        <v>0</v>
      </c>
    </row>
    <row r="564" spans="1:25" s="15" customFormat="1" x14ac:dyDescent="0.2">
      <c r="A564" s="17">
        <v>44572</v>
      </c>
      <c r="B564" s="16">
        <v>3</v>
      </c>
      <c r="C564" s="12"/>
      <c r="D564" s="12"/>
      <c r="E564" s="12">
        <v>1</v>
      </c>
      <c r="F564" s="12"/>
      <c r="G564" s="12"/>
      <c r="H564" s="12"/>
      <c r="I564" s="12"/>
      <c r="J564" s="12"/>
      <c r="K564" s="12"/>
      <c r="L564" s="12"/>
      <c r="M564" s="12"/>
      <c r="N564" s="18"/>
      <c r="O564" s="18"/>
      <c r="P564" s="18"/>
      <c r="Q564" s="32"/>
      <c r="R564" s="19">
        <v>1.4583333333333299</v>
      </c>
      <c r="S564" s="19">
        <v>0.33333333333333298</v>
      </c>
      <c r="T564" s="10">
        <f>YEAR(A564)</f>
        <v>2022</v>
      </c>
      <c r="U564" s="16">
        <f t="shared" si="20"/>
        <v>3</v>
      </c>
      <c r="V564" s="19">
        <f>+O564-N564</f>
        <v>0</v>
      </c>
      <c r="W564" s="19">
        <f>+Q564-P564</f>
        <v>0</v>
      </c>
      <c r="X564" s="19">
        <f t="shared" si="19"/>
        <v>0</v>
      </c>
      <c r="Y564" s="19">
        <f>IF(AND(O564&lt;&gt;0,P564&lt;&gt;0),P564-O564,0)</f>
        <v>0</v>
      </c>
    </row>
    <row r="565" spans="1:25" s="15" customFormat="1" x14ac:dyDescent="0.2">
      <c r="A565" s="17">
        <v>44573</v>
      </c>
      <c r="B565" s="16">
        <v>3</v>
      </c>
      <c r="C565" s="12"/>
      <c r="D565" s="12"/>
      <c r="E565" s="12">
        <v>1</v>
      </c>
      <c r="F565" s="12"/>
      <c r="G565" s="12"/>
      <c r="H565" s="12"/>
      <c r="I565" s="12"/>
      <c r="J565" s="12"/>
      <c r="K565" s="12"/>
      <c r="L565" s="12"/>
      <c r="M565" s="12"/>
      <c r="N565" s="18"/>
      <c r="O565" s="18"/>
      <c r="P565" s="18"/>
      <c r="Q565" s="32"/>
      <c r="R565" s="19">
        <v>1.4583333333333299</v>
      </c>
      <c r="S565" s="19">
        <v>0.33333333333333298</v>
      </c>
      <c r="T565" s="10">
        <f>YEAR(A565)</f>
        <v>2022</v>
      </c>
      <c r="U565" s="16">
        <f t="shared" si="20"/>
        <v>3</v>
      </c>
      <c r="V565" s="19">
        <f>+O565-N565</f>
        <v>0</v>
      </c>
      <c r="W565" s="19">
        <f>+Q565-P565</f>
        <v>0</v>
      </c>
      <c r="X565" s="19">
        <f t="shared" si="19"/>
        <v>0</v>
      </c>
      <c r="Y565" s="19">
        <f>IF(AND(O565&lt;&gt;0,P565&lt;&gt;0),P565-O565,0)</f>
        <v>0</v>
      </c>
    </row>
    <row r="566" spans="1:25" s="15" customFormat="1" x14ac:dyDescent="0.2">
      <c r="A566" s="17">
        <v>44574</v>
      </c>
      <c r="B566" s="16">
        <v>3</v>
      </c>
      <c r="C566" s="12"/>
      <c r="D566" s="12"/>
      <c r="E566" s="12">
        <v>1</v>
      </c>
      <c r="F566" s="12"/>
      <c r="G566" s="12"/>
      <c r="H566" s="12"/>
      <c r="I566" s="12"/>
      <c r="J566" s="12"/>
      <c r="K566" s="12"/>
      <c r="L566" s="12"/>
      <c r="M566" s="12"/>
      <c r="N566" s="18"/>
      <c r="O566" s="18"/>
      <c r="P566" s="18"/>
      <c r="Q566" s="32"/>
      <c r="R566" s="19">
        <v>1.4583333333333299</v>
      </c>
      <c r="S566" s="19">
        <v>0.33333333333333298</v>
      </c>
      <c r="T566" s="10">
        <f>YEAR(A566)</f>
        <v>2022</v>
      </c>
      <c r="U566" s="16">
        <f t="shared" si="20"/>
        <v>3</v>
      </c>
      <c r="V566" s="19">
        <f>+O566-N566</f>
        <v>0</v>
      </c>
      <c r="W566" s="19">
        <f>+Q566-P566</f>
        <v>0</v>
      </c>
      <c r="X566" s="19">
        <f t="shared" si="19"/>
        <v>0</v>
      </c>
      <c r="Y566" s="19">
        <f>IF(AND(O566&lt;&gt;0,P566&lt;&gt;0),P566-O566,0)</f>
        <v>0</v>
      </c>
    </row>
    <row r="567" spans="1:25" s="15" customFormat="1" x14ac:dyDescent="0.2">
      <c r="A567" s="17">
        <v>44575</v>
      </c>
      <c r="B567" s="16">
        <v>3</v>
      </c>
      <c r="C567" s="12"/>
      <c r="D567" s="12"/>
      <c r="E567" s="12">
        <v>1</v>
      </c>
      <c r="F567" s="12"/>
      <c r="G567" s="12"/>
      <c r="H567" s="12"/>
      <c r="I567" s="12"/>
      <c r="J567" s="12"/>
      <c r="K567" s="12"/>
      <c r="L567" s="12"/>
      <c r="M567" s="12"/>
      <c r="N567" s="18"/>
      <c r="O567" s="18"/>
      <c r="P567" s="18"/>
      <c r="Q567" s="32"/>
      <c r="R567" s="19">
        <v>1.4583333333333299</v>
      </c>
      <c r="S567" s="19">
        <v>0.33333333333333298</v>
      </c>
      <c r="T567" s="10">
        <f>YEAR(A567)</f>
        <v>2022</v>
      </c>
      <c r="U567" s="16">
        <f t="shared" si="20"/>
        <v>3</v>
      </c>
      <c r="V567" s="19">
        <f>+O567-N567</f>
        <v>0</v>
      </c>
      <c r="W567" s="19">
        <f>+Q567-P567</f>
        <v>0</v>
      </c>
      <c r="X567" s="19">
        <f t="shared" si="19"/>
        <v>0</v>
      </c>
      <c r="Y567" s="19">
        <f>IF(AND(O567&lt;&gt;0,P567&lt;&gt;0),P567-O567,0)</f>
        <v>0</v>
      </c>
    </row>
    <row r="568" spans="1:25" s="15" customFormat="1" x14ac:dyDescent="0.2">
      <c r="A568" s="17">
        <v>44576</v>
      </c>
      <c r="B568" s="16">
        <v>3</v>
      </c>
      <c r="C568" s="12"/>
      <c r="D568" s="12"/>
      <c r="E568" s="12">
        <v>1</v>
      </c>
      <c r="F568" s="12"/>
      <c r="G568" s="12"/>
      <c r="H568" s="12"/>
      <c r="I568" s="12"/>
      <c r="J568" s="12"/>
      <c r="K568" s="12"/>
      <c r="L568" s="12"/>
      <c r="M568" s="12"/>
      <c r="N568" s="18"/>
      <c r="O568" s="18"/>
      <c r="P568" s="18"/>
      <c r="Q568" s="32"/>
      <c r="R568" s="19">
        <v>1.4583333333333299</v>
      </c>
      <c r="S568" s="19">
        <v>0.33333333333333298</v>
      </c>
      <c r="T568" s="10">
        <f>YEAR(A568)</f>
        <v>2022</v>
      </c>
      <c r="U568" s="16">
        <f t="shared" si="20"/>
        <v>3</v>
      </c>
      <c r="V568" s="19">
        <f>+O568-N568</f>
        <v>0</v>
      </c>
      <c r="W568" s="19">
        <f>+Q568-P568</f>
        <v>0</v>
      </c>
      <c r="X568" s="19">
        <f t="shared" si="19"/>
        <v>0</v>
      </c>
      <c r="Y568" s="19">
        <f>IF(AND(O568&lt;&gt;0,P568&lt;&gt;0),P568-O568,0)</f>
        <v>0</v>
      </c>
    </row>
    <row r="569" spans="1:25" s="15" customFormat="1" x14ac:dyDescent="0.2">
      <c r="A569" s="17">
        <v>44578</v>
      </c>
      <c r="B569" s="16">
        <v>4</v>
      </c>
      <c r="C569" s="12"/>
      <c r="D569" s="12"/>
      <c r="E569" s="12">
        <v>1</v>
      </c>
      <c r="F569" s="12"/>
      <c r="G569" s="12"/>
      <c r="H569" s="12"/>
      <c r="I569" s="12"/>
      <c r="J569" s="12"/>
      <c r="K569" s="12"/>
      <c r="L569" s="12"/>
      <c r="M569" s="12"/>
      <c r="N569" s="18"/>
      <c r="O569" s="18"/>
      <c r="P569" s="18"/>
      <c r="Q569" s="32"/>
      <c r="R569" s="19">
        <v>1.4583333333333299</v>
      </c>
      <c r="S569" s="19">
        <v>0.33333333333333298</v>
      </c>
      <c r="T569" s="10">
        <f>YEAR(A569)</f>
        <v>2022</v>
      </c>
      <c r="U569" s="16">
        <f t="shared" si="20"/>
        <v>4</v>
      </c>
      <c r="V569" s="19">
        <f>+O569-N569</f>
        <v>0</v>
      </c>
      <c r="W569" s="19">
        <f>+Q569-P569</f>
        <v>0</v>
      </c>
      <c r="X569" s="19">
        <f t="shared" si="19"/>
        <v>0</v>
      </c>
      <c r="Y569" s="19">
        <f>IF(AND(O569&lt;&gt;0,P569&lt;&gt;0),P569-O569,0)</f>
        <v>0</v>
      </c>
    </row>
    <row r="570" spans="1:25" s="15" customFormat="1" x14ac:dyDescent="0.2">
      <c r="A570" s="17">
        <v>44579</v>
      </c>
      <c r="B570" s="16">
        <v>4</v>
      </c>
      <c r="C570" s="12"/>
      <c r="D570" s="12"/>
      <c r="E570" s="12">
        <v>1</v>
      </c>
      <c r="F570" s="12"/>
      <c r="G570" s="12"/>
      <c r="H570" s="12"/>
      <c r="I570" s="12"/>
      <c r="J570" s="12"/>
      <c r="K570" s="12"/>
      <c r="L570" s="12"/>
      <c r="M570" s="12"/>
      <c r="N570" s="18"/>
      <c r="O570" s="18"/>
      <c r="P570" s="18"/>
      <c r="Q570" s="32"/>
      <c r="R570" s="19">
        <v>1.4583333333333299</v>
      </c>
      <c r="S570" s="19">
        <v>0.33333333333333298</v>
      </c>
      <c r="T570" s="10">
        <f>YEAR(A570)</f>
        <v>2022</v>
      </c>
      <c r="U570" s="16">
        <f t="shared" si="20"/>
        <v>4</v>
      </c>
      <c r="V570" s="19">
        <f>+O570-N570</f>
        <v>0</v>
      </c>
      <c r="W570" s="19">
        <f>+Q570-P570</f>
        <v>0</v>
      </c>
      <c r="X570" s="19">
        <f t="shared" si="19"/>
        <v>0</v>
      </c>
      <c r="Y570" s="19">
        <f>IF(AND(O570&lt;&gt;0,P570&lt;&gt;0),P570-O570,0)</f>
        <v>0</v>
      </c>
    </row>
    <row r="571" spans="1:25" s="15" customFormat="1" x14ac:dyDescent="0.2">
      <c r="A571" s="17">
        <v>44580</v>
      </c>
      <c r="B571" s="16">
        <v>4</v>
      </c>
      <c r="C571" s="12"/>
      <c r="D571" s="12"/>
      <c r="E571" s="12">
        <v>1</v>
      </c>
      <c r="F571" s="12"/>
      <c r="G571" s="12"/>
      <c r="H571" s="12"/>
      <c r="I571" s="12"/>
      <c r="J571" s="12"/>
      <c r="K571" s="12"/>
      <c r="L571" s="12"/>
      <c r="M571" s="12"/>
      <c r="N571" s="18"/>
      <c r="O571" s="18"/>
      <c r="P571" s="18"/>
      <c r="Q571" s="32"/>
      <c r="R571" s="19">
        <v>1.4583333333333299</v>
      </c>
      <c r="S571" s="19">
        <v>0.33333333333333298</v>
      </c>
      <c r="T571" s="10">
        <f>YEAR(A571)</f>
        <v>2022</v>
      </c>
      <c r="U571" s="16">
        <f t="shared" si="20"/>
        <v>4</v>
      </c>
      <c r="V571" s="19">
        <f>+O571-N571</f>
        <v>0</v>
      </c>
      <c r="W571" s="19">
        <f>+Q571-P571</f>
        <v>0</v>
      </c>
      <c r="X571" s="19">
        <f t="shared" si="19"/>
        <v>0</v>
      </c>
      <c r="Y571" s="19">
        <f>IF(AND(O571&lt;&gt;0,P571&lt;&gt;0),P571-O571,0)</f>
        <v>0</v>
      </c>
    </row>
    <row r="572" spans="1:25" s="15" customFormat="1" x14ac:dyDescent="0.2">
      <c r="A572" s="17">
        <v>44581</v>
      </c>
      <c r="B572" s="16">
        <v>4</v>
      </c>
      <c r="C572" s="12"/>
      <c r="D572" s="12"/>
      <c r="E572" s="12">
        <v>1</v>
      </c>
      <c r="F572" s="12"/>
      <c r="G572" s="12"/>
      <c r="H572" s="12"/>
      <c r="I572" s="12"/>
      <c r="J572" s="12"/>
      <c r="K572" s="12"/>
      <c r="L572" s="12"/>
      <c r="M572" s="12"/>
      <c r="N572" s="18"/>
      <c r="O572" s="18"/>
      <c r="P572" s="18"/>
      <c r="Q572" s="32"/>
      <c r="R572" s="19">
        <v>1.4583333333333299</v>
      </c>
      <c r="S572" s="19">
        <v>0.33333333333333298</v>
      </c>
      <c r="T572" s="10">
        <f>YEAR(A572)</f>
        <v>2022</v>
      </c>
      <c r="U572" s="16">
        <f t="shared" si="20"/>
        <v>4</v>
      </c>
      <c r="V572" s="19">
        <f>+O572-N572</f>
        <v>0</v>
      </c>
      <c r="W572" s="19">
        <f>+Q572-P572</f>
        <v>0</v>
      </c>
      <c r="X572" s="19">
        <f t="shared" si="19"/>
        <v>0</v>
      </c>
      <c r="Y572" s="19">
        <f>IF(AND(O572&lt;&gt;0,P572&lt;&gt;0),P572-O572,0)</f>
        <v>0</v>
      </c>
    </row>
    <row r="573" spans="1:25" s="15" customFormat="1" x14ac:dyDescent="0.2">
      <c r="A573" s="17">
        <v>44582</v>
      </c>
      <c r="B573" s="16">
        <v>4</v>
      </c>
      <c r="C573" s="12"/>
      <c r="D573" s="12"/>
      <c r="E573" s="12">
        <v>1</v>
      </c>
      <c r="F573" s="12"/>
      <c r="G573" s="12"/>
      <c r="H573" s="12"/>
      <c r="I573" s="12"/>
      <c r="J573" s="12"/>
      <c r="K573" s="12"/>
      <c r="L573" s="12"/>
      <c r="M573" s="12"/>
      <c r="N573" s="18"/>
      <c r="O573" s="18"/>
      <c r="P573" s="18"/>
      <c r="Q573" s="32"/>
      <c r="R573" s="19">
        <v>1.4583333333333299</v>
      </c>
      <c r="S573" s="19">
        <v>0.33333333333333298</v>
      </c>
      <c r="T573" s="10">
        <f>YEAR(A573)</f>
        <v>2022</v>
      </c>
      <c r="U573" s="16">
        <f t="shared" si="20"/>
        <v>4</v>
      </c>
      <c r="V573" s="19">
        <f>+O573-N573</f>
        <v>0</v>
      </c>
      <c r="W573" s="19">
        <f>+Q573-P573</f>
        <v>0</v>
      </c>
      <c r="X573" s="19">
        <f t="shared" si="19"/>
        <v>0</v>
      </c>
      <c r="Y573" s="19">
        <f>IF(AND(O573&lt;&gt;0,P573&lt;&gt;0),P573-O573,0)</f>
        <v>0</v>
      </c>
    </row>
    <row r="574" spans="1:25" s="15" customFormat="1" x14ac:dyDescent="0.2">
      <c r="A574" s="17">
        <v>44583</v>
      </c>
      <c r="B574" s="16">
        <v>4</v>
      </c>
      <c r="C574" s="12"/>
      <c r="D574" s="12"/>
      <c r="E574" s="12">
        <v>1</v>
      </c>
      <c r="F574" s="12"/>
      <c r="G574" s="12"/>
      <c r="H574" s="12"/>
      <c r="I574" s="12"/>
      <c r="J574" s="12"/>
      <c r="K574" s="12"/>
      <c r="L574" s="12"/>
      <c r="M574" s="12"/>
      <c r="N574" s="18"/>
      <c r="O574" s="18"/>
      <c r="P574" s="18"/>
      <c r="Q574" s="32"/>
      <c r="R574" s="19">
        <v>1.4583333333333299</v>
      </c>
      <c r="S574" s="19">
        <v>0.33333333333333298</v>
      </c>
      <c r="T574" s="10">
        <f>YEAR(A574)</f>
        <v>2022</v>
      </c>
      <c r="U574" s="16">
        <f t="shared" si="20"/>
        <v>4</v>
      </c>
      <c r="V574" s="19">
        <f>+O574-N574</f>
        <v>0</v>
      </c>
      <c r="W574" s="19">
        <f>+Q574-P574</f>
        <v>0</v>
      </c>
      <c r="X574" s="19">
        <f t="shared" si="19"/>
        <v>0</v>
      </c>
      <c r="Y574" s="19">
        <f>IF(AND(O574&lt;&gt;0,P574&lt;&gt;0),P574-O574,0)</f>
        <v>0</v>
      </c>
    </row>
    <row r="575" spans="1:25" s="15" customFormat="1" x14ac:dyDescent="0.2">
      <c r="A575" s="28">
        <v>44585</v>
      </c>
      <c r="B575" s="16">
        <v>5</v>
      </c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29">
        <v>0.39231499999732478</v>
      </c>
      <c r="O575" s="24">
        <v>0.58333333333333337</v>
      </c>
      <c r="P575" s="25">
        <v>0.625</v>
      </c>
      <c r="Q575" s="31">
        <v>0.79623800000263145</v>
      </c>
      <c r="R575" s="19">
        <v>1.4583333333333299</v>
      </c>
      <c r="S575" s="19">
        <v>0.33333333333333298</v>
      </c>
      <c r="T575" s="10">
        <f>YEAR(A575)</f>
        <v>2022</v>
      </c>
      <c r="U575" s="16">
        <f t="shared" si="20"/>
        <v>5</v>
      </c>
      <c r="V575" s="19">
        <f>+O575-N575</f>
        <v>0.19101833333600859</v>
      </c>
      <c r="W575" s="19">
        <f>+Q575-P575</f>
        <v>0.17123800000263145</v>
      </c>
      <c r="X575" s="19">
        <f t="shared" si="19"/>
        <v>0.36225633333864005</v>
      </c>
      <c r="Y575" s="19">
        <f>IF(AND(O575&lt;&gt;0,P575&lt;&gt;0),P575-O575,0)</f>
        <v>4.166666666666663E-2</v>
      </c>
    </row>
    <row r="576" spans="1:25" s="15" customFormat="1" x14ac:dyDescent="0.2">
      <c r="A576" s="28">
        <v>44586</v>
      </c>
      <c r="B576" s="16">
        <v>5</v>
      </c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29">
        <v>0.37703699999838136</v>
      </c>
      <c r="O576" s="29">
        <v>0.59958300000289455</v>
      </c>
      <c r="P576" s="30">
        <v>0.61906299999827752</v>
      </c>
      <c r="Q576" s="31">
        <v>0.78909700000076555</v>
      </c>
      <c r="R576" s="19">
        <v>1.4583333333333299</v>
      </c>
      <c r="S576" s="19">
        <v>0.33333333333333298</v>
      </c>
      <c r="T576" s="10">
        <f>YEAR(A576)</f>
        <v>2022</v>
      </c>
      <c r="U576" s="16">
        <f t="shared" si="20"/>
        <v>5</v>
      </c>
      <c r="V576" s="19">
        <f>+O576-N576</f>
        <v>0.22254600000451319</v>
      </c>
      <c r="W576" s="19">
        <f>+Q576-P576</f>
        <v>0.17003400000248803</v>
      </c>
      <c r="X576" s="19">
        <f t="shared" si="19"/>
        <v>0.39258000000700122</v>
      </c>
      <c r="Y576" s="19">
        <f>IF(AND(O576&lt;&gt;0,P576&lt;&gt;0),P576-O576,0)</f>
        <v>1.9479999995382968E-2</v>
      </c>
    </row>
    <row r="577" spans="1:25" s="15" customFormat="1" x14ac:dyDescent="0.2">
      <c r="A577" s="17">
        <v>44587</v>
      </c>
      <c r="B577" s="16">
        <v>5</v>
      </c>
      <c r="C577" s="12">
        <v>1</v>
      </c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8"/>
      <c r="O577" s="18"/>
      <c r="P577" s="18"/>
      <c r="Q577" s="32"/>
      <c r="R577" s="19">
        <v>1.4583333333333299</v>
      </c>
      <c r="S577" s="19">
        <v>0.33333333333333298</v>
      </c>
      <c r="T577" s="10">
        <f>YEAR(A577)</f>
        <v>2022</v>
      </c>
      <c r="U577" s="16">
        <f t="shared" si="20"/>
        <v>5</v>
      </c>
      <c r="V577" s="19">
        <f>+O577-N577</f>
        <v>0</v>
      </c>
      <c r="W577" s="19">
        <f>+Q577-P577</f>
        <v>0</v>
      </c>
      <c r="X577" s="19">
        <f t="shared" si="19"/>
        <v>0</v>
      </c>
      <c r="Y577" s="19">
        <f>IF(AND(O577&lt;&gt;0,P577&lt;&gt;0),P577-O577,0)</f>
        <v>0</v>
      </c>
    </row>
    <row r="578" spans="1:25" s="15" customFormat="1" x14ac:dyDescent="0.2">
      <c r="A578" s="28">
        <v>44588</v>
      </c>
      <c r="B578" s="16">
        <v>5</v>
      </c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29">
        <v>0.37261600000056205</v>
      </c>
      <c r="O578" s="24">
        <v>0.58333333333333337</v>
      </c>
      <c r="P578" s="25">
        <v>0.625</v>
      </c>
      <c r="Q578" s="31">
        <v>0.78961800000251969</v>
      </c>
      <c r="R578" s="19">
        <v>1.4583333333333299</v>
      </c>
      <c r="S578" s="19">
        <v>0.33333333333333298</v>
      </c>
      <c r="T578" s="10">
        <f>YEAR(A578)</f>
        <v>2022</v>
      </c>
      <c r="U578" s="16">
        <f t="shared" si="20"/>
        <v>5</v>
      </c>
      <c r="V578" s="19">
        <f>+O578-N578</f>
        <v>0.21071733333277132</v>
      </c>
      <c r="W578" s="19">
        <f>+Q578-P578</f>
        <v>0.16461800000251969</v>
      </c>
      <c r="X578" s="19">
        <f t="shared" si="19"/>
        <v>0.37533533333529101</v>
      </c>
      <c r="Y578" s="19">
        <f>IF(AND(O578&lt;&gt;0,P578&lt;&gt;0),P578-O578,0)</f>
        <v>4.166666666666663E-2</v>
      </c>
    </row>
    <row r="579" spans="1:25" s="15" customFormat="1" x14ac:dyDescent="0.2">
      <c r="A579" s="28">
        <v>44592</v>
      </c>
      <c r="B579" s="16">
        <v>6</v>
      </c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29">
        <v>0.4143400000029942</v>
      </c>
      <c r="O579" s="29">
        <v>0.59873800000059418</v>
      </c>
      <c r="P579" s="30">
        <v>0.62579900000127964</v>
      </c>
      <c r="Q579" s="31">
        <v>0.79076399999757996</v>
      </c>
      <c r="R579" s="19">
        <v>1.4583333333333299</v>
      </c>
      <c r="S579" s="19">
        <v>0.33333333333333298</v>
      </c>
      <c r="T579" s="10">
        <f>YEAR(A579)</f>
        <v>2022</v>
      </c>
      <c r="U579" s="16">
        <f t="shared" si="20"/>
        <v>6</v>
      </c>
      <c r="V579" s="19">
        <f>+O579-N579</f>
        <v>0.18439799999759998</v>
      </c>
      <c r="W579" s="19">
        <f>+Q579-P579</f>
        <v>0.16496499999630032</v>
      </c>
      <c r="X579" s="19">
        <f t="shared" si="19"/>
        <v>0.3493629999939003</v>
      </c>
      <c r="Y579" s="19">
        <f>IF(AND(O579&lt;&gt;0,P579&lt;&gt;0),P579-O579,0)</f>
        <v>2.7061000000685453E-2</v>
      </c>
    </row>
    <row r="580" spans="1:25" s="15" customFormat="1" x14ac:dyDescent="0.2">
      <c r="A580" s="28">
        <v>44593</v>
      </c>
      <c r="B580" s="16">
        <v>6</v>
      </c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29">
        <v>0.37004599999636412</v>
      </c>
      <c r="O580" s="29">
        <v>0.59601899999688612</v>
      </c>
      <c r="P580" s="30">
        <v>0.62668999999732478</v>
      </c>
      <c r="Q580" s="31">
        <v>0.79393500000151107</v>
      </c>
      <c r="R580" s="19">
        <v>1.4583333333333299</v>
      </c>
      <c r="S580" s="19">
        <v>0.33333333333333298</v>
      </c>
      <c r="T580" s="10">
        <f>YEAR(A580)</f>
        <v>2022</v>
      </c>
      <c r="U580" s="16">
        <f t="shared" si="20"/>
        <v>6</v>
      </c>
      <c r="V580" s="19">
        <f>+O580-N580</f>
        <v>0.22597300000052201</v>
      </c>
      <c r="W580" s="19">
        <f>+Q580-P580</f>
        <v>0.16724500000418629</v>
      </c>
      <c r="X580" s="19">
        <f t="shared" si="19"/>
        <v>0.3932180000047083</v>
      </c>
      <c r="Y580" s="19">
        <f>IF(AND(O580&lt;&gt;0,P580&lt;&gt;0),P580-O580,0)</f>
        <v>3.0671000000438653E-2</v>
      </c>
    </row>
    <row r="581" spans="1:25" s="15" customFormat="1" x14ac:dyDescent="0.2">
      <c r="A581" s="28">
        <v>44594</v>
      </c>
      <c r="B581" s="16">
        <v>6</v>
      </c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29">
        <v>0.36908599999878788</v>
      </c>
      <c r="O581" s="29">
        <v>0.58797500000218861</v>
      </c>
      <c r="P581" s="30">
        <v>0.62855300000228453</v>
      </c>
      <c r="Q581" s="31">
        <v>0.77152799999748822</v>
      </c>
      <c r="R581" s="19">
        <v>1.4583333333333299</v>
      </c>
      <c r="S581" s="19">
        <v>0.33333333333333298</v>
      </c>
      <c r="T581" s="10">
        <f>YEAR(A581)</f>
        <v>2022</v>
      </c>
      <c r="U581" s="16">
        <f t="shared" si="20"/>
        <v>6</v>
      </c>
      <c r="V581" s="19">
        <f>+O581-N581</f>
        <v>0.21888900000340072</v>
      </c>
      <c r="W581" s="19">
        <f>+Q581-P581</f>
        <v>0.14297499999520369</v>
      </c>
      <c r="X581" s="19">
        <f t="shared" ref="X581:X644" si="21">+V581+W581</f>
        <v>0.36186399999860441</v>
      </c>
      <c r="Y581" s="19">
        <f>IF(AND(O581&lt;&gt;0,P581&lt;&gt;0),P581-O581,0)</f>
        <v>4.0578000000095926E-2</v>
      </c>
    </row>
    <row r="582" spans="1:25" s="15" customFormat="1" x14ac:dyDescent="0.2">
      <c r="A582" s="28">
        <v>44595</v>
      </c>
      <c r="B582" s="16">
        <v>6</v>
      </c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29">
        <v>0.37616900000284659</v>
      </c>
      <c r="O582" s="29">
        <v>0.61671300000307383</v>
      </c>
      <c r="P582" s="30">
        <v>0.62547500000073342</v>
      </c>
      <c r="Q582" s="31">
        <v>0.79358800000045449</v>
      </c>
      <c r="R582" s="19">
        <v>1.4583333333333299</v>
      </c>
      <c r="S582" s="19">
        <v>0.33333333333333298</v>
      </c>
      <c r="T582" s="10">
        <f>YEAR(A582)</f>
        <v>2022</v>
      </c>
      <c r="U582" s="16">
        <f t="shared" si="20"/>
        <v>6</v>
      </c>
      <c r="V582" s="19">
        <f>+O582-N582</f>
        <v>0.24054400000022724</v>
      </c>
      <c r="W582" s="19">
        <f>+Q582-P582</f>
        <v>0.16811299999972107</v>
      </c>
      <c r="X582" s="19">
        <f t="shared" si="21"/>
        <v>0.40865699999994831</v>
      </c>
      <c r="Y582" s="19">
        <f>IF(AND(O582&lt;&gt;0,P582&lt;&gt;0),P582-O582,0)</f>
        <v>8.7619999976595864E-3</v>
      </c>
    </row>
    <row r="583" spans="1:25" s="15" customFormat="1" x14ac:dyDescent="0.2">
      <c r="A583" s="28">
        <v>44599</v>
      </c>
      <c r="B583" s="16">
        <v>7</v>
      </c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29">
        <v>0.39724500000011176</v>
      </c>
      <c r="O583" s="29">
        <v>0.6020490000009886</v>
      </c>
      <c r="P583" s="30">
        <v>0.62743100000079721</v>
      </c>
      <c r="Q583" s="31">
        <v>0.80778899999859277</v>
      </c>
      <c r="R583" s="19">
        <v>1.4583333333333299</v>
      </c>
      <c r="S583" s="19">
        <v>0.33333333333333298</v>
      </c>
      <c r="T583" s="10">
        <f>YEAR(A583)</f>
        <v>2022</v>
      </c>
      <c r="U583" s="16">
        <f t="shared" si="20"/>
        <v>7</v>
      </c>
      <c r="V583" s="19">
        <f>+O583-N583</f>
        <v>0.20480400000087684</v>
      </c>
      <c r="W583" s="19">
        <f>+Q583-P583</f>
        <v>0.18035799999779556</v>
      </c>
      <c r="X583" s="19">
        <f t="shared" si="21"/>
        <v>0.3851619999986724</v>
      </c>
      <c r="Y583" s="19">
        <f>IF(AND(O583&lt;&gt;0,P583&lt;&gt;0),P583-O583,0)</f>
        <v>2.5381999999808613E-2</v>
      </c>
    </row>
    <row r="584" spans="1:25" s="15" customFormat="1" x14ac:dyDescent="0.2">
      <c r="A584" s="28">
        <v>44600</v>
      </c>
      <c r="B584" s="16">
        <v>7</v>
      </c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29">
        <v>0.36733799999637995</v>
      </c>
      <c r="O584" s="29">
        <v>0.59922499999811407</v>
      </c>
      <c r="P584" s="30">
        <v>0.62560200000007171</v>
      </c>
      <c r="Q584" s="31">
        <v>0.79099500000302214</v>
      </c>
      <c r="R584" s="19">
        <v>1.4583333333333299</v>
      </c>
      <c r="S584" s="19">
        <v>0.33333333333333298</v>
      </c>
      <c r="T584" s="10">
        <f>YEAR(A584)</f>
        <v>2022</v>
      </c>
      <c r="U584" s="16">
        <f t="shared" si="20"/>
        <v>7</v>
      </c>
      <c r="V584" s="19">
        <f>+O584-N584</f>
        <v>0.23188700000173412</v>
      </c>
      <c r="W584" s="19">
        <f>+Q584-P584</f>
        <v>0.16539300000295043</v>
      </c>
      <c r="X584" s="19">
        <f t="shared" si="21"/>
        <v>0.39728000000468455</v>
      </c>
      <c r="Y584" s="19">
        <f>IF(AND(O584&lt;&gt;0,P584&lt;&gt;0),P584-O584,0)</f>
        <v>2.637700000195764E-2</v>
      </c>
    </row>
    <row r="585" spans="1:25" s="15" customFormat="1" x14ac:dyDescent="0.2">
      <c r="A585" s="17">
        <v>44601</v>
      </c>
      <c r="B585" s="16">
        <v>7</v>
      </c>
      <c r="C585" s="12"/>
      <c r="D585" s="12"/>
      <c r="E585" s="12"/>
      <c r="F585" s="12"/>
      <c r="G585" s="12"/>
      <c r="H585" s="12"/>
      <c r="I585" s="12">
        <v>1</v>
      </c>
      <c r="J585" s="12"/>
      <c r="K585" s="12"/>
      <c r="L585" s="12"/>
      <c r="M585" s="12"/>
      <c r="N585" s="18"/>
      <c r="O585" s="18"/>
      <c r="P585" s="18"/>
      <c r="Q585" s="32"/>
      <c r="R585" s="19">
        <v>1.4583333333333299</v>
      </c>
      <c r="S585" s="19">
        <v>0.33333333333333298</v>
      </c>
      <c r="T585" s="10">
        <f>YEAR(A585)</f>
        <v>2022</v>
      </c>
      <c r="U585" s="16">
        <f t="shared" si="20"/>
        <v>7</v>
      </c>
      <c r="V585" s="19">
        <f>+O585-N585</f>
        <v>0</v>
      </c>
      <c r="W585" s="19">
        <f>+Q585-P585</f>
        <v>0</v>
      </c>
      <c r="X585" s="19">
        <f t="shared" si="21"/>
        <v>0</v>
      </c>
      <c r="Y585" s="19">
        <f>IF(AND(O585&lt;&gt;0,P585&lt;&gt;0),P585-O585,0)</f>
        <v>0</v>
      </c>
    </row>
    <row r="586" spans="1:25" s="15" customFormat="1" x14ac:dyDescent="0.2">
      <c r="A586" s="17">
        <v>44602</v>
      </c>
      <c r="B586" s="16">
        <v>7</v>
      </c>
      <c r="C586" s="12"/>
      <c r="D586" s="12">
        <v>1</v>
      </c>
      <c r="E586" s="12"/>
      <c r="F586" s="12"/>
      <c r="G586" s="12"/>
      <c r="H586" s="12"/>
      <c r="I586" s="12"/>
      <c r="J586" s="12"/>
      <c r="K586" s="12"/>
      <c r="L586" s="12"/>
      <c r="M586" s="12"/>
      <c r="N586" s="18"/>
      <c r="O586" s="18"/>
      <c r="P586" s="18"/>
      <c r="Q586" s="32"/>
      <c r="R586" s="19">
        <v>1.4583333333333299</v>
      </c>
      <c r="S586" s="19">
        <v>0.33333333333333298</v>
      </c>
      <c r="T586" s="10">
        <f>YEAR(A586)</f>
        <v>2022</v>
      </c>
      <c r="U586" s="16">
        <f t="shared" si="20"/>
        <v>7</v>
      </c>
      <c r="V586" s="19">
        <f>+O586-N586</f>
        <v>0</v>
      </c>
      <c r="W586" s="19">
        <f>+Q586-P586</f>
        <v>0</v>
      </c>
      <c r="X586" s="19">
        <f t="shared" si="21"/>
        <v>0</v>
      </c>
      <c r="Y586" s="19">
        <f>IF(AND(O586&lt;&gt;0,P586&lt;&gt;0),P586-O586,0)</f>
        <v>0</v>
      </c>
    </row>
    <row r="587" spans="1:25" s="15" customFormat="1" x14ac:dyDescent="0.2">
      <c r="A587" s="28">
        <v>44607</v>
      </c>
      <c r="B587" s="16">
        <v>8</v>
      </c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29">
        <v>0.3741200000004028</v>
      </c>
      <c r="O587" s="29">
        <v>0.59910900000249967</v>
      </c>
      <c r="P587" s="30">
        <v>0.62550899999769172</v>
      </c>
      <c r="Q587" s="31">
        <v>0.68196799999714131</v>
      </c>
      <c r="R587" s="19">
        <v>1.4583333333333299</v>
      </c>
      <c r="S587" s="19">
        <v>0.33333333333333298</v>
      </c>
      <c r="T587" s="10">
        <f>YEAR(A587)</f>
        <v>2022</v>
      </c>
      <c r="U587" s="16">
        <f t="shared" si="20"/>
        <v>8</v>
      </c>
      <c r="V587" s="19">
        <f>+O587-N587</f>
        <v>0.22498900000209687</v>
      </c>
      <c r="W587" s="19">
        <f>+Q587-P587</f>
        <v>5.6458999999449588E-2</v>
      </c>
      <c r="X587" s="19">
        <f t="shared" si="21"/>
        <v>0.28144800000154646</v>
      </c>
      <c r="Y587" s="19">
        <f>IF(AND(O587&lt;&gt;0,P587&lt;&gt;0),P587-O587,0)</f>
        <v>2.6399999995192047E-2</v>
      </c>
    </row>
    <row r="588" spans="1:25" s="15" customFormat="1" x14ac:dyDescent="0.2">
      <c r="A588" s="17">
        <v>44608</v>
      </c>
      <c r="B588" s="16">
        <v>8</v>
      </c>
      <c r="C588" s="12"/>
      <c r="D588" s="12">
        <v>1</v>
      </c>
      <c r="E588" s="12"/>
      <c r="F588" s="12"/>
      <c r="G588" s="12"/>
      <c r="H588" s="12"/>
      <c r="I588" s="12"/>
      <c r="J588" s="12"/>
      <c r="K588" s="12"/>
      <c r="L588" s="12"/>
      <c r="M588" s="12"/>
      <c r="N588" s="18"/>
      <c r="O588" s="18"/>
      <c r="P588" s="18"/>
      <c r="Q588" s="32"/>
      <c r="R588" s="19">
        <v>1.4583333333333299</v>
      </c>
      <c r="S588" s="19">
        <v>0.33333333333333298</v>
      </c>
      <c r="T588" s="10">
        <f>YEAR(A588)</f>
        <v>2022</v>
      </c>
      <c r="U588" s="16">
        <f t="shared" si="20"/>
        <v>8</v>
      </c>
      <c r="V588" s="19">
        <f>+O588-N588</f>
        <v>0</v>
      </c>
      <c r="W588" s="19">
        <f>+Q588-P588</f>
        <v>0</v>
      </c>
      <c r="X588" s="19">
        <f t="shared" si="21"/>
        <v>0</v>
      </c>
      <c r="Y588" s="19">
        <f>IF(AND(O588&lt;&gt;0,P588&lt;&gt;0),P588-O588,0)</f>
        <v>0</v>
      </c>
    </row>
    <row r="589" spans="1:25" s="15" customFormat="1" x14ac:dyDescent="0.2">
      <c r="A589" s="17">
        <v>44609</v>
      </c>
      <c r="B589" s="16">
        <v>8</v>
      </c>
      <c r="C589" s="12"/>
      <c r="D589" s="12">
        <v>1</v>
      </c>
      <c r="E589" s="12"/>
      <c r="F589" s="12"/>
      <c r="G589" s="12"/>
      <c r="H589" s="12"/>
      <c r="I589" s="12"/>
      <c r="J589" s="12"/>
      <c r="K589" s="12"/>
      <c r="L589" s="12"/>
      <c r="M589" s="12"/>
      <c r="N589" s="18"/>
      <c r="O589" s="18"/>
      <c r="P589" s="18"/>
      <c r="Q589" s="32"/>
      <c r="R589" s="19">
        <v>1.4583333333333299</v>
      </c>
      <c r="S589" s="19">
        <v>0.33333333333333298</v>
      </c>
      <c r="T589" s="10">
        <f>YEAR(A589)</f>
        <v>2022</v>
      </c>
      <c r="U589" s="16">
        <f t="shared" si="20"/>
        <v>8</v>
      </c>
      <c r="V589" s="19">
        <f>+O589-N589</f>
        <v>0</v>
      </c>
      <c r="W589" s="19">
        <f>+Q589-P589</f>
        <v>0</v>
      </c>
      <c r="X589" s="19">
        <f t="shared" si="21"/>
        <v>0</v>
      </c>
      <c r="Y589" s="19">
        <f>IF(AND(O589&lt;&gt;0,P589&lt;&gt;0),P589-O589,0)</f>
        <v>0</v>
      </c>
    </row>
    <row r="590" spans="1:25" s="15" customFormat="1" x14ac:dyDescent="0.2">
      <c r="A590" s="17">
        <v>44613</v>
      </c>
      <c r="B590" s="16">
        <v>9</v>
      </c>
      <c r="C590" s="12">
        <v>1</v>
      </c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8"/>
      <c r="O590" s="18"/>
      <c r="P590" s="18"/>
      <c r="Q590" s="32"/>
      <c r="R590" s="19">
        <v>1.4583333333333299</v>
      </c>
      <c r="S590" s="19">
        <v>0.33333333333333298</v>
      </c>
      <c r="T590" s="10">
        <f>YEAR(A590)</f>
        <v>2022</v>
      </c>
      <c r="U590" s="16">
        <f t="shared" si="20"/>
        <v>9</v>
      </c>
      <c r="V590" s="19">
        <f>+O590-N590</f>
        <v>0</v>
      </c>
      <c r="W590" s="19">
        <f>+Q590-P590</f>
        <v>0</v>
      </c>
      <c r="X590" s="19">
        <f t="shared" si="21"/>
        <v>0</v>
      </c>
      <c r="Y590" s="19">
        <f>IF(AND(O590&lt;&gt;0,P590&lt;&gt;0),P590-O590,0)</f>
        <v>0</v>
      </c>
    </row>
    <row r="591" spans="1:25" s="15" customFormat="1" x14ac:dyDescent="0.2">
      <c r="A591" s="17">
        <v>44614</v>
      </c>
      <c r="B591" s="16">
        <v>9</v>
      </c>
      <c r="C591" s="12">
        <v>1</v>
      </c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8"/>
      <c r="O591" s="18"/>
      <c r="P591" s="18"/>
      <c r="Q591" s="32"/>
      <c r="R591" s="19">
        <v>1.4583333333333299</v>
      </c>
      <c r="S591" s="19">
        <v>0.33333333333333298</v>
      </c>
      <c r="T591" s="10">
        <f>YEAR(A591)</f>
        <v>2022</v>
      </c>
      <c r="U591" s="16">
        <f t="shared" si="20"/>
        <v>9</v>
      </c>
      <c r="V591" s="19">
        <f>+O591-N591</f>
        <v>0</v>
      </c>
      <c r="W591" s="19">
        <f>+Q591-P591</f>
        <v>0</v>
      </c>
      <c r="X591" s="19">
        <f t="shared" si="21"/>
        <v>0</v>
      </c>
      <c r="Y591" s="19">
        <f>IF(AND(O591&lt;&gt;0,P591&lt;&gt;0),P591-O591,0)</f>
        <v>0</v>
      </c>
    </row>
    <row r="592" spans="1:25" s="15" customFormat="1" x14ac:dyDescent="0.2">
      <c r="A592" s="17">
        <v>44615</v>
      </c>
      <c r="B592" s="16">
        <v>9</v>
      </c>
      <c r="C592" s="12">
        <v>1</v>
      </c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8"/>
      <c r="O592" s="18"/>
      <c r="P592" s="18"/>
      <c r="Q592" s="32"/>
      <c r="R592" s="19">
        <v>1.4583333333333299</v>
      </c>
      <c r="S592" s="19">
        <v>0.33333333333333298</v>
      </c>
      <c r="T592" s="10">
        <f>YEAR(A592)</f>
        <v>2022</v>
      </c>
      <c r="U592" s="16">
        <f t="shared" si="20"/>
        <v>9</v>
      </c>
      <c r="V592" s="19">
        <f>+O592-N592</f>
        <v>0</v>
      </c>
      <c r="W592" s="19">
        <f>+Q592-P592</f>
        <v>0</v>
      </c>
      <c r="X592" s="19">
        <f t="shared" si="21"/>
        <v>0</v>
      </c>
      <c r="Y592" s="19">
        <f>IF(AND(O592&lt;&gt;0,P592&lt;&gt;0),P592-O592,0)</f>
        <v>0</v>
      </c>
    </row>
    <row r="593" spans="1:25" s="15" customFormat="1" x14ac:dyDescent="0.2">
      <c r="A593" s="17">
        <v>44616</v>
      </c>
      <c r="B593" s="16">
        <v>9</v>
      </c>
      <c r="C593" s="12">
        <v>1</v>
      </c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8"/>
      <c r="O593" s="18"/>
      <c r="P593" s="18"/>
      <c r="Q593" s="32"/>
      <c r="R593" s="19">
        <v>1.4583333333333299</v>
      </c>
      <c r="S593" s="19">
        <v>0.33333333333333298</v>
      </c>
      <c r="T593" s="10">
        <f>YEAR(A593)</f>
        <v>2022</v>
      </c>
      <c r="U593" s="16">
        <f t="shared" si="20"/>
        <v>9</v>
      </c>
      <c r="V593" s="19">
        <f>+O593-N593</f>
        <v>0</v>
      </c>
      <c r="W593" s="19">
        <f>+Q593-P593</f>
        <v>0</v>
      </c>
      <c r="X593" s="19">
        <f t="shared" si="21"/>
        <v>0</v>
      </c>
      <c r="Y593" s="19">
        <f>IF(AND(O593&lt;&gt;0,P593&lt;&gt;0),P593-O593,0)</f>
        <v>0</v>
      </c>
    </row>
    <row r="594" spans="1:25" s="15" customFormat="1" x14ac:dyDescent="0.2">
      <c r="A594" s="17">
        <v>44621</v>
      </c>
      <c r="B594" s="16">
        <v>10</v>
      </c>
      <c r="C594" s="12"/>
      <c r="D594" s="12"/>
      <c r="E594" s="12"/>
      <c r="F594" s="12"/>
      <c r="G594" s="12"/>
      <c r="H594" s="12"/>
      <c r="I594" s="12">
        <v>1</v>
      </c>
      <c r="J594" s="12"/>
      <c r="K594" s="12"/>
      <c r="L594" s="12"/>
      <c r="M594" s="12"/>
      <c r="N594" s="18"/>
      <c r="O594" s="18"/>
      <c r="P594" s="18"/>
      <c r="Q594" s="32"/>
      <c r="R594" s="19">
        <v>1.4583333333333299</v>
      </c>
      <c r="S594" s="19">
        <v>0.33333333333333298</v>
      </c>
      <c r="T594" s="10">
        <f>YEAR(A594)</f>
        <v>2022</v>
      </c>
      <c r="U594" s="16">
        <f t="shared" si="20"/>
        <v>10</v>
      </c>
      <c r="V594" s="19">
        <f>+O594-N594</f>
        <v>0</v>
      </c>
      <c r="W594" s="19">
        <f>+Q594-P594</f>
        <v>0</v>
      </c>
      <c r="X594" s="19">
        <f t="shared" si="21"/>
        <v>0</v>
      </c>
      <c r="Y594" s="19">
        <f>IF(AND(O594&lt;&gt;0,P594&lt;&gt;0),P594-O594,0)</f>
        <v>0</v>
      </c>
    </row>
    <row r="595" spans="1:25" s="15" customFormat="1" x14ac:dyDescent="0.2">
      <c r="A595" s="28">
        <v>44624</v>
      </c>
      <c r="B595" s="16">
        <v>10</v>
      </c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29">
        <v>0.42139999999926658</v>
      </c>
      <c r="O595" s="24">
        <v>0.54166666666666663</v>
      </c>
      <c r="P595" s="25">
        <v>0.58333333333333337</v>
      </c>
      <c r="Q595" s="31">
        <v>0.77503499999875203</v>
      </c>
      <c r="R595" s="19">
        <v>1.4583333333333299</v>
      </c>
      <c r="S595" s="19">
        <v>0.33333333333333298</v>
      </c>
      <c r="T595" s="10">
        <f>YEAR(A595)</f>
        <v>2022</v>
      </c>
      <c r="U595" s="16">
        <f t="shared" si="20"/>
        <v>10</v>
      </c>
      <c r="V595" s="19">
        <f>+O595-N595</f>
        <v>0.12026666666740005</v>
      </c>
      <c r="W595" s="19">
        <f>+Q595-P595</f>
        <v>0.19170166666541866</v>
      </c>
      <c r="X595" s="19">
        <f t="shared" si="21"/>
        <v>0.3119683333328187</v>
      </c>
      <c r="Y595" s="19">
        <f>IF(AND(O595&lt;&gt;0,P595&lt;&gt;0),P595-O595,0)</f>
        <v>4.1666666666666741E-2</v>
      </c>
    </row>
    <row r="596" spans="1:25" s="15" customFormat="1" x14ac:dyDescent="0.2">
      <c r="A596" s="28">
        <v>44627</v>
      </c>
      <c r="B596" s="16">
        <v>11</v>
      </c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29">
        <v>0.41380799999751616</v>
      </c>
      <c r="O596" s="29">
        <v>0.60431699999753619</v>
      </c>
      <c r="P596" s="30">
        <v>0.62356500000169035</v>
      </c>
      <c r="Q596" s="31">
        <v>0.79785899999842513</v>
      </c>
      <c r="R596" s="19">
        <v>1.4583333333333299</v>
      </c>
      <c r="S596" s="19">
        <v>0.33333333333333298</v>
      </c>
      <c r="T596" s="10">
        <f>YEAR(A596)</f>
        <v>2022</v>
      </c>
      <c r="U596" s="16">
        <f t="shared" si="20"/>
        <v>11</v>
      </c>
      <c r="V596" s="19">
        <f>+O596-N596</f>
        <v>0.19050900000002002</v>
      </c>
      <c r="W596" s="19">
        <f>+Q596-P596</f>
        <v>0.17429399999673478</v>
      </c>
      <c r="X596" s="19">
        <f t="shared" si="21"/>
        <v>0.36480299999675481</v>
      </c>
      <c r="Y596" s="19">
        <f>IF(AND(O596&lt;&gt;0,P596&lt;&gt;0),P596-O596,0)</f>
        <v>1.9248000004154164E-2</v>
      </c>
    </row>
    <row r="597" spans="1:25" s="15" customFormat="1" x14ac:dyDescent="0.2">
      <c r="A597" s="28">
        <v>44628</v>
      </c>
      <c r="B597" s="16">
        <v>11</v>
      </c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29">
        <v>0.41040500000235625</v>
      </c>
      <c r="O597" s="29">
        <v>0.59925900000234833</v>
      </c>
      <c r="P597" s="30">
        <v>0.62865700000111246</v>
      </c>
      <c r="Q597" s="31">
        <v>0.79667799999879207</v>
      </c>
      <c r="R597" s="19">
        <v>1.4583333333333299</v>
      </c>
      <c r="S597" s="19">
        <v>0.33333333333333298</v>
      </c>
      <c r="T597" s="10">
        <f>YEAR(A597)</f>
        <v>2022</v>
      </c>
      <c r="U597" s="16">
        <f t="shared" si="20"/>
        <v>11</v>
      </c>
      <c r="V597" s="19">
        <f>+O597-N597</f>
        <v>0.18885399999999208</v>
      </c>
      <c r="W597" s="19">
        <f>+Q597-P597</f>
        <v>0.16802099999767961</v>
      </c>
      <c r="X597" s="19">
        <f t="shared" si="21"/>
        <v>0.35687499999767169</v>
      </c>
      <c r="Y597" s="19">
        <f>IF(AND(O597&lt;&gt;0,P597&lt;&gt;0),P597-O597,0)</f>
        <v>2.9397999998764135E-2</v>
      </c>
    </row>
    <row r="598" spans="1:25" s="15" customFormat="1" x14ac:dyDescent="0.2">
      <c r="A598" s="28">
        <v>44629</v>
      </c>
      <c r="B598" s="16">
        <v>11</v>
      </c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29">
        <v>0.38488399999914691</v>
      </c>
      <c r="O598" s="29">
        <v>0.60547499999665888</v>
      </c>
      <c r="P598" s="30">
        <v>0.62549800000124378</v>
      </c>
      <c r="Q598" s="31">
        <v>0.79113399999914691</v>
      </c>
      <c r="R598" s="19">
        <v>1.4583333333333299</v>
      </c>
      <c r="S598" s="19">
        <v>0.33333333333333298</v>
      </c>
      <c r="T598" s="10">
        <f>YEAR(A598)</f>
        <v>2022</v>
      </c>
      <c r="U598" s="16">
        <f t="shared" si="20"/>
        <v>11</v>
      </c>
      <c r="V598" s="19">
        <f>+O598-N598</f>
        <v>0.22059099999751197</v>
      </c>
      <c r="W598" s="19">
        <f>+Q598-P598</f>
        <v>0.16563599999790313</v>
      </c>
      <c r="X598" s="19">
        <f t="shared" si="21"/>
        <v>0.3862269999954151</v>
      </c>
      <c r="Y598" s="19">
        <f>IF(AND(O598&lt;&gt;0,P598&lt;&gt;0),P598-O598,0)</f>
        <v>2.0023000004584901E-2</v>
      </c>
    </row>
    <row r="599" spans="1:25" s="15" customFormat="1" x14ac:dyDescent="0.2">
      <c r="A599" s="28">
        <v>44630</v>
      </c>
      <c r="B599" s="16">
        <v>11</v>
      </c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29">
        <v>0.36015000000043074</v>
      </c>
      <c r="O599" s="29">
        <v>0.60792799999762792</v>
      </c>
      <c r="P599" s="30">
        <v>0.62799800000357209</v>
      </c>
      <c r="Q599" s="31">
        <v>0.80686299999797484</v>
      </c>
      <c r="R599" s="19">
        <v>1.4583333333333299</v>
      </c>
      <c r="S599" s="19">
        <v>0.33333333333333298</v>
      </c>
      <c r="T599" s="10">
        <f>YEAR(A599)</f>
        <v>2022</v>
      </c>
      <c r="U599" s="16">
        <f t="shared" si="20"/>
        <v>11</v>
      </c>
      <c r="V599" s="19">
        <f>+O599-N599</f>
        <v>0.24777799999719718</v>
      </c>
      <c r="W599" s="19">
        <f>+Q599-P599</f>
        <v>0.17886499999440275</v>
      </c>
      <c r="X599" s="19">
        <f t="shared" si="21"/>
        <v>0.42664299999159994</v>
      </c>
      <c r="Y599" s="19">
        <f>IF(AND(O599&lt;&gt;0,P599&lt;&gt;0),P599-O599,0)</f>
        <v>2.0070000005944166E-2</v>
      </c>
    </row>
    <row r="600" spans="1:25" s="15" customFormat="1" x14ac:dyDescent="0.2">
      <c r="A600" s="28">
        <v>44632</v>
      </c>
      <c r="B600" s="16">
        <v>11</v>
      </c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29">
        <v>0.36985000000277068</v>
      </c>
      <c r="O600" s="29">
        <v>0.58236100000067381</v>
      </c>
      <c r="P600" s="30">
        <v>0.62384300000121584</v>
      </c>
      <c r="Q600" s="31">
        <v>0.76267399999778718</v>
      </c>
      <c r="R600" s="19">
        <v>1.4583333333333299</v>
      </c>
      <c r="S600" s="19">
        <v>0.33333333333333298</v>
      </c>
      <c r="T600" s="10">
        <f>YEAR(A600)</f>
        <v>2022</v>
      </c>
      <c r="U600" s="16">
        <f t="shared" si="20"/>
        <v>11</v>
      </c>
      <c r="V600" s="19">
        <f>+O600-N600</f>
        <v>0.21251099999790313</v>
      </c>
      <c r="W600" s="19">
        <f>+Q600-P600</f>
        <v>0.13883099999657134</v>
      </c>
      <c r="X600" s="19">
        <f t="shared" si="21"/>
        <v>0.35134199999447446</v>
      </c>
      <c r="Y600" s="19">
        <f>IF(AND(O600&lt;&gt;0,P600&lt;&gt;0),P600-O600,0)</f>
        <v>4.148200000054203E-2</v>
      </c>
    </row>
    <row r="601" spans="1:25" s="15" customFormat="1" x14ac:dyDescent="0.2">
      <c r="A601" s="28">
        <v>44634</v>
      </c>
      <c r="B601" s="16">
        <v>12</v>
      </c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29">
        <v>0.37258100000326522</v>
      </c>
      <c r="O601" s="29">
        <v>0.59066000000166241</v>
      </c>
      <c r="P601" s="30">
        <v>0.62571800000296207</v>
      </c>
      <c r="Q601" s="31">
        <v>0.79165500000090105</v>
      </c>
      <c r="R601" s="19">
        <v>1.4583333333333299</v>
      </c>
      <c r="S601" s="19">
        <v>0.33333333333333298</v>
      </c>
      <c r="T601" s="10">
        <f>YEAR(A601)</f>
        <v>2022</v>
      </c>
      <c r="U601" s="16">
        <f t="shared" si="20"/>
        <v>12</v>
      </c>
      <c r="V601" s="19">
        <f>+O601-N601</f>
        <v>0.21807899999839719</v>
      </c>
      <c r="W601" s="19">
        <f>+Q601-P601</f>
        <v>0.16593699999793898</v>
      </c>
      <c r="X601" s="19">
        <f t="shared" si="21"/>
        <v>0.38401599999633618</v>
      </c>
      <c r="Y601" s="19">
        <f>IF(AND(O601&lt;&gt;0,P601&lt;&gt;0),P601-O601,0)</f>
        <v>3.5058000001299661E-2</v>
      </c>
    </row>
    <row r="602" spans="1:25" s="15" customFormat="1" x14ac:dyDescent="0.2">
      <c r="A602" s="28">
        <v>44635</v>
      </c>
      <c r="B602" s="16">
        <v>12</v>
      </c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29">
        <v>0.37443299999722512</v>
      </c>
      <c r="O602" s="29">
        <v>0.61229199999797856</v>
      </c>
      <c r="P602" s="30">
        <v>0.63541699999768753</v>
      </c>
      <c r="Q602" s="31">
        <v>0.81333299999823794</v>
      </c>
      <c r="R602" s="19">
        <v>1.4583333333333299</v>
      </c>
      <c r="S602" s="19">
        <v>0.33333333333333298</v>
      </c>
      <c r="T602" s="10">
        <f>YEAR(A602)</f>
        <v>2022</v>
      </c>
      <c r="U602" s="16">
        <f t="shared" ref="U602:U665" si="22">WEEKNUM(A602)</f>
        <v>12</v>
      </c>
      <c r="V602" s="19">
        <f>+O602-N602</f>
        <v>0.23785900000075344</v>
      </c>
      <c r="W602" s="19">
        <f>+Q602-P602</f>
        <v>0.17791600000055041</v>
      </c>
      <c r="X602" s="19">
        <f t="shared" si="21"/>
        <v>0.41577500000130385</v>
      </c>
      <c r="Y602" s="19">
        <f>IF(AND(O602&lt;&gt;0,P602&lt;&gt;0),P602-O602,0)</f>
        <v>2.3124999999708962E-2</v>
      </c>
    </row>
    <row r="603" spans="1:25" s="15" customFormat="1" x14ac:dyDescent="0.2">
      <c r="A603" s="28">
        <v>44636</v>
      </c>
      <c r="B603" s="16">
        <v>12</v>
      </c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29">
        <v>0.36447900000348454</v>
      </c>
      <c r="O603" s="29">
        <v>0.58653900000354042</v>
      </c>
      <c r="P603" s="30">
        <v>0.62103000000206521</v>
      </c>
      <c r="Q603" s="31">
        <v>0.81116900000051828</v>
      </c>
      <c r="R603" s="19">
        <v>1.4583333333333299</v>
      </c>
      <c r="S603" s="19">
        <v>0.33333333333333298</v>
      </c>
      <c r="T603" s="10">
        <f>YEAR(A603)</f>
        <v>2022</v>
      </c>
      <c r="U603" s="16">
        <f t="shared" si="22"/>
        <v>12</v>
      </c>
      <c r="V603" s="19">
        <f>+O603-N603</f>
        <v>0.22206000000005588</v>
      </c>
      <c r="W603" s="19">
        <f>+Q603-P603</f>
        <v>0.19013899999845307</v>
      </c>
      <c r="X603" s="19">
        <f t="shared" si="21"/>
        <v>0.41219899999850895</v>
      </c>
      <c r="Y603" s="19">
        <f>IF(AND(O603&lt;&gt;0,P603&lt;&gt;0),P603-O603,0)</f>
        <v>3.4490999998524785E-2</v>
      </c>
    </row>
    <row r="604" spans="1:25" s="15" customFormat="1" x14ac:dyDescent="0.2">
      <c r="A604" s="28">
        <v>44637</v>
      </c>
      <c r="B604" s="16">
        <v>12</v>
      </c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29">
        <v>0.3740509999988717</v>
      </c>
      <c r="O604" s="29">
        <v>0.59409700000105659</v>
      </c>
      <c r="P604" s="30">
        <v>0.614953999996942</v>
      </c>
      <c r="Q604" s="31">
        <v>0.79609999999956926</v>
      </c>
      <c r="R604" s="19">
        <v>1.4583333333333299</v>
      </c>
      <c r="S604" s="19">
        <v>0.33333333333333298</v>
      </c>
      <c r="T604" s="10">
        <f>YEAR(A604)</f>
        <v>2022</v>
      </c>
      <c r="U604" s="16">
        <f t="shared" si="22"/>
        <v>12</v>
      </c>
      <c r="V604" s="19">
        <f>+O604-N604</f>
        <v>0.22004600000218488</v>
      </c>
      <c r="W604" s="19">
        <f>+Q604-P604</f>
        <v>0.18114600000262726</v>
      </c>
      <c r="X604" s="19">
        <f t="shared" si="21"/>
        <v>0.40119200000481214</v>
      </c>
      <c r="Y604" s="19">
        <f>IF(AND(O604&lt;&gt;0,P604&lt;&gt;0),P604-O604,0)</f>
        <v>2.0856999995885417E-2</v>
      </c>
    </row>
    <row r="605" spans="1:25" s="15" customFormat="1" x14ac:dyDescent="0.2">
      <c r="A605" s="28">
        <v>44641</v>
      </c>
      <c r="B605" s="16">
        <v>13</v>
      </c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29">
        <v>0.37165500000264728</v>
      </c>
      <c r="O605" s="29">
        <v>0.58616900000197347</v>
      </c>
      <c r="P605" s="30">
        <v>0.60874999999941792</v>
      </c>
      <c r="Q605" s="31">
        <v>0.81758100000297418</v>
      </c>
      <c r="R605" s="19">
        <v>1.4583333333333299</v>
      </c>
      <c r="S605" s="19">
        <v>0.33333333333333298</v>
      </c>
      <c r="T605" s="10">
        <f>YEAR(A605)</f>
        <v>2022</v>
      </c>
      <c r="U605" s="16">
        <f t="shared" si="22"/>
        <v>13</v>
      </c>
      <c r="V605" s="19">
        <f>+O605-N605</f>
        <v>0.21451399999932619</v>
      </c>
      <c r="W605" s="19">
        <f>+Q605-P605</f>
        <v>0.20883100000355626</v>
      </c>
      <c r="X605" s="19">
        <f t="shared" si="21"/>
        <v>0.42334500000288244</v>
      </c>
      <c r="Y605" s="19">
        <f>IF(AND(O605&lt;&gt;0,P605&lt;&gt;0),P605-O605,0)</f>
        <v>2.2580999997444451E-2</v>
      </c>
    </row>
    <row r="606" spans="1:25" s="15" customFormat="1" x14ac:dyDescent="0.2">
      <c r="A606" s="28">
        <v>44642</v>
      </c>
      <c r="B606" s="16">
        <v>13</v>
      </c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29">
        <v>0.3721300000033807</v>
      </c>
      <c r="O606" s="29">
        <v>0.61429399999906309</v>
      </c>
      <c r="P606" s="30">
        <v>0.6343059999999241</v>
      </c>
      <c r="Q606" s="31">
        <v>0.79406200000084937</v>
      </c>
      <c r="R606" s="19">
        <v>1.4583333333333299</v>
      </c>
      <c r="S606" s="19">
        <v>0.33333333333333298</v>
      </c>
      <c r="T606" s="10">
        <f>YEAR(A606)</f>
        <v>2022</v>
      </c>
      <c r="U606" s="16">
        <f t="shared" si="22"/>
        <v>13</v>
      </c>
      <c r="V606" s="19">
        <f>+O606-N606</f>
        <v>0.24216399999568239</v>
      </c>
      <c r="W606" s="19">
        <f>+Q606-P606</f>
        <v>0.15975600000092527</v>
      </c>
      <c r="X606" s="19">
        <f t="shared" si="21"/>
        <v>0.40191999999660766</v>
      </c>
      <c r="Y606" s="19">
        <f>IF(AND(O606&lt;&gt;0,P606&lt;&gt;0),P606-O606,0)</f>
        <v>2.0012000000861008E-2</v>
      </c>
    </row>
    <row r="607" spans="1:25" s="15" customFormat="1" x14ac:dyDescent="0.2">
      <c r="A607" s="28">
        <v>44643</v>
      </c>
      <c r="B607" s="16">
        <v>13</v>
      </c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29">
        <v>0.36199099999794271</v>
      </c>
      <c r="O607" s="29">
        <v>0.59630800000013551</v>
      </c>
      <c r="P607" s="30">
        <v>0.62751199999911478</v>
      </c>
      <c r="Q607" s="31">
        <v>0.79579899999953341</v>
      </c>
      <c r="R607" s="19">
        <v>1.4583333333333299</v>
      </c>
      <c r="S607" s="19">
        <v>0.33333333333333298</v>
      </c>
      <c r="T607" s="10">
        <f>YEAR(A607)</f>
        <v>2022</v>
      </c>
      <c r="U607" s="16">
        <f t="shared" si="22"/>
        <v>13</v>
      </c>
      <c r="V607" s="19">
        <f>+O607-N607</f>
        <v>0.2343170000021928</v>
      </c>
      <c r="W607" s="19">
        <f>+Q607-P607</f>
        <v>0.16828700000041863</v>
      </c>
      <c r="X607" s="19">
        <f t="shared" si="21"/>
        <v>0.40260400000261143</v>
      </c>
      <c r="Y607" s="19">
        <f>IF(AND(O607&lt;&gt;0,P607&lt;&gt;0),P607-O607,0)</f>
        <v>3.120399999897927E-2</v>
      </c>
    </row>
    <row r="608" spans="1:25" s="15" customFormat="1" x14ac:dyDescent="0.2">
      <c r="A608" s="28">
        <v>44644</v>
      </c>
      <c r="B608" s="16">
        <v>13</v>
      </c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29">
        <v>0.37011599999823375</v>
      </c>
      <c r="O608" s="29">
        <v>0.59568299999955343</v>
      </c>
      <c r="P608" s="30">
        <v>0.62921300000016345</v>
      </c>
      <c r="Q608" s="31">
        <v>0.80212999999639578</v>
      </c>
      <c r="R608" s="19">
        <v>1.4583333333333299</v>
      </c>
      <c r="S608" s="19">
        <v>0.33333333333333298</v>
      </c>
      <c r="T608" s="10">
        <f>YEAR(A608)</f>
        <v>2022</v>
      </c>
      <c r="U608" s="16">
        <f t="shared" si="22"/>
        <v>13</v>
      </c>
      <c r="V608" s="19">
        <f>+O608-N608</f>
        <v>0.22556700000131968</v>
      </c>
      <c r="W608" s="19">
        <f>+Q608-P608</f>
        <v>0.17291699999623233</v>
      </c>
      <c r="X608" s="19">
        <f t="shared" si="21"/>
        <v>0.39848399999755202</v>
      </c>
      <c r="Y608" s="19">
        <f>IF(AND(O608&lt;&gt;0,P608&lt;&gt;0),P608-O608,0)</f>
        <v>3.3530000000610016E-2</v>
      </c>
    </row>
    <row r="609" spans="1:25" s="15" customFormat="1" x14ac:dyDescent="0.2">
      <c r="A609" s="28">
        <v>44648</v>
      </c>
      <c r="B609" s="16">
        <v>14</v>
      </c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29">
        <v>0.33663199999864446</v>
      </c>
      <c r="O609" s="29">
        <v>0.54410900000220863</v>
      </c>
      <c r="P609" s="30">
        <v>0.57774300000164658</v>
      </c>
      <c r="Q609" s="31">
        <v>0.71168999999645166</v>
      </c>
      <c r="R609" s="19">
        <v>1.4583333333333299</v>
      </c>
      <c r="S609" s="19">
        <v>0.33333333333333298</v>
      </c>
      <c r="T609" s="10">
        <f>YEAR(A609)</f>
        <v>2022</v>
      </c>
      <c r="U609" s="16">
        <f t="shared" si="22"/>
        <v>14</v>
      </c>
      <c r="V609" s="19">
        <f>+O609-N609</f>
        <v>0.20747700000356417</v>
      </c>
      <c r="W609" s="19">
        <f>+Q609-P609</f>
        <v>0.13394699999480508</v>
      </c>
      <c r="X609" s="19">
        <f t="shared" si="21"/>
        <v>0.34142399999836925</v>
      </c>
      <c r="Y609" s="19">
        <f>IF(AND(O609&lt;&gt;0,P609&lt;&gt;0),P609-O609,0)</f>
        <v>3.3633999999437947E-2</v>
      </c>
    </row>
    <row r="610" spans="1:25" s="15" customFormat="1" x14ac:dyDescent="0.2">
      <c r="A610" s="28">
        <v>44649</v>
      </c>
      <c r="B610" s="16">
        <v>14</v>
      </c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24">
        <v>0.33333333333333331</v>
      </c>
      <c r="O610" s="29">
        <v>0.56486099999892758</v>
      </c>
      <c r="P610" s="30">
        <v>0.58995400000276277</v>
      </c>
      <c r="Q610" s="31">
        <v>0.75582199999917066</v>
      </c>
      <c r="R610" s="19">
        <v>1.4583333333333299</v>
      </c>
      <c r="S610" s="19">
        <v>0.33333333333333298</v>
      </c>
      <c r="T610" s="10">
        <f>YEAR(A610)</f>
        <v>2022</v>
      </c>
      <c r="U610" s="16">
        <f t="shared" si="22"/>
        <v>14</v>
      </c>
      <c r="V610" s="19">
        <f>+O610-N610</f>
        <v>0.23152766666559427</v>
      </c>
      <c r="W610" s="19">
        <f>+Q610-P610</f>
        <v>0.16586799999640789</v>
      </c>
      <c r="X610" s="19">
        <f t="shared" si="21"/>
        <v>0.39739566666200216</v>
      </c>
      <c r="Y610" s="19">
        <f>IF(AND(O610&lt;&gt;0,P610&lt;&gt;0),P610-O610,0)</f>
        <v>2.5093000003835186E-2</v>
      </c>
    </row>
    <row r="611" spans="1:25" s="15" customFormat="1" x14ac:dyDescent="0.2">
      <c r="A611" s="28">
        <v>44650</v>
      </c>
      <c r="B611" s="16">
        <v>14</v>
      </c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29">
        <v>0.31452500000159489</v>
      </c>
      <c r="O611" s="29">
        <v>0.54563700000289828</v>
      </c>
      <c r="P611" s="30">
        <v>0.59302100000058999</v>
      </c>
      <c r="Q611" s="31">
        <v>0.74480300000141142</v>
      </c>
      <c r="R611" s="19">
        <v>1.4583333333333299</v>
      </c>
      <c r="S611" s="19">
        <v>0.33333333333333298</v>
      </c>
      <c r="T611" s="10">
        <f>YEAR(A611)</f>
        <v>2022</v>
      </c>
      <c r="U611" s="16">
        <f t="shared" si="22"/>
        <v>14</v>
      </c>
      <c r="V611" s="19">
        <f>+O611-N611</f>
        <v>0.23111200000130339</v>
      </c>
      <c r="W611" s="19">
        <f>+Q611-P611</f>
        <v>0.15178200000082143</v>
      </c>
      <c r="X611" s="19">
        <f t="shared" si="21"/>
        <v>0.38289400000212481</v>
      </c>
      <c r="Y611" s="19">
        <f>IF(AND(O611&lt;&gt;0,P611&lt;&gt;0),P611-O611,0)</f>
        <v>4.7383999997691717E-2</v>
      </c>
    </row>
    <row r="612" spans="1:25" s="15" customFormat="1" x14ac:dyDescent="0.2">
      <c r="A612" s="28">
        <v>44651</v>
      </c>
      <c r="B612" s="16">
        <v>14</v>
      </c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29">
        <v>0.32574100000056205</v>
      </c>
      <c r="O612" s="29">
        <v>0.56326399999670684</v>
      </c>
      <c r="P612" s="30">
        <v>0.58348400000249967</v>
      </c>
      <c r="Q612" s="31">
        <v>0.76444400000036694</v>
      </c>
      <c r="R612" s="19">
        <v>1.4583333333333299</v>
      </c>
      <c r="S612" s="19">
        <v>0.33333333333333298</v>
      </c>
      <c r="T612" s="10">
        <f>YEAR(A612)</f>
        <v>2022</v>
      </c>
      <c r="U612" s="16">
        <f t="shared" si="22"/>
        <v>14</v>
      </c>
      <c r="V612" s="19">
        <f>+O612-N612</f>
        <v>0.23752299999614479</v>
      </c>
      <c r="W612" s="19">
        <f>+Q612-P612</f>
        <v>0.18095999999786727</v>
      </c>
      <c r="X612" s="19">
        <f t="shared" si="21"/>
        <v>0.41848299999401206</v>
      </c>
      <c r="Y612" s="19">
        <f>IF(AND(O612&lt;&gt;0,P612&lt;&gt;0),P612-O612,0)</f>
        <v>2.0220000005792826E-2</v>
      </c>
    </row>
    <row r="613" spans="1:25" s="15" customFormat="1" x14ac:dyDescent="0.2">
      <c r="A613" s="28">
        <v>44655</v>
      </c>
      <c r="B613" s="16">
        <v>15</v>
      </c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29">
        <v>0.43377299999701791</v>
      </c>
      <c r="O613" s="24">
        <v>0.54166666666666663</v>
      </c>
      <c r="P613" s="25">
        <v>0.58333333333333337</v>
      </c>
      <c r="Q613" s="31">
        <v>0.75141199999779928</v>
      </c>
      <c r="R613" s="19">
        <v>1.4583333333333299</v>
      </c>
      <c r="S613" s="19">
        <v>0.33333333333333298</v>
      </c>
      <c r="T613" s="10">
        <f>YEAR(A613)</f>
        <v>2022</v>
      </c>
      <c r="U613" s="16">
        <f t="shared" si="22"/>
        <v>15</v>
      </c>
      <c r="V613" s="19">
        <f>+O613-N613</f>
        <v>0.10789366666964872</v>
      </c>
      <c r="W613" s="19">
        <f>+Q613-P613</f>
        <v>0.16807866666446591</v>
      </c>
      <c r="X613" s="19">
        <f t="shared" si="21"/>
        <v>0.27597233333411464</v>
      </c>
      <c r="Y613" s="19">
        <f>IF(AND(O613&lt;&gt;0,P613&lt;&gt;0),P613-O613,0)</f>
        <v>4.1666666666666741E-2</v>
      </c>
    </row>
    <row r="614" spans="1:25" s="15" customFormat="1" x14ac:dyDescent="0.2">
      <c r="A614" s="28">
        <v>44656</v>
      </c>
      <c r="B614" s="16">
        <v>15</v>
      </c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29">
        <v>0.33333333333333331</v>
      </c>
      <c r="O614" s="29">
        <v>0.54166666666666663</v>
      </c>
      <c r="P614" s="30">
        <v>0.58333333333333337</v>
      </c>
      <c r="Q614" s="31">
        <v>0.74237300000095274</v>
      </c>
      <c r="R614" s="19">
        <v>1.4583333333333299</v>
      </c>
      <c r="S614" s="19">
        <v>0.33333333333333298</v>
      </c>
      <c r="T614" s="10">
        <f>YEAR(A614)</f>
        <v>2022</v>
      </c>
      <c r="U614" s="16">
        <f t="shared" si="22"/>
        <v>15</v>
      </c>
      <c r="V614" s="19">
        <f>+O614-N614</f>
        <v>0.20833333333333331</v>
      </c>
      <c r="W614" s="19">
        <f>+Q614-P614</f>
        <v>0.15903966666761937</v>
      </c>
      <c r="X614" s="19">
        <f t="shared" si="21"/>
        <v>0.36737300000095269</v>
      </c>
      <c r="Y614" s="19">
        <f>IF(AND(O614&lt;&gt;0,P614&lt;&gt;0),P614-O614,0)</f>
        <v>4.1666666666666741E-2</v>
      </c>
    </row>
    <row r="615" spans="1:25" s="15" customFormat="1" x14ac:dyDescent="0.2">
      <c r="A615" s="17">
        <v>44657</v>
      </c>
      <c r="B615" s="16">
        <v>15</v>
      </c>
      <c r="C615" s="12"/>
      <c r="D615" s="12"/>
      <c r="E615" s="12"/>
      <c r="F615" s="12"/>
      <c r="G615" s="12"/>
      <c r="H615" s="12"/>
      <c r="I615" s="12">
        <v>1</v>
      </c>
      <c r="J615" s="12"/>
      <c r="K615" s="12"/>
      <c r="L615" s="12"/>
      <c r="M615" s="12"/>
      <c r="N615" s="18"/>
      <c r="O615" s="18"/>
      <c r="P615" s="18"/>
      <c r="Q615" s="32"/>
      <c r="R615" s="19">
        <v>1.4583333333333299</v>
      </c>
      <c r="S615" s="19">
        <v>0.33333333333333298</v>
      </c>
      <c r="T615" s="10">
        <f>YEAR(A615)</f>
        <v>2022</v>
      </c>
      <c r="U615" s="16">
        <f t="shared" si="22"/>
        <v>15</v>
      </c>
      <c r="V615" s="19">
        <f>+O615-N615</f>
        <v>0</v>
      </c>
      <c r="W615" s="19">
        <f>+Q615-P615</f>
        <v>0</v>
      </c>
      <c r="X615" s="19">
        <f t="shared" si="21"/>
        <v>0</v>
      </c>
      <c r="Y615" s="19">
        <f>IF(AND(O615&lt;&gt;0,P615&lt;&gt;0),P615-O615,0)</f>
        <v>0</v>
      </c>
    </row>
    <row r="616" spans="1:25" s="15" customFormat="1" x14ac:dyDescent="0.2">
      <c r="A616" s="28">
        <v>44658</v>
      </c>
      <c r="B616" s="16">
        <v>15</v>
      </c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29">
        <v>0.32987300000240793</v>
      </c>
      <c r="O616" s="24">
        <v>0.54166666666666663</v>
      </c>
      <c r="P616" s="25">
        <v>0.58333333333333337</v>
      </c>
      <c r="Q616" s="31">
        <v>0.71418999999877997</v>
      </c>
      <c r="R616" s="19">
        <v>1.4583333333333299</v>
      </c>
      <c r="S616" s="19">
        <v>0.33333333333333298</v>
      </c>
      <c r="T616" s="10">
        <f>YEAR(A616)</f>
        <v>2022</v>
      </c>
      <c r="U616" s="16">
        <f t="shared" si="22"/>
        <v>15</v>
      </c>
      <c r="V616" s="19">
        <f>+O616-N616</f>
        <v>0.2117936666642587</v>
      </c>
      <c r="W616" s="19">
        <f>+Q616-P616</f>
        <v>0.1308566666654466</v>
      </c>
      <c r="X616" s="19">
        <f t="shared" si="21"/>
        <v>0.34265033332970529</v>
      </c>
      <c r="Y616" s="19">
        <f>IF(AND(O616&lt;&gt;0,P616&lt;&gt;0),P616-O616,0)</f>
        <v>4.1666666666666741E-2</v>
      </c>
    </row>
    <row r="617" spans="1:25" s="15" customFormat="1" x14ac:dyDescent="0.2">
      <c r="A617" s="28">
        <v>44660</v>
      </c>
      <c r="B617" s="16">
        <v>15</v>
      </c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29">
        <v>0.32385400000202935</v>
      </c>
      <c r="O617" s="29">
        <v>0.56519700000353623</v>
      </c>
      <c r="P617" s="30">
        <v>0.59127299999818206</v>
      </c>
      <c r="Q617" s="31">
        <v>0.72408600000198931</v>
      </c>
      <c r="R617" s="19">
        <v>1.4583333333333299</v>
      </c>
      <c r="S617" s="19">
        <v>0.33333333333333298</v>
      </c>
      <c r="T617" s="10">
        <f>YEAR(A617)</f>
        <v>2022</v>
      </c>
      <c r="U617" s="16">
        <f t="shared" si="22"/>
        <v>15</v>
      </c>
      <c r="V617" s="19">
        <f>+O617-N617</f>
        <v>0.24134300000150688</v>
      </c>
      <c r="W617" s="19">
        <f>+Q617-P617</f>
        <v>0.13281300000380725</v>
      </c>
      <c r="X617" s="19">
        <f t="shared" si="21"/>
        <v>0.37415600000531413</v>
      </c>
      <c r="Y617" s="19">
        <f>IF(AND(O617&lt;&gt;0,P617&lt;&gt;0),P617-O617,0)</f>
        <v>2.6075999994645827E-2</v>
      </c>
    </row>
    <row r="618" spans="1:25" s="15" customFormat="1" x14ac:dyDescent="0.2">
      <c r="A618" s="28">
        <v>44662</v>
      </c>
      <c r="B618" s="16">
        <v>16</v>
      </c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29">
        <v>0.32590299999719718</v>
      </c>
      <c r="O618" s="24">
        <v>0.54166666666666663</v>
      </c>
      <c r="P618" s="25">
        <v>0.58333333333333337</v>
      </c>
      <c r="Q618" s="31">
        <v>0.73469900000054622</v>
      </c>
      <c r="R618" s="19">
        <v>1.4583333333333299</v>
      </c>
      <c r="S618" s="19">
        <v>0.33333333333333298</v>
      </c>
      <c r="T618" s="10">
        <f>YEAR(A618)</f>
        <v>2022</v>
      </c>
      <c r="U618" s="16">
        <f t="shared" si="22"/>
        <v>16</v>
      </c>
      <c r="V618" s="19">
        <f>+O618-N618</f>
        <v>0.21576366666946944</v>
      </c>
      <c r="W618" s="19">
        <f>+Q618-P618</f>
        <v>0.15136566666721285</v>
      </c>
      <c r="X618" s="19">
        <f t="shared" si="21"/>
        <v>0.3671293333366823</v>
      </c>
      <c r="Y618" s="19">
        <f>IF(AND(O618&lt;&gt;0,P618&lt;&gt;0),P618-O618,0)</f>
        <v>4.1666666666666741E-2</v>
      </c>
    </row>
    <row r="619" spans="1:25" s="15" customFormat="1" x14ac:dyDescent="0.2">
      <c r="A619" s="28">
        <v>44663</v>
      </c>
      <c r="B619" s="16">
        <v>16</v>
      </c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29">
        <v>0.32828699999663513</v>
      </c>
      <c r="O619" s="24">
        <v>0.54166666666666663</v>
      </c>
      <c r="P619" s="25">
        <v>0.58333333333333337</v>
      </c>
      <c r="Q619" s="31">
        <v>0.74707199999829754</v>
      </c>
      <c r="R619" s="19">
        <v>1.4583333333333299</v>
      </c>
      <c r="S619" s="19">
        <v>0.33333333333333298</v>
      </c>
      <c r="T619" s="10">
        <f>YEAR(A619)</f>
        <v>2022</v>
      </c>
      <c r="U619" s="16">
        <f t="shared" si="22"/>
        <v>16</v>
      </c>
      <c r="V619" s="19">
        <f>+O619-N619</f>
        <v>0.2133796666700315</v>
      </c>
      <c r="W619" s="19">
        <f>+Q619-P619</f>
        <v>0.16373866666496417</v>
      </c>
      <c r="X619" s="19">
        <f t="shared" si="21"/>
        <v>0.37711833333499567</v>
      </c>
      <c r="Y619" s="19">
        <f>IF(AND(O619&lt;&gt;0,P619&lt;&gt;0),P619-O619,0)</f>
        <v>4.1666666666666741E-2</v>
      </c>
    </row>
    <row r="620" spans="1:25" s="15" customFormat="1" x14ac:dyDescent="0.2">
      <c r="A620" s="28">
        <v>44664</v>
      </c>
      <c r="B620" s="16">
        <v>16</v>
      </c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29">
        <v>0.3281829999978072</v>
      </c>
      <c r="O620" s="29">
        <v>0.56743100000312552</v>
      </c>
      <c r="P620" s="30">
        <v>0.58278900000004796</v>
      </c>
      <c r="Q620" s="31">
        <v>0.75151599999662722</v>
      </c>
      <c r="R620" s="19">
        <v>1.4583333333333299</v>
      </c>
      <c r="S620" s="19">
        <v>0.33333333333333298</v>
      </c>
      <c r="T620" s="10">
        <f>YEAR(A620)</f>
        <v>2022</v>
      </c>
      <c r="U620" s="16">
        <f t="shared" si="22"/>
        <v>16</v>
      </c>
      <c r="V620" s="19">
        <f>+O620-N620</f>
        <v>0.23924800000531832</v>
      </c>
      <c r="W620" s="19">
        <f>+Q620-P620</f>
        <v>0.16872699999657925</v>
      </c>
      <c r="X620" s="19">
        <f t="shared" si="21"/>
        <v>0.40797500000189757</v>
      </c>
      <c r="Y620" s="19">
        <f>IF(AND(O620&lt;&gt;0,P620&lt;&gt;0),P620-O620,0)</f>
        <v>1.5357999996922445E-2</v>
      </c>
    </row>
    <row r="621" spans="1:25" s="15" customFormat="1" x14ac:dyDescent="0.2">
      <c r="A621" s="28">
        <v>44665</v>
      </c>
      <c r="B621" s="16">
        <v>16</v>
      </c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29">
        <v>0.34363399999710964</v>
      </c>
      <c r="O621" s="24">
        <v>0.54166666666666663</v>
      </c>
      <c r="P621" s="25">
        <v>0.58333333333333337</v>
      </c>
      <c r="Q621" s="31">
        <v>0.70510400000057416</v>
      </c>
      <c r="R621" s="19">
        <v>1.4583333333333299</v>
      </c>
      <c r="S621" s="19">
        <v>0.33333333333333298</v>
      </c>
      <c r="T621" s="10">
        <f>YEAR(A621)</f>
        <v>2022</v>
      </c>
      <c r="U621" s="16">
        <f t="shared" si="22"/>
        <v>16</v>
      </c>
      <c r="V621" s="19">
        <f>+O621-N621</f>
        <v>0.19803266666955699</v>
      </c>
      <c r="W621" s="19">
        <f>+Q621-P621</f>
        <v>0.12177066666724079</v>
      </c>
      <c r="X621" s="19">
        <f t="shared" si="21"/>
        <v>0.31980333333679778</v>
      </c>
      <c r="Y621" s="19">
        <f>IF(AND(O621&lt;&gt;0,P621&lt;&gt;0),P621-O621,0)</f>
        <v>4.1666666666666741E-2</v>
      </c>
    </row>
    <row r="622" spans="1:25" s="15" customFormat="1" x14ac:dyDescent="0.2">
      <c r="A622" s="17">
        <v>44669</v>
      </c>
      <c r="B622" s="16">
        <v>17</v>
      </c>
      <c r="C622" s="12"/>
      <c r="D622" s="12"/>
      <c r="E622" s="12"/>
      <c r="F622" s="12">
        <v>1</v>
      </c>
      <c r="G622" s="12"/>
      <c r="H622" s="12"/>
      <c r="I622" s="12"/>
      <c r="J622" s="12"/>
      <c r="K622" s="12"/>
      <c r="L622" s="12"/>
      <c r="M622" s="12"/>
      <c r="N622" s="18"/>
      <c r="O622" s="18"/>
      <c r="P622" s="18"/>
      <c r="Q622" s="32"/>
      <c r="R622" s="19">
        <v>1.4583333333333299</v>
      </c>
      <c r="S622" s="19">
        <v>0.33333333333333298</v>
      </c>
      <c r="T622" s="10">
        <f>YEAR(A622)</f>
        <v>2022</v>
      </c>
      <c r="U622" s="16">
        <f t="shared" si="22"/>
        <v>17</v>
      </c>
      <c r="V622" s="19">
        <f>+O622-N622</f>
        <v>0</v>
      </c>
      <c r="W622" s="19">
        <f>+Q622-P622</f>
        <v>0</v>
      </c>
      <c r="X622" s="19">
        <f t="shared" si="21"/>
        <v>0</v>
      </c>
      <c r="Y622" s="19">
        <f>IF(AND(O622&lt;&gt;0,P622&lt;&gt;0),P622-O622,0)</f>
        <v>0</v>
      </c>
    </row>
    <row r="623" spans="1:25" s="15" customFormat="1" x14ac:dyDescent="0.2">
      <c r="A623" s="28">
        <v>44670</v>
      </c>
      <c r="B623" s="16">
        <v>17</v>
      </c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29">
        <v>0.3362150000029942</v>
      </c>
      <c r="O623" s="29">
        <v>0.56704899999749614</v>
      </c>
      <c r="P623" s="30">
        <v>0.58403900000121212</v>
      </c>
      <c r="Q623" s="31">
        <v>0.75</v>
      </c>
      <c r="R623" s="19">
        <v>1.4583333333333299</v>
      </c>
      <c r="S623" s="19">
        <v>0.33333333333333298</v>
      </c>
      <c r="T623" s="10">
        <f>YEAR(A623)</f>
        <v>2022</v>
      </c>
      <c r="U623" s="16">
        <f t="shared" si="22"/>
        <v>17</v>
      </c>
      <c r="V623" s="19">
        <f>+O623-N623</f>
        <v>0.23083399999450194</v>
      </c>
      <c r="W623" s="19">
        <f>+Q623-P623</f>
        <v>0.16596099999878788</v>
      </c>
      <c r="X623" s="19">
        <f t="shared" si="21"/>
        <v>0.39679499999328982</v>
      </c>
      <c r="Y623" s="19">
        <f>IF(AND(O623&lt;&gt;0,P623&lt;&gt;0),P623-O623,0)</f>
        <v>1.6990000003715977E-2</v>
      </c>
    </row>
    <row r="624" spans="1:25" s="15" customFormat="1" x14ac:dyDescent="0.2">
      <c r="A624" s="28">
        <v>44671</v>
      </c>
      <c r="B624" s="16">
        <v>17</v>
      </c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29">
        <v>0.32699100000172621</v>
      </c>
      <c r="O624" s="29">
        <v>0.54844900000171037</v>
      </c>
      <c r="P624" s="30">
        <v>0.58134299999801442</v>
      </c>
      <c r="Q624" s="31">
        <v>0.75013900000340072</v>
      </c>
      <c r="R624" s="19">
        <v>1.4583333333333299</v>
      </c>
      <c r="S624" s="19">
        <v>0.33333333333333298</v>
      </c>
      <c r="T624" s="10">
        <f>YEAR(A624)</f>
        <v>2022</v>
      </c>
      <c r="U624" s="16">
        <f t="shared" si="22"/>
        <v>17</v>
      </c>
      <c r="V624" s="19">
        <f>+O624-N624</f>
        <v>0.22145799999998417</v>
      </c>
      <c r="W624" s="19">
        <f>+Q624-P624</f>
        <v>0.1687960000053863</v>
      </c>
      <c r="X624" s="19">
        <f t="shared" si="21"/>
        <v>0.39025400000537047</v>
      </c>
      <c r="Y624" s="19">
        <f>IF(AND(O624&lt;&gt;0,P624&lt;&gt;0),P624-O624,0)</f>
        <v>3.2893999996304046E-2</v>
      </c>
    </row>
    <row r="625" spans="1:25" s="15" customFormat="1" x14ac:dyDescent="0.2">
      <c r="A625" s="28">
        <v>44672</v>
      </c>
      <c r="B625" s="16">
        <v>17</v>
      </c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29">
        <v>0.34550899999885587</v>
      </c>
      <c r="O625" s="29">
        <v>0.55122700000356417</v>
      </c>
      <c r="P625" s="30">
        <v>0.58392399999866029</v>
      </c>
      <c r="Q625" s="31">
        <v>0.745150000002468</v>
      </c>
      <c r="R625" s="19">
        <v>1.4583333333333299</v>
      </c>
      <c r="S625" s="19">
        <v>0.33333333333333298</v>
      </c>
      <c r="T625" s="10">
        <f>YEAR(A625)</f>
        <v>2022</v>
      </c>
      <c r="U625" s="16">
        <f t="shared" si="22"/>
        <v>17</v>
      </c>
      <c r="V625" s="19">
        <f>+O625-N625</f>
        <v>0.2057180000047083</v>
      </c>
      <c r="W625" s="19">
        <f>+Q625-P625</f>
        <v>0.16122600000380771</v>
      </c>
      <c r="X625" s="19">
        <f t="shared" si="21"/>
        <v>0.36694400000851601</v>
      </c>
      <c r="Y625" s="19">
        <f>IF(AND(O625&lt;&gt;0,P625&lt;&gt;0),P625-O625,0)</f>
        <v>3.2696999995096121E-2</v>
      </c>
    </row>
    <row r="626" spans="1:25" s="15" customFormat="1" x14ac:dyDescent="0.2">
      <c r="A626" s="17">
        <v>44676</v>
      </c>
      <c r="B626" s="16">
        <v>18</v>
      </c>
      <c r="C626" s="12"/>
      <c r="D626" s="12">
        <v>1</v>
      </c>
      <c r="E626" s="12"/>
      <c r="F626" s="12"/>
      <c r="G626" s="12"/>
      <c r="H626" s="12"/>
      <c r="I626" s="12"/>
      <c r="J626" s="12"/>
      <c r="K626" s="12"/>
      <c r="L626" s="12"/>
      <c r="M626" s="12"/>
      <c r="N626" s="18"/>
      <c r="O626" s="18"/>
      <c r="P626" s="18"/>
      <c r="Q626" s="32"/>
      <c r="R626" s="19">
        <v>1.4583333333333299</v>
      </c>
      <c r="S626" s="19">
        <v>0.33333333333333298</v>
      </c>
      <c r="T626" s="10">
        <f>YEAR(A626)</f>
        <v>2022</v>
      </c>
      <c r="U626" s="16">
        <f t="shared" si="22"/>
        <v>18</v>
      </c>
      <c r="V626" s="19">
        <f>+O626-N626</f>
        <v>0</v>
      </c>
      <c r="W626" s="19">
        <f>+Q626-P626</f>
        <v>0</v>
      </c>
      <c r="X626" s="19">
        <f t="shared" si="21"/>
        <v>0</v>
      </c>
      <c r="Y626" s="19">
        <f>IF(AND(O626&lt;&gt;0,P626&lt;&gt;0),P626-O626,0)</f>
        <v>0</v>
      </c>
    </row>
    <row r="627" spans="1:25" s="15" customFormat="1" x14ac:dyDescent="0.2">
      <c r="A627" s="28">
        <v>44677</v>
      </c>
      <c r="B627" s="16">
        <v>18</v>
      </c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29">
        <v>0.33527799999865238</v>
      </c>
      <c r="O627" s="24">
        <v>0.54166666666666663</v>
      </c>
      <c r="P627" s="25">
        <v>0.58333333333333337</v>
      </c>
      <c r="Q627" s="31">
        <v>0.75076399999670684</v>
      </c>
      <c r="R627" s="19">
        <v>1.4583333333333299</v>
      </c>
      <c r="S627" s="19">
        <v>0.33333333333333298</v>
      </c>
      <c r="T627" s="10">
        <f>YEAR(A627)</f>
        <v>2022</v>
      </c>
      <c r="U627" s="16">
        <f t="shared" si="22"/>
        <v>18</v>
      </c>
      <c r="V627" s="19">
        <f>+O627-N627</f>
        <v>0.20638866666801425</v>
      </c>
      <c r="W627" s="19">
        <f>+Q627-P627</f>
        <v>0.16743066666337347</v>
      </c>
      <c r="X627" s="19">
        <f t="shared" si="21"/>
        <v>0.37381933333138773</v>
      </c>
      <c r="Y627" s="19">
        <f>IF(AND(O627&lt;&gt;0,P627&lt;&gt;0),P627-O627,0)</f>
        <v>4.1666666666666741E-2</v>
      </c>
    </row>
    <row r="628" spans="1:25" s="15" customFormat="1" x14ac:dyDescent="0.2">
      <c r="A628" s="28">
        <v>44678</v>
      </c>
      <c r="B628" s="16">
        <v>18</v>
      </c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29">
        <v>0.32743099999788683</v>
      </c>
      <c r="O628" s="24">
        <v>0.54166666666666663</v>
      </c>
      <c r="P628" s="25">
        <v>0.58333333333333337</v>
      </c>
      <c r="Q628" s="31">
        <v>0.72213000000192551</v>
      </c>
      <c r="R628" s="19">
        <v>1.4583333333333299</v>
      </c>
      <c r="S628" s="19">
        <v>0.33333333333333298</v>
      </c>
      <c r="T628" s="10">
        <f>YEAR(A628)</f>
        <v>2022</v>
      </c>
      <c r="U628" s="16">
        <f t="shared" si="22"/>
        <v>18</v>
      </c>
      <c r="V628" s="19">
        <f>+O628-N628</f>
        <v>0.2142356666687798</v>
      </c>
      <c r="W628" s="19">
        <f>+Q628-P628</f>
        <v>0.13879666666859214</v>
      </c>
      <c r="X628" s="19">
        <f t="shared" si="21"/>
        <v>0.35303233333737194</v>
      </c>
      <c r="Y628" s="19">
        <f>IF(AND(O628&lt;&gt;0,P628&lt;&gt;0),P628-O628,0)</f>
        <v>4.1666666666666741E-2</v>
      </c>
    </row>
    <row r="629" spans="1:25" s="15" customFormat="1" x14ac:dyDescent="0.2">
      <c r="A629" s="28">
        <v>44679</v>
      </c>
      <c r="B629" s="16">
        <v>18</v>
      </c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29">
        <v>0.32398100000136765</v>
      </c>
      <c r="O629" s="29">
        <v>0.54166666666666663</v>
      </c>
      <c r="P629" s="30">
        <v>0.58333333333333337</v>
      </c>
      <c r="Q629" s="31">
        <v>0.75</v>
      </c>
      <c r="R629" s="19">
        <v>1.4583333333333299</v>
      </c>
      <c r="S629" s="19">
        <v>0.33333333333333298</v>
      </c>
      <c r="T629" s="10">
        <f>YEAR(A629)</f>
        <v>2022</v>
      </c>
      <c r="U629" s="16">
        <f t="shared" si="22"/>
        <v>18</v>
      </c>
      <c r="V629" s="19">
        <f>+O629-N629</f>
        <v>0.21768566666529898</v>
      </c>
      <c r="W629" s="19">
        <f>+Q629-P629</f>
        <v>0.16666666666666663</v>
      </c>
      <c r="X629" s="19">
        <f t="shared" si="21"/>
        <v>0.38435233333196561</v>
      </c>
      <c r="Y629" s="19">
        <f>IF(AND(O629&lt;&gt;0,P629&lt;&gt;0),P629-O629,0)</f>
        <v>4.1666666666666741E-2</v>
      </c>
    </row>
    <row r="630" spans="1:25" s="15" customFormat="1" x14ac:dyDescent="0.2">
      <c r="A630" s="17">
        <v>44683</v>
      </c>
      <c r="B630" s="16">
        <v>19</v>
      </c>
      <c r="C630" s="12"/>
      <c r="D630" s="12">
        <v>1</v>
      </c>
      <c r="E630" s="12"/>
      <c r="F630" s="12"/>
      <c r="G630" s="12"/>
      <c r="H630" s="12"/>
      <c r="I630" s="12"/>
      <c r="J630" s="12"/>
      <c r="K630" s="12"/>
      <c r="L630" s="12"/>
      <c r="M630" s="12"/>
      <c r="N630" s="18"/>
      <c r="O630" s="18"/>
      <c r="P630" s="18"/>
      <c r="Q630" s="32"/>
      <c r="R630" s="19">
        <v>1.4583333333333299</v>
      </c>
      <c r="S630" s="19">
        <v>0.33333333333333298</v>
      </c>
      <c r="T630" s="10">
        <f>YEAR(A630)</f>
        <v>2022</v>
      </c>
      <c r="U630" s="16">
        <f t="shared" si="22"/>
        <v>19</v>
      </c>
      <c r="V630" s="19">
        <f>+O630-N630</f>
        <v>0</v>
      </c>
      <c r="W630" s="19">
        <f>+Q630-P630</f>
        <v>0</v>
      </c>
      <c r="X630" s="19">
        <f t="shared" si="21"/>
        <v>0</v>
      </c>
      <c r="Y630" s="19">
        <f>IF(AND(O630&lt;&gt;0,P630&lt;&gt;0),P630-O630,0)</f>
        <v>0</v>
      </c>
    </row>
    <row r="631" spans="1:25" s="15" customFormat="1" x14ac:dyDescent="0.2">
      <c r="A631" s="17">
        <v>44684</v>
      </c>
      <c r="B631" s="16">
        <v>19</v>
      </c>
      <c r="C631" s="12"/>
      <c r="D631" s="12">
        <v>1</v>
      </c>
      <c r="E631" s="12"/>
      <c r="F631" s="12"/>
      <c r="G631" s="12"/>
      <c r="H631" s="12"/>
      <c r="I631" s="12"/>
      <c r="J631" s="12"/>
      <c r="K631" s="12"/>
      <c r="L631" s="12"/>
      <c r="M631" s="12"/>
      <c r="N631" s="18"/>
      <c r="O631" s="18"/>
      <c r="P631" s="18"/>
      <c r="Q631" s="32"/>
      <c r="R631" s="19">
        <v>1.4583333333333299</v>
      </c>
      <c r="S631" s="19">
        <v>0.33333333333333298</v>
      </c>
      <c r="T631" s="10">
        <f>YEAR(A631)</f>
        <v>2022</v>
      </c>
      <c r="U631" s="16">
        <f t="shared" si="22"/>
        <v>19</v>
      </c>
      <c r="V631" s="19">
        <f>+O631-N631</f>
        <v>0</v>
      </c>
      <c r="W631" s="19">
        <f>+Q631-P631</f>
        <v>0</v>
      </c>
      <c r="X631" s="19">
        <f t="shared" si="21"/>
        <v>0</v>
      </c>
      <c r="Y631" s="19">
        <f>IF(AND(O631&lt;&gt;0,P631&lt;&gt;0),P631-O631,0)</f>
        <v>0</v>
      </c>
    </row>
    <row r="632" spans="1:25" s="15" customFormat="1" x14ac:dyDescent="0.2">
      <c r="A632" s="17">
        <v>44685</v>
      </c>
      <c r="B632" s="16">
        <v>19</v>
      </c>
      <c r="C632" s="12"/>
      <c r="D632" s="12">
        <v>1</v>
      </c>
      <c r="E632" s="12"/>
      <c r="F632" s="12"/>
      <c r="G632" s="12"/>
      <c r="H632" s="12"/>
      <c r="I632" s="12"/>
      <c r="J632" s="12"/>
      <c r="K632" s="12"/>
      <c r="L632" s="12"/>
      <c r="M632" s="12"/>
      <c r="N632" s="18"/>
      <c r="O632" s="18"/>
      <c r="P632" s="18"/>
      <c r="Q632" s="32"/>
      <c r="R632" s="19">
        <v>1.4583333333333299</v>
      </c>
      <c r="S632" s="19">
        <v>0.33333333333333298</v>
      </c>
      <c r="T632" s="10">
        <f>YEAR(A632)</f>
        <v>2022</v>
      </c>
      <c r="U632" s="16">
        <f t="shared" si="22"/>
        <v>19</v>
      </c>
      <c r="V632" s="19">
        <f>+O632-N632</f>
        <v>0</v>
      </c>
      <c r="W632" s="19">
        <f>+Q632-P632</f>
        <v>0</v>
      </c>
      <c r="X632" s="19">
        <f t="shared" si="21"/>
        <v>0</v>
      </c>
      <c r="Y632" s="19">
        <f>IF(AND(O632&lt;&gt;0,P632&lt;&gt;0),P632-O632,0)</f>
        <v>0</v>
      </c>
    </row>
    <row r="633" spans="1:25" s="15" customFormat="1" x14ac:dyDescent="0.2">
      <c r="A633" s="17">
        <v>44686</v>
      </c>
      <c r="B633" s="16">
        <v>19</v>
      </c>
      <c r="C633" s="12"/>
      <c r="D633" s="12">
        <v>1</v>
      </c>
      <c r="E633" s="12"/>
      <c r="F633" s="12"/>
      <c r="G633" s="12"/>
      <c r="H633" s="12"/>
      <c r="I633" s="12"/>
      <c r="J633" s="12"/>
      <c r="K633" s="12"/>
      <c r="L633" s="12"/>
      <c r="M633" s="12"/>
      <c r="N633" s="18"/>
      <c r="O633" s="18"/>
      <c r="P633" s="18"/>
      <c r="Q633" s="32"/>
      <c r="R633" s="19">
        <v>1.4583333333333299</v>
      </c>
      <c r="S633" s="19">
        <v>0.33333333333333298</v>
      </c>
      <c r="T633" s="10">
        <f>YEAR(A633)</f>
        <v>2022</v>
      </c>
      <c r="U633" s="16">
        <f t="shared" si="22"/>
        <v>19</v>
      </c>
      <c r="V633" s="19">
        <f>+O633-N633</f>
        <v>0</v>
      </c>
      <c r="W633" s="19">
        <f>+Q633-P633</f>
        <v>0</v>
      </c>
      <c r="X633" s="19">
        <f t="shared" si="21"/>
        <v>0</v>
      </c>
      <c r="Y633" s="19">
        <f>IF(AND(O633&lt;&gt;0,P633&lt;&gt;0),P633-O633,0)</f>
        <v>0</v>
      </c>
    </row>
    <row r="634" spans="1:25" s="15" customFormat="1" x14ac:dyDescent="0.2">
      <c r="A634" s="28">
        <v>44690</v>
      </c>
      <c r="B634" s="16">
        <v>20</v>
      </c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29">
        <v>0.33410900000308175</v>
      </c>
      <c r="O634" s="29">
        <v>0.57429399999818997</v>
      </c>
      <c r="P634" s="30">
        <v>0.60028900000179419</v>
      </c>
      <c r="Q634" s="31">
        <v>0.78085599999758415</v>
      </c>
      <c r="R634" s="19">
        <v>1.4583333333333299</v>
      </c>
      <c r="S634" s="19">
        <v>0.33333333333333298</v>
      </c>
      <c r="T634" s="10">
        <f>YEAR(A634)</f>
        <v>2022</v>
      </c>
      <c r="U634" s="16">
        <f t="shared" si="22"/>
        <v>20</v>
      </c>
      <c r="V634" s="19">
        <f>+O634-N634</f>
        <v>0.24018499999510823</v>
      </c>
      <c r="W634" s="19">
        <f>+Q634-P634</f>
        <v>0.18056699999578996</v>
      </c>
      <c r="X634" s="19">
        <f t="shared" si="21"/>
        <v>0.42075199999089818</v>
      </c>
      <c r="Y634" s="19">
        <f>IF(AND(O634&lt;&gt;0,P634&lt;&gt;0),P634-O634,0)</f>
        <v>2.5995000003604218E-2</v>
      </c>
    </row>
    <row r="635" spans="1:25" s="15" customFormat="1" x14ac:dyDescent="0.2">
      <c r="A635" s="28">
        <v>44691</v>
      </c>
      <c r="B635" s="16">
        <v>20</v>
      </c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29">
        <v>0.33519700000033481</v>
      </c>
      <c r="O635" s="29">
        <v>0.55891200000041863</v>
      </c>
      <c r="P635" s="30">
        <v>0.58408600000257138</v>
      </c>
      <c r="Q635" s="31">
        <v>0.75127300000167452</v>
      </c>
      <c r="R635" s="19">
        <v>1.4583333333333299</v>
      </c>
      <c r="S635" s="19">
        <v>0.33333333333333298</v>
      </c>
      <c r="T635" s="10">
        <f>YEAR(A635)</f>
        <v>2022</v>
      </c>
      <c r="U635" s="16">
        <f t="shared" si="22"/>
        <v>20</v>
      </c>
      <c r="V635" s="19">
        <f>+O635-N635</f>
        <v>0.22371500000008382</v>
      </c>
      <c r="W635" s="19">
        <f>+Q635-P635</f>
        <v>0.16718699999910314</v>
      </c>
      <c r="X635" s="19">
        <f t="shared" si="21"/>
        <v>0.39090199999918696</v>
      </c>
      <c r="Y635" s="19">
        <f>IF(AND(O635&lt;&gt;0,P635&lt;&gt;0),P635-O635,0)</f>
        <v>2.5174000002152752E-2</v>
      </c>
    </row>
    <row r="636" spans="1:25" s="15" customFormat="1" x14ac:dyDescent="0.2">
      <c r="A636" s="28">
        <v>44692</v>
      </c>
      <c r="B636" s="16">
        <v>20</v>
      </c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29">
        <v>0.33447899999737274</v>
      </c>
      <c r="O636" s="29">
        <v>0.54290500000206521</v>
      </c>
      <c r="P636" s="30">
        <v>0.58281200000055833</v>
      </c>
      <c r="Q636" s="31">
        <v>0.72933999999804655</v>
      </c>
      <c r="R636" s="19">
        <v>1.4583333333333299</v>
      </c>
      <c r="S636" s="19">
        <v>0.33333333333333298</v>
      </c>
      <c r="T636" s="10">
        <f>YEAR(A636)</f>
        <v>2022</v>
      </c>
      <c r="U636" s="16">
        <f t="shared" si="22"/>
        <v>20</v>
      </c>
      <c r="V636" s="19">
        <f>+O636-N636</f>
        <v>0.20842600000469247</v>
      </c>
      <c r="W636" s="19">
        <f>+Q636-P636</f>
        <v>0.14652799999748822</v>
      </c>
      <c r="X636" s="19">
        <f t="shared" si="21"/>
        <v>0.35495400000218069</v>
      </c>
      <c r="Y636" s="19">
        <f>IF(AND(O636&lt;&gt;0,P636&lt;&gt;0),P636-O636,0)</f>
        <v>3.990699999849312E-2</v>
      </c>
    </row>
    <row r="637" spans="1:25" s="15" customFormat="1" x14ac:dyDescent="0.2">
      <c r="A637" s="28">
        <v>44693</v>
      </c>
      <c r="B637" s="16">
        <v>20</v>
      </c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29">
        <v>0.33416700000088895</v>
      </c>
      <c r="O637" s="24">
        <v>0.54166666666666663</v>
      </c>
      <c r="P637" s="25">
        <v>0.58333333333333337</v>
      </c>
      <c r="Q637" s="31">
        <v>0.75695599999744445</v>
      </c>
      <c r="R637" s="19">
        <v>1.4583333333333299</v>
      </c>
      <c r="S637" s="19">
        <v>0.33333333333333298</v>
      </c>
      <c r="T637" s="10">
        <f>YEAR(A637)</f>
        <v>2022</v>
      </c>
      <c r="U637" s="16">
        <f t="shared" si="22"/>
        <v>20</v>
      </c>
      <c r="V637" s="19">
        <f>+O637-N637</f>
        <v>0.20749966666577768</v>
      </c>
      <c r="W637" s="19">
        <f>+Q637-P637</f>
        <v>0.17362266666411108</v>
      </c>
      <c r="X637" s="19">
        <f t="shared" si="21"/>
        <v>0.38112233332988876</v>
      </c>
      <c r="Y637" s="19">
        <f>IF(AND(O637&lt;&gt;0,P637&lt;&gt;0),P637-O637,0)</f>
        <v>4.1666666666666741E-2</v>
      </c>
    </row>
    <row r="638" spans="1:25" s="15" customFormat="1" x14ac:dyDescent="0.2">
      <c r="A638" s="28">
        <v>44697</v>
      </c>
      <c r="B638" s="16">
        <v>21</v>
      </c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29">
        <v>0.33587999999872409</v>
      </c>
      <c r="O638" s="29">
        <v>0.54745399999956135</v>
      </c>
      <c r="P638" s="30">
        <v>0.58820600000035483</v>
      </c>
      <c r="Q638" s="31">
        <v>0.74767399999836925</v>
      </c>
      <c r="R638" s="19">
        <v>1.4583333333333299</v>
      </c>
      <c r="S638" s="19">
        <v>0.33333333333333298</v>
      </c>
      <c r="T638" s="10">
        <f>YEAR(A638)</f>
        <v>2022</v>
      </c>
      <c r="U638" s="16">
        <f t="shared" si="22"/>
        <v>21</v>
      </c>
      <c r="V638" s="19">
        <f>+O638-N638</f>
        <v>0.21157400000083726</v>
      </c>
      <c r="W638" s="19">
        <f>+Q638-P638</f>
        <v>0.15946799999801442</v>
      </c>
      <c r="X638" s="19">
        <f t="shared" si="21"/>
        <v>0.37104199999885168</v>
      </c>
      <c r="Y638" s="19">
        <f>IF(AND(O638&lt;&gt;0,P638&lt;&gt;0),P638-O638,0)</f>
        <v>4.0752000000793487E-2</v>
      </c>
    </row>
    <row r="639" spans="1:25" s="15" customFormat="1" x14ac:dyDescent="0.2">
      <c r="A639" s="28">
        <v>44698</v>
      </c>
      <c r="B639" s="16">
        <v>21</v>
      </c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29">
        <v>0.33527799999865238</v>
      </c>
      <c r="O639" s="29">
        <v>0.54869199999666307</v>
      </c>
      <c r="P639" s="30">
        <v>0.58489600000029895</v>
      </c>
      <c r="Q639" s="31">
        <v>0.75230300000112038</v>
      </c>
      <c r="R639" s="19">
        <v>1.4583333333333299</v>
      </c>
      <c r="S639" s="19">
        <v>0.33333333333333298</v>
      </c>
      <c r="T639" s="10">
        <f>YEAR(A639)</f>
        <v>2022</v>
      </c>
      <c r="U639" s="16">
        <f t="shared" si="22"/>
        <v>21</v>
      </c>
      <c r="V639" s="19">
        <f>+O639-N639</f>
        <v>0.21341399999801069</v>
      </c>
      <c r="W639" s="19">
        <f>+Q639-P639</f>
        <v>0.16740700000082143</v>
      </c>
      <c r="X639" s="19">
        <f t="shared" si="21"/>
        <v>0.38082099999883212</v>
      </c>
      <c r="Y639" s="19">
        <f>IF(AND(O639&lt;&gt;0,P639&lt;&gt;0),P639-O639,0)</f>
        <v>3.6204000003635883E-2</v>
      </c>
    </row>
    <row r="640" spans="1:25" s="15" customFormat="1" x14ac:dyDescent="0.2">
      <c r="A640" s="28">
        <v>44699</v>
      </c>
      <c r="B640" s="16">
        <v>21</v>
      </c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29">
        <v>0.33428200000344077</v>
      </c>
      <c r="O640" s="24">
        <v>0.54166666666666663</v>
      </c>
      <c r="P640" s="25">
        <v>0.58333333333333337</v>
      </c>
      <c r="Q640" s="31">
        <v>0.74003500000253553</v>
      </c>
      <c r="R640" s="19">
        <v>1.4583333333333299</v>
      </c>
      <c r="S640" s="19">
        <v>0.33333333333333298</v>
      </c>
      <c r="T640" s="10">
        <f>YEAR(A640)</f>
        <v>2022</v>
      </c>
      <c r="U640" s="16">
        <f t="shared" si="22"/>
        <v>21</v>
      </c>
      <c r="V640" s="19">
        <f>+O640-N640</f>
        <v>0.20738466666322586</v>
      </c>
      <c r="W640" s="19">
        <f>+Q640-P640</f>
        <v>0.15670166666920216</v>
      </c>
      <c r="X640" s="19">
        <f t="shared" si="21"/>
        <v>0.36408633333242801</v>
      </c>
      <c r="Y640" s="19">
        <f>IF(AND(O640&lt;&gt;0,P640&lt;&gt;0),P640-O640,0)</f>
        <v>4.1666666666666741E-2</v>
      </c>
    </row>
    <row r="641" spans="1:25" s="15" customFormat="1" x14ac:dyDescent="0.2">
      <c r="A641" s="28">
        <v>44700</v>
      </c>
      <c r="B641" s="16">
        <v>21</v>
      </c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29">
        <v>0.33685200000036275</v>
      </c>
      <c r="O641" s="29">
        <v>0.54716400000324938</v>
      </c>
      <c r="P641" s="30">
        <v>0.58236100000067381</v>
      </c>
      <c r="Q641" s="31">
        <v>0.75034700000105659</v>
      </c>
      <c r="R641" s="19">
        <v>1.4583333333333299</v>
      </c>
      <c r="S641" s="19">
        <v>0.33333333333333298</v>
      </c>
      <c r="T641" s="10">
        <f>YEAR(A641)</f>
        <v>2022</v>
      </c>
      <c r="U641" s="16">
        <f t="shared" si="22"/>
        <v>21</v>
      </c>
      <c r="V641" s="19">
        <f>+O641-N641</f>
        <v>0.21031200000288663</v>
      </c>
      <c r="W641" s="19">
        <f>+Q641-P641</f>
        <v>0.16798600000038277</v>
      </c>
      <c r="X641" s="19">
        <f t="shared" si="21"/>
        <v>0.37829800000326941</v>
      </c>
      <c r="Y641" s="19">
        <f>IF(AND(O641&lt;&gt;0,P641&lt;&gt;0),P641-O641,0)</f>
        <v>3.5196999997424427E-2</v>
      </c>
    </row>
    <row r="642" spans="1:25" s="15" customFormat="1" x14ac:dyDescent="0.2">
      <c r="A642" s="28">
        <v>44702</v>
      </c>
      <c r="B642" s="16">
        <v>21</v>
      </c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29">
        <v>0.34254599999985658</v>
      </c>
      <c r="O642" s="29">
        <v>0.55833300000085728</v>
      </c>
      <c r="P642" s="30">
        <v>0.59036999999807449</v>
      </c>
      <c r="Q642" s="31">
        <v>0.72762700000021141</v>
      </c>
      <c r="R642" s="19">
        <v>1.4583333333333299</v>
      </c>
      <c r="S642" s="19">
        <v>0.33333333333333298</v>
      </c>
      <c r="T642" s="10">
        <f>YEAR(A642)</f>
        <v>2022</v>
      </c>
      <c r="U642" s="16">
        <f t="shared" si="22"/>
        <v>21</v>
      </c>
      <c r="V642" s="19">
        <f>+O642-N642</f>
        <v>0.21578700000100071</v>
      </c>
      <c r="W642" s="19">
        <f>+Q642-P642</f>
        <v>0.13725700000213692</v>
      </c>
      <c r="X642" s="19">
        <f t="shared" si="21"/>
        <v>0.35304400000313763</v>
      </c>
      <c r="Y642" s="19">
        <f>IF(AND(O642&lt;&gt;0,P642&lt;&gt;0),P642-O642,0)</f>
        <v>3.2036999997217208E-2</v>
      </c>
    </row>
    <row r="643" spans="1:25" s="15" customFormat="1" x14ac:dyDescent="0.2">
      <c r="A643" s="28">
        <v>44704</v>
      </c>
      <c r="B643" s="16">
        <v>22</v>
      </c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29">
        <v>0.33950200000253972</v>
      </c>
      <c r="O643" s="24">
        <v>0.54166666666666663</v>
      </c>
      <c r="P643" s="25">
        <v>0.58333333333333337</v>
      </c>
      <c r="Q643" s="31">
        <v>0.75028900000324938</v>
      </c>
      <c r="R643" s="19">
        <v>1.4583333333333299</v>
      </c>
      <c r="S643" s="19">
        <v>0.33333333333333298</v>
      </c>
      <c r="T643" s="10">
        <f>YEAR(A643)</f>
        <v>2022</v>
      </c>
      <c r="U643" s="16">
        <f t="shared" si="22"/>
        <v>22</v>
      </c>
      <c r="V643" s="19">
        <f>+O643-N643</f>
        <v>0.20216466666412691</v>
      </c>
      <c r="W643" s="19">
        <f>+Q643-P643</f>
        <v>0.16695566666991601</v>
      </c>
      <c r="X643" s="19">
        <f t="shared" si="21"/>
        <v>0.36912033333404293</v>
      </c>
      <c r="Y643" s="19">
        <f>IF(AND(O643&lt;&gt;0,P643&lt;&gt;0),P643-O643,0)</f>
        <v>4.1666666666666741E-2</v>
      </c>
    </row>
    <row r="644" spans="1:25" s="15" customFormat="1" x14ac:dyDescent="0.2">
      <c r="A644" s="28">
        <v>44705</v>
      </c>
      <c r="B644" s="16">
        <v>22</v>
      </c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29">
        <v>0.33152800000243587</v>
      </c>
      <c r="O644" s="29">
        <v>0.5507179999985965</v>
      </c>
      <c r="P644" s="30">
        <v>0.58814800000254763</v>
      </c>
      <c r="Q644" s="31">
        <v>0.78028900000208523</v>
      </c>
      <c r="R644" s="19">
        <v>1.4583333333333299</v>
      </c>
      <c r="S644" s="19">
        <v>0.33333333333333298</v>
      </c>
      <c r="T644" s="10">
        <f>YEAR(A644)</f>
        <v>2022</v>
      </c>
      <c r="U644" s="16">
        <f t="shared" si="22"/>
        <v>22</v>
      </c>
      <c r="V644" s="19">
        <f>+O644-N644</f>
        <v>0.21918999999616062</v>
      </c>
      <c r="W644" s="19">
        <f>+Q644-P644</f>
        <v>0.1921409999995376</v>
      </c>
      <c r="X644" s="19">
        <f t="shared" si="21"/>
        <v>0.41133099999569822</v>
      </c>
      <c r="Y644" s="19">
        <f>IF(AND(O644&lt;&gt;0,P644&lt;&gt;0),P644-O644,0)</f>
        <v>3.7430000003951136E-2</v>
      </c>
    </row>
    <row r="645" spans="1:25" s="15" customFormat="1" x14ac:dyDescent="0.2">
      <c r="A645" s="17">
        <v>44706</v>
      </c>
      <c r="B645" s="16">
        <v>22</v>
      </c>
      <c r="C645" s="12"/>
      <c r="D645" s="12">
        <v>1</v>
      </c>
      <c r="E645" s="12"/>
      <c r="F645" s="12"/>
      <c r="G645" s="12"/>
      <c r="H645" s="12"/>
      <c r="I645" s="12"/>
      <c r="J645" s="12"/>
      <c r="K645" s="12"/>
      <c r="L645" s="12"/>
      <c r="M645" s="12"/>
      <c r="N645" s="18"/>
      <c r="O645" s="18"/>
      <c r="P645" s="18"/>
      <c r="Q645" s="32"/>
      <c r="R645" s="19">
        <v>1.4583333333333299</v>
      </c>
      <c r="S645" s="19">
        <v>0.33333333333333298</v>
      </c>
      <c r="T645" s="10">
        <f>YEAR(A645)</f>
        <v>2022</v>
      </c>
      <c r="U645" s="16">
        <f t="shared" si="22"/>
        <v>22</v>
      </c>
      <c r="V645" s="19">
        <f>+O645-N645</f>
        <v>0</v>
      </c>
      <c r="W645" s="19">
        <f>+Q645-P645</f>
        <v>0</v>
      </c>
      <c r="X645" s="19">
        <f t="shared" ref="X645:X708" si="23">+V645+W645</f>
        <v>0</v>
      </c>
      <c r="Y645" s="19">
        <f>IF(AND(O645&lt;&gt;0,P645&lt;&gt;0),P645-O645,0)</f>
        <v>0</v>
      </c>
    </row>
    <row r="646" spans="1:25" s="15" customFormat="1" x14ac:dyDescent="0.2">
      <c r="A646" s="17">
        <v>44707</v>
      </c>
      <c r="B646" s="16">
        <v>22</v>
      </c>
      <c r="C646" s="12"/>
      <c r="D646" s="12"/>
      <c r="E646" s="12"/>
      <c r="F646" s="12">
        <v>1</v>
      </c>
      <c r="G646" s="12"/>
      <c r="H646" s="12"/>
      <c r="I646" s="12"/>
      <c r="J646" s="12"/>
      <c r="K646" s="12"/>
      <c r="L646" s="12"/>
      <c r="M646" s="12"/>
      <c r="N646" s="18"/>
      <c r="O646" s="18"/>
      <c r="P646" s="18"/>
      <c r="Q646" s="32"/>
      <c r="R646" s="19">
        <v>1.4583333333333299</v>
      </c>
      <c r="S646" s="19">
        <v>0.33333333333333298</v>
      </c>
      <c r="T646" s="10">
        <f>YEAR(A646)</f>
        <v>2022</v>
      </c>
      <c r="U646" s="16">
        <f t="shared" si="22"/>
        <v>22</v>
      </c>
      <c r="V646" s="19">
        <f>+O646-N646</f>
        <v>0</v>
      </c>
      <c r="W646" s="19">
        <f>+Q646-P646</f>
        <v>0</v>
      </c>
      <c r="X646" s="19">
        <f t="shared" si="23"/>
        <v>0</v>
      </c>
      <c r="Y646" s="19">
        <f>IF(AND(O646&lt;&gt;0,P646&lt;&gt;0),P646-O646,0)</f>
        <v>0</v>
      </c>
    </row>
    <row r="647" spans="1:25" s="15" customFormat="1" x14ac:dyDescent="0.2">
      <c r="A647" s="28">
        <v>44711</v>
      </c>
      <c r="B647" s="16">
        <v>23</v>
      </c>
      <c r="C647" s="10">
        <v>1</v>
      </c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29">
        <v>0.33409699999901932</v>
      </c>
      <c r="O647" s="29">
        <v>0.55276600000070175</v>
      </c>
      <c r="P647" s="30">
        <v>0.58333333333333337</v>
      </c>
      <c r="Q647" s="31">
        <v>0.67141200000332901</v>
      </c>
      <c r="R647" s="19">
        <v>1.4583333333333299</v>
      </c>
      <c r="S647" s="19">
        <v>0.33333333333333298</v>
      </c>
      <c r="T647" s="10">
        <f>YEAR(A647)</f>
        <v>2022</v>
      </c>
      <c r="U647" s="16">
        <f t="shared" si="22"/>
        <v>23</v>
      </c>
      <c r="V647" s="19">
        <f>+O647-N647</f>
        <v>0.21866900000168243</v>
      </c>
      <c r="W647" s="19">
        <f>+Q647-P647</f>
        <v>8.8078666669995642E-2</v>
      </c>
      <c r="X647" s="19">
        <f t="shared" si="23"/>
        <v>0.30674766667167808</v>
      </c>
      <c r="Y647" s="19">
        <f>IF(AND(O647&lt;&gt;0,P647&lt;&gt;0),P647-O647,0)</f>
        <v>3.0567333332631619E-2</v>
      </c>
    </row>
    <row r="648" spans="1:25" s="15" customFormat="1" x14ac:dyDescent="0.2">
      <c r="A648" s="28">
        <v>44712</v>
      </c>
      <c r="B648" s="16">
        <v>23</v>
      </c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29">
        <v>0.33391200000187382</v>
      </c>
      <c r="O648" s="29">
        <v>0.55487300000095274</v>
      </c>
      <c r="P648" s="30">
        <v>0.58653900000354042</v>
      </c>
      <c r="Q648" s="31">
        <v>0.75517399999807822</v>
      </c>
      <c r="R648" s="19">
        <v>1.4583333333333299</v>
      </c>
      <c r="S648" s="19">
        <v>0.33333333333333298</v>
      </c>
      <c r="T648" s="10">
        <f>YEAR(A648)</f>
        <v>2022</v>
      </c>
      <c r="U648" s="16">
        <f t="shared" si="22"/>
        <v>23</v>
      </c>
      <c r="V648" s="19">
        <f>+O648-N648</f>
        <v>0.22096099999907892</v>
      </c>
      <c r="W648" s="19">
        <f>+Q648-P648</f>
        <v>0.16863499999453779</v>
      </c>
      <c r="X648" s="19">
        <f t="shared" si="23"/>
        <v>0.38959599999361672</v>
      </c>
      <c r="Y648" s="19">
        <f>IF(AND(O648&lt;&gt;0,P648&lt;&gt;0),P648-O648,0)</f>
        <v>3.166600000258768E-2</v>
      </c>
    </row>
    <row r="649" spans="1:25" s="15" customFormat="1" x14ac:dyDescent="0.2">
      <c r="A649" s="17">
        <v>44713</v>
      </c>
      <c r="B649" s="16">
        <v>23</v>
      </c>
      <c r="C649" s="12"/>
      <c r="D649" s="12"/>
      <c r="E649" s="12"/>
      <c r="F649" s="12"/>
      <c r="G649" s="12">
        <v>1</v>
      </c>
      <c r="H649" s="12"/>
      <c r="I649" s="12"/>
      <c r="J649" s="12"/>
      <c r="K649" s="12"/>
      <c r="L649" s="12"/>
      <c r="M649" s="12"/>
      <c r="N649" s="18"/>
      <c r="O649" s="18"/>
      <c r="P649" s="18"/>
      <c r="Q649" s="32"/>
      <c r="R649" s="19">
        <v>1.4583333333333299</v>
      </c>
      <c r="S649" s="19">
        <v>0.33333333333333298</v>
      </c>
      <c r="T649" s="10">
        <f>YEAR(A649)</f>
        <v>2022</v>
      </c>
      <c r="U649" s="16">
        <f t="shared" si="22"/>
        <v>23</v>
      </c>
      <c r="V649" s="19">
        <f>+O649-N649</f>
        <v>0</v>
      </c>
      <c r="W649" s="19">
        <f>+Q649-P649</f>
        <v>0</v>
      </c>
      <c r="X649" s="19">
        <f t="shared" si="23"/>
        <v>0</v>
      </c>
      <c r="Y649" s="19">
        <f>IF(AND(O649&lt;&gt;0,P649&lt;&gt;0),P649-O649,0)</f>
        <v>0</v>
      </c>
    </row>
    <row r="650" spans="1:25" s="15" customFormat="1" x14ac:dyDescent="0.2">
      <c r="A650" s="17">
        <v>44714</v>
      </c>
      <c r="B650" s="16">
        <v>23</v>
      </c>
      <c r="C650" s="12"/>
      <c r="D650" s="12"/>
      <c r="E650" s="12"/>
      <c r="F650" s="12"/>
      <c r="G650" s="12">
        <v>1</v>
      </c>
      <c r="H650" s="12"/>
      <c r="I650" s="12"/>
      <c r="J650" s="12"/>
      <c r="K650" s="12"/>
      <c r="L650" s="12"/>
      <c r="M650" s="12"/>
      <c r="N650" s="18"/>
      <c r="O650" s="18"/>
      <c r="P650" s="18"/>
      <c r="Q650" s="32"/>
      <c r="R650" s="19">
        <v>1.4583333333333299</v>
      </c>
      <c r="S650" s="19">
        <v>0.33333333333333298</v>
      </c>
      <c r="T650" s="10">
        <f>YEAR(A650)</f>
        <v>2022</v>
      </c>
      <c r="U650" s="16">
        <f t="shared" si="22"/>
        <v>23</v>
      </c>
      <c r="V650" s="19">
        <f>+O650-N650</f>
        <v>0</v>
      </c>
      <c r="W650" s="19">
        <f>+Q650-P650</f>
        <v>0</v>
      </c>
      <c r="X650" s="19">
        <f t="shared" si="23"/>
        <v>0</v>
      </c>
      <c r="Y650" s="19">
        <f>IF(AND(O650&lt;&gt;0,P650&lt;&gt;0),P650-O650,0)</f>
        <v>0</v>
      </c>
    </row>
    <row r="651" spans="1:25" s="15" customFormat="1" x14ac:dyDescent="0.2">
      <c r="A651" s="17">
        <v>44718</v>
      </c>
      <c r="B651" s="16">
        <v>24</v>
      </c>
      <c r="C651" s="12"/>
      <c r="D651" s="12">
        <v>1</v>
      </c>
      <c r="E651" s="12"/>
      <c r="F651" s="12">
        <v>1</v>
      </c>
      <c r="G651" s="12"/>
      <c r="H651" s="12"/>
      <c r="I651" s="12"/>
      <c r="J651" s="12"/>
      <c r="K651" s="12"/>
      <c r="L651" s="12"/>
      <c r="M651" s="12"/>
      <c r="N651" s="18"/>
      <c r="O651" s="18"/>
      <c r="P651" s="18"/>
      <c r="Q651" s="32"/>
      <c r="R651" s="19">
        <v>1.4583333333333299</v>
      </c>
      <c r="S651" s="19">
        <v>0.33333333333333298</v>
      </c>
      <c r="T651" s="10">
        <f>YEAR(A651)</f>
        <v>2022</v>
      </c>
      <c r="U651" s="16">
        <f t="shared" si="22"/>
        <v>24</v>
      </c>
      <c r="V651" s="19">
        <f>+O651-N651</f>
        <v>0</v>
      </c>
      <c r="W651" s="19">
        <f>+Q651-P651</f>
        <v>0</v>
      </c>
      <c r="X651" s="19">
        <f t="shared" si="23"/>
        <v>0</v>
      </c>
      <c r="Y651" s="19">
        <f>IF(AND(O651&lt;&gt;0,P651&lt;&gt;0),P651-O651,0)</f>
        <v>0</v>
      </c>
    </row>
    <row r="652" spans="1:25" s="15" customFormat="1" x14ac:dyDescent="0.2">
      <c r="A652" s="28">
        <v>44719</v>
      </c>
      <c r="B652" s="16">
        <v>24</v>
      </c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29">
        <v>0.33173600000009174</v>
      </c>
      <c r="O652" s="29">
        <v>0.55946799999946961</v>
      </c>
      <c r="P652" s="30">
        <v>0.58932900000218069</v>
      </c>
      <c r="Q652" s="31">
        <v>0.76243100000283448</v>
      </c>
      <c r="R652" s="19">
        <v>1.4583333333333299</v>
      </c>
      <c r="S652" s="19">
        <v>0.33333333333333298</v>
      </c>
      <c r="T652" s="10">
        <f>YEAR(A652)</f>
        <v>2022</v>
      </c>
      <c r="U652" s="16">
        <f t="shared" si="22"/>
        <v>24</v>
      </c>
      <c r="V652" s="19">
        <f>+O652-N652</f>
        <v>0.22773199999937788</v>
      </c>
      <c r="W652" s="19">
        <f>+Q652-P652</f>
        <v>0.17310200000065379</v>
      </c>
      <c r="X652" s="19">
        <f t="shared" si="23"/>
        <v>0.40083400000003166</v>
      </c>
      <c r="Y652" s="19">
        <f>IF(AND(O652&lt;&gt;0,P652&lt;&gt;0),P652-O652,0)</f>
        <v>2.986100000271108E-2</v>
      </c>
    </row>
    <row r="653" spans="1:25" s="15" customFormat="1" x14ac:dyDescent="0.2">
      <c r="A653" s="28">
        <v>44720</v>
      </c>
      <c r="B653" s="16">
        <v>24</v>
      </c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29">
        <v>0.33707200000208104</v>
      </c>
      <c r="O653" s="24">
        <v>0.54166666666666663</v>
      </c>
      <c r="P653" s="30">
        <v>0.57519699999829754</v>
      </c>
      <c r="Q653" s="31">
        <v>0.75715299999865238</v>
      </c>
      <c r="R653" s="19">
        <v>1.4583333333333299</v>
      </c>
      <c r="S653" s="19">
        <v>0.33333333333333298</v>
      </c>
      <c r="T653" s="10">
        <f>YEAR(A653)</f>
        <v>2022</v>
      </c>
      <c r="U653" s="16">
        <f t="shared" si="22"/>
        <v>24</v>
      </c>
      <c r="V653" s="19">
        <f>+O653-N653</f>
        <v>0.20459466666458559</v>
      </c>
      <c r="W653" s="19">
        <f>+Q653-P653</f>
        <v>0.18195600000035483</v>
      </c>
      <c r="X653" s="19">
        <f t="shared" si="23"/>
        <v>0.38655066666494042</v>
      </c>
      <c r="Y653" s="19">
        <f>IF(AND(O653&lt;&gt;0,P653&lt;&gt;0),P653-O653,0)</f>
        <v>3.3530333331630913E-2</v>
      </c>
    </row>
    <row r="654" spans="1:25" s="15" customFormat="1" x14ac:dyDescent="0.2">
      <c r="A654" s="28">
        <v>44721</v>
      </c>
      <c r="B654" s="16">
        <v>24</v>
      </c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29">
        <v>0.33016199999838136</v>
      </c>
      <c r="O654" s="24">
        <v>0.54166666666666663</v>
      </c>
      <c r="P654" s="25">
        <v>0.58333333333333337</v>
      </c>
      <c r="Q654" s="31">
        <v>0.7730440000013914</v>
      </c>
      <c r="R654" s="19">
        <v>1.4583333333333299</v>
      </c>
      <c r="S654" s="19">
        <v>0.33333333333333298</v>
      </c>
      <c r="T654" s="10">
        <f>YEAR(A654)</f>
        <v>2022</v>
      </c>
      <c r="U654" s="16">
        <f t="shared" si="22"/>
        <v>24</v>
      </c>
      <c r="V654" s="19">
        <f>+O654-N654</f>
        <v>0.21150466666828527</v>
      </c>
      <c r="W654" s="19">
        <f>+Q654-P654</f>
        <v>0.18971066666805803</v>
      </c>
      <c r="X654" s="19">
        <f t="shared" si="23"/>
        <v>0.40121533333634329</v>
      </c>
      <c r="Y654" s="19">
        <f>IF(AND(O654&lt;&gt;0,P654&lt;&gt;0),P654-O654,0)</f>
        <v>4.1666666666666741E-2</v>
      </c>
    </row>
    <row r="655" spans="1:25" s="15" customFormat="1" x14ac:dyDescent="0.2">
      <c r="A655" s="28">
        <v>44725</v>
      </c>
      <c r="B655" s="16">
        <v>25</v>
      </c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29">
        <v>0.33442099999956554</v>
      </c>
      <c r="O655" s="29">
        <v>0.54862300000240793</v>
      </c>
      <c r="P655" s="30">
        <v>0.57884300000296207</v>
      </c>
      <c r="Q655" s="31">
        <v>0.72099500000331318</v>
      </c>
      <c r="R655" s="19">
        <v>1.4583333333333299</v>
      </c>
      <c r="S655" s="19">
        <v>0.33333333333333298</v>
      </c>
      <c r="T655" s="10">
        <f>YEAR(A655)</f>
        <v>2022</v>
      </c>
      <c r="U655" s="16">
        <f t="shared" si="22"/>
        <v>25</v>
      </c>
      <c r="V655" s="19">
        <f>+O655-N655</f>
        <v>0.2142020000028424</v>
      </c>
      <c r="W655" s="19">
        <f>+Q655-P655</f>
        <v>0.14215200000035111</v>
      </c>
      <c r="X655" s="19">
        <f t="shared" si="23"/>
        <v>0.35635400000319351</v>
      </c>
      <c r="Y655" s="19">
        <f>IF(AND(O655&lt;&gt;0,P655&lt;&gt;0),P655-O655,0)</f>
        <v>3.0220000000554137E-2</v>
      </c>
    </row>
    <row r="656" spans="1:25" s="15" customFormat="1" x14ac:dyDescent="0.2">
      <c r="A656" s="28">
        <v>44726</v>
      </c>
      <c r="B656" s="16">
        <v>25</v>
      </c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29">
        <v>0.32740699999703793</v>
      </c>
      <c r="O656" s="29">
        <v>0.55957199999829754</v>
      </c>
      <c r="P656" s="30">
        <v>0.58655100000032689</v>
      </c>
      <c r="Q656" s="31">
        <v>0.73976899999979651</v>
      </c>
      <c r="R656" s="19">
        <v>1.4583333333333299</v>
      </c>
      <c r="S656" s="19">
        <v>0.33333333333333298</v>
      </c>
      <c r="T656" s="10">
        <f>YEAR(A656)</f>
        <v>2022</v>
      </c>
      <c r="U656" s="16">
        <f t="shared" si="22"/>
        <v>25</v>
      </c>
      <c r="V656" s="19">
        <f>+O656-N656</f>
        <v>0.23216500000125961</v>
      </c>
      <c r="W656" s="19">
        <f>+Q656-P656</f>
        <v>0.15321799999946961</v>
      </c>
      <c r="X656" s="19">
        <f t="shared" si="23"/>
        <v>0.38538300000072923</v>
      </c>
      <c r="Y656" s="19">
        <f>IF(AND(O656&lt;&gt;0,P656&lt;&gt;0),P656-O656,0)</f>
        <v>2.6979000002029352E-2</v>
      </c>
    </row>
    <row r="657" spans="1:25" s="15" customFormat="1" x14ac:dyDescent="0.2">
      <c r="A657" s="28">
        <v>44727</v>
      </c>
      <c r="B657" s="16">
        <v>25</v>
      </c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29">
        <v>0.31894699999975273</v>
      </c>
      <c r="O657" s="29">
        <v>0.56370400000014342</v>
      </c>
      <c r="P657" s="30">
        <v>0.58853000000090105</v>
      </c>
      <c r="Q657" s="31">
        <v>0.7528939999974682</v>
      </c>
      <c r="R657" s="19">
        <v>1.4583333333333299</v>
      </c>
      <c r="S657" s="19">
        <v>0.33333333333333298</v>
      </c>
      <c r="T657" s="10">
        <f>YEAR(A657)</f>
        <v>2022</v>
      </c>
      <c r="U657" s="16">
        <f t="shared" si="22"/>
        <v>25</v>
      </c>
      <c r="V657" s="19">
        <f>+O657-N657</f>
        <v>0.24475700000039069</v>
      </c>
      <c r="W657" s="19">
        <f>+Q657-P657</f>
        <v>0.16436399999656714</v>
      </c>
      <c r="X657" s="19">
        <f t="shared" si="23"/>
        <v>0.40912099999695783</v>
      </c>
      <c r="Y657" s="19">
        <f>IF(AND(O657&lt;&gt;0,P657&lt;&gt;0),P657-O657,0)</f>
        <v>2.4826000000757631E-2</v>
      </c>
    </row>
    <row r="658" spans="1:25" s="15" customFormat="1" x14ac:dyDescent="0.2">
      <c r="A658" s="28">
        <v>44728</v>
      </c>
      <c r="B658" s="16">
        <v>25</v>
      </c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29">
        <v>0.32744200000161072</v>
      </c>
      <c r="O658" s="29">
        <v>0.56464099999720929</v>
      </c>
      <c r="P658" s="30">
        <v>0.59076400000049034</v>
      </c>
      <c r="Q658" s="31">
        <v>0.74309000000357628</v>
      </c>
      <c r="R658" s="19">
        <v>1.4583333333333299</v>
      </c>
      <c r="S658" s="19">
        <v>0.33333333333333298</v>
      </c>
      <c r="T658" s="10">
        <f>YEAR(A658)</f>
        <v>2022</v>
      </c>
      <c r="U658" s="16">
        <f t="shared" si="22"/>
        <v>25</v>
      </c>
      <c r="V658" s="19">
        <f>+O658-N658</f>
        <v>0.23719899999559857</v>
      </c>
      <c r="W658" s="19">
        <f>+Q658-P658</f>
        <v>0.15232600000308594</v>
      </c>
      <c r="X658" s="19">
        <f t="shared" si="23"/>
        <v>0.38952499999868451</v>
      </c>
      <c r="Y658" s="19">
        <f>IF(AND(O658&lt;&gt;0,P658&lt;&gt;0),P658-O658,0)</f>
        <v>2.6123000003281049E-2</v>
      </c>
    </row>
    <row r="659" spans="1:25" s="15" customFormat="1" x14ac:dyDescent="0.2">
      <c r="A659" s="28">
        <v>44732</v>
      </c>
      <c r="B659" s="16">
        <v>26</v>
      </c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29">
        <v>0.33452499999839347</v>
      </c>
      <c r="O659" s="24">
        <v>0.54166666666666663</v>
      </c>
      <c r="P659" s="25">
        <v>0.58333333333333337</v>
      </c>
      <c r="Q659" s="31">
        <v>0.75376200000027893</v>
      </c>
      <c r="R659" s="19">
        <v>1.4583333333333299</v>
      </c>
      <c r="S659" s="19">
        <v>0.33333333333333298</v>
      </c>
      <c r="T659" s="10">
        <f>YEAR(A659)</f>
        <v>2022</v>
      </c>
      <c r="U659" s="16">
        <f t="shared" si="22"/>
        <v>26</v>
      </c>
      <c r="V659" s="19">
        <f>+O659-N659</f>
        <v>0.20714166666827316</v>
      </c>
      <c r="W659" s="19">
        <f>+Q659-P659</f>
        <v>0.17042866666694556</v>
      </c>
      <c r="X659" s="19">
        <f t="shared" si="23"/>
        <v>0.37757033333521872</v>
      </c>
      <c r="Y659" s="19">
        <f>IF(AND(O659&lt;&gt;0,P659&lt;&gt;0),P659-O659,0)</f>
        <v>4.1666666666666741E-2</v>
      </c>
    </row>
    <row r="660" spans="1:25" s="15" customFormat="1" x14ac:dyDescent="0.2">
      <c r="A660" s="28">
        <v>44733</v>
      </c>
      <c r="B660" s="16">
        <v>26</v>
      </c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29">
        <v>0.33405099999799859</v>
      </c>
      <c r="O660" s="29">
        <v>0.54851900000358</v>
      </c>
      <c r="P660" s="30">
        <v>0.58576400000310969</v>
      </c>
      <c r="Q660" s="31">
        <v>0.7721529999980703</v>
      </c>
      <c r="R660" s="19">
        <v>1.4583333333333299</v>
      </c>
      <c r="S660" s="19">
        <v>0.33333333333333298</v>
      </c>
      <c r="T660" s="10">
        <f>YEAR(A660)</f>
        <v>2022</v>
      </c>
      <c r="U660" s="16">
        <f t="shared" si="22"/>
        <v>26</v>
      </c>
      <c r="V660" s="19">
        <f>+O660-N660</f>
        <v>0.21446800000558142</v>
      </c>
      <c r="W660" s="19">
        <f>+Q660-P660</f>
        <v>0.18638899999496061</v>
      </c>
      <c r="X660" s="19">
        <f t="shared" si="23"/>
        <v>0.40085700000054203</v>
      </c>
      <c r="Y660" s="19">
        <f>IF(AND(O660&lt;&gt;0,P660&lt;&gt;0),P660-O660,0)</f>
        <v>3.7244999999529682E-2</v>
      </c>
    </row>
    <row r="661" spans="1:25" s="15" customFormat="1" x14ac:dyDescent="0.2">
      <c r="A661" s="28">
        <v>44734</v>
      </c>
      <c r="B661" s="16">
        <v>26</v>
      </c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29">
        <v>0.32187500000145519</v>
      </c>
      <c r="O661" s="29">
        <v>0.55950199999642791</v>
      </c>
      <c r="P661" s="30">
        <v>0.5899070000014035</v>
      </c>
      <c r="Q661" s="31">
        <v>0.79300900000089314</v>
      </c>
      <c r="R661" s="19">
        <v>1.4583333333333299</v>
      </c>
      <c r="S661" s="19">
        <v>0.33333333333333298</v>
      </c>
      <c r="T661" s="10">
        <f>YEAR(A661)</f>
        <v>2022</v>
      </c>
      <c r="U661" s="16">
        <f t="shared" si="22"/>
        <v>26</v>
      </c>
      <c r="V661" s="19">
        <f>+O661-N661</f>
        <v>0.23762699999497272</v>
      </c>
      <c r="W661" s="19">
        <f>+Q661-P661</f>
        <v>0.20310199999948964</v>
      </c>
      <c r="X661" s="19">
        <f t="shared" si="23"/>
        <v>0.44072899999446236</v>
      </c>
      <c r="Y661" s="19">
        <f>IF(AND(O661&lt;&gt;0,P661&lt;&gt;0),P661-O661,0)</f>
        <v>3.0405000004975591E-2</v>
      </c>
    </row>
    <row r="662" spans="1:25" s="15" customFormat="1" x14ac:dyDescent="0.2">
      <c r="A662" s="28">
        <v>44735</v>
      </c>
      <c r="B662" s="16">
        <v>26</v>
      </c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29">
        <v>0.32861099999718135</v>
      </c>
      <c r="O662" s="29">
        <v>0.55849499999749241</v>
      </c>
      <c r="P662" s="30">
        <v>0.5874649999968824</v>
      </c>
      <c r="Q662" s="31">
        <v>0.77052099999855272</v>
      </c>
      <c r="R662" s="19">
        <v>1.4583333333333299</v>
      </c>
      <c r="S662" s="19">
        <v>0.33333333333333298</v>
      </c>
      <c r="T662" s="10">
        <f>YEAR(A662)</f>
        <v>2022</v>
      </c>
      <c r="U662" s="16">
        <f t="shared" si="22"/>
        <v>26</v>
      </c>
      <c r="V662" s="19">
        <f>+O662-N662</f>
        <v>0.22988400000031106</v>
      </c>
      <c r="W662" s="19">
        <f>+Q662-P662</f>
        <v>0.18305600000167033</v>
      </c>
      <c r="X662" s="19">
        <f t="shared" si="23"/>
        <v>0.41294000000198139</v>
      </c>
      <c r="Y662" s="19">
        <f>IF(AND(O662&lt;&gt;0,P662&lt;&gt;0),P662-O662,0)</f>
        <v>2.8969999999389984E-2</v>
      </c>
    </row>
    <row r="663" spans="1:25" s="15" customFormat="1" x14ac:dyDescent="0.2">
      <c r="A663" s="28">
        <v>44739</v>
      </c>
      <c r="B663" s="16">
        <v>27</v>
      </c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24">
        <v>0.33333333333333331</v>
      </c>
      <c r="O663" s="29">
        <v>0.55565999999816995</v>
      </c>
      <c r="P663" s="30">
        <v>0.58542799999850104</v>
      </c>
      <c r="Q663" s="31">
        <v>0.74773100000311388</v>
      </c>
      <c r="R663" s="19">
        <v>1.4583333333333299</v>
      </c>
      <c r="S663" s="19">
        <v>0.33333333333333298</v>
      </c>
      <c r="T663" s="10">
        <f>YEAR(A663)</f>
        <v>2022</v>
      </c>
      <c r="U663" s="16">
        <f t="shared" si="22"/>
        <v>27</v>
      </c>
      <c r="V663" s="19">
        <f>+O663-N663</f>
        <v>0.22232666666483664</v>
      </c>
      <c r="W663" s="19">
        <f>+Q663-P663</f>
        <v>0.16230300000461284</v>
      </c>
      <c r="X663" s="19">
        <f t="shared" si="23"/>
        <v>0.38462966666944948</v>
      </c>
      <c r="Y663" s="19">
        <f>IF(AND(O663&lt;&gt;0,P663&lt;&gt;0),P663-O663,0)</f>
        <v>2.9768000000331085E-2</v>
      </c>
    </row>
    <row r="664" spans="1:25" s="15" customFormat="1" x14ac:dyDescent="0.2">
      <c r="A664" s="28">
        <v>44740</v>
      </c>
      <c r="B664" s="16">
        <v>27</v>
      </c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29">
        <v>0.33285900000191759</v>
      </c>
      <c r="O664" s="29">
        <v>0.59487300000182586</v>
      </c>
      <c r="P664" s="30">
        <v>0</v>
      </c>
      <c r="Q664" s="31">
        <v>0</v>
      </c>
      <c r="R664" s="19">
        <v>1.4583333333333299</v>
      </c>
      <c r="S664" s="19">
        <v>0.33333333333333298</v>
      </c>
      <c r="T664" s="10">
        <f>YEAR(A664)</f>
        <v>2022</v>
      </c>
      <c r="U664" s="16">
        <f t="shared" si="22"/>
        <v>27</v>
      </c>
      <c r="V664" s="19">
        <f>+O664-N664</f>
        <v>0.26201399999990826</v>
      </c>
      <c r="W664" s="19">
        <f>+Q664-P664</f>
        <v>0</v>
      </c>
      <c r="X664" s="19">
        <f t="shared" si="23"/>
        <v>0.26201399999990826</v>
      </c>
      <c r="Y664" s="19">
        <f>IF(AND(O664&lt;&gt;0,P664&lt;&gt;0),P664-O664,0)</f>
        <v>0</v>
      </c>
    </row>
    <row r="665" spans="1:25" s="15" customFormat="1" x14ac:dyDescent="0.2">
      <c r="A665" s="28">
        <v>44741</v>
      </c>
      <c r="B665" s="16">
        <v>27</v>
      </c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29">
        <v>0.33714100000361213</v>
      </c>
      <c r="O665" s="29">
        <v>0.55379600000014761</v>
      </c>
      <c r="P665" s="30">
        <v>0.58208300000114832</v>
      </c>
      <c r="Q665" s="31">
        <v>0.76131899999745656</v>
      </c>
      <c r="R665" s="19">
        <v>1.4583333333333299</v>
      </c>
      <c r="S665" s="19">
        <v>0.33333333333333298</v>
      </c>
      <c r="T665" s="10">
        <f>YEAR(A665)</f>
        <v>2022</v>
      </c>
      <c r="U665" s="16">
        <f t="shared" si="22"/>
        <v>27</v>
      </c>
      <c r="V665" s="19">
        <f>+O665-N665</f>
        <v>0.21665499999653548</v>
      </c>
      <c r="W665" s="19">
        <f>+Q665-P665</f>
        <v>0.17923599999630824</v>
      </c>
      <c r="X665" s="19">
        <f t="shared" si="23"/>
        <v>0.39589099999284372</v>
      </c>
      <c r="Y665" s="19">
        <f>IF(AND(O665&lt;&gt;0,P665&lt;&gt;0),P665-O665,0)</f>
        <v>2.8287000001000706E-2</v>
      </c>
    </row>
    <row r="666" spans="1:25" s="15" customFormat="1" x14ac:dyDescent="0.2">
      <c r="A666" s="28">
        <v>44742</v>
      </c>
      <c r="B666" s="16">
        <v>27</v>
      </c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29">
        <v>0.32312500000261934</v>
      </c>
      <c r="O666" s="29">
        <v>0.62751199999911478</v>
      </c>
      <c r="P666" s="30"/>
      <c r="Q666" s="31"/>
      <c r="R666" s="19">
        <v>1.4583333333333299</v>
      </c>
      <c r="S666" s="19">
        <v>0.33333333333333298</v>
      </c>
      <c r="T666" s="10">
        <f>YEAR(A666)</f>
        <v>2022</v>
      </c>
      <c r="U666" s="16">
        <f t="shared" ref="U666:U729" si="24">WEEKNUM(A666)</f>
        <v>27</v>
      </c>
      <c r="V666" s="19">
        <f>+O666-N666</f>
        <v>0.30438699999649543</v>
      </c>
      <c r="W666" s="19">
        <f>+Q666-P666</f>
        <v>0</v>
      </c>
      <c r="X666" s="19">
        <f t="shared" si="23"/>
        <v>0.30438699999649543</v>
      </c>
      <c r="Y666" s="19">
        <f>IF(AND(O666&lt;&gt;0,P666&lt;&gt;0),P666-O666,0)</f>
        <v>0</v>
      </c>
    </row>
    <row r="667" spans="1:25" s="15" customFormat="1" x14ac:dyDescent="0.2">
      <c r="A667" s="17">
        <v>44746</v>
      </c>
      <c r="B667" s="16">
        <v>28</v>
      </c>
      <c r="C667" s="12"/>
      <c r="D667" s="12">
        <v>1</v>
      </c>
      <c r="E667" s="12"/>
      <c r="F667" s="12"/>
      <c r="G667" s="12"/>
      <c r="H667" s="12"/>
      <c r="I667" s="12"/>
      <c r="J667" s="12"/>
      <c r="K667" s="12"/>
      <c r="L667" s="12"/>
      <c r="M667" s="12"/>
      <c r="N667" s="18"/>
      <c r="O667" s="18"/>
      <c r="P667" s="18"/>
      <c r="Q667" s="32"/>
      <c r="R667" s="19">
        <v>1.4583333333333299</v>
      </c>
      <c r="S667" s="19">
        <v>0.33333333333333298</v>
      </c>
      <c r="T667" s="10">
        <f>YEAR(A667)</f>
        <v>2022</v>
      </c>
      <c r="U667" s="16">
        <f t="shared" si="24"/>
        <v>28</v>
      </c>
      <c r="V667" s="19">
        <f>+O667-N667</f>
        <v>0</v>
      </c>
      <c r="W667" s="19">
        <f>+Q667-P667</f>
        <v>0</v>
      </c>
      <c r="X667" s="19">
        <f t="shared" si="23"/>
        <v>0</v>
      </c>
      <c r="Y667" s="19">
        <f>IF(AND(O667&lt;&gt;0,P667&lt;&gt;0),P667-O667,0)</f>
        <v>0</v>
      </c>
    </row>
    <row r="668" spans="1:25" s="15" customFormat="1" x14ac:dyDescent="0.2">
      <c r="A668" s="28">
        <v>44747</v>
      </c>
      <c r="B668" s="16">
        <v>28</v>
      </c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29">
        <v>0.3307520000016666</v>
      </c>
      <c r="O668" s="29">
        <v>0.55999999999767169</v>
      </c>
      <c r="P668" s="30">
        <v>0.58333333333333337</v>
      </c>
      <c r="Q668" s="31">
        <v>0.75586800000019139</v>
      </c>
      <c r="R668" s="19">
        <v>1.4583333333333299</v>
      </c>
      <c r="S668" s="19">
        <v>0.33333333333333298</v>
      </c>
      <c r="T668" s="10">
        <f>YEAR(A668)</f>
        <v>2022</v>
      </c>
      <c r="U668" s="16">
        <f t="shared" si="24"/>
        <v>28</v>
      </c>
      <c r="V668" s="19">
        <f>+O668-N668</f>
        <v>0.22924799999600509</v>
      </c>
      <c r="W668" s="19">
        <f>+Q668-P668</f>
        <v>0.17253466666685802</v>
      </c>
      <c r="X668" s="19">
        <f t="shared" si="23"/>
        <v>0.40178266666286311</v>
      </c>
      <c r="Y668" s="19">
        <f>IF(AND(O668&lt;&gt;0,P668&lt;&gt;0),P668-O668,0)</f>
        <v>2.3333333335661677E-2</v>
      </c>
    </row>
    <row r="669" spans="1:25" s="15" customFormat="1" x14ac:dyDescent="0.2">
      <c r="A669" s="28">
        <v>44748</v>
      </c>
      <c r="B669" s="16">
        <v>28</v>
      </c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29">
        <v>0.32475700000213692</v>
      </c>
      <c r="O669" s="29">
        <v>0.55489600000146311</v>
      </c>
      <c r="P669" s="30">
        <v>0.58347199999843724</v>
      </c>
      <c r="Q669" s="31">
        <v>0.74576399999932619</v>
      </c>
      <c r="R669" s="19">
        <v>1.4583333333333299</v>
      </c>
      <c r="S669" s="19">
        <v>0.33333333333333298</v>
      </c>
      <c r="T669" s="10">
        <f>YEAR(A669)</f>
        <v>2022</v>
      </c>
      <c r="U669" s="16">
        <f t="shared" si="24"/>
        <v>28</v>
      </c>
      <c r="V669" s="19">
        <f>+O669-N669</f>
        <v>0.23013899999932619</v>
      </c>
      <c r="W669" s="19">
        <f>+Q669-P669</f>
        <v>0.16229200000088895</v>
      </c>
      <c r="X669" s="19">
        <f t="shared" si="23"/>
        <v>0.39243100000021514</v>
      </c>
      <c r="Y669" s="19">
        <f>IF(AND(O669&lt;&gt;0,P669&lt;&gt;0),P669-O669,0)</f>
        <v>2.8575999996974133E-2</v>
      </c>
    </row>
    <row r="670" spans="1:25" s="15" customFormat="1" x14ac:dyDescent="0.2">
      <c r="A670" s="28">
        <v>44749</v>
      </c>
      <c r="B670" s="16">
        <v>28</v>
      </c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29">
        <v>0.33736099999805447</v>
      </c>
      <c r="O670" s="29">
        <v>0.55006899999716552</v>
      </c>
      <c r="P670" s="30">
        <v>0.58310199999687029</v>
      </c>
      <c r="Q670" s="31">
        <v>0.7509490000011283</v>
      </c>
      <c r="R670" s="19">
        <v>1.4583333333333299</v>
      </c>
      <c r="S670" s="19">
        <v>0.33333333333333298</v>
      </c>
      <c r="T670" s="10">
        <f>YEAR(A670)</f>
        <v>2022</v>
      </c>
      <c r="U670" s="16">
        <f t="shared" si="24"/>
        <v>28</v>
      </c>
      <c r="V670" s="19">
        <f>+O670-N670</f>
        <v>0.21270799999911105</v>
      </c>
      <c r="W670" s="19">
        <f>+Q670-P670</f>
        <v>0.16784700000425801</v>
      </c>
      <c r="X670" s="19">
        <f t="shared" si="23"/>
        <v>0.38055500000336906</v>
      </c>
      <c r="Y670" s="19">
        <f>IF(AND(O670&lt;&gt;0,P670&lt;&gt;0),P670-O670,0)</f>
        <v>3.3032999999704771E-2</v>
      </c>
    </row>
    <row r="671" spans="1:25" s="15" customFormat="1" x14ac:dyDescent="0.2">
      <c r="A671" s="17">
        <v>44753</v>
      </c>
      <c r="B671" s="16">
        <v>29</v>
      </c>
      <c r="C671" s="12"/>
      <c r="D671" s="12">
        <v>1</v>
      </c>
      <c r="E671" s="12"/>
      <c r="F671" s="12"/>
      <c r="G671" s="12"/>
      <c r="H671" s="12"/>
      <c r="I671" s="12"/>
      <c r="J671" s="12"/>
      <c r="K671" s="12"/>
      <c r="L671" s="12"/>
      <c r="M671" s="12"/>
      <c r="N671" s="18"/>
      <c r="O671" s="18"/>
      <c r="P671" s="18"/>
      <c r="Q671" s="32"/>
      <c r="R671" s="19">
        <v>1.4583333333333299</v>
      </c>
      <c r="S671" s="19">
        <v>0.33333333333333298</v>
      </c>
      <c r="T671" s="10">
        <f>YEAR(A671)</f>
        <v>2022</v>
      </c>
      <c r="U671" s="16">
        <f t="shared" si="24"/>
        <v>29</v>
      </c>
      <c r="V671" s="19">
        <f>+O671-N671</f>
        <v>0</v>
      </c>
      <c r="W671" s="19">
        <f>+Q671-P671</f>
        <v>0</v>
      </c>
      <c r="X671" s="19">
        <f t="shared" si="23"/>
        <v>0</v>
      </c>
      <c r="Y671" s="19">
        <f>IF(AND(O671&lt;&gt;0,P671&lt;&gt;0),P671-O671,0)</f>
        <v>0</v>
      </c>
    </row>
    <row r="672" spans="1:25" s="15" customFormat="1" x14ac:dyDescent="0.2">
      <c r="A672" s="17">
        <v>44754</v>
      </c>
      <c r="B672" s="16">
        <v>29</v>
      </c>
      <c r="C672" s="12"/>
      <c r="D672" s="12">
        <v>1</v>
      </c>
      <c r="E672" s="12"/>
      <c r="F672" s="12"/>
      <c r="G672" s="12"/>
      <c r="H672" s="12"/>
      <c r="I672" s="12"/>
      <c r="J672" s="12"/>
      <c r="K672" s="12"/>
      <c r="L672" s="12"/>
      <c r="M672" s="12"/>
      <c r="N672" s="18"/>
      <c r="O672" s="18"/>
      <c r="P672" s="18"/>
      <c r="Q672" s="32"/>
      <c r="R672" s="19">
        <v>1.4583333333333299</v>
      </c>
      <c r="S672" s="19">
        <v>0.33333333333333298</v>
      </c>
      <c r="T672" s="10">
        <f>YEAR(A672)</f>
        <v>2022</v>
      </c>
      <c r="U672" s="16">
        <f t="shared" si="24"/>
        <v>29</v>
      </c>
      <c r="V672" s="19">
        <f>+O672-N672</f>
        <v>0</v>
      </c>
      <c r="W672" s="19">
        <f>+Q672-P672</f>
        <v>0</v>
      </c>
      <c r="X672" s="19">
        <f t="shared" si="23"/>
        <v>0</v>
      </c>
      <c r="Y672" s="19">
        <f>IF(AND(O672&lt;&gt;0,P672&lt;&gt;0),P672-O672,0)</f>
        <v>0</v>
      </c>
    </row>
    <row r="673" spans="1:25" s="15" customFormat="1" x14ac:dyDescent="0.2">
      <c r="A673" s="17">
        <v>44755</v>
      </c>
      <c r="B673" s="16">
        <v>29</v>
      </c>
      <c r="C673" s="12"/>
      <c r="D673" s="12">
        <v>1</v>
      </c>
      <c r="E673" s="12"/>
      <c r="F673" s="12"/>
      <c r="G673" s="12"/>
      <c r="H673" s="12"/>
      <c r="I673" s="12"/>
      <c r="J673" s="12"/>
      <c r="K673" s="12"/>
      <c r="L673" s="12"/>
      <c r="M673" s="12"/>
      <c r="N673" s="18"/>
      <c r="O673" s="18"/>
      <c r="P673" s="18"/>
      <c r="Q673" s="32"/>
      <c r="R673" s="19">
        <v>1.4583333333333299</v>
      </c>
      <c r="S673" s="19">
        <v>0.33333333333333298</v>
      </c>
      <c r="T673" s="10">
        <f>YEAR(A673)</f>
        <v>2022</v>
      </c>
      <c r="U673" s="16">
        <f t="shared" si="24"/>
        <v>29</v>
      </c>
      <c r="V673" s="19">
        <f>+O673-N673</f>
        <v>0</v>
      </c>
      <c r="W673" s="19">
        <f>+Q673-P673</f>
        <v>0</v>
      </c>
      <c r="X673" s="19">
        <f t="shared" si="23"/>
        <v>0</v>
      </c>
      <c r="Y673" s="19">
        <f>IF(AND(O673&lt;&gt;0,P673&lt;&gt;0),P673-O673,0)</f>
        <v>0</v>
      </c>
    </row>
    <row r="674" spans="1:25" s="15" customFormat="1" x14ac:dyDescent="0.2">
      <c r="A674" s="17">
        <v>44756</v>
      </c>
      <c r="B674" s="16">
        <v>29</v>
      </c>
      <c r="C674" s="12"/>
      <c r="D674" s="12"/>
      <c r="E674" s="12"/>
      <c r="F674" s="12">
        <v>1</v>
      </c>
      <c r="G674" s="12"/>
      <c r="H674" s="12"/>
      <c r="I674" s="12"/>
      <c r="J674" s="12"/>
      <c r="K674" s="12"/>
      <c r="L674" s="12"/>
      <c r="M674" s="12"/>
      <c r="N674" s="18"/>
      <c r="O674" s="18"/>
      <c r="P674" s="18"/>
      <c r="Q674" s="32"/>
      <c r="R674" s="19">
        <v>1.4583333333333299</v>
      </c>
      <c r="S674" s="19">
        <v>0.33333333333333298</v>
      </c>
      <c r="T674" s="10">
        <f>YEAR(A674)</f>
        <v>2022</v>
      </c>
      <c r="U674" s="16">
        <f t="shared" si="24"/>
        <v>29</v>
      </c>
      <c r="V674" s="19">
        <f>+O674-N674</f>
        <v>0</v>
      </c>
      <c r="W674" s="19">
        <f>+Q674-P674</f>
        <v>0</v>
      </c>
      <c r="X674" s="19">
        <f t="shared" si="23"/>
        <v>0</v>
      </c>
      <c r="Y674" s="19">
        <f>IF(AND(O674&lt;&gt;0,P674&lt;&gt;0),P674-O674,0)</f>
        <v>0</v>
      </c>
    </row>
    <row r="675" spans="1:25" s="15" customFormat="1" x14ac:dyDescent="0.2">
      <c r="A675" s="17">
        <v>44757</v>
      </c>
      <c r="B675" s="16">
        <v>29</v>
      </c>
      <c r="C675" s="12"/>
      <c r="D675" s="12"/>
      <c r="E675" s="12">
        <v>1</v>
      </c>
      <c r="F675" s="12"/>
      <c r="G675" s="12"/>
      <c r="H675" s="12"/>
      <c r="I675" s="12"/>
      <c r="J675" s="12"/>
      <c r="K675" s="12"/>
      <c r="L675" s="12"/>
      <c r="M675" s="12"/>
      <c r="N675" s="18"/>
      <c r="O675" s="18"/>
      <c r="P675" s="18"/>
      <c r="Q675" s="32"/>
      <c r="R675" s="19">
        <v>1.4583333333333299</v>
      </c>
      <c r="S675" s="19">
        <v>0.33333333333333298</v>
      </c>
      <c r="T675" s="10">
        <f>YEAR(A675)</f>
        <v>2022</v>
      </c>
      <c r="U675" s="16">
        <f t="shared" si="24"/>
        <v>29</v>
      </c>
      <c r="V675" s="19">
        <f>+O675-N675</f>
        <v>0</v>
      </c>
      <c r="W675" s="19">
        <f>+Q675-P675</f>
        <v>0</v>
      </c>
      <c r="X675" s="19">
        <f t="shared" si="23"/>
        <v>0</v>
      </c>
      <c r="Y675" s="19">
        <f>IF(AND(O675&lt;&gt;0,P675&lt;&gt;0),P675-O675,0)</f>
        <v>0</v>
      </c>
    </row>
    <row r="676" spans="1:25" s="15" customFormat="1" x14ac:dyDescent="0.2">
      <c r="A676" s="17">
        <v>44758</v>
      </c>
      <c r="B676" s="16">
        <v>29</v>
      </c>
      <c r="C676" s="12"/>
      <c r="D676" s="12"/>
      <c r="E676" s="12">
        <v>1</v>
      </c>
      <c r="F676" s="12"/>
      <c r="G676" s="12"/>
      <c r="H676" s="12"/>
      <c r="I676" s="12"/>
      <c r="J676" s="12"/>
      <c r="K676" s="12"/>
      <c r="L676" s="12"/>
      <c r="M676" s="12"/>
      <c r="N676" s="18"/>
      <c r="O676" s="18"/>
      <c r="P676" s="18"/>
      <c r="Q676" s="32"/>
      <c r="R676" s="19">
        <v>1.4583333333333299</v>
      </c>
      <c r="S676" s="19">
        <v>0.33333333333333298</v>
      </c>
      <c r="T676" s="10">
        <f>YEAR(A676)</f>
        <v>2022</v>
      </c>
      <c r="U676" s="16">
        <f t="shared" si="24"/>
        <v>29</v>
      </c>
      <c r="V676" s="19">
        <f>+O676-N676</f>
        <v>0</v>
      </c>
      <c r="W676" s="19">
        <f>+Q676-P676</f>
        <v>0</v>
      </c>
      <c r="X676" s="19">
        <f t="shared" si="23"/>
        <v>0</v>
      </c>
      <c r="Y676" s="19">
        <f>IF(AND(O676&lt;&gt;0,P676&lt;&gt;0),P676-O676,0)</f>
        <v>0</v>
      </c>
    </row>
    <row r="677" spans="1:25" s="15" customFormat="1" x14ac:dyDescent="0.2">
      <c r="A677" s="17">
        <v>44760</v>
      </c>
      <c r="B677" s="16">
        <v>30</v>
      </c>
      <c r="C677" s="12"/>
      <c r="D677" s="12"/>
      <c r="E677" s="12">
        <v>1</v>
      </c>
      <c r="F677" s="12"/>
      <c r="G677" s="12"/>
      <c r="H677" s="12"/>
      <c r="I677" s="12"/>
      <c r="J677" s="12"/>
      <c r="K677" s="12"/>
      <c r="L677" s="12"/>
      <c r="M677" s="12"/>
      <c r="N677" s="18"/>
      <c r="O677" s="18"/>
      <c r="P677" s="18"/>
      <c r="Q677" s="32"/>
      <c r="R677" s="19">
        <v>1.4583333333333299</v>
      </c>
      <c r="S677" s="19">
        <v>0.33333333333333298</v>
      </c>
      <c r="T677" s="10">
        <f>YEAR(A677)</f>
        <v>2022</v>
      </c>
      <c r="U677" s="16">
        <f t="shared" si="24"/>
        <v>30</v>
      </c>
      <c r="V677" s="19">
        <f>+O677-N677</f>
        <v>0</v>
      </c>
      <c r="W677" s="19">
        <f>+Q677-P677</f>
        <v>0</v>
      </c>
      <c r="X677" s="19">
        <f t="shared" si="23"/>
        <v>0</v>
      </c>
      <c r="Y677" s="19">
        <f>IF(AND(O677&lt;&gt;0,P677&lt;&gt;0),P677-O677,0)</f>
        <v>0</v>
      </c>
    </row>
    <row r="678" spans="1:25" s="15" customFormat="1" x14ac:dyDescent="0.2">
      <c r="A678" s="17">
        <v>44761</v>
      </c>
      <c r="B678" s="16">
        <v>30</v>
      </c>
      <c r="C678" s="12"/>
      <c r="D678" s="12"/>
      <c r="E678" s="12">
        <v>1</v>
      </c>
      <c r="F678" s="12"/>
      <c r="G678" s="12"/>
      <c r="H678" s="12"/>
      <c r="I678" s="12"/>
      <c r="J678" s="12"/>
      <c r="K678" s="12"/>
      <c r="L678" s="12"/>
      <c r="M678" s="12"/>
      <c r="N678" s="18"/>
      <c r="O678" s="18"/>
      <c r="P678" s="18"/>
      <c r="Q678" s="32"/>
      <c r="R678" s="19">
        <v>1.4583333333333299</v>
      </c>
      <c r="S678" s="19">
        <v>0.33333333333333298</v>
      </c>
      <c r="T678" s="10">
        <f>YEAR(A678)</f>
        <v>2022</v>
      </c>
      <c r="U678" s="16">
        <f t="shared" si="24"/>
        <v>30</v>
      </c>
      <c r="V678" s="19">
        <f>+O678-N678</f>
        <v>0</v>
      </c>
      <c r="W678" s="19">
        <f>+Q678-P678</f>
        <v>0</v>
      </c>
      <c r="X678" s="19">
        <f t="shared" si="23"/>
        <v>0</v>
      </c>
      <c r="Y678" s="19">
        <f>IF(AND(O678&lt;&gt;0,P678&lt;&gt;0),P678-O678,0)</f>
        <v>0</v>
      </c>
    </row>
    <row r="679" spans="1:25" s="15" customFormat="1" x14ac:dyDescent="0.2">
      <c r="A679" s="17">
        <v>44762</v>
      </c>
      <c r="B679" s="16">
        <v>30</v>
      </c>
      <c r="C679" s="12"/>
      <c r="D679" s="12"/>
      <c r="E679" s="12">
        <v>1</v>
      </c>
      <c r="F679" s="12"/>
      <c r="G679" s="12"/>
      <c r="H679" s="12"/>
      <c r="I679" s="12"/>
      <c r="J679" s="12"/>
      <c r="K679" s="12"/>
      <c r="L679" s="12"/>
      <c r="M679" s="12"/>
      <c r="N679" s="18"/>
      <c r="O679" s="18"/>
      <c r="P679" s="18"/>
      <c r="Q679" s="32"/>
      <c r="R679" s="19">
        <v>1.4583333333333299</v>
      </c>
      <c r="S679" s="19">
        <v>0.33333333333333298</v>
      </c>
      <c r="T679" s="10">
        <f>YEAR(A679)</f>
        <v>2022</v>
      </c>
      <c r="U679" s="16">
        <f t="shared" si="24"/>
        <v>30</v>
      </c>
      <c r="V679" s="19">
        <f>+O679-N679</f>
        <v>0</v>
      </c>
      <c r="W679" s="19">
        <f>+Q679-P679</f>
        <v>0</v>
      </c>
      <c r="X679" s="19">
        <f t="shared" si="23"/>
        <v>0</v>
      </c>
      <c r="Y679" s="19">
        <f>IF(AND(O679&lt;&gt;0,P679&lt;&gt;0),P679-O679,0)</f>
        <v>0</v>
      </c>
    </row>
    <row r="680" spans="1:25" s="15" customFormat="1" x14ac:dyDescent="0.2">
      <c r="A680" s="17">
        <v>44763</v>
      </c>
      <c r="B680" s="16">
        <v>30</v>
      </c>
      <c r="C680" s="12"/>
      <c r="D680" s="12"/>
      <c r="E680" s="12">
        <v>1</v>
      </c>
      <c r="F680" s="12"/>
      <c r="G680" s="12"/>
      <c r="H680" s="12"/>
      <c r="I680" s="12"/>
      <c r="J680" s="12"/>
      <c r="K680" s="12"/>
      <c r="L680" s="12"/>
      <c r="M680" s="12"/>
      <c r="N680" s="18"/>
      <c r="O680" s="18"/>
      <c r="P680" s="18"/>
      <c r="Q680" s="32"/>
      <c r="R680" s="19">
        <v>1.4583333333333299</v>
      </c>
      <c r="S680" s="19">
        <v>0.33333333333333298</v>
      </c>
      <c r="T680" s="10">
        <f>YEAR(A680)</f>
        <v>2022</v>
      </c>
      <c r="U680" s="16">
        <f t="shared" si="24"/>
        <v>30</v>
      </c>
      <c r="V680" s="19">
        <f>+O680-N680</f>
        <v>0</v>
      </c>
      <c r="W680" s="19">
        <f>+Q680-P680</f>
        <v>0</v>
      </c>
      <c r="X680" s="19">
        <f t="shared" si="23"/>
        <v>0</v>
      </c>
      <c r="Y680" s="19">
        <f>IF(AND(O680&lt;&gt;0,P680&lt;&gt;0),P680-O680,0)</f>
        <v>0</v>
      </c>
    </row>
    <row r="681" spans="1:25" s="15" customFormat="1" x14ac:dyDescent="0.2">
      <c r="A681" s="28">
        <v>44767</v>
      </c>
      <c r="B681" s="16">
        <v>31</v>
      </c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29">
        <v>0.33849500000360422</v>
      </c>
      <c r="O681" s="29">
        <v>0.54879600000276696</v>
      </c>
      <c r="P681" s="30">
        <v>0.58451400000194553</v>
      </c>
      <c r="Q681" s="31">
        <v>0.73085600000194972</v>
      </c>
      <c r="R681" s="19">
        <v>1.4583333333333299</v>
      </c>
      <c r="S681" s="19">
        <v>0.33333333333333298</v>
      </c>
      <c r="T681" s="10">
        <f>YEAR(A681)</f>
        <v>2022</v>
      </c>
      <c r="U681" s="16">
        <f t="shared" si="24"/>
        <v>31</v>
      </c>
      <c r="V681" s="19">
        <f>+O681-N681</f>
        <v>0.21030099999916274</v>
      </c>
      <c r="W681" s="19">
        <f>+Q681-P681</f>
        <v>0.14634200000000419</v>
      </c>
      <c r="X681" s="19">
        <f t="shared" si="23"/>
        <v>0.35664299999916693</v>
      </c>
      <c r="Y681" s="19">
        <f>IF(AND(O681&lt;&gt;0,P681&lt;&gt;0),P681-O681,0)</f>
        <v>3.5717999999178573E-2</v>
      </c>
    </row>
    <row r="682" spans="1:25" s="15" customFormat="1" x14ac:dyDescent="0.2">
      <c r="A682" s="28">
        <v>44768</v>
      </c>
      <c r="B682" s="16">
        <v>31</v>
      </c>
      <c r="C682" s="10"/>
      <c r="D682" s="10"/>
      <c r="E682" s="10"/>
      <c r="F682" s="10"/>
      <c r="G682" s="10"/>
      <c r="H682" s="10"/>
      <c r="I682" s="10"/>
      <c r="J682" s="10"/>
      <c r="K682" s="10"/>
      <c r="L682" s="10"/>
      <c r="M682" s="10"/>
      <c r="N682" s="29">
        <v>0.32583300000260351</v>
      </c>
      <c r="O682" s="29">
        <v>0.55273100000340492</v>
      </c>
      <c r="P682" s="30">
        <v>0.57951399999728892</v>
      </c>
      <c r="Q682" s="31">
        <v>0.75028900000324938</v>
      </c>
      <c r="R682" s="19">
        <v>1.4583333333333299</v>
      </c>
      <c r="S682" s="19">
        <v>0.33333333333333298</v>
      </c>
      <c r="T682" s="10">
        <f>YEAR(A682)</f>
        <v>2022</v>
      </c>
      <c r="U682" s="16">
        <f t="shared" si="24"/>
        <v>31</v>
      </c>
      <c r="V682" s="19">
        <f>+O682-N682</f>
        <v>0.2268980000008014</v>
      </c>
      <c r="W682" s="19">
        <f>+Q682-P682</f>
        <v>0.17077500000596046</v>
      </c>
      <c r="X682" s="19">
        <f t="shared" si="23"/>
        <v>0.39767300000676187</v>
      </c>
      <c r="Y682" s="19">
        <f>IF(AND(O682&lt;&gt;0,P682&lt;&gt;0),P682-O682,0)</f>
        <v>2.6782999993884005E-2</v>
      </c>
    </row>
    <row r="683" spans="1:25" s="15" customFormat="1" x14ac:dyDescent="0.2">
      <c r="A683" s="17">
        <v>44769</v>
      </c>
      <c r="B683" s="16">
        <v>31</v>
      </c>
      <c r="C683" s="12">
        <v>1</v>
      </c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8"/>
      <c r="O683" s="18"/>
      <c r="P683" s="18"/>
      <c r="Q683" s="32"/>
      <c r="R683" s="19">
        <v>1.4583333333333299</v>
      </c>
      <c r="S683" s="19">
        <v>0.33333333333333298</v>
      </c>
      <c r="T683" s="10">
        <f>YEAR(A683)</f>
        <v>2022</v>
      </c>
      <c r="U683" s="16">
        <f t="shared" si="24"/>
        <v>31</v>
      </c>
      <c r="V683" s="19">
        <f>+O683-N683</f>
        <v>0</v>
      </c>
      <c r="W683" s="19">
        <f>+Q683-P683</f>
        <v>0</v>
      </c>
      <c r="X683" s="19">
        <f t="shared" si="23"/>
        <v>0</v>
      </c>
      <c r="Y683" s="19">
        <f>IF(AND(O683&lt;&gt;0,P683&lt;&gt;0),P683-O683,0)</f>
        <v>0</v>
      </c>
    </row>
    <row r="684" spans="1:25" s="15" customFormat="1" x14ac:dyDescent="0.2">
      <c r="A684" s="28">
        <v>44770</v>
      </c>
      <c r="B684" s="16">
        <v>31</v>
      </c>
      <c r="C684" s="10"/>
      <c r="D684" s="10"/>
      <c r="E684" s="10"/>
      <c r="F684" s="10"/>
      <c r="G684" s="10"/>
      <c r="H684" s="10"/>
      <c r="I684" s="10"/>
      <c r="J684" s="10"/>
      <c r="K684" s="10"/>
      <c r="L684" s="10"/>
      <c r="M684" s="10"/>
      <c r="N684" s="29">
        <v>0.33988400000089314</v>
      </c>
      <c r="O684" s="29">
        <v>0.56266199999663513</v>
      </c>
      <c r="P684" s="30">
        <v>0.58010400000057416</v>
      </c>
      <c r="Q684" s="31">
        <v>0.79729200000292622</v>
      </c>
      <c r="R684" s="19">
        <v>1.4583333333333299</v>
      </c>
      <c r="S684" s="19">
        <v>0.33333333333333298</v>
      </c>
      <c r="T684" s="10">
        <f>YEAR(A684)</f>
        <v>2022</v>
      </c>
      <c r="U684" s="16">
        <f t="shared" si="24"/>
        <v>31</v>
      </c>
      <c r="V684" s="19">
        <f>+O684-N684</f>
        <v>0.22277799999574199</v>
      </c>
      <c r="W684" s="19">
        <f>+Q684-P684</f>
        <v>0.21718800000235206</v>
      </c>
      <c r="X684" s="19">
        <f t="shared" si="23"/>
        <v>0.43996599999809405</v>
      </c>
      <c r="Y684" s="19">
        <f>IF(AND(O684&lt;&gt;0,P684&lt;&gt;0),P684-O684,0)</f>
        <v>1.7442000003939029E-2</v>
      </c>
    </row>
    <row r="685" spans="1:25" s="15" customFormat="1" x14ac:dyDescent="0.2">
      <c r="A685" s="17">
        <v>44774</v>
      </c>
      <c r="B685" s="16">
        <v>32</v>
      </c>
      <c r="C685" s="12">
        <v>1</v>
      </c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8"/>
      <c r="O685" s="18"/>
      <c r="P685" s="18"/>
      <c r="Q685" s="32"/>
      <c r="R685" s="19">
        <v>1.4583333333333299</v>
      </c>
      <c r="S685" s="19">
        <v>0.33333333333333298</v>
      </c>
      <c r="T685" s="10">
        <f>YEAR(A685)</f>
        <v>2022</v>
      </c>
      <c r="U685" s="16">
        <f t="shared" si="24"/>
        <v>32</v>
      </c>
      <c r="V685" s="19">
        <f>+O685-N685</f>
        <v>0</v>
      </c>
      <c r="W685" s="19">
        <f>+Q685-P685</f>
        <v>0</v>
      </c>
      <c r="X685" s="19">
        <f t="shared" si="23"/>
        <v>0</v>
      </c>
      <c r="Y685" s="19">
        <f>IF(AND(O685&lt;&gt;0,P685&lt;&gt;0),P685-O685,0)</f>
        <v>0</v>
      </c>
    </row>
    <row r="686" spans="1:25" s="15" customFormat="1" x14ac:dyDescent="0.2">
      <c r="A686" s="17">
        <v>44775</v>
      </c>
      <c r="B686" s="16">
        <v>32</v>
      </c>
      <c r="C686" s="12">
        <v>1</v>
      </c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8"/>
      <c r="O686" s="18"/>
      <c r="P686" s="18"/>
      <c r="Q686" s="32"/>
      <c r="R686" s="19">
        <v>1.4583333333333299</v>
      </c>
      <c r="S686" s="19">
        <v>0.33333333333333298</v>
      </c>
      <c r="T686" s="10">
        <f>YEAR(A686)</f>
        <v>2022</v>
      </c>
      <c r="U686" s="16">
        <f t="shared" si="24"/>
        <v>32</v>
      </c>
      <c r="V686" s="19">
        <f>+O686-N686</f>
        <v>0</v>
      </c>
      <c r="W686" s="19">
        <f>+Q686-P686</f>
        <v>0</v>
      </c>
      <c r="X686" s="19">
        <f t="shared" si="23"/>
        <v>0</v>
      </c>
      <c r="Y686" s="19">
        <f>IF(AND(O686&lt;&gt;0,P686&lt;&gt;0),P686-O686,0)</f>
        <v>0</v>
      </c>
    </row>
    <row r="687" spans="1:25" s="15" customFormat="1" x14ac:dyDescent="0.2">
      <c r="A687" s="17">
        <v>44776</v>
      </c>
      <c r="B687" s="16">
        <v>32</v>
      </c>
      <c r="C687" s="12">
        <v>1</v>
      </c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8"/>
      <c r="O687" s="18"/>
      <c r="P687" s="18"/>
      <c r="Q687" s="32"/>
      <c r="R687" s="19">
        <v>1.4583333333333299</v>
      </c>
      <c r="S687" s="19">
        <v>0.33333333333333298</v>
      </c>
      <c r="T687" s="10">
        <f>YEAR(A687)</f>
        <v>2022</v>
      </c>
      <c r="U687" s="16">
        <f t="shared" si="24"/>
        <v>32</v>
      </c>
      <c r="V687" s="19">
        <f>+O687-N687</f>
        <v>0</v>
      </c>
      <c r="W687" s="19">
        <f>+Q687-P687</f>
        <v>0</v>
      </c>
      <c r="X687" s="19">
        <f t="shared" si="23"/>
        <v>0</v>
      </c>
      <c r="Y687" s="19">
        <f>IF(AND(O687&lt;&gt;0,P687&lt;&gt;0),P687-O687,0)</f>
        <v>0</v>
      </c>
    </row>
    <row r="688" spans="1:25" s="15" customFormat="1" x14ac:dyDescent="0.2">
      <c r="A688" s="17">
        <v>44777</v>
      </c>
      <c r="B688" s="16">
        <v>32</v>
      </c>
      <c r="C688" s="12">
        <v>1</v>
      </c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8"/>
      <c r="O688" s="18"/>
      <c r="P688" s="18"/>
      <c r="Q688" s="32"/>
      <c r="R688" s="19">
        <v>1.4583333333333299</v>
      </c>
      <c r="S688" s="19">
        <v>0.33333333333333298</v>
      </c>
      <c r="T688" s="10">
        <f>YEAR(A688)</f>
        <v>2022</v>
      </c>
      <c r="U688" s="16">
        <f t="shared" si="24"/>
        <v>32</v>
      </c>
      <c r="V688" s="19">
        <f>+O688-N688</f>
        <v>0</v>
      </c>
      <c r="W688" s="19">
        <f>+Q688-P688</f>
        <v>0</v>
      </c>
      <c r="X688" s="19">
        <f t="shared" si="23"/>
        <v>0</v>
      </c>
      <c r="Y688" s="19">
        <f>IF(AND(O688&lt;&gt;0,P688&lt;&gt;0),P688-O688,0)</f>
        <v>0</v>
      </c>
    </row>
    <row r="689" spans="1:25" s="15" customFormat="1" x14ac:dyDescent="0.2">
      <c r="A689" s="17">
        <v>44778</v>
      </c>
      <c r="B689" s="16">
        <v>32</v>
      </c>
      <c r="C689" s="12">
        <v>1</v>
      </c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8"/>
      <c r="O689" s="18"/>
      <c r="P689" s="18"/>
      <c r="Q689" s="32"/>
      <c r="R689" s="19">
        <v>1.4583333333333299</v>
      </c>
      <c r="S689" s="19">
        <v>0.33333333333333298</v>
      </c>
      <c r="T689" s="10">
        <f>YEAR(A689)</f>
        <v>2022</v>
      </c>
      <c r="U689" s="16">
        <f t="shared" si="24"/>
        <v>32</v>
      </c>
      <c r="V689" s="19">
        <f>+O689-N689</f>
        <v>0</v>
      </c>
      <c r="W689" s="19">
        <f>+Q689-P689</f>
        <v>0</v>
      </c>
      <c r="X689" s="19">
        <f t="shared" si="23"/>
        <v>0</v>
      </c>
      <c r="Y689" s="19">
        <f>IF(AND(O689&lt;&gt;0,P689&lt;&gt;0),P689-O689,0)</f>
        <v>0</v>
      </c>
    </row>
    <row r="690" spans="1:25" s="15" customFormat="1" x14ac:dyDescent="0.2">
      <c r="A690" s="17">
        <v>44779</v>
      </c>
      <c r="B690" s="16">
        <v>32</v>
      </c>
      <c r="C690" s="12">
        <v>1</v>
      </c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8"/>
      <c r="O690" s="18"/>
      <c r="P690" s="18"/>
      <c r="Q690" s="32"/>
      <c r="R690" s="19">
        <v>1.4583333333333299</v>
      </c>
      <c r="S690" s="19">
        <v>0.33333333333333298</v>
      </c>
      <c r="T690" s="10">
        <f>YEAR(A690)</f>
        <v>2022</v>
      </c>
      <c r="U690" s="16">
        <f t="shared" si="24"/>
        <v>32</v>
      </c>
      <c r="V690" s="19">
        <f>+O690-N690</f>
        <v>0</v>
      </c>
      <c r="W690" s="19">
        <f>+Q690-P690</f>
        <v>0</v>
      </c>
      <c r="X690" s="19">
        <f t="shared" si="23"/>
        <v>0</v>
      </c>
      <c r="Y690" s="19">
        <f>IF(AND(O690&lt;&gt;0,P690&lt;&gt;0),P690-O690,0)</f>
        <v>0</v>
      </c>
    </row>
    <row r="691" spans="1:25" s="15" customFormat="1" x14ac:dyDescent="0.2">
      <c r="A691" s="17">
        <v>44781</v>
      </c>
      <c r="B691" s="16">
        <v>33</v>
      </c>
      <c r="C691" s="12">
        <v>1</v>
      </c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8"/>
      <c r="O691" s="18"/>
      <c r="P691" s="18"/>
      <c r="Q691" s="32"/>
      <c r="R691" s="19">
        <v>1.4583333333333299</v>
      </c>
      <c r="S691" s="19">
        <v>0.33333333333333298</v>
      </c>
      <c r="T691" s="10">
        <f>YEAR(A691)</f>
        <v>2022</v>
      </c>
      <c r="U691" s="16">
        <f t="shared" si="24"/>
        <v>33</v>
      </c>
      <c r="V691" s="19">
        <f>+O691-N691</f>
        <v>0</v>
      </c>
      <c r="W691" s="19">
        <f>+Q691-P691</f>
        <v>0</v>
      </c>
      <c r="X691" s="19">
        <f t="shared" si="23"/>
        <v>0</v>
      </c>
      <c r="Y691" s="19">
        <f>IF(AND(O691&lt;&gt;0,P691&lt;&gt;0),P691-O691,0)</f>
        <v>0</v>
      </c>
    </row>
    <row r="692" spans="1:25" s="15" customFormat="1" x14ac:dyDescent="0.2">
      <c r="A692" s="17">
        <v>44782</v>
      </c>
      <c r="B692" s="16">
        <v>33</v>
      </c>
      <c r="C692" s="12">
        <v>1</v>
      </c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8"/>
      <c r="O692" s="18"/>
      <c r="P692" s="18"/>
      <c r="Q692" s="32"/>
      <c r="R692" s="19">
        <v>1.4583333333333299</v>
      </c>
      <c r="S692" s="19">
        <v>0.33333333333333298</v>
      </c>
      <c r="T692" s="10">
        <f>YEAR(A692)</f>
        <v>2022</v>
      </c>
      <c r="U692" s="16">
        <f t="shared" si="24"/>
        <v>33</v>
      </c>
      <c r="V692" s="19">
        <f>+O692-N692</f>
        <v>0</v>
      </c>
      <c r="W692" s="19">
        <f>+Q692-P692</f>
        <v>0</v>
      </c>
      <c r="X692" s="19">
        <f t="shared" si="23"/>
        <v>0</v>
      </c>
      <c r="Y692" s="19">
        <f>IF(AND(O692&lt;&gt;0,P692&lt;&gt;0),P692-O692,0)</f>
        <v>0</v>
      </c>
    </row>
    <row r="693" spans="1:25" s="15" customFormat="1" x14ac:dyDescent="0.2">
      <c r="A693" s="17">
        <v>44783</v>
      </c>
      <c r="B693" s="16">
        <v>33</v>
      </c>
      <c r="C693" s="12">
        <v>1</v>
      </c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8"/>
      <c r="O693" s="18"/>
      <c r="P693" s="18"/>
      <c r="Q693" s="32"/>
      <c r="R693" s="19">
        <v>1.4583333333333299</v>
      </c>
      <c r="S693" s="19">
        <v>0.33333333333333298</v>
      </c>
      <c r="T693" s="10">
        <f>YEAR(A693)</f>
        <v>2022</v>
      </c>
      <c r="U693" s="16">
        <f t="shared" si="24"/>
        <v>33</v>
      </c>
      <c r="V693" s="19">
        <f>+O693-N693</f>
        <v>0</v>
      </c>
      <c r="W693" s="19">
        <f>+Q693-P693</f>
        <v>0</v>
      </c>
      <c r="X693" s="19">
        <f t="shared" si="23"/>
        <v>0</v>
      </c>
      <c r="Y693" s="19">
        <f>IF(AND(O693&lt;&gt;0,P693&lt;&gt;0),P693-O693,0)</f>
        <v>0</v>
      </c>
    </row>
    <row r="694" spans="1:25" s="15" customFormat="1" x14ac:dyDescent="0.2">
      <c r="A694" s="17">
        <v>44784</v>
      </c>
      <c r="B694" s="16">
        <v>33</v>
      </c>
      <c r="C694" s="12">
        <v>1</v>
      </c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8"/>
      <c r="O694" s="18"/>
      <c r="P694" s="18"/>
      <c r="Q694" s="32"/>
      <c r="R694" s="19">
        <v>1.4583333333333299</v>
      </c>
      <c r="S694" s="19">
        <v>0.33333333333333298</v>
      </c>
      <c r="T694" s="10">
        <f>YEAR(A694)</f>
        <v>2022</v>
      </c>
      <c r="U694" s="16">
        <f t="shared" si="24"/>
        <v>33</v>
      </c>
      <c r="V694" s="19">
        <f>+O694-N694</f>
        <v>0</v>
      </c>
      <c r="W694" s="19">
        <f>+Q694-P694</f>
        <v>0</v>
      </c>
      <c r="X694" s="19">
        <f t="shared" si="23"/>
        <v>0</v>
      </c>
      <c r="Y694" s="19">
        <f>IF(AND(O694&lt;&gt;0,P694&lt;&gt;0),P694-O694,0)</f>
        <v>0</v>
      </c>
    </row>
    <row r="695" spans="1:25" s="15" customFormat="1" x14ac:dyDescent="0.2">
      <c r="A695" s="17">
        <v>44785</v>
      </c>
      <c r="B695" s="16">
        <v>33</v>
      </c>
      <c r="C695" s="12">
        <v>1</v>
      </c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8"/>
      <c r="O695" s="18"/>
      <c r="P695" s="18"/>
      <c r="Q695" s="32"/>
      <c r="R695" s="19">
        <v>1.4583333333333299</v>
      </c>
      <c r="S695" s="19">
        <v>0.33333333333333298</v>
      </c>
      <c r="T695" s="10">
        <f>YEAR(A695)</f>
        <v>2022</v>
      </c>
      <c r="U695" s="16">
        <f t="shared" si="24"/>
        <v>33</v>
      </c>
      <c r="V695" s="19">
        <f>+O695-N695</f>
        <v>0</v>
      </c>
      <c r="W695" s="19">
        <f>+Q695-P695</f>
        <v>0</v>
      </c>
      <c r="X695" s="19">
        <f t="shared" si="23"/>
        <v>0</v>
      </c>
      <c r="Y695" s="19">
        <f>IF(AND(O695&lt;&gt;0,P695&lt;&gt;0),P695-O695,0)</f>
        <v>0</v>
      </c>
    </row>
    <row r="696" spans="1:25" s="15" customFormat="1" x14ac:dyDescent="0.2">
      <c r="A696" s="17">
        <v>44786</v>
      </c>
      <c r="B696" s="16">
        <v>33</v>
      </c>
      <c r="C696" s="12">
        <v>1</v>
      </c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8"/>
      <c r="O696" s="18"/>
      <c r="P696" s="18"/>
      <c r="Q696" s="32"/>
      <c r="R696" s="19">
        <v>1.4583333333333299</v>
      </c>
      <c r="S696" s="19">
        <v>0.33333333333333298</v>
      </c>
      <c r="T696" s="10">
        <f>YEAR(A696)</f>
        <v>2022</v>
      </c>
      <c r="U696" s="16">
        <f t="shared" si="24"/>
        <v>33</v>
      </c>
      <c r="V696" s="19">
        <f>+O696-N696</f>
        <v>0</v>
      </c>
      <c r="W696" s="19">
        <f>+Q696-P696</f>
        <v>0</v>
      </c>
      <c r="X696" s="19">
        <f t="shared" si="23"/>
        <v>0</v>
      </c>
      <c r="Y696" s="19">
        <f>IF(AND(O696&lt;&gt;0,P696&lt;&gt;0),P696-O696,0)</f>
        <v>0</v>
      </c>
    </row>
    <row r="697" spans="1:25" s="15" customFormat="1" x14ac:dyDescent="0.2">
      <c r="A697" s="17">
        <v>44788</v>
      </c>
      <c r="B697" s="16">
        <v>34</v>
      </c>
      <c r="C697" s="12"/>
      <c r="D697" s="12"/>
      <c r="E697" s="12"/>
      <c r="F697" s="12">
        <v>1</v>
      </c>
      <c r="G697" s="12"/>
      <c r="H697" s="12"/>
      <c r="I697" s="12"/>
      <c r="J697" s="12"/>
      <c r="K697" s="12"/>
      <c r="L697" s="12"/>
      <c r="M697" s="12"/>
      <c r="N697" s="18"/>
      <c r="O697" s="18"/>
      <c r="P697" s="18"/>
      <c r="Q697" s="32"/>
      <c r="R697" s="19">
        <v>1.4583333333333299</v>
      </c>
      <c r="S697" s="19">
        <v>0.33333333333333298</v>
      </c>
      <c r="T697" s="10">
        <f>YEAR(A697)</f>
        <v>2022</v>
      </c>
      <c r="U697" s="16">
        <f t="shared" si="24"/>
        <v>34</v>
      </c>
      <c r="V697" s="19">
        <f>+O697-N697</f>
        <v>0</v>
      </c>
      <c r="W697" s="19">
        <f>+Q697-P697</f>
        <v>0</v>
      </c>
      <c r="X697" s="19">
        <f t="shared" si="23"/>
        <v>0</v>
      </c>
      <c r="Y697" s="19">
        <f>IF(AND(O697&lt;&gt;0,P697&lt;&gt;0),P697-O697,0)</f>
        <v>0</v>
      </c>
    </row>
    <row r="698" spans="1:25" s="15" customFormat="1" x14ac:dyDescent="0.2">
      <c r="A698" s="17">
        <v>44789</v>
      </c>
      <c r="B698" s="16">
        <v>34</v>
      </c>
      <c r="C698" s="12">
        <v>1</v>
      </c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8"/>
      <c r="O698" s="18"/>
      <c r="P698" s="18"/>
      <c r="Q698" s="32"/>
      <c r="R698" s="19">
        <v>1.4583333333333299</v>
      </c>
      <c r="S698" s="19">
        <v>0.33333333333333298</v>
      </c>
      <c r="T698" s="10">
        <f>YEAR(A698)</f>
        <v>2022</v>
      </c>
      <c r="U698" s="16">
        <f t="shared" si="24"/>
        <v>34</v>
      </c>
      <c r="V698" s="19">
        <f>+O698-N698</f>
        <v>0</v>
      </c>
      <c r="W698" s="19">
        <f>+Q698-P698</f>
        <v>0</v>
      </c>
      <c r="X698" s="19">
        <f t="shared" si="23"/>
        <v>0</v>
      </c>
      <c r="Y698" s="19">
        <f>IF(AND(O698&lt;&gt;0,P698&lt;&gt;0),P698-O698,0)</f>
        <v>0</v>
      </c>
    </row>
    <row r="699" spans="1:25" s="15" customFormat="1" x14ac:dyDescent="0.2">
      <c r="A699" s="17">
        <v>44790</v>
      </c>
      <c r="B699" s="16">
        <v>34</v>
      </c>
      <c r="C699" s="12">
        <v>1</v>
      </c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8"/>
      <c r="O699" s="18"/>
      <c r="P699" s="18"/>
      <c r="Q699" s="32"/>
      <c r="R699" s="19">
        <v>1.4583333333333299</v>
      </c>
      <c r="S699" s="19">
        <v>0.33333333333333298</v>
      </c>
      <c r="T699" s="10">
        <f>YEAR(A699)</f>
        <v>2022</v>
      </c>
      <c r="U699" s="16">
        <f t="shared" si="24"/>
        <v>34</v>
      </c>
      <c r="V699" s="19">
        <f>+O699-N699</f>
        <v>0</v>
      </c>
      <c r="W699" s="19">
        <f>+Q699-P699</f>
        <v>0</v>
      </c>
      <c r="X699" s="19">
        <f t="shared" si="23"/>
        <v>0</v>
      </c>
      <c r="Y699" s="19">
        <f>IF(AND(O699&lt;&gt;0,P699&lt;&gt;0),P699-O699,0)</f>
        <v>0</v>
      </c>
    </row>
    <row r="700" spans="1:25" s="15" customFormat="1" x14ac:dyDescent="0.2">
      <c r="A700" s="17">
        <v>44791</v>
      </c>
      <c r="B700" s="16">
        <v>34</v>
      </c>
      <c r="C700" s="12">
        <v>1</v>
      </c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8"/>
      <c r="O700" s="18"/>
      <c r="P700" s="18"/>
      <c r="Q700" s="32"/>
      <c r="R700" s="19">
        <v>1.4583333333333299</v>
      </c>
      <c r="S700" s="19">
        <v>0.33333333333333298</v>
      </c>
      <c r="T700" s="10">
        <f>YEAR(A700)</f>
        <v>2022</v>
      </c>
      <c r="U700" s="16">
        <f t="shared" si="24"/>
        <v>34</v>
      </c>
      <c r="V700" s="19">
        <f>+O700-N700</f>
        <v>0</v>
      </c>
      <c r="W700" s="19">
        <f>+Q700-P700</f>
        <v>0</v>
      </c>
      <c r="X700" s="19">
        <f t="shared" si="23"/>
        <v>0</v>
      </c>
      <c r="Y700" s="19">
        <f>IF(AND(O700&lt;&gt;0,P700&lt;&gt;0),P700-O700,0)</f>
        <v>0</v>
      </c>
    </row>
    <row r="701" spans="1:25" s="15" customFormat="1" x14ac:dyDescent="0.2">
      <c r="A701" s="17">
        <v>44792</v>
      </c>
      <c r="B701" s="16">
        <v>34</v>
      </c>
      <c r="C701" s="12">
        <v>1</v>
      </c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8"/>
      <c r="O701" s="18"/>
      <c r="P701" s="18"/>
      <c r="Q701" s="32"/>
      <c r="R701" s="19">
        <v>1.4583333333333299</v>
      </c>
      <c r="S701" s="19">
        <v>0.33333333333333298</v>
      </c>
      <c r="T701" s="10">
        <f>YEAR(A701)</f>
        <v>2022</v>
      </c>
      <c r="U701" s="16">
        <f t="shared" si="24"/>
        <v>34</v>
      </c>
      <c r="V701" s="19">
        <f>+O701-N701</f>
        <v>0</v>
      </c>
      <c r="W701" s="19">
        <f>+Q701-P701</f>
        <v>0</v>
      </c>
      <c r="X701" s="19">
        <f t="shared" si="23"/>
        <v>0</v>
      </c>
      <c r="Y701" s="19">
        <f>IF(AND(O701&lt;&gt;0,P701&lt;&gt;0),P701-O701,0)</f>
        <v>0</v>
      </c>
    </row>
    <row r="702" spans="1:25" s="15" customFormat="1" x14ac:dyDescent="0.2">
      <c r="A702" s="17">
        <v>44793</v>
      </c>
      <c r="B702" s="16">
        <v>34</v>
      </c>
      <c r="C702" s="12">
        <v>1</v>
      </c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8"/>
      <c r="O702" s="18"/>
      <c r="P702" s="18"/>
      <c r="Q702" s="32"/>
      <c r="R702" s="19">
        <v>1.4583333333333299</v>
      </c>
      <c r="S702" s="19">
        <v>0.33333333333333298</v>
      </c>
      <c r="T702" s="10">
        <f>YEAR(A702)</f>
        <v>2022</v>
      </c>
      <c r="U702" s="16">
        <f t="shared" si="24"/>
        <v>34</v>
      </c>
      <c r="V702" s="19">
        <f>+O702-N702</f>
        <v>0</v>
      </c>
      <c r="W702" s="19">
        <f>+Q702-P702</f>
        <v>0</v>
      </c>
      <c r="X702" s="19">
        <f t="shared" si="23"/>
        <v>0</v>
      </c>
      <c r="Y702" s="19">
        <f>IF(AND(O702&lt;&gt;0,P702&lt;&gt;0),P702-O702,0)</f>
        <v>0</v>
      </c>
    </row>
    <row r="703" spans="1:25" s="15" customFormat="1" x14ac:dyDescent="0.2">
      <c r="A703" s="17">
        <v>44795</v>
      </c>
      <c r="B703" s="16">
        <v>35</v>
      </c>
      <c r="C703" s="12">
        <v>1</v>
      </c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8"/>
      <c r="O703" s="18"/>
      <c r="P703" s="18"/>
      <c r="Q703" s="32"/>
      <c r="R703" s="19">
        <v>1.4583333333333299</v>
      </c>
      <c r="S703" s="19">
        <v>0.33333333333333298</v>
      </c>
      <c r="T703" s="10">
        <f>YEAR(A703)</f>
        <v>2022</v>
      </c>
      <c r="U703" s="16">
        <f t="shared" si="24"/>
        <v>35</v>
      </c>
      <c r="V703" s="19">
        <f>+O703-N703</f>
        <v>0</v>
      </c>
      <c r="W703" s="19">
        <f>+Q703-P703</f>
        <v>0</v>
      </c>
      <c r="X703" s="19">
        <f t="shared" si="23"/>
        <v>0</v>
      </c>
      <c r="Y703" s="19">
        <f>IF(AND(O703&lt;&gt;0,P703&lt;&gt;0),P703-O703,0)</f>
        <v>0</v>
      </c>
    </row>
    <row r="704" spans="1:25" s="15" customFormat="1" x14ac:dyDescent="0.2">
      <c r="A704" s="17">
        <v>44796</v>
      </c>
      <c r="B704" s="16">
        <v>35</v>
      </c>
      <c r="C704" s="12">
        <v>1</v>
      </c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8"/>
      <c r="O704" s="18"/>
      <c r="P704" s="18"/>
      <c r="Q704" s="32"/>
      <c r="R704" s="19">
        <v>1.4583333333333299</v>
      </c>
      <c r="S704" s="19">
        <v>0.33333333333333298</v>
      </c>
      <c r="T704" s="10">
        <f>YEAR(A704)</f>
        <v>2022</v>
      </c>
      <c r="U704" s="16">
        <f t="shared" si="24"/>
        <v>35</v>
      </c>
      <c r="V704" s="19">
        <f>+O704-N704</f>
        <v>0</v>
      </c>
      <c r="W704" s="19">
        <f>+Q704-P704</f>
        <v>0</v>
      </c>
      <c r="X704" s="19">
        <f t="shared" si="23"/>
        <v>0</v>
      </c>
      <c r="Y704" s="19">
        <f>IF(AND(O704&lt;&gt;0,P704&lt;&gt;0),P704-O704,0)</f>
        <v>0</v>
      </c>
    </row>
    <row r="705" spans="1:25" s="15" customFormat="1" x14ac:dyDescent="0.2">
      <c r="A705" s="17">
        <v>44797</v>
      </c>
      <c r="B705" s="16">
        <v>35</v>
      </c>
      <c r="C705" s="12">
        <v>1</v>
      </c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8"/>
      <c r="O705" s="18"/>
      <c r="P705" s="18"/>
      <c r="Q705" s="32"/>
      <c r="R705" s="19">
        <v>1.4583333333333299</v>
      </c>
      <c r="S705" s="19">
        <v>0.33333333333333298</v>
      </c>
      <c r="T705" s="10">
        <f>YEAR(A705)</f>
        <v>2022</v>
      </c>
      <c r="U705" s="16">
        <f t="shared" si="24"/>
        <v>35</v>
      </c>
      <c r="V705" s="19">
        <f>+O705-N705</f>
        <v>0</v>
      </c>
      <c r="W705" s="19">
        <f>+Q705-P705</f>
        <v>0</v>
      </c>
      <c r="X705" s="19">
        <f t="shared" si="23"/>
        <v>0</v>
      </c>
      <c r="Y705" s="19">
        <f>IF(AND(O705&lt;&gt;0,P705&lt;&gt;0),P705-O705,0)</f>
        <v>0</v>
      </c>
    </row>
    <row r="706" spans="1:25" s="15" customFormat="1" x14ac:dyDescent="0.2">
      <c r="A706" s="17">
        <v>44798</v>
      </c>
      <c r="B706" s="16">
        <v>35</v>
      </c>
      <c r="C706" s="12">
        <v>1</v>
      </c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8"/>
      <c r="O706" s="18"/>
      <c r="P706" s="18"/>
      <c r="Q706" s="32"/>
      <c r="R706" s="19">
        <v>1.4583333333333299</v>
      </c>
      <c r="S706" s="19">
        <v>0.33333333333333298</v>
      </c>
      <c r="T706" s="10">
        <f>YEAR(A706)</f>
        <v>2022</v>
      </c>
      <c r="U706" s="16">
        <f t="shared" si="24"/>
        <v>35</v>
      </c>
      <c r="V706" s="19">
        <f>+O706-N706</f>
        <v>0</v>
      </c>
      <c r="W706" s="19">
        <f>+Q706-P706</f>
        <v>0</v>
      </c>
      <c r="X706" s="19">
        <f t="shared" si="23"/>
        <v>0</v>
      </c>
      <c r="Y706" s="19">
        <f>IF(AND(O706&lt;&gt;0,P706&lt;&gt;0),P706-O706,0)</f>
        <v>0</v>
      </c>
    </row>
    <row r="707" spans="1:25" s="15" customFormat="1" x14ac:dyDescent="0.2">
      <c r="A707" s="17">
        <v>44799</v>
      </c>
      <c r="B707" s="16">
        <v>35</v>
      </c>
      <c r="C707" s="12">
        <v>1</v>
      </c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8"/>
      <c r="O707" s="18"/>
      <c r="P707" s="18"/>
      <c r="Q707" s="32"/>
      <c r="R707" s="19">
        <v>1.4583333333333299</v>
      </c>
      <c r="S707" s="19">
        <v>0.33333333333333298</v>
      </c>
      <c r="T707" s="10">
        <f>YEAR(A707)</f>
        <v>2022</v>
      </c>
      <c r="U707" s="16">
        <f t="shared" si="24"/>
        <v>35</v>
      </c>
      <c r="V707" s="19">
        <f>+O707-N707</f>
        <v>0</v>
      </c>
      <c r="W707" s="19">
        <f>+Q707-P707</f>
        <v>0</v>
      </c>
      <c r="X707" s="19">
        <f t="shared" si="23"/>
        <v>0</v>
      </c>
      <c r="Y707" s="19">
        <f>IF(AND(O707&lt;&gt;0,P707&lt;&gt;0),P707-O707,0)</f>
        <v>0</v>
      </c>
    </row>
    <row r="708" spans="1:25" s="15" customFormat="1" x14ac:dyDescent="0.2">
      <c r="A708" s="17">
        <v>44800</v>
      </c>
      <c r="B708" s="16">
        <v>35</v>
      </c>
      <c r="C708" s="12">
        <v>1</v>
      </c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8"/>
      <c r="O708" s="18"/>
      <c r="P708" s="18"/>
      <c r="Q708" s="32"/>
      <c r="R708" s="19">
        <v>1.4583333333333299</v>
      </c>
      <c r="S708" s="19">
        <v>0.33333333333333298</v>
      </c>
      <c r="T708" s="10">
        <f>YEAR(A708)</f>
        <v>2022</v>
      </c>
      <c r="U708" s="16">
        <f t="shared" si="24"/>
        <v>35</v>
      </c>
      <c r="V708" s="19">
        <f>+O708-N708</f>
        <v>0</v>
      </c>
      <c r="W708" s="19">
        <f>+Q708-P708</f>
        <v>0</v>
      </c>
      <c r="X708" s="19">
        <f t="shared" si="23"/>
        <v>0</v>
      </c>
      <c r="Y708" s="19">
        <f>IF(AND(O708&lt;&gt;0,P708&lt;&gt;0),P708-O708,0)</f>
        <v>0</v>
      </c>
    </row>
    <row r="709" spans="1:25" s="15" customFormat="1" x14ac:dyDescent="0.2">
      <c r="A709" s="17">
        <v>44802</v>
      </c>
      <c r="B709" s="16">
        <v>36</v>
      </c>
      <c r="C709" s="12">
        <v>1</v>
      </c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8"/>
      <c r="O709" s="18"/>
      <c r="P709" s="18"/>
      <c r="Q709" s="32"/>
      <c r="R709" s="19">
        <v>1.4583333333333299</v>
      </c>
      <c r="S709" s="19">
        <v>0.33333333333333298</v>
      </c>
      <c r="T709" s="10">
        <f>YEAR(A709)</f>
        <v>2022</v>
      </c>
      <c r="U709" s="16">
        <f t="shared" si="24"/>
        <v>36</v>
      </c>
      <c r="V709" s="19">
        <f>+O709-N709</f>
        <v>0</v>
      </c>
      <c r="W709" s="19">
        <f>+Q709-P709</f>
        <v>0</v>
      </c>
      <c r="X709" s="19">
        <f t="shared" ref="X709:X772" si="25">+V709+W709</f>
        <v>0</v>
      </c>
      <c r="Y709" s="19">
        <f>IF(AND(O709&lt;&gt;0,P709&lt;&gt;0),P709-O709,0)</f>
        <v>0</v>
      </c>
    </row>
    <row r="710" spans="1:25" s="15" customFormat="1" x14ac:dyDescent="0.2">
      <c r="A710" s="17">
        <v>44803</v>
      </c>
      <c r="B710" s="16">
        <v>36</v>
      </c>
      <c r="C710" s="12">
        <v>1</v>
      </c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8"/>
      <c r="O710" s="18"/>
      <c r="P710" s="18"/>
      <c r="Q710" s="32"/>
      <c r="R710" s="19">
        <v>1.4583333333333299</v>
      </c>
      <c r="S710" s="19">
        <v>0.33333333333333298</v>
      </c>
      <c r="T710" s="10">
        <f>YEAR(A710)</f>
        <v>2022</v>
      </c>
      <c r="U710" s="16">
        <f t="shared" si="24"/>
        <v>36</v>
      </c>
      <c r="V710" s="19">
        <f>+O710-N710</f>
        <v>0</v>
      </c>
      <c r="W710" s="19">
        <f>+Q710-P710</f>
        <v>0</v>
      </c>
      <c r="X710" s="19">
        <f t="shared" si="25"/>
        <v>0</v>
      </c>
      <c r="Y710" s="19">
        <f>IF(AND(O710&lt;&gt;0,P710&lt;&gt;0),P710-O710,0)</f>
        <v>0</v>
      </c>
    </row>
    <row r="711" spans="1:25" s="15" customFormat="1" x14ac:dyDescent="0.2">
      <c r="A711" s="17">
        <v>44804</v>
      </c>
      <c r="B711" s="16">
        <v>36</v>
      </c>
      <c r="C711" s="12">
        <v>1</v>
      </c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8"/>
      <c r="O711" s="18"/>
      <c r="P711" s="18"/>
      <c r="Q711" s="32"/>
      <c r="R711" s="19">
        <v>1.4583333333333299</v>
      </c>
      <c r="S711" s="19">
        <v>0.33333333333333298</v>
      </c>
      <c r="T711" s="10">
        <f>YEAR(A711)</f>
        <v>2022</v>
      </c>
      <c r="U711" s="16">
        <f t="shared" si="24"/>
        <v>36</v>
      </c>
      <c r="V711" s="19">
        <f>+O711-N711</f>
        <v>0</v>
      </c>
      <c r="W711" s="19">
        <f>+Q711-P711</f>
        <v>0</v>
      </c>
      <c r="X711" s="19">
        <f t="shared" si="25"/>
        <v>0</v>
      </c>
      <c r="Y711" s="19">
        <f>IF(AND(O711&lt;&gt;0,P711&lt;&gt;0),P711-O711,0)</f>
        <v>0</v>
      </c>
    </row>
    <row r="712" spans="1:25" s="15" customFormat="1" x14ac:dyDescent="0.2">
      <c r="A712" s="28">
        <v>44805</v>
      </c>
      <c r="B712" s="16">
        <v>36</v>
      </c>
      <c r="C712" s="10"/>
      <c r="D712" s="10"/>
      <c r="E712" s="10"/>
      <c r="F712" s="10"/>
      <c r="G712" s="10"/>
      <c r="H712" s="10"/>
      <c r="I712" s="10"/>
      <c r="J712" s="10"/>
      <c r="K712" s="10"/>
      <c r="L712" s="10"/>
      <c r="M712" s="10"/>
      <c r="N712" s="29">
        <v>0.38836799999990035</v>
      </c>
      <c r="O712" s="29">
        <v>0.54747700000007171</v>
      </c>
      <c r="P712" s="30">
        <v>0.58351899999979651</v>
      </c>
      <c r="Q712" s="31">
        <v>0.74521999999706168</v>
      </c>
      <c r="R712" s="19">
        <v>1.4583333333333299</v>
      </c>
      <c r="S712" s="19">
        <v>0.33333333333333298</v>
      </c>
      <c r="T712" s="10">
        <f>YEAR(A712)</f>
        <v>2022</v>
      </c>
      <c r="U712" s="16">
        <f t="shared" si="24"/>
        <v>36</v>
      </c>
      <c r="V712" s="19">
        <f>+O712-N712</f>
        <v>0.15910900000017136</v>
      </c>
      <c r="W712" s="19">
        <f>+Q712-P712</f>
        <v>0.16170099999726517</v>
      </c>
      <c r="X712" s="19">
        <f t="shared" si="25"/>
        <v>0.32080999999743653</v>
      </c>
      <c r="Y712" s="19">
        <f>IF(AND(O712&lt;&gt;0,P712&lt;&gt;0),P712-O712,0)</f>
        <v>3.6041999999724794E-2</v>
      </c>
    </row>
    <row r="713" spans="1:25" s="15" customFormat="1" x14ac:dyDescent="0.2">
      <c r="A713" s="28">
        <v>44807</v>
      </c>
      <c r="B713" s="16">
        <v>36</v>
      </c>
      <c r="C713" s="10"/>
      <c r="D713" s="10"/>
      <c r="E713" s="10"/>
      <c r="F713" s="10"/>
      <c r="G713" s="10"/>
      <c r="H713" s="10"/>
      <c r="I713" s="10"/>
      <c r="J713" s="10"/>
      <c r="K713" s="10"/>
      <c r="L713" s="10"/>
      <c r="M713" s="10"/>
      <c r="N713" s="29">
        <v>0.3364240000009886</v>
      </c>
      <c r="O713" s="24">
        <v>0.54166666666666663</v>
      </c>
      <c r="P713" s="25">
        <v>0.58333333333333337</v>
      </c>
      <c r="Q713" s="31">
        <v>0.74211800000193762</v>
      </c>
      <c r="R713" s="19">
        <v>1.4583333333333299</v>
      </c>
      <c r="S713" s="19">
        <v>0.33333333333333298</v>
      </c>
      <c r="T713" s="10">
        <f>YEAR(A713)</f>
        <v>2022</v>
      </c>
      <c r="U713" s="16">
        <f t="shared" si="24"/>
        <v>36</v>
      </c>
      <c r="V713" s="19">
        <f>+O713-N713</f>
        <v>0.20524266666567803</v>
      </c>
      <c r="W713" s="19">
        <f>+Q713-P713</f>
        <v>0.15878466666860425</v>
      </c>
      <c r="X713" s="19">
        <f t="shared" si="25"/>
        <v>0.36402733333428228</v>
      </c>
      <c r="Y713" s="19">
        <f>IF(AND(O713&lt;&gt;0,P713&lt;&gt;0),P713-O713,0)</f>
        <v>4.1666666666666741E-2</v>
      </c>
    </row>
    <row r="714" spans="1:25" s="15" customFormat="1" x14ac:dyDescent="0.2">
      <c r="A714" s="28">
        <v>44809</v>
      </c>
      <c r="B714" s="16">
        <v>37</v>
      </c>
      <c r="C714" s="10"/>
      <c r="D714" s="10"/>
      <c r="E714" s="10"/>
      <c r="F714" s="10"/>
      <c r="G714" s="10"/>
      <c r="H714" s="10"/>
      <c r="I714" s="10"/>
      <c r="J714" s="10"/>
      <c r="K714" s="10"/>
      <c r="L714" s="10"/>
      <c r="M714" s="10"/>
      <c r="N714" s="29">
        <v>0.32871500000328524</v>
      </c>
      <c r="O714" s="29">
        <v>0.55400499999814201</v>
      </c>
      <c r="P714" s="30">
        <v>0.58392399999866029</v>
      </c>
      <c r="Q714" s="31">
        <v>0.77036999999836553</v>
      </c>
      <c r="R714" s="19">
        <v>1.4583333333333299</v>
      </c>
      <c r="S714" s="19">
        <v>0.33333333333333298</v>
      </c>
      <c r="T714" s="10">
        <f>YEAR(A714)</f>
        <v>2022</v>
      </c>
      <c r="U714" s="16">
        <f t="shared" si="24"/>
        <v>37</v>
      </c>
      <c r="V714" s="19">
        <f>+O714-N714</f>
        <v>0.22528999999485677</v>
      </c>
      <c r="W714" s="19">
        <f>+Q714-P714</f>
        <v>0.18644599999970524</v>
      </c>
      <c r="X714" s="19">
        <f t="shared" si="25"/>
        <v>0.41173599999456201</v>
      </c>
      <c r="Y714" s="19">
        <f>IF(AND(O714&lt;&gt;0,P714&lt;&gt;0),P714-O714,0)</f>
        <v>2.9919000000518281E-2</v>
      </c>
    </row>
    <row r="715" spans="1:25" s="15" customFormat="1" x14ac:dyDescent="0.2">
      <c r="A715" s="28">
        <v>44810</v>
      </c>
      <c r="B715" s="16">
        <v>37</v>
      </c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29">
        <v>0.3262620000023162</v>
      </c>
      <c r="O715" s="29">
        <v>0.55107600000337698</v>
      </c>
      <c r="P715" s="30">
        <v>0.58694400000240421</v>
      </c>
      <c r="Q715" s="31">
        <v>0.76352999999653548</v>
      </c>
      <c r="R715" s="19">
        <v>1.4583333333333299</v>
      </c>
      <c r="S715" s="19">
        <v>0.33333333333333298</v>
      </c>
      <c r="T715" s="10">
        <f>YEAR(A715)</f>
        <v>2022</v>
      </c>
      <c r="U715" s="16">
        <f t="shared" si="24"/>
        <v>37</v>
      </c>
      <c r="V715" s="19">
        <f>+O715-N715</f>
        <v>0.22481400000106078</v>
      </c>
      <c r="W715" s="19">
        <f>+Q715-P715</f>
        <v>0.17658599999413127</v>
      </c>
      <c r="X715" s="19">
        <f t="shared" si="25"/>
        <v>0.40139999999519205</v>
      </c>
      <c r="Y715" s="19">
        <f>IF(AND(O715&lt;&gt;0,P715&lt;&gt;0),P715-O715,0)</f>
        <v>3.5867999999027234E-2</v>
      </c>
    </row>
    <row r="716" spans="1:25" s="15" customFormat="1" x14ac:dyDescent="0.2">
      <c r="A716" s="28">
        <v>44811</v>
      </c>
      <c r="B716" s="16">
        <v>37</v>
      </c>
      <c r="C716" s="10"/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29">
        <v>0.32739600000058999</v>
      </c>
      <c r="O716" s="29">
        <v>0.55423600000358419</v>
      </c>
      <c r="P716" s="30">
        <v>0.591736000002129</v>
      </c>
      <c r="Q716" s="31">
        <v>0.75399299999844516</v>
      </c>
      <c r="R716" s="19">
        <v>1.4583333333333299</v>
      </c>
      <c r="S716" s="19">
        <v>0.33333333333333298</v>
      </c>
      <c r="T716" s="10">
        <f>YEAR(A716)</f>
        <v>2022</v>
      </c>
      <c r="U716" s="16">
        <f t="shared" si="24"/>
        <v>37</v>
      </c>
      <c r="V716" s="19">
        <f>+O716-N716</f>
        <v>0.2268400000029942</v>
      </c>
      <c r="W716" s="19">
        <f>+Q716-P716</f>
        <v>0.16225699999631615</v>
      </c>
      <c r="X716" s="19">
        <f t="shared" si="25"/>
        <v>0.38909699999931036</v>
      </c>
      <c r="Y716" s="19">
        <f>IF(AND(O716&lt;&gt;0,P716&lt;&gt;0),P716-O716,0)</f>
        <v>3.7499999998544808E-2</v>
      </c>
    </row>
    <row r="717" spans="1:25" s="15" customFormat="1" x14ac:dyDescent="0.2">
      <c r="A717" s="28">
        <v>44812</v>
      </c>
      <c r="B717" s="16">
        <v>37</v>
      </c>
      <c r="C717" s="10"/>
      <c r="D717" s="10"/>
      <c r="E717" s="10"/>
      <c r="F717" s="10"/>
      <c r="G717" s="10"/>
      <c r="H717" s="10"/>
      <c r="I717" s="10"/>
      <c r="J717" s="10"/>
      <c r="K717" s="10"/>
      <c r="L717" s="10"/>
      <c r="M717" s="10"/>
      <c r="N717" s="29">
        <v>0.33511600000201724</v>
      </c>
      <c r="O717" s="29">
        <v>0.56812499999796273</v>
      </c>
      <c r="P717" s="30">
        <v>0.57820599999831757</v>
      </c>
      <c r="Q717" s="31">
        <v>0.74711799999931827</v>
      </c>
      <c r="R717" s="19">
        <v>1.4583333333333299</v>
      </c>
      <c r="S717" s="19">
        <v>0.33333333333333298</v>
      </c>
      <c r="T717" s="10">
        <f>YEAR(A717)</f>
        <v>2022</v>
      </c>
      <c r="U717" s="16">
        <f t="shared" si="24"/>
        <v>37</v>
      </c>
      <c r="V717" s="19">
        <f>+O717-N717</f>
        <v>0.23300899999594549</v>
      </c>
      <c r="W717" s="19">
        <f>+Q717-P717</f>
        <v>0.16891200000100071</v>
      </c>
      <c r="X717" s="19">
        <f t="shared" si="25"/>
        <v>0.40192099999694619</v>
      </c>
      <c r="Y717" s="19">
        <f>IF(AND(O717&lt;&gt;0,P717&lt;&gt;0),P717-O717,0)</f>
        <v>1.0081000000354834E-2</v>
      </c>
    </row>
    <row r="718" spans="1:25" s="15" customFormat="1" x14ac:dyDescent="0.2">
      <c r="A718" s="28">
        <v>44816</v>
      </c>
      <c r="B718" s="16">
        <v>38</v>
      </c>
      <c r="C718" s="10"/>
      <c r="D718" s="10"/>
      <c r="E718" s="10"/>
      <c r="F718" s="10"/>
      <c r="G718" s="10"/>
      <c r="H718" s="10"/>
      <c r="I718" s="10"/>
      <c r="J718" s="10"/>
      <c r="K718" s="10"/>
      <c r="L718" s="10"/>
      <c r="M718" s="10"/>
      <c r="N718" s="29">
        <v>0.3399649999992107</v>
      </c>
      <c r="O718" s="29">
        <v>0.55356500000198139</v>
      </c>
      <c r="P718" s="30">
        <v>0.58635399999911897</v>
      </c>
      <c r="Q718" s="31">
        <v>0.74802099999942584</v>
      </c>
      <c r="R718" s="19">
        <v>1.4583333333333299</v>
      </c>
      <c r="S718" s="19">
        <v>0.33333333333333298</v>
      </c>
      <c r="T718" s="10">
        <f>YEAR(A718)</f>
        <v>2022</v>
      </c>
      <c r="U718" s="16">
        <f t="shared" si="24"/>
        <v>38</v>
      </c>
      <c r="V718" s="19">
        <f>+O718-N718</f>
        <v>0.21360000000277068</v>
      </c>
      <c r="W718" s="19">
        <f>+Q718-P718</f>
        <v>0.16166700000030687</v>
      </c>
      <c r="X718" s="19">
        <f t="shared" si="25"/>
        <v>0.37526700000307756</v>
      </c>
      <c r="Y718" s="19">
        <f>IF(AND(O718&lt;&gt;0,P718&lt;&gt;0),P718-O718,0)</f>
        <v>3.278899999713758E-2</v>
      </c>
    </row>
    <row r="719" spans="1:25" s="15" customFormat="1" x14ac:dyDescent="0.2">
      <c r="A719" s="28">
        <v>44817</v>
      </c>
      <c r="B719" s="16">
        <v>38</v>
      </c>
      <c r="C719" s="10"/>
      <c r="D719" s="10"/>
      <c r="E719" s="10"/>
      <c r="F719" s="10"/>
      <c r="G719" s="10"/>
      <c r="H719" s="10"/>
      <c r="I719" s="10"/>
      <c r="J719" s="10"/>
      <c r="K719" s="10"/>
      <c r="L719" s="10"/>
      <c r="M719" s="10"/>
      <c r="N719" s="29">
        <v>0.33342599999741651</v>
      </c>
      <c r="O719" s="29">
        <v>0.5642710000029183</v>
      </c>
      <c r="P719" s="30">
        <v>0.5862730000008014</v>
      </c>
      <c r="Q719" s="31">
        <v>0.75150500000017928</v>
      </c>
      <c r="R719" s="19">
        <v>1.4583333333333299</v>
      </c>
      <c r="S719" s="19">
        <v>0.33333333333333298</v>
      </c>
      <c r="T719" s="10">
        <f>YEAR(A719)</f>
        <v>2022</v>
      </c>
      <c r="U719" s="16">
        <f t="shared" si="24"/>
        <v>38</v>
      </c>
      <c r="V719" s="19">
        <f>+O719-N719</f>
        <v>0.23084500000550179</v>
      </c>
      <c r="W719" s="19">
        <f>+Q719-P719</f>
        <v>0.16523199999937788</v>
      </c>
      <c r="X719" s="19">
        <f t="shared" si="25"/>
        <v>0.39607700000487966</v>
      </c>
      <c r="Y719" s="19">
        <f>IF(AND(O719&lt;&gt;0,P719&lt;&gt;0),P719-O719,0)</f>
        <v>2.2001999997883104E-2</v>
      </c>
    </row>
    <row r="720" spans="1:25" s="15" customFormat="1" x14ac:dyDescent="0.2">
      <c r="A720" s="28">
        <v>44818</v>
      </c>
      <c r="B720" s="16">
        <v>38</v>
      </c>
      <c r="C720" s="10"/>
      <c r="D720" s="10"/>
      <c r="E720" s="10"/>
      <c r="F720" s="10"/>
      <c r="G720" s="10"/>
      <c r="H720" s="10"/>
      <c r="I720" s="10"/>
      <c r="J720" s="10"/>
      <c r="K720" s="10"/>
      <c r="L720" s="10"/>
      <c r="M720" s="10"/>
      <c r="N720" s="29">
        <v>0.34303199999703793</v>
      </c>
      <c r="O720" s="29">
        <v>0.55061299999943003</v>
      </c>
      <c r="P720" s="30">
        <v>0.5826969999980065</v>
      </c>
      <c r="Q720" s="31">
        <v>0.75225700000009965</v>
      </c>
      <c r="R720" s="19">
        <v>1.4583333333333299</v>
      </c>
      <c r="S720" s="19">
        <v>0.33333333333333298</v>
      </c>
      <c r="T720" s="10">
        <f>YEAR(A720)</f>
        <v>2022</v>
      </c>
      <c r="U720" s="16">
        <f t="shared" si="24"/>
        <v>38</v>
      </c>
      <c r="V720" s="19">
        <f>+O720-N720</f>
        <v>0.2075810000023921</v>
      </c>
      <c r="W720" s="19">
        <f>+Q720-P720</f>
        <v>0.16956000000209315</v>
      </c>
      <c r="X720" s="19">
        <f t="shared" si="25"/>
        <v>0.37714100000448525</v>
      </c>
      <c r="Y720" s="19">
        <f>IF(AND(O720&lt;&gt;0,P720&lt;&gt;0),P720-O720,0)</f>
        <v>3.2083999998576473E-2</v>
      </c>
    </row>
    <row r="721" spans="1:25" s="15" customFormat="1" x14ac:dyDescent="0.2">
      <c r="A721" s="28">
        <v>44819</v>
      </c>
      <c r="B721" s="16">
        <v>38</v>
      </c>
      <c r="C721" s="10"/>
      <c r="D721" s="10"/>
      <c r="E721" s="10"/>
      <c r="F721" s="10"/>
      <c r="G721" s="10"/>
      <c r="H721" s="10"/>
      <c r="I721" s="10"/>
      <c r="J721" s="10"/>
      <c r="K721" s="10"/>
      <c r="L721" s="10"/>
      <c r="M721" s="10"/>
      <c r="N721" s="29">
        <v>0.33155100000294624</v>
      </c>
      <c r="O721" s="29">
        <v>0.55812500000320142</v>
      </c>
      <c r="P721" s="30">
        <v>0.58346100000198931</v>
      </c>
      <c r="Q721" s="31">
        <v>0.7538189999977476</v>
      </c>
      <c r="R721" s="19">
        <v>1.4583333333333299</v>
      </c>
      <c r="S721" s="19">
        <v>0.33333333333333298</v>
      </c>
      <c r="T721" s="10">
        <f>YEAR(A721)</f>
        <v>2022</v>
      </c>
      <c r="U721" s="16">
        <f t="shared" si="24"/>
        <v>38</v>
      </c>
      <c r="V721" s="19">
        <f>+O721-N721</f>
        <v>0.22657400000025518</v>
      </c>
      <c r="W721" s="19">
        <f>+Q721-P721</f>
        <v>0.17035799999575829</v>
      </c>
      <c r="X721" s="19">
        <f t="shared" si="25"/>
        <v>0.39693199999601347</v>
      </c>
      <c r="Y721" s="19">
        <f>IF(AND(O721&lt;&gt;0,P721&lt;&gt;0),P721-O721,0)</f>
        <v>2.5335999998787884E-2</v>
      </c>
    </row>
    <row r="722" spans="1:25" s="15" customFormat="1" x14ac:dyDescent="0.2">
      <c r="A722" s="28">
        <v>44823</v>
      </c>
      <c r="B722" s="16">
        <v>39</v>
      </c>
      <c r="C722" s="10"/>
      <c r="D722" s="10"/>
      <c r="E722" s="10"/>
      <c r="F722" s="10"/>
      <c r="G722" s="10"/>
      <c r="H722" s="10"/>
      <c r="I722" s="10"/>
      <c r="J722" s="10"/>
      <c r="K722" s="10"/>
      <c r="L722" s="10"/>
      <c r="M722" s="10"/>
      <c r="N722" s="29">
        <v>0.33806699999695411</v>
      </c>
      <c r="O722" s="29">
        <v>0.54994199999782722</v>
      </c>
      <c r="P722" s="30">
        <v>0.58331000000180211</v>
      </c>
      <c r="Q722" s="31">
        <v>0.72586800000135554</v>
      </c>
      <c r="R722" s="19">
        <v>1.4583333333333299</v>
      </c>
      <c r="S722" s="19">
        <v>0.33333333333333298</v>
      </c>
      <c r="T722" s="10">
        <f>YEAR(A722)</f>
        <v>2022</v>
      </c>
      <c r="U722" s="16">
        <f t="shared" si="24"/>
        <v>39</v>
      </c>
      <c r="V722" s="19">
        <f>+O722-N722</f>
        <v>0.21187500000087311</v>
      </c>
      <c r="W722" s="19">
        <f>+Q722-P722</f>
        <v>0.14255799999955343</v>
      </c>
      <c r="X722" s="19">
        <f t="shared" si="25"/>
        <v>0.35443300000042655</v>
      </c>
      <c r="Y722" s="19">
        <f>IF(AND(O722&lt;&gt;0,P722&lt;&gt;0),P722-O722,0)</f>
        <v>3.3368000003974885E-2</v>
      </c>
    </row>
    <row r="723" spans="1:25" s="15" customFormat="1" x14ac:dyDescent="0.2">
      <c r="A723" s="28">
        <v>44824</v>
      </c>
      <c r="B723" s="16">
        <v>39</v>
      </c>
      <c r="C723" s="10"/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29">
        <v>0.33416700000088895</v>
      </c>
      <c r="O723" s="29">
        <v>0.55386600000201724</v>
      </c>
      <c r="P723" s="30">
        <v>0.57797500000015134</v>
      </c>
      <c r="Q723" s="31">
        <v>0.74482600000192178</v>
      </c>
      <c r="R723" s="19">
        <v>1.4583333333333299</v>
      </c>
      <c r="S723" s="19">
        <v>0.33333333333333298</v>
      </c>
      <c r="T723" s="10">
        <f>YEAR(A723)</f>
        <v>2022</v>
      </c>
      <c r="U723" s="16">
        <f t="shared" si="24"/>
        <v>39</v>
      </c>
      <c r="V723" s="19">
        <f>+O723-N723</f>
        <v>0.2196990000011283</v>
      </c>
      <c r="W723" s="19">
        <f>+Q723-P723</f>
        <v>0.16685100000177044</v>
      </c>
      <c r="X723" s="19">
        <f t="shared" si="25"/>
        <v>0.38655000000289874</v>
      </c>
      <c r="Y723" s="19">
        <f>IF(AND(O723&lt;&gt;0,P723&lt;&gt;0),P723-O723,0)</f>
        <v>2.4108999998134095E-2</v>
      </c>
    </row>
    <row r="724" spans="1:25" s="15" customFormat="1" x14ac:dyDescent="0.2">
      <c r="A724" s="28">
        <v>44825</v>
      </c>
      <c r="B724" s="16">
        <v>39</v>
      </c>
      <c r="C724" s="10"/>
      <c r="D724" s="10"/>
      <c r="E724" s="10"/>
      <c r="F724" s="10"/>
      <c r="G724" s="10"/>
      <c r="H724" s="10"/>
      <c r="I724" s="10"/>
      <c r="J724" s="10"/>
      <c r="K724" s="10"/>
      <c r="L724" s="10"/>
      <c r="M724" s="10"/>
      <c r="N724" s="29">
        <v>0.36647000000084518</v>
      </c>
      <c r="O724" s="29">
        <v>0.55533599999762373</v>
      </c>
      <c r="P724" s="30">
        <v>0.58702500000072177</v>
      </c>
      <c r="Q724" s="31">
        <v>0.74619199999870034</v>
      </c>
      <c r="R724" s="19">
        <v>1.4583333333333299</v>
      </c>
      <c r="S724" s="19">
        <v>0.33333333333333298</v>
      </c>
      <c r="T724" s="10">
        <f>YEAR(A724)</f>
        <v>2022</v>
      </c>
      <c r="U724" s="16">
        <f t="shared" si="24"/>
        <v>39</v>
      </c>
      <c r="V724" s="19">
        <f>+O724-N724</f>
        <v>0.18886599999677856</v>
      </c>
      <c r="W724" s="19">
        <f>+Q724-P724</f>
        <v>0.15916699999797856</v>
      </c>
      <c r="X724" s="19">
        <f t="shared" si="25"/>
        <v>0.34803299999475712</v>
      </c>
      <c r="Y724" s="19">
        <f>IF(AND(O724&lt;&gt;0,P724&lt;&gt;0),P724-O724,0)</f>
        <v>3.1689000003098045E-2</v>
      </c>
    </row>
    <row r="725" spans="1:25" s="15" customFormat="1" x14ac:dyDescent="0.2">
      <c r="A725" s="28">
        <v>44826</v>
      </c>
      <c r="B725" s="16">
        <v>39</v>
      </c>
      <c r="C725" s="10"/>
      <c r="D725" s="10"/>
      <c r="E725" s="10"/>
      <c r="F725" s="10"/>
      <c r="G725" s="10"/>
      <c r="H725" s="10"/>
      <c r="I725" s="10"/>
      <c r="J725" s="10"/>
      <c r="K725" s="10"/>
      <c r="L725" s="10"/>
      <c r="M725" s="10"/>
      <c r="N725" s="29">
        <v>0.33018499999889173</v>
      </c>
      <c r="O725" s="29">
        <v>0.54258100000151899</v>
      </c>
      <c r="P725" s="30">
        <v>0.57835599999816623</v>
      </c>
      <c r="Q725" s="31">
        <v>0.74831000000267522</v>
      </c>
      <c r="R725" s="19">
        <v>1.4583333333333299</v>
      </c>
      <c r="S725" s="19">
        <v>0.33333333333333298</v>
      </c>
      <c r="T725" s="10">
        <f>YEAR(A725)</f>
        <v>2022</v>
      </c>
      <c r="U725" s="16">
        <f t="shared" si="24"/>
        <v>39</v>
      </c>
      <c r="V725" s="19">
        <f>+O725-N725</f>
        <v>0.21239600000262726</v>
      </c>
      <c r="W725" s="19">
        <f>+Q725-P725</f>
        <v>0.169954000004509</v>
      </c>
      <c r="X725" s="19">
        <f t="shared" si="25"/>
        <v>0.38235000000713626</v>
      </c>
      <c r="Y725" s="19">
        <f>IF(AND(O725&lt;&gt;0,P725&lt;&gt;0),P725-O725,0)</f>
        <v>3.5774999996647239E-2</v>
      </c>
    </row>
    <row r="726" spans="1:25" s="15" customFormat="1" x14ac:dyDescent="0.2">
      <c r="A726" s="28">
        <v>44828</v>
      </c>
      <c r="B726" s="16">
        <v>39</v>
      </c>
      <c r="C726" s="10"/>
      <c r="D726" s="10"/>
      <c r="E726" s="10"/>
      <c r="F726" s="10"/>
      <c r="G726" s="10"/>
      <c r="H726" s="10"/>
      <c r="I726" s="10"/>
      <c r="J726" s="10"/>
      <c r="K726" s="10"/>
      <c r="L726" s="10"/>
      <c r="M726" s="10"/>
      <c r="N726" s="29">
        <v>0.35375000000203727</v>
      </c>
      <c r="O726" s="24">
        <v>0.54166666666666663</v>
      </c>
      <c r="P726" s="25">
        <v>0.58333333333333337</v>
      </c>
      <c r="Q726" s="31">
        <v>0.72719900000083726</v>
      </c>
      <c r="R726" s="19">
        <v>1.4583333333333299</v>
      </c>
      <c r="S726" s="19">
        <v>0.33333333333333298</v>
      </c>
      <c r="T726" s="10">
        <f>YEAR(A726)</f>
        <v>2022</v>
      </c>
      <c r="U726" s="16">
        <f t="shared" si="24"/>
        <v>39</v>
      </c>
      <c r="V726" s="19">
        <f>+O726-N726</f>
        <v>0.18791666666462936</v>
      </c>
      <c r="W726" s="19">
        <f>+Q726-P726</f>
        <v>0.14386566666750389</v>
      </c>
      <c r="X726" s="19">
        <f t="shared" si="25"/>
        <v>0.33178233333213325</v>
      </c>
      <c r="Y726" s="19">
        <f>IF(AND(O726&lt;&gt;0,P726&lt;&gt;0),P726-O726,0)</f>
        <v>4.1666666666666741E-2</v>
      </c>
    </row>
    <row r="727" spans="1:25" s="15" customFormat="1" x14ac:dyDescent="0.2">
      <c r="A727" s="28">
        <v>44830</v>
      </c>
      <c r="B727" s="16">
        <v>40</v>
      </c>
      <c r="C727" s="10"/>
      <c r="D727" s="10"/>
      <c r="E727" s="10"/>
      <c r="F727" s="10"/>
      <c r="G727" s="10"/>
      <c r="H727" s="10"/>
      <c r="I727" s="10"/>
      <c r="J727" s="10"/>
      <c r="K727" s="10"/>
      <c r="L727" s="10"/>
      <c r="M727" s="10"/>
      <c r="N727" s="29">
        <v>0.33306699999957345</v>
      </c>
      <c r="O727" s="29">
        <v>0.53886600000259932</v>
      </c>
      <c r="P727" s="30">
        <v>0.58601900000212481</v>
      </c>
      <c r="Q727" s="31">
        <v>0.70837999999639578</v>
      </c>
      <c r="R727" s="19">
        <v>1.4583333333333299</v>
      </c>
      <c r="S727" s="19">
        <v>0.33333333333333298</v>
      </c>
      <c r="T727" s="10">
        <f>YEAR(A727)</f>
        <v>2022</v>
      </c>
      <c r="U727" s="16">
        <f t="shared" si="24"/>
        <v>40</v>
      </c>
      <c r="V727" s="19">
        <f>+O727-N727</f>
        <v>0.20579900000302587</v>
      </c>
      <c r="W727" s="19">
        <f>+Q727-P727</f>
        <v>0.12236099999427097</v>
      </c>
      <c r="X727" s="19">
        <f t="shared" si="25"/>
        <v>0.32815999999729684</v>
      </c>
      <c r="Y727" s="19">
        <f>IF(AND(O727&lt;&gt;0,P727&lt;&gt;0),P727-O727,0)</f>
        <v>4.7152999999525491E-2</v>
      </c>
    </row>
    <row r="728" spans="1:25" s="15" customFormat="1" x14ac:dyDescent="0.2">
      <c r="A728" s="28">
        <v>44831</v>
      </c>
      <c r="B728" s="16">
        <v>40</v>
      </c>
      <c r="C728" s="10"/>
      <c r="D728" s="10"/>
      <c r="E728" s="10"/>
      <c r="F728" s="10"/>
      <c r="G728" s="10"/>
      <c r="H728" s="10"/>
      <c r="I728" s="10"/>
      <c r="J728" s="10"/>
      <c r="K728" s="10"/>
      <c r="L728" s="10"/>
      <c r="M728" s="10"/>
      <c r="N728" s="29">
        <v>0.3446990000011283</v>
      </c>
      <c r="O728" s="29">
        <v>0.55688699999882374</v>
      </c>
      <c r="P728" s="30">
        <v>0.58049800000299001</v>
      </c>
      <c r="Q728" s="31">
        <v>0.74971099999675062</v>
      </c>
      <c r="R728" s="19">
        <v>1.4583333333333299</v>
      </c>
      <c r="S728" s="19">
        <v>0.33333333333333298</v>
      </c>
      <c r="T728" s="10">
        <f>YEAR(A728)</f>
        <v>2022</v>
      </c>
      <c r="U728" s="16">
        <f t="shared" si="24"/>
        <v>40</v>
      </c>
      <c r="V728" s="19">
        <f>+O728-N728</f>
        <v>0.21218799999769544</v>
      </c>
      <c r="W728" s="19">
        <f>+Q728-P728</f>
        <v>0.1692129999937606</v>
      </c>
      <c r="X728" s="19">
        <f t="shared" si="25"/>
        <v>0.38140099999145605</v>
      </c>
      <c r="Y728" s="19">
        <f>IF(AND(O728&lt;&gt;0,P728&lt;&gt;0),P728-O728,0)</f>
        <v>2.3611000004166272E-2</v>
      </c>
    </row>
    <row r="729" spans="1:25" s="15" customFormat="1" x14ac:dyDescent="0.2">
      <c r="A729" s="17">
        <v>44832</v>
      </c>
      <c r="B729" s="16">
        <v>40</v>
      </c>
      <c r="C729" s="12"/>
      <c r="D729" s="12"/>
      <c r="E729" s="12"/>
      <c r="F729" s="12"/>
      <c r="G729" s="12"/>
      <c r="H729" s="12"/>
      <c r="I729" s="12">
        <v>1</v>
      </c>
      <c r="J729" s="12"/>
      <c r="K729" s="12"/>
      <c r="L729" s="12"/>
      <c r="M729" s="12"/>
      <c r="N729" s="18"/>
      <c r="O729" s="18"/>
      <c r="P729" s="18"/>
      <c r="Q729" s="32"/>
      <c r="R729" s="19">
        <v>1.4583333333333299</v>
      </c>
      <c r="S729" s="19">
        <v>0.33333333333333298</v>
      </c>
      <c r="T729" s="10">
        <f>YEAR(A729)</f>
        <v>2022</v>
      </c>
      <c r="U729" s="16">
        <f t="shared" si="24"/>
        <v>40</v>
      </c>
      <c r="V729" s="19">
        <f>+O729-N729</f>
        <v>0</v>
      </c>
      <c r="W729" s="19">
        <f>+Q729-P729</f>
        <v>0</v>
      </c>
      <c r="X729" s="19">
        <f t="shared" si="25"/>
        <v>0</v>
      </c>
      <c r="Y729" s="19">
        <f>IF(AND(O729&lt;&gt;0,P729&lt;&gt;0),P729-O729,0)</f>
        <v>0</v>
      </c>
    </row>
    <row r="730" spans="1:25" s="15" customFormat="1" x14ac:dyDescent="0.2">
      <c r="A730" s="28">
        <v>44833</v>
      </c>
      <c r="B730" s="16">
        <v>40</v>
      </c>
      <c r="C730" s="10"/>
      <c r="D730" s="10"/>
      <c r="E730" s="10"/>
      <c r="F730" s="10"/>
      <c r="G730" s="10"/>
      <c r="H730" s="10"/>
      <c r="I730" s="10"/>
      <c r="J730" s="10"/>
      <c r="K730" s="10"/>
      <c r="L730" s="10"/>
      <c r="M730" s="10"/>
      <c r="N730" s="29">
        <v>0.34163200000330107</v>
      </c>
      <c r="O730" s="29">
        <v>0.57371499999862863</v>
      </c>
      <c r="P730" s="30">
        <v>0.591736000002129</v>
      </c>
      <c r="Q730" s="31">
        <v>0.73052099999767961</v>
      </c>
      <c r="R730" s="19">
        <v>1.4583333333333299</v>
      </c>
      <c r="S730" s="19">
        <v>0.33333333333333298</v>
      </c>
      <c r="T730" s="10">
        <f>YEAR(A730)</f>
        <v>2022</v>
      </c>
      <c r="U730" s="16">
        <f t="shared" ref="U730:U793" si="26">WEEKNUM(A730)</f>
        <v>40</v>
      </c>
      <c r="V730" s="19">
        <f>+O730-N730</f>
        <v>0.23208299999532755</v>
      </c>
      <c r="W730" s="19">
        <f>+Q730-P730</f>
        <v>0.13878499999555061</v>
      </c>
      <c r="X730" s="19">
        <f t="shared" si="25"/>
        <v>0.37086799999087816</v>
      </c>
      <c r="Y730" s="19">
        <f>IF(AND(O730&lt;&gt;0,P730&lt;&gt;0),P730-O730,0)</f>
        <v>1.8021000003500376E-2</v>
      </c>
    </row>
    <row r="731" spans="1:25" s="15" customFormat="1" x14ac:dyDescent="0.2">
      <c r="A731" s="28">
        <v>44837</v>
      </c>
      <c r="B731" s="16">
        <v>41</v>
      </c>
      <c r="C731" s="10"/>
      <c r="D731" s="10"/>
      <c r="E731" s="10"/>
      <c r="F731" s="10"/>
      <c r="G731" s="10"/>
      <c r="H731" s="10"/>
      <c r="I731" s="10"/>
      <c r="J731" s="10"/>
      <c r="K731" s="10"/>
      <c r="L731" s="10"/>
      <c r="M731" s="10"/>
      <c r="N731" s="29">
        <v>0.33344899999792688</v>
      </c>
      <c r="O731" s="29">
        <v>0.5540160000018659</v>
      </c>
      <c r="P731" s="30">
        <v>0.58262700000341283</v>
      </c>
      <c r="Q731" s="31">
        <v>0.71428200000082143</v>
      </c>
      <c r="R731" s="19">
        <v>1.4583333333333299</v>
      </c>
      <c r="S731" s="19">
        <v>0.33333333333333298</v>
      </c>
      <c r="T731" s="10">
        <f>YEAR(A731)</f>
        <v>2022</v>
      </c>
      <c r="U731" s="16">
        <f t="shared" si="26"/>
        <v>41</v>
      </c>
      <c r="V731" s="19">
        <f>+O731-N731</f>
        <v>0.22056700000393903</v>
      </c>
      <c r="W731" s="19">
        <f>+Q731-P731</f>
        <v>0.13165499999740859</v>
      </c>
      <c r="X731" s="19">
        <f t="shared" si="25"/>
        <v>0.35222200000134762</v>
      </c>
      <c r="Y731" s="19">
        <f>IF(AND(O731&lt;&gt;0,P731&lt;&gt;0),P731-O731,0)</f>
        <v>2.8611000001546927E-2</v>
      </c>
    </row>
    <row r="732" spans="1:25" s="15" customFormat="1" x14ac:dyDescent="0.2">
      <c r="A732" s="28">
        <v>44838</v>
      </c>
      <c r="B732" s="16">
        <v>41</v>
      </c>
      <c r="C732" s="10"/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29">
        <v>0.33739600000262726</v>
      </c>
      <c r="O732" s="29">
        <v>0.5441900000005262</v>
      </c>
      <c r="P732" s="30">
        <v>0.5810189999974682</v>
      </c>
      <c r="Q732" s="31">
        <v>0.74814799999876413</v>
      </c>
      <c r="R732" s="19">
        <v>1.4583333333333299</v>
      </c>
      <c r="S732" s="19">
        <v>0.33333333333333298</v>
      </c>
      <c r="T732" s="10">
        <f>YEAR(A732)</f>
        <v>2022</v>
      </c>
      <c r="U732" s="16">
        <f t="shared" si="26"/>
        <v>41</v>
      </c>
      <c r="V732" s="19">
        <f>+O732-N732</f>
        <v>0.20679399999789894</v>
      </c>
      <c r="W732" s="19">
        <f>+Q732-P732</f>
        <v>0.16712900000129594</v>
      </c>
      <c r="X732" s="19">
        <f t="shared" si="25"/>
        <v>0.37392299999919487</v>
      </c>
      <c r="Y732" s="19">
        <f>IF(AND(O732&lt;&gt;0,P732&lt;&gt;0),P732-O732,0)</f>
        <v>3.6828999996942002E-2</v>
      </c>
    </row>
    <row r="733" spans="1:25" s="15" customFormat="1" x14ac:dyDescent="0.2">
      <c r="A733" s="28">
        <v>44839</v>
      </c>
      <c r="B733" s="16">
        <v>41</v>
      </c>
      <c r="C733" s="10"/>
      <c r="D733" s="10"/>
      <c r="E733" s="10"/>
      <c r="F733" s="10"/>
      <c r="G733" s="10"/>
      <c r="H733" s="10"/>
      <c r="I733" s="10"/>
      <c r="J733" s="10"/>
      <c r="K733" s="10"/>
      <c r="L733" s="10"/>
      <c r="M733" s="10"/>
      <c r="N733" s="29">
        <v>0.33589100000244798</v>
      </c>
      <c r="O733" s="29">
        <v>0.55386600000201724</v>
      </c>
      <c r="P733" s="30">
        <v>0.58451400000194553</v>
      </c>
      <c r="Q733" s="31">
        <v>0.73600699999951757</v>
      </c>
      <c r="R733" s="19">
        <v>1.4583333333333299</v>
      </c>
      <c r="S733" s="19">
        <v>0.33333333333333298</v>
      </c>
      <c r="T733" s="10">
        <f>YEAR(A733)</f>
        <v>2022</v>
      </c>
      <c r="U733" s="16">
        <f t="shared" si="26"/>
        <v>41</v>
      </c>
      <c r="V733" s="19">
        <f>+O733-N733</f>
        <v>0.21797499999956926</v>
      </c>
      <c r="W733" s="19">
        <f>+Q733-P733</f>
        <v>0.15149299999757204</v>
      </c>
      <c r="X733" s="19">
        <f t="shared" si="25"/>
        <v>0.36946799999714131</v>
      </c>
      <c r="Y733" s="19">
        <f>IF(AND(O733&lt;&gt;0,P733&lt;&gt;0),P733-O733,0)</f>
        <v>3.0647999999928288E-2</v>
      </c>
    </row>
    <row r="734" spans="1:25" s="15" customFormat="1" x14ac:dyDescent="0.2">
      <c r="A734" s="28">
        <v>44840</v>
      </c>
      <c r="B734" s="16">
        <v>41</v>
      </c>
      <c r="C734" s="10"/>
      <c r="D734" s="10"/>
      <c r="E734" s="10"/>
      <c r="F734" s="10"/>
      <c r="G734" s="10"/>
      <c r="H734" s="10"/>
      <c r="I734" s="10"/>
      <c r="J734" s="10"/>
      <c r="K734" s="10"/>
      <c r="L734" s="10"/>
      <c r="M734" s="10"/>
      <c r="N734" s="29">
        <v>0.34130800000275485</v>
      </c>
      <c r="O734" s="29">
        <v>0.56532400000287453</v>
      </c>
      <c r="P734" s="30">
        <v>0.58206000000063796</v>
      </c>
      <c r="Q734" s="31">
        <v>0.75514999999722932</v>
      </c>
      <c r="R734" s="19">
        <v>1.4583333333333299</v>
      </c>
      <c r="S734" s="19">
        <v>0.33333333333333298</v>
      </c>
      <c r="T734" s="10">
        <f>YEAR(A734)</f>
        <v>2022</v>
      </c>
      <c r="U734" s="16">
        <f t="shared" si="26"/>
        <v>41</v>
      </c>
      <c r="V734" s="19">
        <f>+O734-N734</f>
        <v>0.22401600000011967</v>
      </c>
      <c r="W734" s="19">
        <f>+Q734-P734</f>
        <v>0.17308999999659136</v>
      </c>
      <c r="X734" s="19">
        <f t="shared" si="25"/>
        <v>0.39710599999671103</v>
      </c>
      <c r="Y734" s="19">
        <f>IF(AND(O734&lt;&gt;0,P734&lt;&gt;0),P734-O734,0)</f>
        <v>1.6735999997763429E-2</v>
      </c>
    </row>
    <row r="735" spans="1:25" s="15" customFormat="1" x14ac:dyDescent="0.2">
      <c r="A735" s="28">
        <v>44842</v>
      </c>
      <c r="B735" s="16">
        <v>41</v>
      </c>
      <c r="C735" s="10"/>
      <c r="D735" s="10"/>
      <c r="E735" s="10"/>
      <c r="F735" s="10"/>
      <c r="G735" s="10"/>
      <c r="H735" s="10"/>
      <c r="I735" s="10"/>
      <c r="J735" s="10"/>
      <c r="K735" s="10"/>
      <c r="L735" s="10"/>
      <c r="M735" s="10"/>
      <c r="N735" s="29">
        <v>0.35797499999898719</v>
      </c>
      <c r="O735" s="24">
        <v>0.54166666666666663</v>
      </c>
      <c r="P735" s="25">
        <v>0.58333333333333337</v>
      </c>
      <c r="Q735" s="31">
        <v>0.74509299999772338</v>
      </c>
      <c r="R735" s="19">
        <v>1.4583333333333299</v>
      </c>
      <c r="S735" s="19">
        <v>0.33333333333333298</v>
      </c>
      <c r="T735" s="10">
        <f>YEAR(A735)</f>
        <v>2022</v>
      </c>
      <c r="U735" s="16">
        <f t="shared" si="26"/>
        <v>41</v>
      </c>
      <c r="V735" s="19">
        <f>+O735-N735</f>
        <v>0.18369166666767944</v>
      </c>
      <c r="W735" s="19">
        <f>+Q735-P735</f>
        <v>0.16175966666439001</v>
      </c>
      <c r="X735" s="19">
        <f t="shared" si="25"/>
        <v>0.34545133333206945</v>
      </c>
      <c r="Y735" s="19">
        <f>IF(AND(O735&lt;&gt;0,P735&lt;&gt;0),P735-O735,0)</f>
        <v>4.1666666666666741E-2</v>
      </c>
    </row>
    <row r="736" spans="1:25" s="15" customFormat="1" x14ac:dyDescent="0.2">
      <c r="A736" s="28">
        <v>44844</v>
      </c>
      <c r="B736" s="16">
        <v>42</v>
      </c>
      <c r="C736" s="10"/>
      <c r="D736" s="10"/>
      <c r="E736" s="10"/>
      <c r="F736" s="10"/>
      <c r="G736" s="10"/>
      <c r="H736" s="10"/>
      <c r="I736" s="10"/>
      <c r="J736" s="10"/>
      <c r="K736" s="10"/>
      <c r="L736" s="10"/>
      <c r="M736" s="10"/>
      <c r="N736" s="29">
        <v>0.33877300000312971</v>
      </c>
      <c r="O736" s="24">
        <v>0.54166666666666663</v>
      </c>
      <c r="P736" s="25">
        <v>0.58333333333333337</v>
      </c>
      <c r="Q736" s="31">
        <v>0.73576399999728892</v>
      </c>
      <c r="R736" s="19">
        <v>1.4583333333333299</v>
      </c>
      <c r="S736" s="19">
        <v>0.33333333333333298</v>
      </c>
      <c r="T736" s="10">
        <f>YEAR(A736)</f>
        <v>2022</v>
      </c>
      <c r="U736" s="16">
        <f t="shared" si="26"/>
        <v>42</v>
      </c>
      <c r="V736" s="19">
        <f>+O736-N736</f>
        <v>0.20289366666353692</v>
      </c>
      <c r="W736" s="19">
        <f>+Q736-P736</f>
        <v>0.15243066666395555</v>
      </c>
      <c r="X736" s="19">
        <f t="shared" si="25"/>
        <v>0.35532433332749247</v>
      </c>
      <c r="Y736" s="19">
        <f>IF(AND(O736&lt;&gt;0,P736&lt;&gt;0),P736-O736,0)</f>
        <v>4.1666666666666741E-2</v>
      </c>
    </row>
    <row r="737" spans="1:25" s="15" customFormat="1" x14ac:dyDescent="0.2">
      <c r="A737" s="28">
        <v>44845</v>
      </c>
      <c r="B737" s="16">
        <v>42</v>
      </c>
      <c r="C737" s="10"/>
      <c r="D737" s="10"/>
      <c r="E737" s="10"/>
      <c r="F737" s="10"/>
      <c r="G737" s="10"/>
      <c r="H737" s="10"/>
      <c r="I737" s="10"/>
      <c r="J737" s="10"/>
      <c r="K737" s="10"/>
      <c r="L737" s="10"/>
      <c r="M737" s="10"/>
      <c r="N737" s="29">
        <v>0.3390510000026552</v>
      </c>
      <c r="O737" s="29">
        <v>0.5651849999994738</v>
      </c>
      <c r="P737" s="30">
        <v>0.58650499999930616</v>
      </c>
      <c r="Q737" s="31">
        <v>0.75530099999741651</v>
      </c>
      <c r="R737" s="19">
        <v>1.4583333333333299</v>
      </c>
      <c r="S737" s="19">
        <v>0.33333333333333298</v>
      </c>
      <c r="T737" s="10">
        <f>YEAR(A737)</f>
        <v>2022</v>
      </c>
      <c r="U737" s="16">
        <f t="shared" si="26"/>
        <v>42</v>
      </c>
      <c r="V737" s="19">
        <f>+O737-N737</f>
        <v>0.2261339999968186</v>
      </c>
      <c r="W737" s="19">
        <f>+Q737-P737</f>
        <v>0.16879599999811035</v>
      </c>
      <c r="X737" s="19">
        <f t="shared" si="25"/>
        <v>0.39492999999492895</v>
      </c>
      <c r="Y737" s="19">
        <f>IF(AND(O737&lt;&gt;0,P737&lt;&gt;0),P737-O737,0)</f>
        <v>2.1319999999832362E-2</v>
      </c>
    </row>
    <row r="738" spans="1:25" s="15" customFormat="1" x14ac:dyDescent="0.2">
      <c r="A738" s="28">
        <v>44847</v>
      </c>
      <c r="B738" s="16">
        <v>42</v>
      </c>
      <c r="C738" s="10"/>
      <c r="D738" s="10"/>
      <c r="E738" s="10"/>
      <c r="F738" s="10"/>
      <c r="G738" s="10"/>
      <c r="H738" s="10"/>
      <c r="I738" s="10"/>
      <c r="J738" s="10"/>
      <c r="K738" s="10"/>
      <c r="L738" s="10"/>
      <c r="M738" s="10"/>
      <c r="N738" s="29">
        <v>0.34972199999901932</v>
      </c>
      <c r="O738" s="29">
        <v>0.55509300000267103</v>
      </c>
      <c r="P738" s="30">
        <v>0.58239599999797065</v>
      </c>
      <c r="Q738" s="31">
        <v>0.75645800000347663</v>
      </c>
      <c r="R738" s="19">
        <v>1.4583333333333299</v>
      </c>
      <c r="S738" s="19">
        <v>0.33333333333333298</v>
      </c>
      <c r="T738" s="10">
        <f>YEAR(A738)</f>
        <v>2022</v>
      </c>
      <c r="U738" s="16">
        <f t="shared" si="26"/>
        <v>42</v>
      </c>
      <c r="V738" s="19">
        <f>+O738-N738</f>
        <v>0.20537100000365172</v>
      </c>
      <c r="W738" s="19">
        <f>+Q738-P738</f>
        <v>0.17406200000550598</v>
      </c>
      <c r="X738" s="19">
        <f t="shared" si="25"/>
        <v>0.37943300000915769</v>
      </c>
      <c r="Y738" s="19">
        <f>IF(AND(O738&lt;&gt;0,P738&lt;&gt;0),P738-O738,0)</f>
        <v>2.7302999995299615E-2</v>
      </c>
    </row>
    <row r="739" spans="1:25" s="15" customFormat="1" x14ac:dyDescent="0.2">
      <c r="A739" s="28">
        <v>44851</v>
      </c>
      <c r="B739" s="16">
        <v>43</v>
      </c>
      <c r="C739" s="10"/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29">
        <v>0.33598399999755202</v>
      </c>
      <c r="O739" s="29">
        <v>0.57329900000331691</v>
      </c>
      <c r="P739" s="30">
        <v>0.58802100000320934</v>
      </c>
      <c r="Q739" s="31">
        <v>0.73440999999729684</v>
      </c>
      <c r="R739" s="19">
        <v>1.4583333333333299</v>
      </c>
      <c r="S739" s="19">
        <v>0.33333333333333298</v>
      </c>
      <c r="T739" s="10">
        <f>YEAR(A739)</f>
        <v>2022</v>
      </c>
      <c r="U739" s="16">
        <f t="shared" si="26"/>
        <v>43</v>
      </c>
      <c r="V739" s="19">
        <f>+O739-N739</f>
        <v>0.23731500000576489</v>
      </c>
      <c r="W739" s="19">
        <f>+Q739-P739</f>
        <v>0.1463889999940875</v>
      </c>
      <c r="X739" s="19">
        <f t="shared" si="25"/>
        <v>0.38370399999985239</v>
      </c>
      <c r="Y739" s="19">
        <f>IF(AND(O739&lt;&gt;0,P739&lt;&gt;0),P739-O739,0)</f>
        <v>1.4721999999892432E-2</v>
      </c>
    </row>
    <row r="740" spans="1:25" s="15" customFormat="1" x14ac:dyDescent="0.2">
      <c r="A740" s="28">
        <v>44852</v>
      </c>
      <c r="B740" s="16">
        <v>43</v>
      </c>
      <c r="C740" s="10"/>
      <c r="D740" s="10"/>
      <c r="E740" s="10"/>
      <c r="F740" s="10"/>
      <c r="G740" s="10"/>
      <c r="H740" s="10"/>
      <c r="I740" s="10"/>
      <c r="J740" s="10"/>
      <c r="K740" s="10"/>
      <c r="L740" s="10"/>
      <c r="M740" s="10"/>
      <c r="N740" s="29">
        <v>0.33479200000147102</v>
      </c>
      <c r="O740" s="24">
        <v>0.54166666666666663</v>
      </c>
      <c r="P740" s="25">
        <v>0.58333333333333337</v>
      </c>
      <c r="Q740" s="31">
        <v>0.75730299999850104</v>
      </c>
      <c r="R740" s="19">
        <v>1.4583333333333299</v>
      </c>
      <c r="S740" s="19">
        <v>0.33333333333333298</v>
      </c>
      <c r="T740" s="10">
        <f>YEAR(A740)</f>
        <v>2022</v>
      </c>
      <c r="U740" s="16">
        <f t="shared" si="26"/>
        <v>43</v>
      </c>
      <c r="V740" s="19">
        <f>+O740-N740</f>
        <v>0.20687466666519561</v>
      </c>
      <c r="W740" s="19">
        <f>+Q740-P740</f>
        <v>0.17396966666516767</v>
      </c>
      <c r="X740" s="19">
        <f t="shared" si="25"/>
        <v>0.38084433333036327</v>
      </c>
      <c r="Y740" s="19">
        <f>IF(AND(O740&lt;&gt;0,P740&lt;&gt;0),P740-O740,0)</f>
        <v>4.1666666666666741E-2</v>
      </c>
    </row>
    <row r="741" spans="1:25" s="15" customFormat="1" x14ac:dyDescent="0.2">
      <c r="A741" s="28">
        <v>44853</v>
      </c>
      <c r="B741" s="16">
        <v>43</v>
      </c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29">
        <v>0.32027799999923445</v>
      </c>
      <c r="O741" s="29">
        <v>0.55820600000151899</v>
      </c>
      <c r="P741" s="30">
        <v>0.58027800000127172</v>
      </c>
      <c r="Q741" s="31">
        <v>0.71464099999866448</v>
      </c>
      <c r="R741" s="19">
        <v>1.4583333333333299</v>
      </c>
      <c r="S741" s="19">
        <v>0.33333333333333298</v>
      </c>
      <c r="T741" s="10">
        <f>YEAR(A741)</f>
        <v>2022</v>
      </c>
      <c r="U741" s="16">
        <f t="shared" si="26"/>
        <v>43</v>
      </c>
      <c r="V741" s="19">
        <f>+O741-N741</f>
        <v>0.23792800000228453</v>
      </c>
      <c r="W741" s="19">
        <f>+Q741-P741</f>
        <v>0.13436299999739276</v>
      </c>
      <c r="X741" s="19">
        <f t="shared" si="25"/>
        <v>0.3722909999996773</v>
      </c>
      <c r="Y741" s="19">
        <f>IF(AND(O741&lt;&gt;0,P741&lt;&gt;0),P741-O741,0)</f>
        <v>2.2071999999752734E-2</v>
      </c>
    </row>
    <row r="742" spans="1:25" s="15" customFormat="1" x14ac:dyDescent="0.2">
      <c r="A742" s="28">
        <v>44854</v>
      </c>
      <c r="B742" s="16">
        <v>43</v>
      </c>
      <c r="C742" s="10"/>
      <c r="D742" s="10"/>
      <c r="E742" s="10"/>
      <c r="F742" s="10"/>
      <c r="G742" s="10"/>
      <c r="H742" s="10"/>
      <c r="I742" s="10"/>
      <c r="J742" s="10"/>
      <c r="K742" s="10"/>
      <c r="L742" s="10"/>
      <c r="M742" s="10"/>
      <c r="N742" s="29">
        <v>0.33772000000317348</v>
      </c>
      <c r="O742" s="29">
        <v>0.55755800000042655</v>
      </c>
      <c r="P742" s="30">
        <v>0.58559000000241213</v>
      </c>
      <c r="Q742" s="31">
        <v>0.74277799999981653</v>
      </c>
      <c r="R742" s="19">
        <v>1.4583333333333299</v>
      </c>
      <c r="S742" s="19">
        <v>0.33333333333333298</v>
      </c>
      <c r="T742" s="10">
        <f>YEAR(A742)</f>
        <v>2022</v>
      </c>
      <c r="U742" s="16">
        <f t="shared" si="26"/>
        <v>43</v>
      </c>
      <c r="V742" s="19">
        <f>+O742-N742</f>
        <v>0.21983799999725306</v>
      </c>
      <c r="W742" s="19">
        <f>+Q742-P742</f>
        <v>0.1571879999974044</v>
      </c>
      <c r="X742" s="19">
        <f t="shared" si="25"/>
        <v>0.37702599999465747</v>
      </c>
      <c r="Y742" s="19">
        <f>IF(AND(O742&lt;&gt;0,P742&lt;&gt;0),P742-O742,0)</f>
        <v>2.803200000198558E-2</v>
      </c>
    </row>
    <row r="743" spans="1:25" s="15" customFormat="1" x14ac:dyDescent="0.2">
      <c r="A743" s="28">
        <v>44858</v>
      </c>
      <c r="B743" s="16">
        <v>44</v>
      </c>
      <c r="C743" s="10"/>
      <c r="D743" s="10"/>
      <c r="E743" s="10"/>
      <c r="F743" s="10"/>
      <c r="G743" s="10"/>
      <c r="H743" s="10"/>
      <c r="I743" s="10"/>
      <c r="J743" s="10"/>
      <c r="K743" s="10"/>
      <c r="L743" s="10"/>
      <c r="M743" s="10"/>
      <c r="N743" s="29">
        <v>0.33675899999798276</v>
      </c>
      <c r="O743" s="29">
        <v>0.54283600000053411</v>
      </c>
      <c r="P743" s="30">
        <v>0.58489600000029895</v>
      </c>
      <c r="Q743" s="31">
        <v>0.7454280000019935</v>
      </c>
      <c r="R743" s="19">
        <v>1.4583333333333299</v>
      </c>
      <c r="S743" s="19">
        <v>0.33333333333333298</v>
      </c>
      <c r="T743" s="10">
        <f>YEAR(A743)</f>
        <v>2022</v>
      </c>
      <c r="U743" s="16">
        <f t="shared" si="26"/>
        <v>44</v>
      </c>
      <c r="V743" s="19">
        <f>+O743-N743</f>
        <v>0.20607700000255136</v>
      </c>
      <c r="W743" s="19">
        <f>+Q743-P743</f>
        <v>0.16053200000169454</v>
      </c>
      <c r="X743" s="19">
        <f t="shared" si="25"/>
        <v>0.3666090000042459</v>
      </c>
      <c r="Y743" s="19">
        <f>IF(AND(O743&lt;&gt;0,P743&lt;&gt;0),P743-O743,0)</f>
        <v>4.2059999999764841E-2</v>
      </c>
    </row>
    <row r="744" spans="1:25" s="15" customFormat="1" x14ac:dyDescent="0.2">
      <c r="A744" s="28">
        <v>44859</v>
      </c>
      <c r="B744" s="16">
        <v>44</v>
      </c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29">
        <v>0.32769700000062585</v>
      </c>
      <c r="O744" s="29">
        <v>0.55550899999798276</v>
      </c>
      <c r="P744" s="30">
        <v>0.58178200000111246</v>
      </c>
      <c r="Q744" s="31">
        <v>0.76942099999723723</v>
      </c>
      <c r="R744" s="19">
        <v>1.4583333333333299</v>
      </c>
      <c r="S744" s="19">
        <v>0.33333333333333298</v>
      </c>
      <c r="T744" s="10">
        <f>YEAR(A744)</f>
        <v>2022</v>
      </c>
      <c r="U744" s="16">
        <f t="shared" si="26"/>
        <v>44</v>
      </c>
      <c r="V744" s="19">
        <f>+O744-N744</f>
        <v>0.22781199999735691</v>
      </c>
      <c r="W744" s="19">
        <f>+Q744-P744</f>
        <v>0.18763899999612477</v>
      </c>
      <c r="X744" s="19">
        <f t="shared" si="25"/>
        <v>0.41545099999348167</v>
      </c>
      <c r="Y744" s="19">
        <f>IF(AND(O744&lt;&gt;0,P744&lt;&gt;0),P744-O744,0)</f>
        <v>2.627300000312971E-2</v>
      </c>
    </row>
    <row r="745" spans="1:25" s="15" customFormat="1" x14ac:dyDescent="0.2">
      <c r="A745" s="28">
        <v>44861</v>
      </c>
      <c r="B745" s="16">
        <v>44</v>
      </c>
      <c r="C745" s="10"/>
      <c r="D745" s="10"/>
      <c r="E745" s="10"/>
      <c r="F745" s="10"/>
      <c r="G745" s="10"/>
      <c r="H745" s="10"/>
      <c r="I745" s="10"/>
      <c r="J745" s="10"/>
      <c r="K745" s="10"/>
      <c r="L745" s="10"/>
      <c r="M745" s="10"/>
      <c r="N745" s="29">
        <v>0.32460600000194972</v>
      </c>
      <c r="O745" s="29">
        <v>0.55273100000340492</v>
      </c>
      <c r="P745" s="30">
        <v>0.59012700000312179</v>
      </c>
      <c r="Q745" s="31">
        <v>0.75427099999797065</v>
      </c>
      <c r="R745" s="19">
        <v>1.4583333333333299</v>
      </c>
      <c r="S745" s="19">
        <v>0.33333333333333298</v>
      </c>
      <c r="T745" s="10">
        <f>YEAR(A745)</f>
        <v>2022</v>
      </c>
      <c r="U745" s="16">
        <f t="shared" si="26"/>
        <v>44</v>
      </c>
      <c r="V745" s="19">
        <f>+O745-N745</f>
        <v>0.22812500000145519</v>
      </c>
      <c r="W745" s="19">
        <f>+Q745-P745</f>
        <v>0.16414399999484885</v>
      </c>
      <c r="X745" s="19">
        <f t="shared" si="25"/>
        <v>0.39226899999630405</v>
      </c>
      <c r="Y745" s="19">
        <f>IF(AND(O745&lt;&gt;0,P745&lt;&gt;0),P745-O745,0)</f>
        <v>3.7395999999716878E-2</v>
      </c>
    </row>
    <row r="746" spans="1:25" s="15" customFormat="1" x14ac:dyDescent="0.2">
      <c r="A746" s="28">
        <v>44863</v>
      </c>
      <c r="B746" s="16">
        <v>44</v>
      </c>
      <c r="C746" s="10"/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29">
        <v>0.31914400000096066</v>
      </c>
      <c r="O746" s="29">
        <v>0.5383910000018659</v>
      </c>
      <c r="P746" s="30">
        <v>0.58369200000015553</v>
      </c>
      <c r="Q746" s="31">
        <v>0.72553199999674689</v>
      </c>
      <c r="R746" s="19">
        <v>1.4583333333333299</v>
      </c>
      <c r="S746" s="19">
        <v>0.33333333333333298</v>
      </c>
      <c r="T746" s="10">
        <f>YEAR(A746)</f>
        <v>2022</v>
      </c>
      <c r="U746" s="16">
        <f t="shared" si="26"/>
        <v>44</v>
      </c>
      <c r="V746" s="19">
        <f>+O746-N746</f>
        <v>0.21924700000090525</v>
      </c>
      <c r="W746" s="19">
        <f>+Q746-P746</f>
        <v>0.14183999999659136</v>
      </c>
      <c r="X746" s="19">
        <f t="shared" si="25"/>
        <v>0.3610869999974966</v>
      </c>
      <c r="Y746" s="19">
        <f>IF(AND(O746&lt;&gt;0,P746&lt;&gt;0),P746-O746,0)</f>
        <v>4.5300999998289626E-2</v>
      </c>
    </row>
    <row r="747" spans="1:25" s="15" customFormat="1" x14ac:dyDescent="0.2">
      <c r="A747" s="17">
        <v>44865</v>
      </c>
      <c r="B747" s="16">
        <v>45</v>
      </c>
      <c r="C747" s="12"/>
      <c r="D747" s="12">
        <v>1</v>
      </c>
      <c r="E747" s="12"/>
      <c r="F747" s="12"/>
      <c r="G747" s="12"/>
      <c r="H747" s="12"/>
      <c r="I747" s="12"/>
      <c r="J747" s="12"/>
      <c r="K747" s="12"/>
      <c r="L747" s="12"/>
      <c r="M747" s="12"/>
      <c r="N747" s="18"/>
      <c r="O747" s="18"/>
      <c r="P747" s="18"/>
      <c r="Q747" s="32"/>
      <c r="R747" s="19">
        <v>1.4583333333333299</v>
      </c>
      <c r="S747" s="19">
        <v>0.33333333333333298</v>
      </c>
      <c r="T747" s="10">
        <f>YEAR(A747)</f>
        <v>2022</v>
      </c>
      <c r="U747" s="16">
        <f t="shared" si="26"/>
        <v>45</v>
      </c>
      <c r="V747" s="19">
        <f>+O747-N747</f>
        <v>0</v>
      </c>
      <c r="W747" s="19">
        <f>+Q747-P747</f>
        <v>0</v>
      </c>
      <c r="X747" s="19">
        <f t="shared" si="25"/>
        <v>0</v>
      </c>
      <c r="Y747" s="19">
        <f>IF(AND(O747&lt;&gt;0,P747&lt;&gt;0),P747-O747,0)</f>
        <v>0</v>
      </c>
    </row>
    <row r="748" spans="1:25" s="15" customFormat="1" x14ac:dyDescent="0.2">
      <c r="A748" s="17">
        <v>44866</v>
      </c>
      <c r="B748" s="16">
        <v>45</v>
      </c>
      <c r="C748" s="12"/>
      <c r="D748" s="12"/>
      <c r="E748" s="12"/>
      <c r="F748" s="12">
        <v>1</v>
      </c>
      <c r="G748" s="12"/>
      <c r="H748" s="12"/>
      <c r="I748" s="12"/>
      <c r="J748" s="12"/>
      <c r="K748" s="12"/>
      <c r="L748" s="12"/>
      <c r="M748" s="12"/>
      <c r="N748" s="18"/>
      <c r="O748" s="18"/>
      <c r="P748" s="18"/>
      <c r="Q748" s="32"/>
      <c r="R748" s="19">
        <v>1.4583333333333299</v>
      </c>
      <c r="S748" s="19">
        <v>0.33333333333333298</v>
      </c>
      <c r="T748" s="10">
        <f>YEAR(A748)</f>
        <v>2022</v>
      </c>
      <c r="U748" s="16">
        <f t="shared" si="26"/>
        <v>45</v>
      </c>
      <c r="V748" s="19">
        <f>+O748-N748</f>
        <v>0</v>
      </c>
      <c r="W748" s="19">
        <f>+Q748-P748</f>
        <v>0</v>
      </c>
      <c r="X748" s="19">
        <f t="shared" si="25"/>
        <v>0</v>
      </c>
      <c r="Y748" s="19">
        <f>IF(AND(O748&lt;&gt;0,P748&lt;&gt;0),P748-O748,0)</f>
        <v>0</v>
      </c>
    </row>
    <row r="749" spans="1:25" s="15" customFormat="1" x14ac:dyDescent="0.2">
      <c r="A749" s="17">
        <v>44867</v>
      </c>
      <c r="B749" s="16">
        <v>45</v>
      </c>
      <c r="C749" s="12"/>
      <c r="D749" s="12">
        <v>1</v>
      </c>
      <c r="E749" s="12"/>
      <c r="F749" s="12"/>
      <c r="G749" s="12"/>
      <c r="H749" s="12"/>
      <c r="I749" s="12"/>
      <c r="J749" s="12"/>
      <c r="K749" s="12"/>
      <c r="L749" s="12"/>
      <c r="M749" s="12"/>
      <c r="N749" s="18"/>
      <c r="O749" s="18"/>
      <c r="P749" s="18"/>
      <c r="Q749" s="32"/>
      <c r="R749" s="19">
        <v>1.4583333333333299</v>
      </c>
      <c r="S749" s="19">
        <v>0.33333333333333298</v>
      </c>
      <c r="T749" s="10">
        <f>YEAR(A749)</f>
        <v>2022</v>
      </c>
      <c r="U749" s="16">
        <f t="shared" si="26"/>
        <v>45</v>
      </c>
      <c r="V749" s="19">
        <f>+O749-N749</f>
        <v>0</v>
      </c>
      <c r="W749" s="19">
        <f>+Q749-P749</f>
        <v>0</v>
      </c>
      <c r="X749" s="19">
        <f t="shared" si="25"/>
        <v>0</v>
      </c>
      <c r="Y749" s="19">
        <f>IF(AND(O749&lt;&gt;0,P749&lt;&gt;0),P749-O749,0)</f>
        <v>0</v>
      </c>
    </row>
    <row r="750" spans="1:25" s="15" customFormat="1" x14ac:dyDescent="0.2">
      <c r="A750" s="17">
        <v>44868</v>
      </c>
      <c r="B750" s="16">
        <v>45</v>
      </c>
      <c r="C750" s="12"/>
      <c r="D750" s="12">
        <v>1</v>
      </c>
      <c r="E750" s="12"/>
      <c r="F750" s="12"/>
      <c r="G750" s="12"/>
      <c r="H750" s="12"/>
      <c r="I750" s="12"/>
      <c r="J750" s="12"/>
      <c r="K750" s="12"/>
      <c r="L750" s="12"/>
      <c r="M750" s="12"/>
      <c r="N750" s="18"/>
      <c r="O750" s="18"/>
      <c r="P750" s="18"/>
      <c r="Q750" s="32"/>
      <c r="R750" s="19">
        <v>1.4583333333333299</v>
      </c>
      <c r="S750" s="19">
        <v>0.33333333333333298</v>
      </c>
      <c r="T750" s="10">
        <f>YEAR(A750)</f>
        <v>2022</v>
      </c>
      <c r="U750" s="16">
        <f t="shared" si="26"/>
        <v>45</v>
      </c>
      <c r="V750" s="19">
        <f>+O750-N750</f>
        <v>0</v>
      </c>
      <c r="W750" s="19">
        <f>+Q750-P750</f>
        <v>0</v>
      </c>
      <c r="X750" s="19">
        <f t="shared" si="25"/>
        <v>0</v>
      </c>
      <c r="Y750" s="19">
        <f>IF(AND(O750&lt;&gt;0,P750&lt;&gt;0),P750-O750,0)</f>
        <v>0</v>
      </c>
    </row>
    <row r="751" spans="1:25" s="15" customFormat="1" x14ac:dyDescent="0.2">
      <c r="A751" s="28">
        <v>44872</v>
      </c>
      <c r="B751" s="16">
        <v>46</v>
      </c>
      <c r="C751" s="10"/>
      <c r="D751" s="10"/>
      <c r="E751" s="10"/>
      <c r="F751" s="10"/>
      <c r="G751" s="10"/>
      <c r="H751" s="10"/>
      <c r="I751" s="10"/>
      <c r="J751" s="10"/>
      <c r="K751" s="10"/>
      <c r="L751" s="10"/>
      <c r="M751" s="10"/>
      <c r="N751" s="29">
        <v>0.38777799999661511</v>
      </c>
      <c r="O751" s="29">
        <v>0.59728000000177417</v>
      </c>
      <c r="P751" s="30">
        <v>0.62798599999950966</v>
      </c>
      <c r="Q751" s="31">
        <v>0.79265000000305008</v>
      </c>
      <c r="R751" s="19">
        <v>1.4583333333333299</v>
      </c>
      <c r="S751" s="19">
        <v>0.33333333333333298</v>
      </c>
      <c r="T751" s="10">
        <f>YEAR(A751)</f>
        <v>2022</v>
      </c>
      <c r="U751" s="16">
        <f t="shared" si="26"/>
        <v>46</v>
      </c>
      <c r="V751" s="19">
        <f>+O751-N751</f>
        <v>0.20950200000515906</v>
      </c>
      <c r="W751" s="19">
        <f>+Q751-P751</f>
        <v>0.16466400000354042</v>
      </c>
      <c r="X751" s="19">
        <f t="shared" si="25"/>
        <v>0.37416600000869948</v>
      </c>
      <c r="Y751" s="19">
        <f>IF(AND(O751&lt;&gt;0,P751&lt;&gt;0),P751-O751,0)</f>
        <v>3.0705999997735489E-2</v>
      </c>
    </row>
    <row r="752" spans="1:25" s="15" customFormat="1" x14ac:dyDescent="0.2">
      <c r="A752" s="28">
        <v>44873</v>
      </c>
      <c r="B752" s="16">
        <v>46</v>
      </c>
      <c r="C752" s="10"/>
      <c r="D752" s="10"/>
      <c r="E752" s="10"/>
      <c r="F752" s="10"/>
      <c r="G752" s="10"/>
      <c r="H752" s="10"/>
      <c r="I752" s="10"/>
      <c r="J752" s="10"/>
      <c r="K752" s="10"/>
      <c r="L752" s="10"/>
      <c r="M752" s="10"/>
      <c r="N752" s="29">
        <v>0.37763899999845307</v>
      </c>
      <c r="O752" s="29">
        <v>0.59946800000034273</v>
      </c>
      <c r="P752" s="30">
        <v>0.63175900000351248</v>
      </c>
      <c r="Q752" s="31">
        <v>0.83200200000283075</v>
      </c>
      <c r="R752" s="19">
        <v>1.4583333333333299</v>
      </c>
      <c r="S752" s="19">
        <v>0.33333333333333298</v>
      </c>
      <c r="T752" s="10">
        <f>YEAR(A752)</f>
        <v>2022</v>
      </c>
      <c r="U752" s="16">
        <f t="shared" si="26"/>
        <v>46</v>
      </c>
      <c r="V752" s="19">
        <f>+O752-N752</f>
        <v>0.22182900000188965</v>
      </c>
      <c r="W752" s="19">
        <f>+Q752-P752</f>
        <v>0.20024299999931827</v>
      </c>
      <c r="X752" s="19">
        <f t="shared" si="25"/>
        <v>0.42207200000120793</v>
      </c>
      <c r="Y752" s="19">
        <f>IF(AND(O752&lt;&gt;0,P752&lt;&gt;0),P752-O752,0)</f>
        <v>3.2291000003169756E-2</v>
      </c>
    </row>
    <row r="753" spans="1:25" s="15" customFormat="1" x14ac:dyDescent="0.2">
      <c r="A753" s="28">
        <v>44874</v>
      </c>
      <c r="B753" s="16">
        <v>46</v>
      </c>
      <c r="C753" s="10"/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29">
        <v>0.37650500000017928</v>
      </c>
      <c r="O753" s="29">
        <v>0.60207200000149896</v>
      </c>
      <c r="P753" s="30">
        <v>0.63491899999644374</v>
      </c>
      <c r="Q753" s="31">
        <v>0.83174799999687821</v>
      </c>
      <c r="R753" s="19">
        <v>1.4583333333333299</v>
      </c>
      <c r="S753" s="19">
        <v>0.33333333333333298</v>
      </c>
      <c r="T753" s="10">
        <f>YEAR(A753)</f>
        <v>2022</v>
      </c>
      <c r="U753" s="16">
        <f t="shared" si="26"/>
        <v>46</v>
      </c>
      <c r="V753" s="19">
        <f>+O753-N753</f>
        <v>0.22556700000131968</v>
      </c>
      <c r="W753" s="19">
        <f>+Q753-P753</f>
        <v>0.19682900000043446</v>
      </c>
      <c r="X753" s="19">
        <f t="shared" si="25"/>
        <v>0.42239600000175415</v>
      </c>
      <c r="Y753" s="19">
        <f>IF(AND(O753&lt;&gt;0,P753&lt;&gt;0),P753-O753,0)</f>
        <v>3.2846999994944781E-2</v>
      </c>
    </row>
    <row r="754" spans="1:25" s="15" customFormat="1" x14ac:dyDescent="0.2">
      <c r="A754" s="28">
        <v>44875</v>
      </c>
      <c r="B754" s="16">
        <v>46</v>
      </c>
      <c r="C754" s="10"/>
      <c r="D754" s="10"/>
      <c r="E754" s="10"/>
      <c r="F754" s="10"/>
      <c r="G754" s="10"/>
      <c r="H754" s="10"/>
      <c r="I754" s="10"/>
      <c r="J754" s="10"/>
      <c r="K754" s="10"/>
      <c r="L754" s="10"/>
      <c r="M754" s="10"/>
      <c r="N754" s="29">
        <v>0.37488399999710964</v>
      </c>
      <c r="O754" s="29">
        <v>0.59722199999669101</v>
      </c>
      <c r="P754" s="30">
        <v>0.63260399999853689</v>
      </c>
      <c r="Q754" s="31">
        <v>0.798888999997871</v>
      </c>
      <c r="R754" s="19">
        <v>1.4583333333333299</v>
      </c>
      <c r="S754" s="19">
        <v>0.33333333333333298</v>
      </c>
      <c r="T754" s="10">
        <f>YEAR(A754)</f>
        <v>2022</v>
      </c>
      <c r="U754" s="16">
        <f t="shared" si="26"/>
        <v>46</v>
      </c>
      <c r="V754" s="19">
        <f>+O754-N754</f>
        <v>0.22233799999958137</v>
      </c>
      <c r="W754" s="19">
        <f>+Q754-P754</f>
        <v>0.1662849999993341</v>
      </c>
      <c r="X754" s="19">
        <f t="shared" si="25"/>
        <v>0.38862299999891547</v>
      </c>
      <c r="Y754" s="19">
        <f>IF(AND(O754&lt;&gt;0,P754&lt;&gt;0),P754-O754,0)</f>
        <v>3.5382000001845881E-2</v>
      </c>
    </row>
    <row r="755" spans="1:25" s="15" customFormat="1" x14ac:dyDescent="0.2">
      <c r="A755" s="17">
        <v>44876</v>
      </c>
      <c r="B755" s="16">
        <v>46</v>
      </c>
      <c r="C755" s="12"/>
      <c r="D755" s="12"/>
      <c r="E755" s="12"/>
      <c r="F755" s="12">
        <v>1</v>
      </c>
      <c r="G755" s="12"/>
      <c r="H755" s="12"/>
      <c r="I755" s="12"/>
      <c r="J755" s="12"/>
      <c r="K755" s="12"/>
      <c r="L755" s="12"/>
      <c r="M755" s="12"/>
      <c r="N755" s="18"/>
      <c r="O755" s="18"/>
      <c r="P755" s="18"/>
      <c r="Q755" s="32"/>
      <c r="R755" s="19">
        <v>1.4583333333333299</v>
      </c>
      <c r="S755" s="19">
        <v>0.33333333333333298</v>
      </c>
      <c r="T755" s="10">
        <f>YEAR(A755)</f>
        <v>2022</v>
      </c>
      <c r="U755" s="16">
        <f t="shared" si="26"/>
        <v>46</v>
      </c>
      <c r="V755" s="19">
        <f>+O755-N755</f>
        <v>0</v>
      </c>
      <c r="W755" s="19">
        <f>+Q755-P755</f>
        <v>0</v>
      </c>
      <c r="X755" s="19">
        <f t="shared" si="25"/>
        <v>0</v>
      </c>
      <c r="Y755" s="19">
        <f>IF(AND(O755&lt;&gt;0,P755&lt;&gt;0),P755-O755,0)</f>
        <v>0</v>
      </c>
    </row>
    <row r="756" spans="1:25" s="15" customFormat="1" x14ac:dyDescent="0.2">
      <c r="A756" s="28">
        <v>44879</v>
      </c>
      <c r="B756" s="16">
        <v>47</v>
      </c>
      <c r="C756" s="10"/>
      <c r="D756" s="10"/>
      <c r="E756" s="10"/>
      <c r="F756" s="10"/>
      <c r="G756" s="10"/>
      <c r="H756" s="10"/>
      <c r="I756" s="10"/>
      <c r="J756" s="10"/>
      <c r="K756" s="10"/>
      <c r="L756" s="10"/>
      <c r="M756" s="10"/>
      <c r="N756" s="29">
        <v>0.36923599999863654</v>
      </c>
      <c r="O756" s="29">
        <v>0.59883100000297418</v>
      </c>
      <c r="P756" s="30">
        <v>0.62835600000107661</v>
      </c>
      <c r="Q756" s="31">
        <v>0.78424800000357209</v>
      </c>
      <c r="R756" s="19">
        <v>1.4583333333333299</v>
      </c>
      <c r="S756" s="19">
        <v>0.33333333333333298</v>
      </c>
      <c r="T756" s="10">
        <f>YEAR(A756)</f>
        <v>2022</v>
      </c>
      <c r="U756" s="16">
        <f t="shared" si="26"/>
        <v>47</v>
      </c>
      <c r="V756" s="19">
        <f>+O756-N756</f>
        <v>0.22959500000433763</v>
      </c>
      <c r="W756" s="19">
        <f>+Q756-P756</f>
        <v>0.15589200000249548</v>
      </c>
      <c r="X756" s="19">
        <f t="shared" si="25"/>
        <v>0.38548700000683311</v>
      </c>
      <c r="Y756" s="19">
        <f>IF(AND(O756&lt;&gt;0,P756&lt;&gt;0),P756-O756,0)</f>
        <v>2.952499999810243E-2</v>
      </c>
    </row>
    <row r="757" spans="1:25" s="15" customFormat="1" x14ac:dyDescent="0.2">
      <c r="A757" s="28">
        <v>44880</v>
      </c>
      <c r="B757" s="16">
        <v>47</v>
      </c>
      <c r="C757" s="10"/>
      <c r="D757" s="10"/>
      <c r="E757" s="10"/>
      <c r="F757" s="10"/>
      <c r="G757" s="10"/>
      <c r="H757" s="10"/>
      <c r="I757" s="10"/>
      <c r="J757" s="10"/>
      <c r="K757" s="10"/>
      <c r="L757" s="10"/>
      <c r="M757" s="10"/>
      <c r="N757" s="29">
        <v>0.37177099999826169</v>
      </c>
      <c r="O757" s="29">
        <v>0.60605300000315765</v>
      </c>
      <c r="P757" s="30">
        <v>0.63512700000137556</v>
      </c>
      <c r="Q757" s="31">
        <v>0.80047499999636784</v>
      </c>
      <c r="R757" s="19">
        <v>1.4583333333333299</v>
      </c>
      <c r="S757" s="19">
        <v>0.33333333333333298</v>
      </c>
      <c r="T757" s="10">
        <f>YEAR(A757)</f>
        <v>2022</v>
      </c>
      <c r="U757" s="16">
        <f t="shared" si="26"/>
        <v>47</v>
      </c>
      <c r="V757" s="19">
        <f>+O757-N757</f>
        <v>0.23428200000489596</v>
      </c>
      <c r="W757" s="19">
        <f>+Q757-P757</f>
        <v>0.16534799999499228</v>
      </c>
      <c r="X757" s="19">
        <f t="shared" si="25"/>
        <v>0.39962999999988824</v>
      </c>
      <c r="Y757" s="19">
        <f>IF(AND(O757&lt;&gt;0,P757&lt;&gt;0),P757-O757,0)</f>
        <v>2.9073999998217914E-2</v>
      </c>
    </row>
    <row r="758" spans="1:25" s="15" customFormat="1" x14ac:dyDescent="0.2">
      <c r="A758" s="28">
        <v>44881</v>
      </c>
      <c r="B758" s="16">
        <v>47</v>
      </c>
      <c r="C758" s="10"/>
      <c r="D758" s="10"/>
      <c r="E758" s="10"/>
      <c r="F758" s="10"/>
      <c r="G758" s="10"/>
      <c r="H758" s="10"/>
      <c r="I758" s="10"/>
      <c r="J758" s="10"/>
      <c r="K758" s="10"/>
      <c r="L758" s="10"/>
      <c r="M758" s="10"/>
      <c r="N758" s="29">
        <v>0.3676500000001397</v>
      </c>
      <c r="O758" s="29">
        <v>0.6012849999970058</v>
      </c>
      <c r="P758" s="30">
        <v>0.63115700000344077</v>
      </c>
      <c r="Q758" s="31">
        <v>0.807650000002468</v>
      </c>
      <c r="R758" s="19">
        <v>1.4583333333333299</v>
      </c>
      <c r="S758" s="19">
        <v>0.33333333333333298</v>
      </c>
      <c r="T758" s="10">
        <f>YEAR(A758)</f>
        <v>2022</v>
      </c>
      <c r="U758" s="16">
        <f t="shared" si="26"/>
        <v>47</v>
      </c>
      <c r="V758" s="19">
        <f>+O758-N758</f>
        <v>0.2336349999968661</v>
      </c>
      <c r="W758" s="19">
        <f>+Q758-P758</f>
        <v>0.17649299999902723</v>
      </c>
      <c r="X758" s="19">
        <f t="shared" si="25"/>
        <v>0.41012799999589333</v>
      </c>
      <c r="Y758" s="19">
        <f>IF(AND(O758&lt;&gt;0,P758&lt;&gt;0),P758-O758,0)</f>
        <v>2.9872000006434973E-2</v>
      </c>
    </row>
    <row r="759" spans="1:25" s="15" customFormat="1" x14ac:dyDescent="0.2">
      <c r="A759" s="28">
        <v>44882</v>
      </c>
      <c r="B759" s="16">
        <v>47</v>
      </c>
      <c r="C759" s="10"/>
      <c r="D759" s="10"/>
      <c r="E759" s="10"/>
      <c r="F759" s="10"/>
      <c r="G759" s="10"/>
      <c r="H759" s="10"/>
      <c r="I759" s="10"/>
      <c r="J759" s="10"/>
      <c r="K759" s="10"/>
      <c r="L759" s="10"/>
      <c r="M759" s="10"/>
      <c r="N759" s="29">
        <v>0.38561299999855692</v>
      </c>
      <c r="O759" s="29">
        <v>0.59518499999830965</v>
      </c>
      <c r="P759" s="30">
        <v>0.6278699999966193</v>
      </c>
      <c r="Q759" s="31">
        <v>0.78833299999678275</v>
      </c>
      <c r="R759" s="19">
        <v>1.4583333333333299</v>
      </c>
      <c r="S759" s="19">
        <v>0.33333333333333298</v>
      </c>
      <c r="T759" s="10">
        <f>YEAR(A759)</f>
        <v>2022</v>
      </c>
      <c r="U759" s="16">
        <f t="shared" si="26"/>
        <v>47</v>
      </c>
      <c r="V759" s="19">
        <f>+O759-N759</f>
        <v>0.20957199999975273</v>
      </c>
      <c r="W759" s="19">
        <f>+Q759-P759</f>
        <v>0.16046300000016345</v>
      </c>
      <c r="X759" s="19">
        <f t="shared" si="25"/>
        <v>0.37003499999991618</v>
      </c>
      <c r="Y759" s="19">
        <f>IF(AND(O759&lt;&gt;0,P759&lt;&gt;0),P759-O759,0)</f>
        <v>3.268499999830965E-2</v>
      </c>
    </row>
    <row r="760" spans="1:25" s="15" customFormat="1" x14ac:dyDescent="0.2">
      <c r="A760" s="28">
        <v>44886</v>
      </c>
      <c r="B760" s="16">
        <v>48</v>
      </c>
      <c r="C760" s="10"/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29">
        <v>0.37530100000003586</v>
      </c>
      <c r="O760" s="29">
        <v>0.60350699999980861</v>
      </c>
      <c r="P760" s="30">
        <v>0.6259379999974044</v>
      </c>
      <c r="Q760" s="31">
        <v>0.76187499999650754</v>
      </c>
      <c r="R760" s="19">
        <v>1.4583333333333299</v>
      </c>
      <c r="S760" s="19">
        <v>0.33333333333333298</v>
      </c>
      <c r="T760" s="10">
        <f>YEAR(A760)</f>
        <v>2022</v>
      </c>
      <c r="U760" s="16">
        <f t="shared" si="26"/>
        <v>48</v>
      </c>
      <c r="V760" s="19">
        <f>+O760-N760</f>
        <v>0.22820599999977276</v>
      </c>
      <c r="W760" s="19">
        <f>+Q760-P760</f>
        <v>0.13593699999910314</v>
      </c>
      <c r="X760" s="19">
        <f t="shared" si="25"/>
        <v>0.36414299999887589</v>
      </c>
      <c r="Y760" s="19">
        <f>IF(AND(O760&lt;&gt;0,P760&lt;&gt;0),P760-O760,0)</f>
        <v>2.2430999997595791E-2</v>
      </c>
    </row>
    <row r="761" spans="1:25" s="15" customFormat="1" x14ac:dyDescent="0.2">
      <c r="A761" s="28">
        <v>44887</v>
      </c>
      <c r="B761" s="16">
        <v>48</v>
      </c>
      <c r="C761" s="10"/>
      <c r="D761" s="10"/>
      <c r="E761" s="10"/>
      <c r="F761" s="10"/>
      <c r="G761" s="10"/>
      <c r="H761" s="10"/>
      <c r="I761" s="10"/>
      <c r="J761" s="10"/>
      <c r="K761" s="10"/>
      <c r="L761" s="10"/>
      <c r="M761" s="10"/>
      <c r="N761" s="29">
        <v>0.37592600000061793</v>
      </c>
      <c r="O761" s="29">
        <v>0.60004599999956554</v>
      </c>
      <c r="P761" s="30">
        <v>0.63311300000350457</v>
      </c>
      <c r="Q761" s="31">
        <v>0.82848399999784306</v>
      </c>
      <c r="R761" s="19">
        <v>1.4583333333333299</v>
      </c>
      <c r="S761" s="19">
        <v>0.33333333333333298</v>
      </c>
      <c r="T761" s="10">
        <f>YEAR(A761)</f>
        <v>2022</v>
      </c>
      <c r="U761" s="16">
        <f t="shared" si="26"/>
        <v>48</v>
      </c>
      <c r="V761" s="19">
        <f>+O761-N761</f>
        <v>0.22411999999894761</v>
      </c>
      <c r="W761" s="19">
        <f>+Q761-P761</f>
        <v>0.19537099999433849</v>
      </c>
      <c r="X761" s="19">
        <f t="shared" si="25"/>
        <v>0.4194909999932861</v>
      </c>
      <c r="Y761" s="19">
        <f>IF(AND(O761&lt;&gt;0,P761&lt;&gt;0),P761-O761,0)</f>
        <v>3.3067000003939029E-2</v>
      </c>
    </row>
    <row r="762" spans="1:25" s="15" customFormat="1" x14ac:dyDescent="0.2">
      <c r="A762" s="17">
        <v>44888</v>
      </c>
      <c r="B762" s="16">
        <v>48</v>
      </c>
      <c r="C762" s="12"/>
      <c r="D762" s="12"/>
      <c r="E762" s="12"/>
      <c r="F762" s="12"/>
      <c r="G762" s="12"/>
      <c r="H762" s="12"/>
      <c r="I762" s="12">
        <v>1</v>
      </c>
      <c r="J762" s="12"/>
      <c r="K762" s="12"/>
      <c r="L762" s="12"/>
      <c r="M762" s="12"/>
      <c r="N762" s="18"/>
      <c r="O762" s="18"/>
      <c r="P762" s="18"/>
      <c r="Q762" s="32"/>
      <c r="R762" s="19">
        <v>1.4583333333333299</v>
      </c>
      <c r="S762" s="19">
        <v>0.33333333333333298</v>
      </c>
      <c r="T762" s="10">
        <f>YEAR(A762)</f>
        <v>2022</v>
      </c>
      <c r="U762" s="16">
        <f t="shared" si="26"/>
        <v>48</v>
      </c>
      <c r="V762" s="19">
        <f>+O762-N762</f>
        <v>0</v>
      </c>
      <c r="W762" s="19">
        <f>+Q762-P762</f>
        <v>0</v>
      </c>
      <c r="X762" s="19">
        <f t="shared" si="25"/>
        <v>0</v>
      </c>
      <c r="Y762" s="19">
        <f>IF(AND(O762&lt;&gt;0,P762&lt;&gt;0),P762-O762,0)</f>
        <v>0</v>
      </c>
    </row>
    <row r="763" spans="1:25" s="15" customFormat="1" x14ac:dyDescent="0.2">
      <c r="A763" s="28">
        <v>44889</v>
      </c>
      <c r="B763" s="16">
        <v>48</v>
      </c>
      <c r="C763" s="10"/>
      <c r="D763" s="10"/>
      <c r="E763" s="10"/>
      <c r="F763" s="10"/>
      <c r="G763" s="10"/>
      <c r="H763" s="10"/>
      <c r="I763" s="10"/>
      <c r="J763" s="10"/>
      <c r="K763" s="10"/>
      <c r="L763" s="10"/>
      <c r="M763" s="10"/>
      <c r="N763" s="29">
        <v>0.38188700000318931</v>
      </c>
      <c r="O763" s="29">
        <v>0.58427099999971688</v>
      </c>
      <c r="P763" s="30">
        <v>0.6232289999970817</v>
      </c>
      <c r="Q763" s="31">
        <v>0.7858330000017304</v>
      </c>
      <c r="R763" s="19">
        <v>1.4583333333333299</v>
      </c>
      <c r="S763" s="19">
        <v>0.33333333333333298</v>
      </c>
      <c r="T763" s="10">
        <f>YEAR(A763)</f>
        <v>2022</v>
      </c>
      <c r="U763" s="16">
        <f t="shared" si="26"/>
        <v>48</v>
      </c>
      <c r="V763" s="19">
        <f>+O763-N763</f>
        <v>0.20238399999652756</v>
      </c>
      <c r="W763" s="19">
        <f>+Q763-P763</f>
        <v>0.1626040000046487</v>
      </c>
      <c r="X763" s="19">
        <f t="shared" si="25"/>
        <v>0.36498800000117626</v>
      </c>
      <c r="Y763" s="19">
        <f>IF(AND(O763&lt;&gt;0,P763&lt;&gt;0),P763-O763,0)</f>
        <v>3.8957999997364823E-2</v>
      </c>
    </row>
    <row r="764" spans="1:25" s="15" customFormat="1" x14ac:dyDescent="0.2">
      <c r="A764" s="28">
        <v>44893</v>
      </c>
      <c r="B764" s="16">
        <v>49</v>
      </c>
      <c r="C764" s="10"/>
      <c r="D764" s="10"/>
      <c r="E764" s="10"/>
      <c r="F764" s="10"/>
      <c r="G764" s="10"/>
      <c r="H764" s="10"/>
      <c r="I764" s="10"/>
      <c r="J764" s="10"/>
      <c r="K764" s="10"/>
      <c r="L764" s="10"/>
      <c r="M764" s="10"/>
      <c r="N764" s="29">
        <v>0.3786340000006021</v>
      </c>
      <c r="O764" s="29">
        <v>0.58628499999758787</v>
      </c>
      <c r="P764" s="30">
        <v>0.6285070000012638</v>
      </c>
      <c r="Q764" s="31">
        <v>0.79203699999925448</v>
      </c>
      <c r="R764" s="19">
        <v>1.4583333333333299</v>
      </c>
      <c r="S764" s="19">
        <v>0.33333333333333298</v>
      </c>
      <c r="T764" s="10">
        <f>YEAR(A764)</f>
        <v>2022</v>
      </c>
      <c r="U764" s="16">
        <f t="shared" si="26"/>
        <v>49</v>
      </c>
      <c r="V764" s="19">
        <f>+O764-N764</f>
        <v>0.20765099999698577</v>
      </c>
      <c r="W764" s="19">
        <f>+Q764-P764</f>
        <v>0.16352999999799067</v>
      </c>
      <c r="X764" s="19">
        <f t="shared" si="25"/>
        <v>0.37118099999497645</v>
      </c>
      <c r="Y764" s="19">
        <f>IF(AND(O764&lt;&gt;0,P764&lt;&gt;0),P764-O764,0)</f>
        <v>4.222200000367593E-2</v>
      </c>
    </row>
    <row r="765" spans="1:25" s="15" customFormat="1" x14ac:dyDescent="0.2">
      <c r="A765" s="28">
        <v>44894</v>
      </c>
      <c r="B765" s="16">
        <v>49</v>
      </c>
      <c r="C765" s="10"/>
      <c r="D765" s="10"/>
      <c r="E765" s="10"/>
      <c r="F765" s="10"/>
      <c r="G765" s="10"/>
      <c r="H765" s="10"/>
      <c r="I765" s="10"/>
      <c r="J765" s="10"/>
      <c r="K765" s="10"/>
      <c r="L765" s="10"/>
      <c r="M765" s="10"/>
      <c r="N765" s="29">
        <v>0.37318300000333693</v>
      </c>
      <c r="O765" s="29">
        <v>0.61017400000127964</v>
      </c>
      <c r="P765" s="30">
        <v>0.63682900000276277</v>
      </c>
      <c r="Q765" s="31">
        <v>0.80578699999750825</v>
      </c>
      <c r="R765" s="19">
        <v>1.4583333333333299</v>
      </c>
      <c r="S765" s="19">
        <v>0.33333333333333298</v>
      </c>
      <c r="T765" s="10">
        <f>YEAR(A765)</f>
        <v>2022</v>
      </c>
      <c r="U765" s="16">
        <f t="shared" si="26"/>
        <v>49</v>
      </c>
      <c r="V765" s="19">
        <f>+O765-N765</f>
        <v>0.23699099999794271</v>
      </c>
      <c r="W765" s="19">
        <f>+Q765-P765</f>
        <v>0.16895799999474548</v>
      </c>
      <c r="X765" s="19">
        <f t="shared" si="25"/>
        <v>0.40594899999268819</v>
      </c>
      <c r="Y765" s="19">
        <f>IF(AND(O765&lt;&gt;0,P765&lt;&gt;0),P765-O765,0)</f>
        <v>2.6655000001483131E-2</v>
      </c>
    </row>
    <row r="766" spans="1:25" s="15" customFormat="1" x14ac:dyDescent="0.2">
      <c r="A766" s="17">
        <v>44895</v>
      </c>
      <c r="B766" s="16">
        <v>49</v>
      </c>
      <c r="C766" s="12"/>
      <c r="D766" s="12"/>
      <c r="E766" s="12"/>
      <c r="F766" s="12"/>
      <c r="G766" s="12"/>
      <c r="H766" s="12"/>
      <c r="I766" s="12">
        <v>1</v>
      </c>
      <c r="J766" s="12"/>
      <c r="K766" s="12"/>
      <c r="L766" s="12"/>
      <c r="M766" s="12"/>
      <c r="N766" s="18"/>
      <c r="O766" s="18"/>
      <c r="P766" s="18"/>
      <c r="Q766" s="32"/>
      <c r="R766" s="19">
        <v>1.4583333333333299</v>
      </c>
      <c r="S766" s="19">
        <v>0.33333333333333298</v>
      </c>
      <c r="T766" s="10">
        <f>YEAR(A766)</f>
        <v>2022</v>
      </c>
      <c r="U766" s="16">
        <f t="shared" si="26"/>
        <v>49</v>
      </c>
      <c r="V766" s="19">
        <f>+O766-N766</f>
        <v>0</v>
      </c>
      <c r="W766" s="19">
        <f>+Q766-P766</f>
        <v>0</v>
      </c>
      <c r="X766" s="19">
        <f t="shared" si="25"/>
        <v>0</v>
      </c>
      <c r="Y766" s="19">
        <f>IF(AND(O766&lt;&gt;0,P766&lt;&gt;0),P766-O766,0)</f>
        <v>0</v>
      </c>
    </row>
    <row r="767" spans="1:25" s="15" customFormat="1" x14ac:dyDescent="0.2">
      <c r="A767" s="28">
        <v>44896</v>
      </c>
      <c r="B767" s="16">
        <v>49</v>
      </c>
      <c r="C767" s="10"/>
      <c r="D767" s="10"/>
      <c r="E767" s="10"/>
      <c r="F767" s="10"/>
      <c r="G767" s="10"/>
      <c r="H767" s="10"/>
      <c r="I767" s="10"/>
      <c r="J767" s="10"/>
      <c r="K767" s="10"/>
      <c r="L767" s="10"/>
      <c r="M767" s="10"/>
      <c r="N767" s="29">
        <v>0.37754600000334904</v>
      </c>
      <c r="O767" s="29">
        <v>0.59737299999687821</v>
      </c>
      <c r="P767" s="30">
        <v>0.6350349999993341</v>
      </c>
      <c r="Q767" s="31">
        <v>0.77800900000147521</v>
      </c>
      <c r="R767" s="19">
        <v>1.4583333333333299</v>
      </c>
      <c r="S767" s="19">
        <v>0.33333333333333298</v>
      </c>
      <c r="T767" s="10">
        <f>YEAR(A767)</f>
        <v>2022</v>
      </c>
      <c r="U767" s="16">
        <f t="shared" si="26"/>
        <v>49</v>
      </c>
      <c r="V767" s="19">
        <f>+O767-N767</f>
        <v>0.21982699999352917</v>
      </c>
      <c r="W767" s="19">
        <f>+Q767-P767</f>
        <v>0.14297400000214111</v>
      </c>
      <c r="X767" s="19">
        <f t="shared" si="25"/>
        <v>0.36280099999567028</v>
      </c>
      <c r="Y767" s="19">
        <f>IF(AND(O767&lt;&gt;0,P767&lt;&gt;0),P767-O767,0)</f>
        <v>3.7662000002455898E-2</v>
      </c>
    </row>
    <row r="768" spans="1:25" s="15" customFormat="1" x14ac:dyDescent="0.2">
      <c r="A768" s="28">
        <v>44900</v>
      </c>
      <c r="B768" s="16">
        <v>50</v>
      </c>
      <c r="C768" s="10"/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29">
        <v>0.38748800000030315</v>
      </c>
      <c r="O768" s="24">
        <v>0.58333333333333337</v>
      </c>
      <c r="P768" s="25">
        <v>0.625</v>
      </c>
      <c r="Q768" s="31">
        <v>0.78378499999962514</v>
      </c>
      <c r="R768" s="19">
        <v>1.4583333333333299</v>
      </c>
      <c r="S768" s="19">
        <v>0.33333333333333298</v>
      </c>
      <c r="T768" s="10">
        <f>YEAR(A768)</f>
        <v>2022</v>
      </c>
      <c r="U768" s="16">
        <f t="shared" si="26"/>
        <v>50</v>
      </c>
      <c r="V768" s="19">
        <f>+O768-N768</f>
        <v>0.19584533333303022</v>
      </c>
      <c r="W768" s="19">
        <f>+Q768-P768</f>
        <v>0.15878499999962514</v>
      </c>
      <c r="X768" s="19">
        <f t="shared" si="25"/>
        <v>0.35463033333265537</v>
      </c>
      <c r="Y768" s="19">
        <f>IF(AND(O768&lt;&gt;0,P768&lt;&gt;0),P768-O768,0)</f>
        <v>4.166666666666663E-2</v>
      </c>
    </row>
    <row r="769" spans="1:25" s="15" customFormat="1" x14ac:dyDescent="0.2">
      <c r="A769" s="28">
        <v>44901</v>
      </c>
      <c r="B769" s="16">
        <v>50</v>
      </c>
      <c r="C769" s="10"/>
      <c r="D769" s="10"/>
      <c r="E769" s="10"/>
      <c r="F769" s="10"/>
      <c r="G769" s="10"/>
      <c r="H769" s="10"/>
      <c r="I769" s="10"/>
      <c r="J769" s="10"/>
      <c r="K769" s="10"/>
      <c r="L769" s="10"/>
      <c r="M769" s="10"/>
      <c r="N769" s="29">
        <v>0.37496500000270316</v>
      </c>
      <c r="O769" s="29">
        <v>0.60723400000279071</v>
      </c>
      <c r="P769" s="30">
        <v>0.62561299999651965</v>
      </c>
      <c r="Q769" s="31">
        <v>0.81210599999758415</v>
      </c>
      <c r="R769" s="19">
        <v>1.4583333333333299</v>
      </c>
      <c r="S769" s="19">
        <v>0.33333333333333298</v>
      </c>
      <c r="T769" s="10">
        <f>YEAR(A769)</f>
        <v>2022</v>
      </c>
      <c r="U769" s="16">
        <f t="shared" si="26"/>
        <v>50</v>
      </c>
      <c r="V769" s="19">
        <f>+O769-N769</f>
        <v>0.23226900000008754</v>
      </c>
      <c r="W769" s="19">
        <f>+Q769-P769</f>
        <v>0.1864930000010645</v>
      </c>
      <c r="X769" s="19">
        <f t="shared" si="25"/>
        <v>0.41876200000115205</v>
      </c>
      <c r="Y769" s="19">
        <f>IF(AND(O769&lt;&gt;0,P769&lt;&gt;0),P769-O769,0)</f>
        <v>1.8378999993728939E-2</v>
      </c>
    </row>
    <row r="770" spans="1:25" s="15" customFormat="1" x14ac:dyDescent="0.2">
      <c r="A770" s="28">
        <v>44902</v>
      </c>
      <c r="B770" s="16">
        <v>50</v>
      </c>
      <c r="C770" s="10"/>
      <c r="D770" s="10"/>
      <c r="E770" s="10"/>
      <c r="F770" s="10"/>
      <c r="G770" s="10"/>
      <c r="H770" s="10"/>
      <c r="I770" s="10"/>
      <c r="J770" s="10"/>
      <c r="K770" s="10"/>
      <c r="L770" s="10"/>
      <c r="M770" s="10"/>
      <c r="N770" s="29">
        <v>0.38839100000041071</v>
      </c>
      <c r="O770" s="29">
        <v>0.61064800000167452</v>
      </c>
      <c r="P770" s="30">
        <v>0.63209500000084518</v>
      </c>
      <c r="Q770" s="31">
        <v>0.8133559999987483</v>
      </c>
      <c r="R770" s="19">
        <v>1.4583333333333299</v>
      </c>
      <c r="S770" s="19">
        <v>0.33333333333333298</v>
      </c>
      <c r="T770" s="10">
        <f>YEAR(A770)</f>
        <v>2022</v>
      </c>
      <c r="U770" s="16">
        <f t="shared" si="26"/>
        <v>50</v>
      </c>
      <c r="V770" s="19">
        <f>+O770-N770</f>
        <v>0.2222570000012638</v>
      </c>
      <c r="W770" s="19">
        <f>+Q770-P770</f>
        <v>0.18126099999790313</v>
      </c>
      <c r="X770" s="19">
        <f t="shared" si="25"/>
        <v>0.40351799999916693</v>
      </c>
      <c r="Y770" s="19">
        <f>IF(AND(O770&lt;&gt;0,P770&lt;&gt;0),P770-O770,0)</f>
        <v>2.1446999999170657E-2</v>
      </c>
    </row>
    <row r="771" spans="1:25" s="15" customFormat="1" x14ac:dyDescent="0.2">
      <c r="A771" s="28">
        <v>44903</v>
      </c>
      <c r="B771" s="16">
        <v>50</v>
      </c>
      <c r="C771" s="10"/>
      <c r="D771" s="10"/>
      <c r="E771" s="10"/>
      <c r="F771" s="10"/>
      <c r="G771" s="10"/>
      <c r="H771" s="10"/>
      <c r="I771" s="10"/>
      <c r="J771" s="10"/>
      <c r="K771" s="10"/>
      <c r="L771" s="10"/>
      <c r="M771" s="10"/>
      <c r="N771" s="29">
        <v>0.38018500000180211</v>
      </c>
      <c r="O771" s="30">
        <v>0.60686300000088522</v>
      </c>
      <c r="P771" s="25">
        <v>0.625</v>
      </c>
      <c r="Q771" s="31">
        <v>0.7958680000010645</v>
      </c>
      <c r="R771" s="19">
        <v>1.4583333333333299</v>
      </c>
      <c r="S771" s="19">
        <v>0.33333333333333298</v>
      </c>
      <c r="T771" s="10">
        <f>YEAR(A771)</f>
        <v>2022</v>
      </c>
      <c r="U771" s="16">
        <f t="shared" si="26"/>
        <v>50</v>
      </c>
      <c r="V771" s="19">
        <f>+O771-N771</f>
        <v>0.22667799999908311</v>
      </c>
      <c r="W771" s="19">
        <f>+Q771-P771</f>
        <v>0.1708680000010645</v>
      </c>
      <c r="X771" s="19">
        <f t="shared" si="25"/>
        <v>0.39754600000014761</v>
      </c>
      <c r="Y771" s="19">
        <f>IF(AND(O771&lt;&gt;0,P771&lt;&gt;0),P771-O771,0)</f>
        <v>1.8136999999114778E-2</v>
      </c>
    </row>
    <row r="772" spans="1:25" s="15" customFormat="1" x14ac:dyDescent="0.2">
      <c r="A772" s="28">
        <v>44905</v>
      </c>
      <c r="B772" s="16">
        <v>50</v>
      </c>
      <c r="C772" s="10"/>
      <c r="D772" s="10"/>
      <c r="E772" s="10"/>
      <c r="F772" s="10"/>
      <c r="G772" s="10"/>
      <c r="H772" s="10"/>
      <c r="I772" s="10"/>
      <c r="J772" s="10"/>
      <c r="K772" s="10"/>
      <c r="L772" s="10"/>
      <c r="M772" s="10"/>
      <c r="N772" s="29">
        <v>0.36908599999878788</v>
      </c>
      <c r="O772" s="29">
        <v>0.6140739999973448</v>
      </c>
      <c r="P772" s="30">
        <v>0.63455999999860069</v>
      </c>
      <c r="Q772" s="31">
        <v>0.80139999999664724</v>
      </c>
      <c r="R772" s="19">
        <v>1.4583333333333299</v>
      </c>
      <c r="S772" s="19">
        <v>0.33333333333333298</v>
      </c>
      <c r="T772" s="10">
        <f>YEAR(A772)</f>
        <v>2022</v>
      </c>
      <c r="U772" s="16">
        <f t="shared" si="26"/>
        <v>50</v>
      </c>
      <c r="V772" s="19">
        <f>+O772-N772</f>
        <v>0.24498799999855692</v>
      </c>
      <c r="W772" s="19">
        <f>+Q772-P772</f>
        <v>0.16683999999804655</v>
      </c>
      <c r="X772" s="19">
        <f t="shared" si="25"/>
        <v>0.41182799999660347</v>
      </c>
      <c r="Y772" s="19">
        <f>IF(AND(O772&lt;&gt;0,P772&lt;&gt;0),P772-O772,0)</f>
        <v>2.0486000001255888E-2</v>
      </c>
    </row>
    <row r="773" spans="1:25" s="15" customFormat="1" x14ac:dyDescent="0.2">
      <c r="A773" s="28">
        <v>44907</v>
      </c>
      <c r="B773" s="16">
        <v>51</v>
      </c>
      <c r="C773" s="10"/>
      <c r="D773" s="10"/>
      <c r="E773" s="10"/>
      <c r="F773" s="10"/>
      <c r="G773" s="10"/>
      <c r="H773" s="10"/>
      <c r="I773" s="10"/>
      <c r="J773" s="10"/>
      <c r="K773" s="10"/>
      <c r="L773" s="10"/>
      <c r="M773" s="10"/>
      <c r="N773" s="29">
        <v>0.37010400000144728</v>
      </c>
      <c r="O773" s="29">
        <v>0.60410899999988033</v>
      </c>
      <c r="P773" s="30">
        <v>0.63413199999922654</v>
      </c>
      <c r="Q773" s="31">
        <v>0.85413200000039069</v>
      </c>
      <c r="R773" s="19">
        <v>1.4583333333333299</v>
      </c>
      <c r="S773" s="19">
        <v>0.33333333333333298</v>
      </c>
      <c r="T773" s="10">
        <f>YEAR(A773)</f>
        <v>2022</v>
      </c>
      <c r="U773" s="16">
        <f t="shared" si="26"/>
        <v>51</v>
      </c>
      <c r="V773" s="19">
        <f>+O773-N773</f>
        <v>0.23400499999843305</v>
      </c>
      <c r="W773" s="19">
        <f>+Q773-P773</f>
        <v>0.22000000000116415</v>
      </c>
      <c r="X773" s="19">
        <f t="shared" ref="X773:X836" si="27">+V773+W773</f>
        <v>0.4540049999995972</v>
      </c>
      <c r="Y773" s="19">
        <f>IF(AND(O773&lt;&gt;0,P773&lt;&gt;0),P773-O773,0)</f>
        <v>3.0022999999346212E-2</v>
      </c>
    </row>
    <row r="774" spans="1:25" s="15" customFormat="1" x14ac:dyDescent="0.2">
      <c r="A774" s="28">
        <v>44908</v>
      </c>
      <c r="B774" s="16">
        <v>51</v>
      </c>
      <c r="C774" s="10"/>
      <c r="D774" s="10"/>
      <c r="E774" s="10"/>
      <c r="F774" s="10"/>
      <c r="G774" s="10"/>
      <c r="H774" s="10"/>
      <c r="I774" s="10"/>
      <c r="J774" s="10"/>
      <c r="K774" s="10"/>
      <c r="L774" s="10"/>
      <c r="M774" s="10"/>
      <c r="N774" s="29">
        <v>0.37071799999830546</v>
      </c>
      <c r="O774" s="29">
        <v>0.59981500000139931</v>
      </c>
      <c r="P774" s="30">
        <v>0.63500000000203727</v>
      </c>
      <c r="Q774" s="31">
        <v>0.81640000000334112</v>
      </c>
      <c r="R774" s="19">
        <v>1.4583333333333299</v>
      </c>
      <c r="S774" s="19">
        <v>0.33333333333333298</v>
      </c>
      <c r="T774" s="10">
        <f>YEAR(A774)</f>
        <v>2022</v>
      </c>
      <c r="U774" s="16">
        <f t="shared" si="26"/>
        <v>51</v>
      </c>
      <c r="V774" s="19">
        <f>+O774-N774</f>
        <v>0.22909700000309385</v>
      </c>
      <c r="W774" s="19">
        <f>+Q774-P774</f>
        <v>0.18140000000130385</v>
      </c>
      <c r="X774" s="19">
        <f t="shared" si="27"/>
        <v>0.41049700000439771</v>
      </c>
      <c r="Y774" s="19">
        <f>IF(AND(O774&lt;&gt;0,P774&lt;&gt;0),P774-O774,0)</f>
        <v>3.5185000000637956E-2</v>
      </c>
    </row>
    <row r="775" spans="1:25" s="15" customFormat="1" x14ac:dyDescent="0.2">
      <c r="A775" s="28">
        <v>44910</v>
      </c>
      <c r="B775" s="16">
        <v>51</v>
      </c>
      <c r="C775" s="10"/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29">
        <v>0.38730300000315765</v>
      </c>
      <c r="O775" s="29">
        <v>0.60064799999963725</v>
      </c>
      <c r="P775" s="30">
        <v>0.63002299999789102</v>
      </c>
      <c r="Q775" s="31">
        <v>0.7967480000006617</v>
      </c>
      <c r="R775" s="19">
        <v>1.4583333333333299</v>
      </c>
      <c r="S775" s="19">
        <v>0.33333333333333298</v>
      </c>
      <c r="T775" s="10">
        <f>YEAR(A775)</f>
        <v>2022</v>
      </c>
      <c r="U775" s="16">
        <f t="shared" si="26"/>
        <v>51</v>
      </c>
      <c r="V775" s="19">
        <f>+O775-N775</f>
        <v>0.2133449999964796</v>
      </c>
      <c r="W775" s="19">
        <f>+Q775-P775</f>
        <v>0.16672500000277068</v>
      </c>
      <c r="X775" s="19">
        <f t="shared" si="27"/>
        <v>0.38006999999925029</v>
      </c>
      <c r="Y775" s="19">
        <f>IF(AND(O775&lt;&gt;0,P775&lt;&gt;0),P775-O775,0)</f>
        <v>2.937499999825377E-2</v>
      </c>
    </row>
    <row r="776" spans="1:25" s="15" customFormat="1" x14ac:dyDescent="0.2">
      <c r="A776" s="17">
        <v>44914</v>
      </c>
      <c r="B776" s="16">
        <v>52</v>
      </c>
      <c r="C776" s="12"/>
      <c r="D776" s="12">
        <v>1</v>
      </c>
      <c r="E776" s="12"/>
      <c r="F776" s="12"/>
      <c r="G776" s="12"/>
      <c r="H776" s="12"/>
      <c r="I776" s="12"/>
      <c r="J776" s="12"/>
      <c r="K776" s="12"/>
      <c r="L776" s="12"/>
      <c r="M776" s="12"/>
      <c r="N776" s="18"/>
      <c r="O776" s="18"/>
      <c r="P776" s="18"/>
      <c r="Q776" s="32"/>
      <c r="R776" s="19">
        <v>1.4583333333333299</v>
      </c>
      <c r="S776" s="19">
        <v>0.33333333333333298</v>
      </c>
      <c r="T776" s="10">
        <f>YEAR(A776)</f>
        <v>2022</v>
      </c>
      <c r="U776" s="16">
        <f t="shared" si="26"/>
        <v>52</v>
      </c>
      <c r="V776" s="19">
        <f>+O776-N776</f>
        <v>0</v>
      </c>
      <c r="W776" s="19">
        <f>+Q776-P776</f>
        <v>0</v>
      </c>
      <c r="X776" s="19">
        <f t="shared" si="27"/>
        <v>0</v>
      </c>
      <c r="Y776" s="19">
        <f>IF(AND(O776&lt;&gt;0,P776&lt;&gt;0),P776-O776,0)</f>
        <v>0</v>
      </c>
    </row>
    <row r="777" spans="1:25" s="15" customFormat="1" x14ac:dyDescent="0.2">
      <c r="A777" s="17">
        <v>44915</v>
      </c>
      <c r="B777" s="16">
        <v>52</v>
      </c>
      <c r="C777" s="12"/>
      <c r="D777" s="12">
        <v>1</v>
      </c>
      <c r="E777" s="12"/>
      <c r="F777" s="12"/>
      <c r="G777" s="12"/>
      <c r="H777" s="12"/>
      <c r="I777" s="12"/>
      <c r="J777" s="12"/>
      <c r="K777" s="12"/>
      <c r="L777" s="12"/>
      <c r="M777" s="12"/>
      <c r="N777" s="18"/>
      <c r="O777" s="18"/>
      <c r="P777" s="18"/>
      <c r="Q777" s="32"/>
      <c r="R777" s="19">
        <v>1.4583333333333299</v>
      </c>
      <c r="S777" s="19">
        <v>0.33333333333333298</v>
      </c>
      <c r="T777" s="10">
        <f>YEAR(A777)</f>
        <v>2022</v>
      </c>
      <c r="U777" s="16">
        <f t="shared" si="26"/>
        <v>52</v>
      </c>
      <c r="V777" s="19">
        <f>+O777-N777</f>
        <v>0</v>
      </c>
      <c r="W777" s="19">
        <f>+Q777-P777</f>
        <v>0</v>
      </c>
      <c r="X777" s="19">
        <f t="shared" si="27"/>
        <v>0</v>
      </c>
      <c r="Y777" s="19">
        <f>IF(AND(O777&lt;&gt;0,P777&lt;&gt;0),P777-O777,0)</f>
        <v>0</v>
      </c>
    </row>
    <row r="778" spans="1:25" s="15" customFormat="1" x14ac:dyDescent="0.2">
      <c r="A778" s="17">
        <v>44916</v>
      </c>
      <c r="B778" s="16">
        <v>52</v>
      </c>
      <c r="C778" s="12"/>
      <c r="D778" s="12">
        <v>1</v>
      </c>
      <c r="E778" s="12"/>
      <c r="F778" s="12"/>
      <c r="G778" s="12"/>
      <c r="H778" s="12"/>
      <c r="I778" s="12"/>
      <c r="J778" s="12"/>
      <c r="K778" s="12"/>
      <c r="L778" s="12"/>
      <c r="M778" s="12"/>
      <c r="N778" s="18"/>
      <c r="O778" s="18"/>
      <c r="P778" s="18"/>
      <c r="Q778" s="32"/>
      <c r="R778" s="19">
        <v>1.4583333333333299</v>
      </c>
      <c r="S778" s="19">
        <v>0.33333333333333298</v>
      </c>
      <c r="T778" s="10">
        <f>YEAR(A778)</f>
        <v>2022</v>
      </c>
      <c r="U778" s="16">
        <f t="shared" si="26"/>
        <v>52</v>
      </c>
      <c r="V778" s="19">
        <f>+O778-N778</f>
        <v>0</v>
      </c>
      <c r="W778" s="19">
        <f>+Q778-P778</f>
        <v>0</v>
      </c>
      <c r="X778" s="19">
        <f t="shared" si="27"/>
        <v>0</v>
      </c>
      <c r="Y778" s="19">
        <f>IF(AND(O778&lt;&gt;0,P778&lt;&gt;0),P778-O778,0)</f>
        <v>0</v>
      </c>
    </row>
    <row r="779" spans="1:25" s="15" customFormat="1" x14ac:dyDescent="0.2">
      <c r="A779" s="17">
        <v>44917</v>
      </c>
      <c r="B779" s="16">
        <v>52</v>
      </c>
      <c r="C779" s="12"/>
      <c r="D779" s="12">
        <v>1</v>
      </c>
      <c r="E779" s="12"/>
      <c r="F779" s="12"/>
      <c r="G779" s="12"/>
      <c r="H779" s="12"/>
      <c r="I779" s="12"/>
      <c r="J779" s="12"/>
      <c r="K779" s="12"/>
      <c r="L779" s="12"/>
      <c r="M779" s="12"/>
      <c r="N779" s="18"/>
      <c r="O779" s="18"/>
      <c r="P779" s="18"/>
      <c r="Q779" s="32"/>
      <c r="R779" s="19">
        <v>1.4583333333333299</v>
      </c>
      <c r="S779" s="19">
        <v>0.33333333333333298</v>
      </c>
      <c r="T779" s="10">
        <f>YEAR(A779)</f>
        <v>2022</v>
      </c>
      <c r="U779" s="16">
        <f t="shared" si="26"/>
        <v>52</v>
      </c>
      <c r="V779" s="19">
        <f>+O779-N779</f>
        <v>0</v>
      </c>
      <c r="W779" s="19">
        <f>+Q779-P779</f>
        <v>0</v>
      </c>
      <c r="X779" s="19">
        <f t="shared" si="27"/>
        <v>0</v>
      </c>
      <c r="Y779" s="19">
        <f>IF(AND(O779&lt;&gt;0,P779&lt;&gt;0),P779-O779,0)</f>
        <v>0</v>
      </c>
    </row>
    <row r="780" spans="1:25" s="15" customFormat="1" x14ac:dyDescent="0.2">
      <c r="A780" s="17">
        <v>44921</v>
      </c>
      <c r="B780" s="16">
        <v>53</v>
      </c>
      <c r="C780" s="12"/>
      <c r="D780" s="12">
        <v>1</v>
      </c>
      <c r="E780" s="12"/>
      <c r="F780" s="12"/>
      <c r="G780" s="12"/>
      <c r="H780" s="12"/>
      <c r="I780" s="12"/>
      <c r="J780" s="12"/>
      <c r="K780" s="12"/>
      <c r="L780" s="12"/>
      <c r="M780" s="12"/>
      <c r="N780" s="18"/>
      <c r="O780" s="18"/>
      <c r="P780" s="18"/>
      <c r="Q780" s="32"/>
      <c r="R780" s="19">
        <v>1.4583333333333299</v>
      </c>
      <c r="S780" s="19">
        <v>0.33333333333333298</v>
      </c>
      <c r="T780" s="10">
        <f>YEAR(A780)</f>
        <v>2022</v>
      </c>
      <c r="U780" s="16">
        <f t="shared" si="26"/>
        <v>53</v>
      </c>
      <c r="V780" s="19">
        <f>+O780-N780</f>
        <v>0</v>
      </c>
      <c r="W780" s="19">
        <f>+Q780-P780</f>
        <v>0</v>
      </c>
      <c r="X780" s="19">
        <f t="shared" si="27"/>
        <v>0</v>
      </c>
      <c r="Y780" s="19">
        <f>IF(AND(O780&lt;&gt;0,P780&lt;&gt;0),P780-O780,0)</f>
        <v>0</v>
      </c>
    </row>
    <row r="781" spans="1:25" s="15" customFormat="1" x14ac:dyDescent="0.2">
      <c r="A781" s="17">
        <v>44922</v>
      </c>
      <c r="B781" s="16">
        <v>53</v>
      </c>
      <c r="C781" s="12"/>
      <c r="D781" s="12">
        <v>1</v>
      </c>
      <c r="E781" s="12"/>
      <c r="F781" s="12"/>
      <c r="G781" s="12"/>
      <c r="H781" s="12"/>
      <c r="I781" s="12"/>
      <c r="J781" s="12"/>
      <c r="K781" s="12"/>
      <c r="L781" s="12"/>
      <c r="M781" s="12"/>
      <c r="N781" s="18"/>
      <c r="O781" s="18"/>
      <c r="P781" s="18"/>
      <c r="Q781" s="32"/>
      <c r="R781" s="19">
        <v>1.4583333333333299</v>
      </c>
      <c r="S781" s="19">
        <v>0.33333333333333298</v>
      </c>
      <c r="T781" s="10">
        <f>YEAR(A781)</f>
        <v>2022</v>
      </c>
      <c r="U781" s="16">
        <f t="shared" si="26"/>
        <v>53</v>
      </c>
      <c r="V781" s="19">
        <f>+O781-N781</f>
        <v>0</v>
      </c>
      <c r="W781" s="19">
        <f>+Q781-P781</f>
        <v>0</v>
      </c>
      <c r="X781" s="19">
        <f t="shared" si="27"/>
        <v>0</v>
      </c>
      <c r="Y781" s="19">
        <f>IF(AND(O781&lt;&gt;0,P781&lt;&gt;0),P781-O781,0)</f>
        <v>0</v>
      </c>
    </row>
    <row r="782" spans="1:25" s="15" customFormat="1" x14ac:dyDescent="0.2">
      <c r="A782" s="17">
        <v>44923</v>
      </c>
      <c r="B782" s="16">
        <v>53</v>
      </c>
      <c r="C782" s="12"/>
      <c r="D782" s="12">
        <v>1</v>
      </c>
      <c r="E782" s="12"/>
      <c r="F782" s="12"/>
      <c r="G782" s="12"/>
      <c r="H782" s="12"/>
      <c r="I782" s="12"/>
      <c r="J782" s="12"/>
      <c r="K782" s="12"/>
      <c r="L782" s="12"/>
      <c r="M782" s="12"/>
      <c r="N782" s="18"/>
      <c r="O782" s="18"/>
      <c r="P782" s="18"/>
      <c r="Q782" s="32"/>
      <c r="R782" s="19">
        <v>1.4583333333333299</v>
      </c>
      <c r="S782" s="19">
        <v>0.33333333333333298</v>
      </c>
      <c r="T782" s="10">
        <f>YEAR(A782)</f>
        <v>2022</v>
      </c>
      <c r="U782" s="16">
        <f t="shared" si="26"/>
        <v>53</v>
      </c>
      <c r="V782" s="19">
        <f>+O782-N782</f>
        <v>0</v>
      </c>
      <c r="W782" s="19">
        <f>+Q782-P782</f>
        <v>0</v>
      </c>
      <c r="X782" s="19">
        <f t="shared" si="27"/>
        <v>0</v>
      </c>
      <c r="Y782" s="19">
        <f>IF(AND(O782&lt;&gt;0,P782&lt;&gt;0),P782-O782,0)</f>
        <v>0</v>
      </c>
    </row>
    <row r="783" spans="1:25" s="15" customFormat="1" x14ac:dyDescent="0.2">
      <c r="A783" s="17">
        <v>44924</v>
      </c>
      <c r="B783" s="16">
        <v>53</v>
      </c>
      <c r="C783" s="12"/>
      <c r="D783" s="12">
        <v>1</v>
      </c>
      <c r="E783" s="12"/>
      <c r="F783" s="12"/>
      <c r="G783" s="12"/>
      <c r="H783" s="12"/>
      <c r="I783" s="12"/>
      <c r="J783" s="12"/>
      <c r="K783" s="12"/>
      <c r="L783" s="12"/>
      <c r="M783" s="12"/>
      <c r="N783" s="18"/>
      <c r="O783" s="18"/>
      <c r="P783" s="18"/>
      <c r="Q783" s="32"/>
      <c r="R783" s="19">
        <v>1.4583333333333299</v>
      </c>
      <c r="S783" s="19">
        <v>0.33333333333333298</v>
      </c>
      <c r="T783" s="10">
        <f>YEAR(A783)</f>
        <v>2022</v>
      </c>
      <c r="U783" s="16">
        <f t="shared" si="26"/>
        <v>53</v>
      </c>
      <c r="V783" s="19">
        <f>+O783-N783</f>
        <v>0</v>
      </c>
      <c r="W783" s="19">
        <f>+Q783-P783</f>
        <v>0</v>
      </c>
      <c r="X783" s="19">
        <f t="shared" si="27"/>
        <v>0</v>
      </c>
      <c r="Y783" s="19">
        <f>IF(AND(O783&lt;&gt;0,P783&lt;&gt;0),P783-O783,0)</f>
        <v>0</v>
      </c>
    </row>
    <row r="784" spans="1:25" s="15" customFormat="1" x14ac:dyDescent="0.2">
      <c r="A784" s="17">
        <v>44928</v>
      </c>
      <c r="B784" s="16">
        <v>1</v>
      </c>
      <c r="C784" s="12"/>
      <c r="D784" s="12">
        <v>1</v>
      </c>
      <c r="E784" s="12"/>
      <c r="F784" s="12"/>
      <c r="G784" s="12"/>
      <c r="H784" s="12"/>
      <c r="I784" s="12"/>
      <c r="J784" s="12"/>
      <c r="K784" s="12"/>
      <c r="L784" s="12"/>
      <c r="M784" s="12"/>
      <c r="N784" s="18"/>
      <c r="O784" s="18"/>
      <c r="P784" s="18"/>
      <c r="Q784" s="32"/>
      <c r="R784" s="19">
        <v>1.4583333333333299</v>
      </c>
      <c r="S784" s="19">
        <v>0.33333333333333298</v>
      </c>
      <c r="T784" s="10">
        <f>YEAR(A784)</f>
        <v>2023</v>
      </c>
      <c r="U784" s="16">
        <f t="shared" si="26"/>
        <v>1</v>
      </c>
      <c r="V784" s="19">
        <f>+O784-N784</f>
        <v>0</v>
      </c>
      <c r="W784" s="19">
        <f>+Q784-P784</f>
        <v>0</v>
      </c>
      <c r="X784" s="19">
        <f t="shared" si="27"/>
        <v>0</v>
      </c>
      <c r="Y784" s="19">
        <f>IF(AND(O784&lt;&gt;0,P784&lt;&gt;0),P784-O784,0)</f>
        <v>0</v>
      </c>
    </row>
    <row r="785" spans="1:25" s="15" customFormat="1" x14ac:dyDescent="0.2">
      <c r="A785" s="28">
        <v>44929</v>
      </c>
      <c r="B785" s="16">
        <v>1</v>
      </c>
      <c r="C785" s="10"/>
      <c r="D785" s="10"/>
      <c r="E785" s="10"/>
      <c r="F785" s="10"/>
      <c r="G785" s="10"/>
      <c r="H785" s="10"/>
      <c r="I785" s="10"/>
      <c r="J785" s="10"/>
      <c r="K785" s="10"/>
      <c r="L785" s="10"/>
      <c r="M785" s="10"/>
      <c r="N785" s="29">
        <v>0.37831000000005588</v>
      </c>
      <c r="O785" s="29">
        <v>0.6120599999994738</v>
      </c>
      <c r="P785" s="30">
        <v>0.63336800000251969</v>
      </c>
      <c r="Q785" s="31">
        <v>0.79780100000061793</v>
      </c>
      <c r="R785" s="19">
        <v>1.4583333333333299</v>
      </c>
      <c r="S785" s="19">
        <v>0.33333333333333298</v>
      </c>
      <c r="T785" s="10">
        <f>YEAR(A785)</f>
        <v>2023</v>
      </c>
      <c r="U785" s="16">
        <f t="shared" si="26"/>
        <v>1</v>
      </c>
      <c r="V785" s="19">
        <f>+O785-N785</f>
        <v>0.23374999999941792</v>
      </c>
      <c r="W785" s="19">
        <f>+Q785-P785</f>
        <v>0.16443299999809824</v>
      </c>
      <c r="X785" s="19">
        <f t="shared" si="27"/>
        <v>0.39818299999751616</v>
      </c>
      <c r="Y785" s="19">
        <f>IF(AND(O785&lt;&gt;0,P785&lt;&gt;0),P785-O785,0)</f>
        <v>2.130800000304589E-2</v>
      </c>
    </row>
    <row r="786" spans="1:25" s="15" customFormat="1" x14ac:dyDescent="0.2">
      <c r="A786" s="28">
        <v>44930</v>
      </c>
      <c r="B786" s="16">
        <v>1</v>
      </c>
      <c r="C786" s="10"/>
      <c r="D786" s="10"/>
      <c r="E786" s="10"/>
      <c r="F786" s="10"/>
      <c r="G786" s="10"/>
      <c r="H786" s="10"/>
      <c r="I786" s="10"/>
      <c r="J786" s="10"/>
      <c r="K786" s="10"/>
      <c r="L786" s="10"/>
      <c r="M786" s="10"/>
      <c r="N786" s="29">
        <v>0.36830999999801861</v>
      </c>
      <c r="O786" s="29">
        <v>0.59526599999662722</v>
      </c>
      <c r="P786" s="30">
        <v>0.62203700000100071</v>
      </c>
      <c r="Q786" s="31">
        <v>0.8384379999988596</v>
      </c>
      <c r="R786" s="19">
        <v>1.4583333333333299</v>
      </c>
      <c r="S786" s="19">
        <v>0.33333333333333298</v>
      </c>
      <c r="T786" s="10">
        <f>YEAR(A786)</f>
        <v>2023</v>
      </c>
      <c r="U786" s="16">
        <f t="shared" si="26"/>
        <v>1</v>
      </c>
      <c r="V786" s="19">
        <f>+O786-N786</f>
        <v>0.2269559999986086</v>
      </c>
      <c r="W786" s="19">
        <f>+Q786-P786</f>
        <v>0.21640099999785889</v>
      </c>
      <c r="X786" s="19">
        <f t="shared" si="27"/>
        <v>0.44335699999646749</v>
      </c>
      <c r="Y786" s="19">
        <f>IF(AND(O786&lt;&gt;0,P786&lt;&gt;0),P786-O786,0)</f>
        <v>2.6771000004373491E-2</v>
      </c>
    </row>
    <row r="787" spans="1:25" s="15" customFormat="1" x14ac:dyDescent="0.2">
      <c r="A787" s="28">
        <v>44931</v>
      </c>
      <c r="B787" s="16">
        <v>1</v>
      </c>
      <c r="C787" s="10"/>
      <c r="D787" s="10"/>
      <c r="E787" s="10"/>
      <c r="F787" s="10"/>
      <c r="G787" s="10"/>
      <c r="H787" s="10"/>
      <c r="I787" s="10"/>
      <c r="J787" s="10"/>
      <c r="K787" s="10"/>
      <c r="L787" s="10"/>
      <c r="M787" s="10"/>
      <c r="N787" s="29">
        <v>0.38878500000282656</v>
      </c>
      <c r="O787" s="29">
        <v>0.58045100000163075</v>
      </c>
      <c r="P787" s="30">
        <v>0.63340299999981653</v>
      </c>
      <c r="Q787" s="31">
        <v>0.78430600000137929</v>
      </c>
      <c r="R787" s="19">
        <v>1.4583333333333299</v>
      </c>
      <c r="S787" s="19">
        <v>0.33333333333333298</v>
      </c>
      <c r="T787" s="10">
        <f>YEAR(A787)</f>
        <v>2023</v>
      </c>
      <c r="U787" s="16">
        <f t="shared" si="26"/>
        <v>1</v>
      </c>
      <c r="V787" s="19">
        <f>+O787-N787</f>
        <v>0.19166599999880418</v>
      </c>
      <c r="W787" s="19">
        <f>+Q787-P787</f>
        <v>0.15090300000156276</v>
      </c>
      <c r="X787" s="19">
        <f t="shared" si="27"/>
        <v>0.34256900000036694</v>
      </c>
      <c r="Y787" s="19">
        <f>IF(AND(O787&lt;&gt;0,P787&lt;&gt;0),P787-O787,0)</f>
        <v>5.2951999998185784E-2</v>
      </c>
    </row>
    <row r="788" spans="1:25" s="15" customFormat="1" x14ac:dyDescent="0.2">
      <c r="A788" s="28">
        <v>44935</v>
      </c>
      <c r="B788" s="16">
        <v>2</v>
      </c>
      <c r="C788" s="10"/>
      <c r="D788" s="10"/>
      <c r="E788" s="10"/>
      <c r="F788" s="10"/>
      <c r="G788" s="10"/>
      <c r="H788" s="10"/>
      <c r="I788" s="10"/>
      <c r="J788" s="10"/>
      <c r="K788" s="10"/>
      <c r="L788" s="10"/>
      <c r="M788" s="10"/>
      <c r="N788" s="29">
        <v>0.40200200000253972</v>
      </c>
      <c r="O788" s="29">
        <v>0.59204899999895133</v>
      </c>
      <c r="P788" s="30">
        <v>0.63637700000253972</v>
      </c>
      <c r="Q788" s="31">
        <v>0.77413199999864446</v>
      </c>
      <c r="R788" s="19">
        <v>1.4583333333333299</v>
      </c>
      <c r="S788" s="19">
        <v>0.33333333333333298</v>
      </c>
      <c r="T788" s="10">
        <f>YEAR(A788)</f>
        <v>2023</v>
      </c>
      <c r="U788" s="16">
        <f t="shared" si="26"/>
        <v>2</v>
      </c>
      <c r="V788" s="19">
        <f>+O788-N788</f>
        <v>0.19004699999641161</v>
      </c>
      <c r="W788" s="19">
        <f>+Q788-P788</f>
        <v>0.13775499999610474</v>
      </c>
      <c r="X788" s="19">
        <f t="shared" si="27"/>
        <v>0.32780199999251636</v>
      </c>
      <c r="Y788" s="19">
        <f>IF(AND(O788&lt;&gt;0,P788&lt;&gt;0),P788-O788,0)</f>
        <v>4.4328000003588386E-2</v>
      </c>
    </row>
    <row r="789" spans="1:25" s="15" customFormat="1" x14ac:dyDescent="0.2">
      <c r="A789" s="28">
        <v>44936</v>
      </c>
      <c r="B789" s="16">
        <v>2</v>
      </c>
      <c r="C789" s="10"/>
      <c r="D789" s="10"/>
      <c r="E789" s="10"/>
      <c r="F789" s="10"/>
      <c r="G789" s="10"/>
      <c r="H789" s="10"/>
      <c r="I789" s="10"/>
      <c r="J789" s="10"/>
      <c r="K789" s="10"/>
      <c r="L789" s="10"/>
      <c r="M789" s="10"/>
      <c r="N789" s="29">
        <v>0.38341400000354042</v>
      </c>
      <c r="O789" s="29">
        <v>0.60152799999923445</v>
      </c>
      <c r="P789" s="30">
        <v>0.63239600000088103</v>
      </c>
      <c r="Q789" s="31">
        <v>0.82618099999672268</v>
      </c>
      <c r="R789" s="19">
        <v>1.4583333333333299</v>
      </c>
      <c r="S789" s="19">
        <v>0.33333333333333298</v>
      </c>
      <c r="T789" s="10">
        <f>YEAR(A789)</f>
        <v>2023</v>
      </c>
      <c r="U789" s="16">
        <f t="shared" si="26"/>
        <v>2</v>
      </c>
      <c r="V789" s="19">
        <f>+O789-N789</f>
        <v>0.21811399999569403</v>
      </c>
      <c r="W789" s="19">
        <f>+Q789-P789</f>
        <v>0.19378499999584164</v>
      </c>
      <c r="X789" s="19">
        <f t="shared" si="27"/>
        <v>0.41189899999153567</v>
      </c>
      <c r="Y789" s="19">
        <f>IF(AND(O789&lt;&gt;0,P789&lt;&gt;0),P789-O789,0)</f>
        <v>3.0868000001646578E-2</v>
      </c>
    </row>
    <row r="790" spans="1:25" s="15" customFormat="1" x14ac:dyDescent="0.2">
      <c r="A790" s="28">
        <v>44937</v>
      </c>
      <c r="B790" s="16">
        <v>2</v>
      </c>
      <c r="C790" s="10"/>
      <c r="D790" s="10"/>
      <c r="E790" s="10"/>
      <c r="F790" s="10"/>
      <c r="G790" s="10"/>
      <c r="H790" s="10"/>
      <c r="I790" s="10"/>
      <c r="J790" s="10"/>
      <c r="K790" s="10"/>
      <c r="L790" s="10"/>
      <c r="M790" s="10"/>
      <c r="N790" s="29">
        <v>0.38300899999740068</v>
      </c>
      <c r="O790" s="29">
        <v>0.59244200000102865</v>
      </c>
      <c r="P790" s="30">
        <v>0.62660899999900721</v>
      </c>
      <c r="Q790" s="31">
        <v>0.81439800000225659</v>
      </c>
      <c r="R790" s="19">
        <v>1.4583333333333299</v>
      </c>
      <c r="S790" s="19">
        <v>0.33333333333333298</v>
      </c>
      <c r="T790" s="10">
        <f>YEAR(A790)</f>
        <v>2023</v>
      </c>
      <c r="U790" s="16">
        <f t="shared" si="26"/>
        <v>2</v>
      </c>
      <c r="V790" s="19">
        <f>+O790-N790</f>
        <v>0.20943300000362797</v>
      </c>
      <c r="W790" s="19">
        <f>+Q790-P790</f>
        <v>0.18778900000324938</v>
      </c>
      <c r="X790" s="19">
        <f t="shared" si="27"/>
        <v>0.39722200000687735</v>
      </c>
      <c r="Y790" s="19">
        <f>IF(AND(O790&lt;&gt;0,P790&lt;&gt;0),P790-O790,0)</f>
        <v>3.4166999997978564E-2</v>
      </c>
    </row>
    <row r="791" spans="1:25" s="15" customFormat="1" x14ac:dyDescent="0.2">
      <c r="A791" s="28">
        <v>44938</v>
      </c>
      <c r="B791" s="16">
        <v>2</v>
      </c>
      <c r="C791" s="10"/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29">
        <v>0.38165499999740859</v>
      </c>
      <c r="O791" s="29">
        <v>0.59239600000000792</v>
      </c>
      <c r="P791" s="30">
        <v>0.63224500000069384</v>
      </c>
      <c r="Q791" s="31">
        <v>0.79266199999983655</v>
      </c>
      <c r="R791" s="19">
        <v>1.4583333333333299</v>
      </c>
      <c r="S791" s="19">
        <v>0.33333333333333298</v>
      </c>
      <c r="T791" s="10">
        <f>YEAR(A791)</f>
        <v>2023</v>
      </c>
      <c r="U791" s="16">
        <f t="shared" si="26"/>
        <v>2</v>
      </c>
      <c r="V791" s="19">
        <f>+O791-N791</f>
        <v>0.21074100000259932</v>
      </c>
      <c r="W791" s="19">
        <f>+Q791-P791</f>
        <v>0.16041699999914272</v>
      </c>
      <c r="X791" s="19">
        <f t="shared" si="27"/>
        <v>0.37115800000174204</v>
      </c>
      <c r="Y791" s="19">
        <f>IF(AND(O791&lt;&gt;0,P791&lt;&gt;0),P791-O791,0)</f>
        <v>3.9849000000685919E-2</v>
      </c>
    </row>
    <row r="792" spans="1:25" s="15" customFormat="1" x14ac:dyDescent="0.2">
      <c r="A792" s="28">
        <v>44942</v>
      </c>
      <c r="B792" s="16">
        <v>3</v>
      </c>
      <c r="C792" s="10"/>
      <c r="D792" s="10"/>
      <c r="E792" s="10"/>
      <c r="F792" s="10"/>
      <c r="G792" s="10"/>
      <c r="H792" s="10"/>
      <c r="I792" s="10"/>
      <c r="J792" s="10"/>
      <c r="K792" s="10"/>
      <c r="L792" s="10"/>
      <c r="M792" s="10"/>
      <c r="N792" s="29">
        <v>0.38753500000166241</v>
      </c>
      <c r="O792" s="24">
        <v>0.58333333333333337</v>
      </c>
      <c r="P792" s="25">
        <v>0.625</v>
      </c>
      <c r="Q792" s="31">
        <v>0.80462999999872409</v>
      </c>
      <c r="R792" s="19">
        <v>1.4583333333333299</v>
      </c>
      <c r="S792" s="19">
        <v>0.33333333333333298</v>
      </c>
      <c r="T792" s="10">
        <f>YEAR(A792)</f>
        <v>2023</v>
      </c>
      <c r="U792" s="16">
        <f t="shared" si="26"/>
        <v>3</v>
      </c>
      <c r="V792" s="19">
        <f>+O792-N792</f>
        <v>0.19579833333167096</v>
      </c>
      <c r="W792" s="19">
        <f>+Q792-P792</f>
        <v>0.17962999999872409</v>
      </c>
      <c r="X792" s="19">
        <f t="shared" si="27"/>
        <v>0.37542833333039505</v>
      </c>
      <c r="Y792" s="19">
        <f>IF(AND(O792&lt;&gt;0,P792&lt;&gt;0),P792-O792,0)</f>
        <v>4.166666666666663E-2</v>
      </c>
    </row>
    <row r="793" spans="1:25" s="15" customFormat="1" x14ac:dyDescent="0.2">
      <c r="A793" s="28">
        <v>44943</v>
      </c>
      <c r="B793" s="16">
        <v>3</v>
      </c>
      <c r="C793" s="10"/>
      <c r="D793" s="10"/>
      <c r="E793" s="10"/>
      <c r="F793" s="10"/>
      <c r="G793" s="10"/>
      <c r="H793" s="10"/>
      <c r="I793" s="10"/>
      <c r="J793" s="10"/>
      <c r="K793" s="10"/>
      <c r="L793" s="10"/>
      <c r="M793" s="10"/>
      <c r="N793" s="29">
        <v>0.38506900000356836</v>
      </c>
      <c r="O793" s="30">
        <v>0.5993400000006659</v>
      </c>
      <c r="P793" s="25">
        <v>0.625</v>
      </c>
      <c r="Q793" s="31">
        <v>0.79399299999931827</v>
      </c>
      <c r="R793" s="19">
        <v>1.4583333333333299</v>
      </c>
      <c r="S793" s="19">
        <v>0.33333333333333298</v>
      </c>
      <c r="T793" s="10">
        <f>YEAR(A793)</f>
        <v>2023</v>
      </c>
      <c r="U793" s="16">
        <f t="shared" si="26"/>
        <v>3</v>
      </c>
      <c r="V793" s="19">
        <f>+O793-N793</f>
        <v>0.21427099999709753</v>
      </c>
      <c r="W793" s="19">
        <f>+Q793-P793</f>
        <v>0.16899299999931827</v>
      </c>
      <c r="X793" s="19">
        <f t="shared" si="27"/>
        <v>0.38326399999641581</v>
      </c>
      <c r="Y793" s="19">
        <f>IF(AND(O793&lt;&gt;0,P793&lt;&gt;0),P793-O793,0)</f>
        <v>2.5659999999334104E-2</v>
      </c>
    </row>
    <row r="794" spans="1:25" s="15" customFormat="1" x14ac:dyDescent="0.2">
      <c r="A794" s="28">
        <v>44945</v>
      </c>
      <c r="B794" s="16">
        <v>3</v>
      </c>
      <c r="C794" s="10">
        <v>1</v>
      </c>
      <c r="D794" s="10"/>
      <c r="E794" s="10"/>
      <c r="F794" s="10"/>
      <c r="G794" s="10"/>
      <c r="H794" s="10"/>
      <c r="I794" s="10"/>
      <c r="J794" s="10"/>
      <c r="K794" s="10"/>
      <c r="L794" s="10"/>
      <c r="M794" s="10"/>
      <c r="N794" s="29">
        <v>0.39333299999998417</v>
      </c>
      <c r="O794" s="30">
        <v>0.58841399999801069</v>
      </c>
      <c r="P794" s="25">
        <v>0.625</v>
      </c>
      <c r="Q794" s="31">
        <v>0.62641199999779928</v>
      </c>
      <c r="R794" s="19">
        <v>1.4583333333333299</v>
      </c>
      <c r="S794" s="19">
        <v>0.33333333333333298</v>
      </c>
      <c r="T794" s="10">
        <f>YEAR(A794)</f>
        <v>2023</v>
      </c>
      <c r="U794" s="16">
        <f t="shared" ref="U794:U802" si="28">WEEKNUM(A794)</f>
        <v>3</v>
      </c>
      <c r="V794" s="19">
        <f>+O794-N794</f>
        <v>0.19508099999802653</v>
      </c>
      <c r="W794" s="19">
        <f>+Q794-P794</f>
        <v>1.4119999977992848E-3</v>
      </c>
      <c r="X794" s="19">
        <f t="shared" si="27"/>
        <v>0.19649299999582581</v>
      </c>
      <c r="Y794" s="19">
        <f>IF(AND(O794&lt;&gt;0,P794&lt;&gt;0),P794-O794,0)</f>
        <v>3.6586000001989305E-2</v>
      </c>
    </row>
    <row r="795" spans="1:25" s="15" customFormat="1" x14ac:dyDescent="0.2">
      <c r="A795" s="17">
        <v>44946</v>
      </c>
      <c r="B795" s="16">
        <v>3</v>
      </c>
      <c r="C795" s="12"/>
      <c r="D795" s="12"/>
      <c r="E795" s="12"/>
      <c r="F795" s="12"/>
      <c r="G795" s="12"/>
      <c r="H795" s="12"/>
      <c r="I795" s="12">
        <v>1</v>
      </c>
      <c r="J795" s="12"/>
      <c r="K795" s="12"/>
      <c r="L795" s="12"/>
      <c r="M795" s="12"/>
      <c r="N795" s="18"/>
      <c r="O795" s="18"/>
      <c r="P795" s="18"/>
      <c r="Q795" s="32"/>
      <c r="R795" s="19">
        <v>1.4583333333333299</v>
      </c>
      <c r="S795" s="19">
        <v>0.33333333333333298</v>
      </c>
      <c r="T795" s="10">
        <f>YEAR(A795)</f>
        <v>2023</v>
      </c>
      <c r="U795" s="16">
        <f t="shared" si="28"/>
        <v>3</v>
      </c>
      <c r="V795" s="19">
        <f>+O795-N795</f>
        <v>0</v>
      </c>
      <c r="W795" s="19">
        <f>+Q795-P795</f>
        <v>0</v>
      </c>
      <c r="X795" s="19">
        <f t="shared" si="27"/>
        <v>0</v>
      </c>
      <c r="Y795" s="19">
        <f>IF(AND(O795&lt;&gt;0,P795&lt;&gt;0),P795-O795,0)</f>
        <v>0</v>
      </c>
    </row>
    <row r="796" spans="1:25" s="15" customFormat="1" x14ac:dyDescent="0.2">
      <c r="A796" s="28">
        <v>44949</v>
      </c>
      <c r="B796" s="16">
        <v>4</v>
      </c>
      <c r="C796" s="10"/>
      <c r="D796" s="10"/>
      <c r="E796" s="10"/>
      <c r="F796" s="10"/>
      <c r="G796" s="10"/>
      <c r="H796" s="10"/>
      <c r="I796" s="10"/>
      <c r="J796" s="10"/>
      <c r="K796" s="10"/>
      <c r="L796" s="10"/>
      <c r="M796" s="10"/>
      <c r="N796" s="29">
        <v>0.37537000000156695</v>
      </c>
      <c r="O796" s="29">
        <v>0.58946799999830546</v>
      </c>
      <c r="P796" s="30">
        <v>0.61988399999972899</v>
      </c>
      <c r="Q796" s="31">
        <v>0.80488399999740068</v>
      </c>
      <c r="R796" s="19">
        <v>1.4583333333333299</v>
      </c>
      <c r="S796" s="19">
        <v>0.33333333333333298</v>
      </c>
      <c r="T796" s="10">
        <f>YEAR(A796)</f>
        <v>2023</v>
      </c>
      <c r="U796" s="16">
        <f t="shared" si="28"/>
        <v>4</v>
      </c>
      <c r="V796" s="19">
        <f>+O796-N796</f>
        <v>0.21409799999673851</v>
      </c>
      <c r="W796" s="19">
        <f>+Q796-P796</f>
        <v>0.18499999999767169</v>
      </c>
      <c r="X796" s="19">
        <f t="shared" si="27"/>
        <v>0.3990979999944102</v>
      </c>
      <c r="Y796" s="19">
        <f>IF(AND(O796&lt;&gt;0,P796&lt;&gt;0),P796-O796,0)</f>
        <v>3.0416000001423527E-2</v>
      </c>
    </row>
    <row r="797" spans="1:25" s="15" customFormat="1" x14ac:dyDescent="0.2">
      <c r="A797" s="28">
        <v>44950</v>
      </c>
      <c r="B797" s="16">
        <v>4</v>
      </c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29">
        <v>0.37680600000021514</v>
      </c>
      <c r="O797" s="24">
        <v>0.58333333333333337</v>
      </c>
      <c r="P797" s="30">
        <v>0.62458299999707378</v>
      </c>
      <c r="Q797" s="31">
        <v>0.81700200000341283</v>
      </c>
      <c r="R797" s="19">
        <v>1.4583333333333299</v>
      </c>
      <c r="S797" s="19">
        <v>0.33333333333333298</v>
      </c>
      <c r="T797" s="10">
        <f>YEAR(A797)</f>
        <v>2023</v>
      </c>
      <c r="U797" s="16">
        <f t="shared" si="28"/>
        <v>4</v>
      </c>
      <c r="V797" s="19">
        <f>+O797-N797</f>
        <v>0.20652733333311823</v>
      </c>
      <c r="W797" s="19">
        <f>+Q797-P797</f>
        <v>0.19241900000633905</v>
      </c>
      <c r="X797" s="19">
        <f t="shared" si="27"/>
        <v>0.39894633333945728</v>
      </c>
      <c r="Y797" s="19">
        <f>IF(AND(O797&lt;&gt;0,P797&lt;&gt;0),P797-O797,0)</f>
        <v>4.1249666663740414E-2</v>
      </c>
    </row>
    <row r="798" spans="1:25" s="15" customFormat="1" x14ac:dyDescent="0.2">
      <c r="A798" s="28">
        <v>44952</v>
      </c>
      <c r="B798" s="16">
        <v>4</v>
      </c>
      <c r="C798" s="10"/>
      <c r="D798" s="10">
        <v>0.5</v>
      </c>
      <c r="E798" s="10"/>
      <c r="F798" s="10"/>
      <c r="G798" s="10"/>
      <c r="H798" s="10"/>
      <c r="I798" s="10"/>
      <c r="J798" s="10"/>
      <c r="K798" s="10"/>
      <c r="L798" s="10"/>
      <c r="M798" s="10"/>
      <c r="N798" s="29">
        <v>0.37204899999778718</v>
      </c>
      <c r="O798" s="30">
        <v>0.59708300000056624</v>
      </c>
      <c r="P798" s="30"/>
      <c r="Q798" s="31"/>
      <c r="R798" s="19">
        <v>1.4583333333333299</v>
      </c>
      <c r="S798" s="19">
        <v>0.33333333333333298</v>
      </c>
      <c r="T798" s="10">
        <f>YEAR(A798)</f>
        <v>2023</v>
      </c>
      <c r="U798" s="16">
        <f t="shared" si="28"/>
        <v>4</v>
      </c>
      <c r="V798" s="19">
        <f>+O798-N798</f>
        <v>0.22503400000277907</v>
      </c>
      <c r="W798" s="19">
        <f>+Q798-P798</f>
        <v>0</v>
      </c>
      <c r="X798" s="19">
        <f t="shared" si="27"/>
        <v>0.22503400000277907</v>
      </c>
      <c r="Y798" s="19">
        <f>IF(AND(O798&lt;&gt;0,P798&lt;&gt;0),P798-O798,0)</f>
        <v>0</v>
      </c>
    </row>
    <row r="799" spans="1:25" s="15" customFormat="1" x14ac:dyDescent="0.2">
      <c r="A799" s="17">
        <v>44953</v>
      </c>
      <c r="B799" s="16">
        <v>4</v>
      </c>
      <c r="C799" s="12"/>
      <c r="D799" s="12"/>
      <c r="E799" s="12">
        <v>1</v>
      </c>
      <c r="F799" s="12"/>
      <c r="G799" s="12"/>
      <c r="H799" s="12"/>
      <c r="I799" s="12">
        <v>1</v>
      </c>
      <c r="J799" s="12"/>
      <c r="K799" s="12"/>
      <c r="L799" s="12"/>
      <c r="M799" s="12"/>
      <c r="N799" s="18"/>
      <c r="O799" s="18"/>
      <c r="P799" s="18"/>
      <c r="Q799" s="32"/>
      <c r="R799" s="19">
        <v>1.4583333333333299</v>
      </c>
      <c r="S799" s="19">
        <v>0.33333333333333298</v>
      </c>
      <c r="T799" s="10">
        <f>YEAR(A799)</f>
        <v>2023</v>
      </c>
      <c r="U799" s="16">
        <f t="shared" si="28"/>
        <v>4</v>
      </c>
      <c r="V799" s="19">
        <f>+O799-N799</f>
        <v>0</v>
      </c>
      <c r="W799" s="19">
        <f>+Q799-P799</f>
        <v>0</v>
      </c>
      <c r="X799" s="19">
        <f t="shared" si="27"/>
        <v>0</v>
      </c>
      <c r="Y799" s="19">
        <f>IF(AND(O799&lt;&gt;0,P799&lt;&gt;0),P799-O799,0)</f>
        <v>0</v>
      </c>
    </row>
    <row r="800" spans="1:25" s="15" customFormat="1" x14ac:dyDescent="0.2">
      <c r="A800" s="17">
        <v>44954</v>
      </c>
      <c r="B800" s="16">
        <v>4</v>
      </c>
      <c r="C800" s="12"/>
      <c r="D800" s="12"/>
      <c r="E800" s="12">
        <v>1</v>
      </c>
      <c r="F800" s="12"/>
      <c r="G800" s="12"/>
      <c r="H800" s="12"/>
      <c r="I800" s="12"/>
      <c r="J800" s="12"/>
      <c r="K800" s="12"/>
      <c r="L800" s="12"/>
      <c r="M800" s="12"/>
      <c r="N800" s="18"/>
      <c r="O800" s="18"/>
      <c r="P800" s="18"/>
      <c r="Q800" s="32"/>
      <c r="R800" s="19">
        <v>1.4583333333333299</v>
      </c>
      <c r="S800" s="19">
        <v>0.33333333333333298</v>
      </c>
      <c r="T800" s="10">
        <f>YEAR(A800)</f>
        <v>2023</v>
      </c>
      <c r="U800" s="16">
        <f t="shared" si="28"/>
        <v>4</v>
      </c>
      <c r="V800" s="19">
        <f>+O800-N800</f>
        <v>0</v>
      </c>
      <c r="W800" s="19">
        <f>+Q800-P800</f>
        <v>0</v>
      </c>
      <c r="X800" s="19">
        <f t="shared" si="27"/>
        <v>0</v>
      </c>
      <c r="Y800" s="19">
        <f>IF(AND(O800&lt;&gt;0,P800&lt;&gt;0),P800-O800,0)</f>
        <v>0</v>
      </c>
    </row>
    <row r="801" spans="1:25" s="15" customFormat="1" x14ac:dyDescent="0.2">
      <c r="A801" s="17">
        <v>44956</v>
      </c>
      <c r="B801" s="16">
        <v>5</v>
      </c>
      <c r="C801" s="12"/>
      <c r="D801" s="12"/>
      <c r="E801" s="12">
        <v>1</v>
      </c>
      <c r="F801" s="12"/>
      <c r="G801" s="12"/>
      <c r="H801" s="12"/>
      <c r="I801" s="12"/>
      <c r="J801" s="12"/>
      <c r="K801" s="12"/>
      <c r="L801" s="12"/>
      <c r="M801" s="12"/>
      <c r="N801" s="18"/>
      <c r="O801" s="18"/>
      <c r="P801" s="18"/>
      <c r="Q801" s="32"/>
      <c r="R801" s="19">
        <v>1.4583333333333299</v>
      </c>
      <c r="S801" s="19">
        <v>0.33333333333333298</v>
      </c>
      <c r="T801" s="10">
        <f>YEAR(A801)</f>
        <v>2023</v>
      </c>
      <c r="U801" s="16">
        <f t="shared" si="28"/>
        <v>5</v>
      </c>
      <c r="V801" s="19">
        <f>+O801-N801</f>
        <v>0</v>
      </c>
      <c r="W801" s="19">
        <f>+Q801-P801</f>
        <v>0</v>
      </c>
      <c r="X801" s="19">
        <f t="shared" si="27"/>
        <v>0</v>
      </c>
      <c r="Y801" s="19">
        <f>IF(AND(O801&lt;&gt;0,P801&lt;&gt;0),P801-O801,0)</f>
        <v>0</v>
      </c>
    </row>
    <row r="802" spans="1:25" s="15" customFormat="1" x14ac:dyDescent="0.2">
      <c r="A802" s="17">
        <v>44957</v>
      </c>
      <c r="B802" s="16">
        <v>5</v>
      </c>
      <c r="C802" s="12"/>
      <c r="D802" s="12"/>
      <c r="E802" s="12">
        <v>1</v>
      </c>
      <c r="F802" s="12"/>
      <c r="G802" s="12"/>
      <c r="H802" s="12"/>
      <c r="I802" s="12"/>
      <c r="J802" s="12"/>
      <c r="K802" s="12"/>
      <c r="L802" s="12"/>
      <c r="M802" s="12"/>
      <c r="N802" s="18"/>
      <c r="O802" s="18"/>
      <c r="P802" s="18"/>
      <c r="Q802" s="32"/>
      <c r="R802" s="19">
        <v>1.4583333333333299</v>
      </c>
      <c r="S802" s="19">
        <v>0.33333333333333298</v>
      </c>
      <c r="T802" s="10">
        <f>YEAR(A802)</f>
        <v>2023</v>
      </c>
      <c r="U802" s="16">
        <f t="shared" si="28"/>
        <v>5</v>
      </c>
      <c r="V802" s="19">
        <f>+O802-N802</f>
        <v>0</v>
      </c>
      <c r="W802" s="19">
        <f>+Q802-P802</f>
        <v>0</v>
      </c>
      <c r="X802" s="19">
        <f t="shared" si="27"/>
        <v>0</v>
      </c>
      <c r="Y802" s="19">
        <f>IF(AND(O802&lt;&gt;0,P802&lt;&gt;0),P802-O802,0)</f>
        <v>0</v>
      </c>
    </row>
  </sheetData>
  <autoFilter ref="A4:Y4" xr:uid="{00000000-0001-0000-0000-000000000000}">
    <sortState xmlns:xlrd2="http://schemas.microsoft.com/office/spreadsheetml/2017/richdata2" ref="A5:Y802">
      <sortCondition ref="A4"/>
    </sortState>
  </autoFilter>
  <mergeCells count="2">
    <mergeCell ref="A2:S2"/>
    <mergeCell ref="T2:Y2"/>
  </mergeCells>
  <conditionalFormatting sqref="A116:A1048576 A4">
    <cfRule type="duplicateValues" dxfId="1" priority="2"/>
  </conditionalFormatting>
  <conditionalFormatting sqref="K74:M115 A74:A115 C74:D115 F74:H115">
    <cfRule type="duplicateValues" dxfId="0" priority="5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0A27E-D866-46E0-B97F-09F63994C55F}">
  <dimension ref="A3:U198"/>
  <sheetViews>
    <sheetView workbookViewId="0">
      <selection activeCell="M37" sqref="M37"/>
    </sheetView>
  </sheetViews>
  <sheetFormatPr baseColWidth="10" defaultColWidth="13" defaultRowHeight="12.75" x14ac:dyDescent="0.2"/>
  <cols>
    <col min="1" max="1" width="15.33203125" style="49" bestFit="1" customWidth="1"/>
    <col min="2" max="2" width="11.5" style="49" bestFit="1" customWidth="1"/>
    <col min="3" max="3" width="5.1640625" style="49" bestFit="1" customWidth="1"/>
    <col min="4" max="4" width="7.33203125" style="49" bestFit="1" customWidth="1"/>
    <col min="5" max="5" width="9.33203125" style="49" bestFit="1" customWidth="1"/>
    <col min="6" max="6" width="6.5" style="49" bestFit="1" customWidth="1"/>
    <col min="7" max="7" width="7.5" style="49" bestFit="1" customWidth="1"/>
    <col min="8" max="8" width="11" style="49" bestFit="1" customWidth="1"/>
    <col min="9" max="9" width="11.5" style="49" bestFit="1" customWidth="1"/>
    <col min="10" max="10" width="8.83203125" style="49" bestFit="1" customWidth="1"/>
    <col min="11" max="11" width="7.1640625" style="49" bestFit="1" customWidth="1"/>
    <col min="12" max="12" width="15.6640625" style="49" bestFit="1" customWidth="1"/>
    <col min="13" max="13" width="9.83203125" style="49" bestFit="1" customWidth="1"/>
    <col min="14" max="14" width="11.33203125" style="49" bestFit="1" customWidth="1"/>
    <col min="15" max="15" width="11.83203125" style="48" bestFit="1" customWidth="1"/>
    <col min="16" max="16" width="10.6640625" style="48" bestFit="1" customWidth="1"/>
    <col min="17" max="17" width="9.5" style="48" bestFit="1" customWidth="1"/>
    <col min="18" max="18" width="8.33203125" style="48" bestFit="1" customWidth="1"/>
    <col min="19" max="19" width="27.33203125" style="48" bestFit="1" customWidth="1"/>
    <col min="20" max="20" width="38.83203125" style="48" bestFit="1" customWidth="1"/>
    <col min="21" max="21" width="21.5" style="48" bestFit="1" customWidth="1"/>
    <col min="22" max="16384" width="13" style="48"/>
  </cols>
  <sheetData>
    <row r="3" spans="1:21" s="55" customFormat="1" ht="48" customHeight="1" x14ac:dyDescent="0.2">
      <c r="A3" s="57" t="s">
        <v>23</v>
      </c>
      <c r="B3" s="56" t="s">
        <v>54</v>
      </c>
      <c r="C3" s="56" t="s">
        <v>55</v>
      </c>
      <c r="D3" s="56" t="s">
        <v>56</v>
      </c>
      <c r="E3" s="56" t="s">
        <v>57</v>
      </c>
      <c r="F3" s="56" t="s">
        <v>58</v>
      </c>
      <c r="G3" s="56" t="s">
        <v>59</v>
      </c>
      <c r="H3" s="56" t="s">
        <v>60</v>
      </c>
      <c r="I3" s="56" t="s">
        <v>61</v>
      </c>
      <c r="J3" s="56" t="s">
        <v>62</v>
      </c>
      <c r="K3" s="56" t="s">
        <v>63</v>
      </c>
      <c r="L3" s="56" t="s">
        <v>64</v>
      </c>
      <c r="M3" s="56" t="s">
        <v>67</v>
      </c>
      <c r="N3" s="56" t="s">
        <v>53</v>
      </c>
      <c r="O3" s="56" t="s">
        <v>52</v>
      </c>
      <c r="P3" s="56" t="s">
        <v>51</v>
      </c>
      <c r="Q3" s="56" t="s">
        <v>65</v>
      </c>
      <c r="R3" s="56" t="s">
        <v>66</v>
      </c>
      <c r="S3" s="49" t="s">
        <v>68</v>
      </c>
      <c r="T3" s="49" t="s">
        <v>69</v>
      </c>
      <c r="U3" s="49" t="s">
        <v>70</v>
      </c>
    </row>
    <row r="4" spans="1:21" x14ac:dyDescent="0.2">
      <c r="A4" s="49">
        <v>2019</v>
      </c>
      <c r="B4" s="52">
        <v>111</v>
      </c>
      <c r="C4" s="51">
        <v>3</v>
      </c>
      <c r="D4" s="51">
        <v>7</v>
      </c>
      <c r="E4" s="51"/>
      <c r="F4" s="51">
        <v>3</v>
      </c>
      <c r="G4" s="51"/>
      <c r="H4" s="51"/>
      <c r="I4" s="51"/>
      <c r="J4" s="51"/>
      <c r="K4" s="51"/>
      <c r="L4" s="51"/>
      <c r="M4" s="51">
        <v>13</v>
      </c>
      <c r="N4" s="51">
        <v>10</v>
      </c>
      <c r="O4" s="50">
        <v>32.488842592592604</v>
      </c>
      <c r="P4" s="50">
        <v>2.2753009259259258</v>
      </c>
      <c r="Q4" s="50">
        <v>1.4583333333333339</v>
      </c>
      <c r="R4" s="50">
        <v>0.3333333333333332</v>
      </c>
      <c r="S4" s="50">
        <v>0.17079579579579587</v>
      </c>
      <c r="T4" s="50">
        <v>32.659638388388402</v>
      </c>
      <c r="U4" s="50">
        <v>-129.21536161161166</v>
      </c>
    </row>
    <row r="5" spans="1:21" x14ac:dyDescent="0.2">
      <c r="A5" s="53">
        <v>29</v>
      </c>
      <c r="B5" s="52">
        <v>5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>
        <v>0</v>
      </c>
      <c r="N5" s="51"/>
      <c r="O5" s="50">
        <v>1.9660763888888888</v>
      </c>
      <c r="P5" s="50">
        <v>0.18177083333333333</v>
      </c>
      <c r="Q5" s="50">
        <v>1.4583333333333333</v>
      </c>
      <c r="R5" s="50">
        <v>0.33333333333333331</v>
      </c>
      <c r="S5" s="50">
        <v>0</v>
      </c>
      <c r="T5" s="50">
        <v>1.9660763888888888</v>
      </c>
      <c r="U5" s="54">
        <v>-5.3255902777777777</v>
      </c>
    </row>
    <row r="6" spans="1:21" x14ac:dyDescent="0.2">
      <c r="A6" s="53">
        <v>30</v>
      </c>
      <c r="B6" s="52">
        <v>5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>
        <v>0</v>
      </c>
      <c r="N6" s="51"/>
      <c r="O6" s="50">
        <v>2.0213194444444444</v>
      </c>
      <c r="P6" s="50">
        <v>0.12706018518518519</v>
      </c>
      <c r="Q6" s="50">
        <v>1.4583333333333333</v>
      </c>
      <c r="R6" s="50">
        <v>0.33333333333333331</v>
      </c>
      <c r="S6" s="50">
        <v>0</v>
      </c>
      <c r="T6" s="50">
        <v>2.0213194444444444</v>
      </c>
      <c r="U6" s="50">
        <v>-5.2703472222222221</v>
      </c>
    </row>
    <row r="7" spans="1:21" x14ac:dyDescent="0.2">
      <c r="A7" s="53">
        <v>31</v>
      </c>
      <c r="B7" s="52">
        <v>4</v>
      </c>
      <c r="C7" s="51"/>
      <c r="D7" s="51"/>
      <c r="E7" s="51"/>
      <c r="F7" s="51"/>
      <c r="G7" s="51"/>
      <c r="H7" s="51"/>
      <c r="I7" s="51"/>
      <c r="J7" s="51"/>
      <c r="K7" s="51"/>
      <c r="L7" s="51"/>
      <c r="M7" s="51">
        <v>0</v>
      </c>
      <c r="N7" s="51"/>
      <c r="O7" s="50">
        <v>1.394814814814815</v>
      </c>
      <c r="P7" s="50">
        <v>0.13326388888888888</v>
      </c>
      <c r="Q7" s="50">
        <v>1.4583333333333333</v>
      </c>
      <c r="R7" s="50">
        <v>0.33333333333333331</v>
      </c>
      <c r="S7" s="50">
        <v>0</v>
      </c>
      <c r="T7" s="50">
        <v>1.394814814814815</v>
      </c>
      <c r="U7" s="50">
        <v>0</v>
      </c>
    </row>
    <row r="8" spans="1:21" x14ac:dyDescent="0.2">
      <c r="A8" s="53">
        <v>32</v>
      </c>
      <c r="B8" s="52">
        <v>5</v>
      </c>
      <c r="C8" s="51">
        <v>3</v>
      </c>
      <c r="D8" s="51">
        <v>1</v>
      </c>
      <c r="E8" s="51"/>
      <c r="F8" s="51"/>
      <c r="G8" s="51"/>
      <c r="H8" s="51"/>
      <c r="I8" s="51"/>
      <c r="J8" s="51"/>
      <c r="K8" s="51"/>
      <c r="L8" s="51"/>
      <c r="M8" s="51">
        <v>4</v>
      </c>
      <c r="N8" s="51">
        <v>1</v>
      </c>
      <c r="O8" s="50">
        <v>0</v>
      </c>
      <c r="P8" s="50">
        <v>0</v>
      </c>
      <c r="Q8" s="50">
        <v>1.4583333333333333</v>
      </c>
      <c r="R8" s="50">
        <v>0.33333333333333331</v>
      </c>
      <c r="S8" s="50">
        <v>1.1666666666666665</v>
      </c>
      <c r="T8" s="50">
        <v>1.1666666666666665</v>
      </c>
      <c r="U8" s="50">
        <v>0</v>
      </c>
    </row>
    <row r="9" spans="1:21" x14ac:dyDescent="0.2">
      <c r="A9" s="53">
        <v>33</v>
      </c>
      <c r="B9" s="52">
        <v>5</v>
      </c>
      <c r="C9" s="51"/>
      <c r="D9" s="51"/>
      <c r="E9" s="51"/>
      <c r="F9" s="51">
        <v>1</v>
      </c>
      <c r="G9" s="51"/>
      <c r="H9" s="51"/>
      <c r="I9" s="51"/>
      <c r="J9" s="51"/>
      <c r="K9" s="51"/>
      <c r="L9" s="51"/>
      <c r="M9" s="51">
        <v>1</v>
      </c>
      <c r="N9" s="51">
        <v>4</v>
      </c>
      <c r="O9" s="50">
        <v>0</v>
      </c>
      <c r="P9" s="50">
        <v>0</v>
      </c>
      <c r="Q9" s="50">
        <v>1.4583333333333333</v>
      </c>
      <c r="R9" s="50">
        <v>0.33333333333333331</v>
      </c>
      <c r="S9" s="50">
        <v>0.29166666666666663</v>
      </c>
      <c r="T9" s="50">
        <v>0.29166666666666663</v>
      </c>
      <c r="U9" s="50">
        <v>0</v>
      </c>
    </row>
    <row r="10" spans="1:21" x14ac:dyDescent="0.2">
      <c r="A10" s="53">
        <v>34</v>
      </c>
      <c r="B10" s="52">
        <v>5</v>
      </c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>
        <v>0</v>
      </c>
      <c r="N10" s="51">
        <v>5</v>
      </c>
      <c r="O10" s="50">
        <v>0</v>
      </c>
      <c r="P10" s="50">
        <v>0</v>
      </c>
      <c r="Q10" s="50">
        <v>1.4583333333333333</v>
      </c>
      <c r="R10" s="50">
        <v>0.33333333333333331</v>
      </c>
      <c r="S10" s="50">
        <v>0</v>
      </c>
      <c r="T10" s="50">
        <v>0</v>
      </c>
      <c r="U10" s="50">
        <v>0</v>
      </c>
    </row>
    <row r="11" spans="1:21" x14ac:dyDescent="0.2">
      <c r="A11" s="53">
        <v>35</v>
      </c>
      <c r="B11" s="52">
        <v>5</v>
      </c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>
        <v>0</v>
      </c>
      <c r="N11" s="51"/>
      <c r="O11" s="50">
        <v>1.903900462962963</v>
      </c>
      <c r="P11" s="50">
        <v>9.6527777777777796E-2</v>
      </c>
      <c r="Q11" s="50">
        <v>1.4583333333333333</v>
      </c>
      <c r="R11" s="50">
        <v>0.33333333333333331</v>
      </c>
      <c r="S11" s="50">
        <v>0</v>
      </c>
      <c r="T11" s="50">
        <v>1.903900462962963</v>
      </c>
      <c r="U11" s="50">
        <v>-5.3877662037037028</v>
      </c>
    </row>
    <row r="12" spans="1:21" x14ac:dyDescent="0.2">
      <c r="A12" s="53">
        <v>36</v>
      </c>
      <c r="B12" s="52">
        <v>5</v>
      </c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>
        <v>0</v>
      </c>
      <c r="N12" s="51"/>
      <c r="O12" s="50">
        <v>1.9970138888888886</v>
      </c>
      <c r="P12" s="50">
        <v>0.14943287037037037</v>
      </c>
      <c r="Q12" s="50">
        <v>1.4583333333333333</v>
      </c>
      <c r="R12" s="50">
        <v>0.33333333333333331</v>
      </c>
      <c r="S12" s="50">
        <v>0</v>
      </c>
      <c r="T12" s="50">
        <v>1.9970138888888886</v>
      </c>
      <c r="U12" s="50">
        <v>-5.2946527777777774</v>
      </c>
    </row>
    <row r="13" spans="1:21" x14ac:dyDescent="0.2">
      <c r="A13" s="53">
        <v>37</v>
      </c>
      <c r="B13" s="52">
        <v>5</v>
      </c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>
        <v>0</v>
      </c>
      <c r="N13" s="51"/>
      <c r="O13" s="50">
        <v>1.8309722222222222</v>
      </c>
      <c r="P13" s="50">
        <v>0.10673611111111111</v>
      </c>
      <c r="Q13" s="50">
        <v>1.4583333333333333</v>
      </c>
      <c r="R13" s="50">
        <v>0.33333333333333331</v>
      </c>
      <c r="S13" s="50">
        <v>0</v>
      </c>
      <c r="T13" s="50">
        <v>1.8309722222222222</v>
      </c>
      <c r="U13" s="50">
        <v>-5.4606944444444441</v>
      </c>
    </row>
    <row r="14" spans="1:21" x14ac:dyDescent="0.2">
      <c r="A14" s="53">
        <v>38</v>
      </c>
      <c r="B14" s="52">
        <v>5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>
        <v>0</v>
      </c>
      <c r="N14" s="51"/>
      <c r="O14" s="50">
        <v>1.850810185185185</v>
      </c>
      <c r="P14" s="50">
        <v>9.5543981481481494E-2</v>
      </c>
      <c r="Q14" s="50">
        <v>1.4583333333333333</v>
      </c>
      <c r="R14" s="50">
        <v>0.33333333333333331</v>
      </c>
      <c r="S14" s="50">
        <v>0</v>
      </c>
      <c r="T14" s="50">
        <v>1.850810185185185</v>
      </c>
      <c r="U14" s="50">
        <v>-5.4408564814814806</v>
      </c>
    </row>
    <row r="15" spans="1:21" x14ac:dyDescent="0.2">
      <c r="A15" s="53">
        <v>39</v>
      </c>
      <c r="B15" s="52">
        <v>4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>
        <v>0</v>
      </c>
      <c r="N15" s="51"/>
      <c r="O15" s="50">
        <v>1.3820254629629631</v>
      </c>
      <c r="P15" s="50">
        <v>7.2581018518518517E-2</v>
      </c>
      <c r="Q15" s="50">
        <v>1.4583333333333333</v>
      </c>
      <c r="R15" s="50">
        <v>0.33333333333333331</v>
      </c>
      <c r="S15" s="50">
        <v>0</v>
      </c>
      <c r="T15" s="50">
        <v>1.3820254629629631</v>
      </c>
      <c r="U15" s="50">
        <v>0</v>
      </c>
    </row>
    <row r="16" spans="1:21" x14ac:dyDescent="0.2">
      <c r="A16" s="53">
        <v>40</v>
      </c>
      <c r="B16" s="52">
        <v>5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>
        <v>0</v>
      </c>
      <c r="N16" s="51"/>
      <c r="O16" s="50">
        <v>1.7479050925925927</v>
      </c>
      <c r="P16" s="50">
        <v>0.12918981481481484</v>
      </c>
      <c r="Q16" s="50">
        <v>1.4583333333333333</v>
      </c>
      <c r="R16" s="50">
        <v>0.33333333333333331</v>
      </c>
      <c r="S16" s="50">
        <v>0</v>
      </c>
      <c r="T16" s="50">
        <v>1.7479050925925927</v>
      </c>
      <c r="U16" s="50">
        <v>-5.5437615740740736</v>
      </c>
    </row>
    <row r="17" spans="1:21" x14ac:dyDescent="0.2">
      <c r="A17" s="53">
        <v>41</v>
      </c>
      <c r="B17" s="52">
        <v>4</v>
      </c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>
        <v>0</v>
      </c>
      <c r="N17" s="51"/>
      <c r="O17" s="50">
        <v>1.416747685185185</v>
      </c>
      <c r="P17" s="50">
        <v>0.11276620370370369</v>
      </c>
      <c r="Q17" s="50">
        <v>1.4583333333333333</v>
      </c>
      <c r="R17" s="50">
        <v>0.33333333333333331</v>
      </c>
      <c r="S17" s="50">
        <v>0</v>
      </c>
      <c r="T17" s="50">
        <v>1.416747685185185</v>
      </c>
      <c r="U17" s="50">
        <v>0</v>
      </c>
    </row>
    <row r="18" spans="1:21" x14ac:dyDescent="0.2">
      <c r="A18" s="53">
        <v>42</v>
      </c>
      <c r="B18" s="52">
        <v>4</v>
      </c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>
        <v>0</v>
      </c>
      <c r="N18" s="51"/>
      <c r="O18" s="50">
        <v>1.4418749999999998</v>
      </c>
      <c r="P18" s="50">
        <v>8.2268518518518519E-2</v>
      </c>
      <c r="Q18" s="50">
        <v>1.4583333333333333</v>
      </c>
      <c r="R18" s="50">
        <v>0.33333333333333331</v>
      </c>
      <c r="S18" s="50">
        <v>0</v>
      </c>
      <c r="T18" s="50">
        <v>1.4418749999999998</v>
      </c>
      <c r="U18" s="50">
        <v>0</v>
      </c>
    </row>
    <row r="19" spans="1:21" x14ac:dyDescent="0.2">
      <c r="A19" s="53">
        <v>43</v>
      </c>
      <c r="B19" s="52">
        <v>4</v>
      </c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>
        <v>0</v>
      </c>
      <c r="N19" s="51"/>
      <c r="O19" s="50">
        <v>1.6208680555555555</v>
      </c>
      <c r="P19" s="50">
        <v>0.11934027777777778</v>
      </c>
      <c r="Q19" s="50">
        <v>1.4583333333333333</v>
      </c>
      <c r="R19" s="50">
        <v>0.33333333333333331</v>
      </c>
      <c r="S19" s="50">
        <v>0</v>
      </c>
      <c r="T19" s="50">
        <v>1.6208680555555555</v>
      </c>
      <c r="U19" s="50">
        <v>-4.2124652777777776</v>
      </c>
    </row>
    <row r="20" spans="1:21" x14ac:dyDescent="0.2">
      <c r="A20" s="53">
        <v>44</v>
      </c>
      <c r="B20" s="52">
        <v>4</v>
      </c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>
        <v>0</v>
      </c>
      <c r="N20" s="51"/>
      <c r="O20" s="50">
        <v>1.3082407407407406</v>
      </c>
      <c r="P20" s="50">
        <v>0.10344907407407408</v>
      </c>
      <c r="Q20" s="50">
        <v>1.4583333333333333</v>
      </c>
      <c r="R20" s="50">
        <v>0.33333333333333331</v>
      </c>
      <c r="S20" s="50">
        <v>0</v>
      </c>
      <c r="T20" s="50">
        <v>1.3082407407407406</v>
      </c>
      <c r="U20" s="50">
        <v>0</v>
      </c>
    </row>
    <row r="21" spans="1:21" x14ac:dyDescent="0.2">
      <c r="A21" s="53">
        <v>45</v>
      </c>
      <c r="B21" s="52">
        <v>4</v>
      </c>
      <c r="C21" s="51"/>
      <c r="D21" s="51">
        <v>1</v>
      </c>
      <c r="E21" s="51"/>
      <c r="F21" s="51"/>
      <c r="G21" s="51"/>
      <c r="H21" s="51"/>
      <c r="I21" s="51"/>
      <c r="J21" s="51"/>
      <c r="K21" s="51"/>
      <c r="L21" s="51"/>
      <c r="M21" s="51">
        <v>1</v>
      </c>
      <c r="N21" s="51"/>
      <c r="O21" s="50">
        <v>1.1247569444444445</v>
      </c>
      <c r="P21" s="50">
        <v>0.10332175925925925</v>
      </c>
      <c r="Q21" s="50">
        <v>1.4583333333333333</v>
      </c>
      <c r="R21" s="50">
        <v>0.33333333333333331</v>
      </c>
      <c r="S21" s="50">
        <v>0.36458333333333331</v>
      </c>
      <c r="T21" s="50">
        <v>1.4893402777777778</v>
      </c>
      <c r="U21" s="50">
        <v>-4.343993055555555</v>
      </c>
    </row>
    <row r="22" spans="1:21" x14ac:dyDescent="0.2">
      <c r="A22" s="53">
        <v>46</v>
      </c>
      <c r="B22" s="52">
        <v>4</v>
      </c>
      <c r="C22" s="51"/>
      <c r="D22" s="51"/>
      <c r="E22" s="51"/>
      <c r="F22" s="51">
        <v>1</v>
      </c>
      <c r="G22" s="51"/>
      <c r="H22" s="51"/>
      <c r="I22" s="51"/>
      <c r="J22" s="51"/>
      <c r="K22" s="51"/>
      <c r="L22" s="51"/>
      <c r="M22" s="51">
        <v>1</v>
      </c>
      <c r="N22" s="51"/>
      <c r="O22" s="50">
        <v>1.2037731481481482</v>
      </c>
      <c r="P22" s="50">
        <v>8.7708333333333333E-2</v>
      </c>
      <c r="Q22" s="50">
        <v>1.4583333333333333</v>
      </c>
      <c r="R22" s="50">
        <v>0.33333333333333331</v>
      </c>
      <c r="S22" s="50">
        <v>0.36458333333333331</v>
      </c>
      <c r="T22" s="50">
        <v>1.5683564814814814</v>
      </c>
      <c r="U22" s="50">
        <v>-4.264976851851852</v>
      </c>
    </row>
    <row r="23" spans="1:21" x14ac:dyDescent="0.2">
      <c r="A23" s="53">
        <v>47</v>
      </c>
      <c r="B23" s="52">
        <v>4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>
        <v>0</v>
      </c>
      <c r="N23" s="51"/>
      <c r="O23" s="50">
        <v>1.4456828703703704</v>
      </c>
      <c r="P23" s="50">
        <v>8.8657407407407393E-2</v>
      </c>
      <c r="Q23" s="50">
        <v>1.4583333333333333</v>
      </c>
      <c r="R23" s="50">
        <v>0.33333333333333331</v>
      </c>
      <c r="S23" s="50">
        <v>0</v>
      </c>
      <c r="T23" s="50">
        <v>1.4456828703703704</v>
      </c>
      <c r="U23" s="50">
        <v>0</v>
      </c>
    </row>
    <row r="24" spans="1:21" x14ac:dyDescent="0.2">
      <c r="A24" s="53">
        <v>48</v>
      </c>
      <c r="B24" s="52">
        <v>5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>
        <v>0</v>
      </c>
      <c r="N24" s="51"/>
      <c r="O24" s="50">
        <v>1.7108333333333334</v>
      </c>
      <c r="P24" s="50">
        <v>0.13945601851851852</v>
      </c>
      <c r="Q24" s="50">
        <v>1.4583333333333333</v>
      </c>
      <c r="R24" s="50">
        <v>0.33333333333333331</v>
      </c>
      <c r="S24" s="50">
        <v>0</v>
      </c>
      <c r="T24" s="50">
        <v>1.7108333333333334</v>
      </c>
      <c r="U24" s="50">
        <v>-5.5808333333333326</v>
      </c>
    </row>
    <row r="25" spans="1:21" x14ac:dyDescent="0.2">
      <c r="A25" s="53">
        <v>49</v>
      </c>
      <c r="B25" s="52">
        <v>4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>
        <v>0</v>
      </c>
      <c r="N25" s="51"/>
      <c r="O25" s="50">
        <v>1.5729976851851852</v>
      </c>
      <c r="P25" s="50">
        <v>0.12415509259259258</v>
      </c>
      <c r="Q25" s="50">
        <v>1.4583333333333333</v>
      </c>
      <c r="R25" s="50">
        <v>0.33333333333333331</v>
      </c>
      <c r="S25" s="50">
        <v>0</v>
      </c>
      <c r="T25" s="50">
        <v>1.5729976851851852</v>
      </c>
      <c r="U25" s="50">
        <v>-4.260335648148148</v>
      </c>
    </row>
    <row r="26" spans="1:21" x14ac:dyDescent="0.2">
      <c r="A26" s="53">
        <v>50</v>
      </c>
      <c r="B26" s="52">
        <v>5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>
        <v>0</v>
      </c>
      <c r="N26" s="51"/>
      <c r="O26" s="50">
        <v>1.8895486111111111</v>
      </c>
      <c r="P26" s="50">
        <v>0.13033564814814816</v>
      </c>
      <c r="Q26" s="50">
        <v>1.4583333333333333</v>
      </c>
      <c r="R26" s="50">
        <v>0.33333333333333331</v>
      </c>
      <c r="S26" s="50">
        <v>0</v>
      </c>
      <c r="T26" s="50">
        <v>1.8895486111111111</v>
      </c>
      <c r="U26" s="50">
        <v>-5.4021180555555546</v>
      </c>
    </row>
    <row r="27" spans="1:21" x14ac:dyDescent="0.2">
      <c r="A27" s="53">
        <v>51</v>
      </c>
      <c r="B27" s="52">
        <v>5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>
        <v>0</v>
      </c>
      <c r="N27" s="51"/>
      <c r="O27" s="50">
        <v>1.6586805555555553</v>
      </c>
      <c r="P27" s="50">
        <v>9.1736111111111115E-2</v>
      </c>
      <c r="Q27" s="50">
        <v>1.4583333333333333</v>
      </c>
      <c r="R27" s="50">
        <v>0.33333333333333331</v>
      </c>
      <c r="S27" s="50">
        <v>0</v>
      </c>
      <c r="T27" s="50">
        <v>1.6586805555555553</v>
      </c>
      <c r="U27" s="50">
        <v>-5.6329861111111104</v>
      </c>
    </row>
    <row r="28" spans="1:21" x14ac:dyDescent="0.2">
      <c r="A28" s="53">
        <v>52</v>
      </c>
      <c r="B28" s="52">
        <v>4</v>
      </c>
      <c r="C28" s="51"/>
      <c r="D28" s="51">
        <v>3</v>
      </c>
      <c r="E28" s="51"/>
      <c r="F28" s="51">
        <v>1</v>
      </c>
      <c r="G28" s="51"/>
      <c r="H28" s="51"/>
      <c r="I28" s="51"/>
      <c r="J28" s="51"/>
      <c r="K28" s="51"/>
      <c r="L28" s="51"/>
      <c r="M28" s="51">
        <v>4</v>
      </c>
      <c r="N28" s="51"/>
      <c r="O28" s="50">
        <v>0</v>
      </c>
      <c r="P28" s="50">
        <v>0</v>
      </c>
      <c r="Q28" s="50">
        <v>1.4583333333333333</v>
      </c>
      <c r="R28" s="50">
        <v>0.33333333333333331</v>
      </c>
      <c r="S28" s="50">
        <v>1.4583333333333333</v>
      </c>
      <c r="T28" s="50">
        <v>1.4583333333333333</v>
      </c>
      <c r="U28" s="50">
        <v>0</v>
      </c>
    </row>
    <row r="29" spans="1:21" x14ac:dyDescent="0.2">
      <c r="A29" s="53">
        <v>53</v>
      </c>
      <c r="B29" s="52">
        <v>2</v>
      </c>
      <c r="C29" s="51"/>
      <c r="D29" s="51">
        <v>2</v>
      </c>
      <c r="E29" s="51"/>
      <c r="F29" s="51"/>
      <c r="G29" s="51"/>
      <c r="H29" s="51"/>
      <c r="I29" s="51"/>
      <c r="J29" s="51"/>
      <c r="K29" s="51"/>
      <c r="L29" s="51"/>
      <c r="M29" s="51">
        <v>2</v>
      </c>
      <c r="N29" s="51"/>
      <c r="O29" s="50">
        <v>0</v>
      </c>
      <c r="P29" s="50">
        <v>0</v>
      </c>
      <c r="Q29" s="50">
        <v>1.4583333333333333</v>
      </c>
      <c r="R29" s="50">
        <v>0.33333333333333331</v>
      </c>
      <c r="S29" s="50">
        <v>1.4583333333333333</v>
      </c>
      <c r="T29" s="50">
        <v>1.4583333333333333</v>
      </c>
      <c r="U29" s="50">
        <v>0</v>
      </c>
    </row>
    <row r="30" spans="1:21" x14ac:dyDescent="0.2">
      <c r="A30" s="49">
        <v>2020</v>
      </c>
      <c r="B30" s="52">
        <v>231</v>
      </c>
      <c r="C30" s="51">
        <v>25</v>
      </c>
      <c r="D30" s="51">
        <v>26</v>
      </c>
      <c r="E30" s="51"/>
      <c r="F30" s="51">
        <v>10</v>
      </c>
      <c r="G30" s="51"/>
      <c r="H30" s="51"/>
      <c r="I30" s="51">
        <v>1</v>
      </c>
      <c r="J30" s="51">
        <v>47</v>
      </c>
      <c r="K30" s="51"/>
      <c r="L30" s="51"/>
      <c r="M30" s="51">
        <v>107.5</v>
      </c>
      <c r="N30" s="51"/>
      <c r="O30" s="50">
        <v>44.765740740740725</v>
      </c>
      <c r="P30" s="50">
        <v>3.5784953703703715</v>
      </c>
      <c r="Q30" s="50">
        <v>1.4583333333333315</v>
      </c>
      <c r="R30" s="50">
        <v>0.33333333333333326</v>
      </c>
      <c r="S30" s="50">
        <v>1.0049341310288391E-3</v>
      </c>
      <c r="T30" s="50">
        <v>44.766745674871757</v>
      </c>
      <c r="U30" s="50">
        <v>-293.56658765846117</v>
      </c>
    </row>
    <row r="31" spans="1:21" x14ac:dyDescent="0.2">
      <c r="A31" s="49">
        <v>2021</v>
      </c>
      <c r="B31" s="52">
        <v>208</v>
      </c>
      <c r="C31" s="51">
        <v>25</v>
      </c>
      <c r="D31" s="51">
        <v>21</v>
      </c>
      <c r="E31" s="51"/>
      <c r="F31" s="51">
        <v>9</v>
      </c>
      <c r="G31" s="51"/>
      <c r="H31" s="51">
        <v>1</v>
      </c>
      <c r="I31" s="51">
        <v>12</v>
      </c>
      <c r="J31" s="51"/>
      <c r="K31" s="51"/>
      <c r="L31" s="51"/>
      <c r="M31" s="51">
        <v>66.5</v>
      </c>
      <c r="N31" s="51"/>
      <c r="O31" s="50">
        <v>50.913368055555594</v>
      </c>
      <c r="P31" s="50">
        <v>4.5123726851851869</v>
      </c>
      <c r="Q31" s="50">
        <v>1.4583333333333335</v>
      </c>
      <c r="R31" s="50">
        <v>0.33333333333333381</v>
      </c>
      <c r="S31" s="50">
        <v>6.2744500330234214E-4</v>
      </c>
      <c r="T31" s="50">
        <v>50.913995500558897</v>
      </c>
      <c r="U31" s="50">
        <v>-252.41933783277449</v>
      </c>
    </row>
    <row r="32" spans="1:21" x14ac:dyDescent="0.2">
      <c r="A32" s="49">
        <v>2022</v>
      </c>
      <c r="B32" s="52">
        <v>228</v>
      </c>
      <c r="C32" s="51">
        <v>33</v>
      </c>
      <c r="D32" s="51">
        <v>25</v>
      </c>
      <c r="E32" s="51">
        <v>22</v>
      </c>
      <c r="F32" s="51">
        <v>8</v>
      </c>
      <c r="G32" s="51">
        <v>2</v>
      </c>
      <c r="H32" s="51"/>
      <c r="I32" s="51">
        <v>6</v>
      </c>
      <c r="J32" s="51"/>
      <c r="K32" s="51"/>
      <c r="L32" s="51"/>
      <c r="M32" s="51">
        <v>96</v>
      </c>
      <c r="N32" s="51"/>
      <c r="O32" s="50">
        <v>50.951898148148146</v>
      </c>
      <c r="P32" s="50">
        <v>4.1209259259259268</v>
      </c>
      <c r="Q32" s="50">
        <v>1.4583333333333319</v>
      </c>
      <c r="R32" s="50">
        <v>0.33333333333333331</v>
      </c>
      <c r="S32" s="50">
        <v>8.2958200008737557E-4</v>
      </c>
      <c r="T32" s="50">
        <v>50.952727730148233</v>
      </c>
      <c r="U32" s="50">
        <v>-281.54727226985142</v>
      </c>
    </row>
    <row r="33" spans="1:21" x14ac:dyDescent="0.2">
      <c r="A33" s="49">
        <v>2023</v>
      </c>
      <c r="B33" s="52">
        <v>19</v>
      </c>
      <c r="C33" s="51">
        <v>1</v>
      </c>
      <c r="D33" s="51">
        <v>2</v>
      </c>
      <c r="E33" s="51">
        <v>4</v>
      </c>
      <c r="F33" s="51"/>
      <c r="G33" s="51"/>
      <c r="H33" s="51"/>
      <c r="I33" s="51">
        <v>2</v>
      </c>
      <c r="J33" s="51"/>
      <c r="K33" s="51"/>
      <c r="L33" s="51"/>
      <c r="M33" s="51">
        <v>8.5</v>
      </c>
      <c r="N33" s="51"/>
      <c r="O33" s="50">
        <v>4.6704513888888899</v>
      </c>
      <c r="P33" s="50">
        <v>0.42582175925925925</v>
      </c>
      <c r="Q33" s="50">
        <v>1.4583333333333328</v>
      </c>
      <c r="R33" s="50">
        <v>0.3333333333333332</v>
      </c>
      <c r="S33" s="50">
        <v>8.0768461362597146E-2</v>
      </c>
      <c r="T33" s="50">
        <v>4.7512198502514869</v>
      </c>
      <c r="U33" s="50">
        <v>-22.957113483081837</v>
      </c>
    </row>
    <row r="34" spans="1:21" x14ac:dyDescent="0.2">
      <c r="A34" s="49" t="s">
        <v>24</v>
      </c>
      <c r="B34" s="52">
        <v>797</v>
      </c>
      <c r="C34" s="51">
        <v>87</v>
      </c>
      <c r="D34" s="51">
        <v>81</v>
      </c>
      <c r="E34" s="51">
        <v>26</v>
      </c>
      <c r="F34" s="51">
        <v>30</v>
      </c>
      <c r="G34" s="51">
        <v>2</v>
      </c>
      <c r="H34" s="51">
        <v>1</v>
      </c>
      <c r="I34" s="51">
        <v>21</v>
      </c>
      <c r="J34" s="51">
        <v>47</v>
      </c>
      <c r="K34" s="51"/>
      <c r="L34" s="51"/>
      <c r="M34" s="51">
        <v>291.5</v>
      </c>
      <c r="N34" s="51">
        <v>10</v>
      </c>
      <c r="O34" s="50">
        <v>183.79030092592595</v>
      </c>
      <c r="P34" s="50">
        <v>14.912916666666638</v>
      </c>
      <c r="Q34" s="50">
        <v>1.4583333333333377</v>
      </c>
      <c r="R34" s="50">
        <v>0.33333333333333626</v>
      </c>
      <c r="S34" s="50">
        <v>1.0407618797657254E-3</v>
      </c>
      <c r="T34" s="50">
        <v>183.79134168780573</v>
      </c>
      <c r="U34" s="50">
        <v>-979.95865831219771</v>
      </c>
    </row>
    <row r="35" spans="1:21" x14ac:dyDescent="0.2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</row>
    <row r="36" spans="1:21" x14ac:dyDescent="0.2">
      <c r="A36" s="48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</row>
    <row r="37" spans="1:21" x14ac:dyDescent="0.2">
      <c r="A37" s="48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</row>
    <row r="38" spans="1:21" x14ac:dyDescent="0.2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</row>
    <row r="39" spans="1:21" x14ac:dyDescent="0.2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</row>
    <row r="40" spans="1:21" x14ac:dyDescent="0.2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</row>
    <row r="41" spans="1:21" x14ac:dyDescent="0.2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</row>
    <row r="42" spans="1:21" x14ac:dyDescent="0.2">
      <c r="A42" s="4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</row>
    <row r="43" spans="1:21" x14ac:dyDescent="0.2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</row>
    <row r="44" spans="1:21" x14ac:dyDescent="0.2">
      <c r="A44" s="4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</row>
    <row r="45" spans="1:21" x14ac:dyDescent="0.2">
      <c r="A45" s="4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</row>
    <row r="46" spans="1:21" x14ac:dyDescent="0.2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</row>
    <row r="47" spans="1:21" x14ac:dyDescent="0.2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</row>
    <row r="48" spans="1:21" x14ac:dyDescent="0.2">
      <c r="A48" s="48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</row>
    <row r="49" s="48" customFormat="1" x14ac:dyDescent="0.2"/>
    <row r="50" s="48" customFormat="1" x14ac:dyDescent="0.2"/>
    <row r="51" s="48" customFormat="1" x14ac:dyDescent="0.2"/>
    <row r="52" s="48" customFormat="1" x14ac:dyDescent="0.2"/>
    <row r="53" s="48" customFormat="1" x14ac:dyDescent="0.2"/>
    <row r="54" s="48" customFormat="1" x14ac:dyDescent="0.2"/>
    <row r="55" s="48" customFormat="1" x14ac:dyDescent="0.2"/>
    <row r="56" s="48" customFormat="1" x14ac:dyDescent="0.2"/>
    <row r="57" s="48" customFormat="1" x14ac:dyDescent="0.2"/>
    <row r="58" s="48" customFormat="1" x14ac:dyDescent="0.2"/>
    <row r="59" s="48" customFormat="1" x14ac:dyDescent="0.2"/>
    <row r="60" s="48" customFormat="1" x14ac:dyDescent="0.2"/>
    <row r="61" s="48" customFormat="1" x14ac:dyDescent="0.2"/>
    <row r="62" s="48" customFormat="1" x14ac:dyDescent="0.2"/>
    <row r="63" s="48" customFormat="1" x14ac:dyDescent="0.2"/>
    <row r="64" s="48" customFormat="1" x14ac:dyDescent="0.2"/>
    <row r="65" s="48" customFormat="1" x14ac:dyDescent="0.2"/>
    <row r="66" s="48" customFormat="1" x14ac:dyDescent="0.2"/>
    <row r="67" s="48" customFormat="1" x14ac:dyDescent="0.2"/>
    <row r="68" s="48" customFormat="1" x14ac:dyDescent="0.2"/>
    <row r="69" s="48" customFormat="1" x14ac:dyDescent="0.2"/>
    <row r="70" s="48" customFormat="1" x14ac:dyDescent="0.2"/>
    <row r="71" s="48" customFormat="1" x14ac:dyDescent="0.2"/>
    <row r="72" s="48" customFormat="1" x14ac:dyDescent="0.2"/>
    <row r="73" s="48" customFormat="1" x14ac:dyDescent="0.2"/>
    <row r="74" s="48" customFormat="1" x14ac:dyDescent="0.2"/>
    <row r="75" s="48" customFormat="1" x14ac:dyDescent="0.2"/>
    <row r="76" s="48" customFormat="1" x14ac:dyDescent="0.2"/>
    <row r="77" s="48" customFormat="1" x14ac:dyDescent="0.2"/>
    <row r="78" s="48" customFormat="1" x14ac:dyDescent="0.2"/>
    <row r="79" s="48" customFormat="1" x14ac:dyDescent="0.2"/>
    <row r="80" s="48" customFormat="1" x14ac:dyDescent="0.2"/>
    <row r="81" s="48" customFormat="1" x14ac:dyDescent="0.2"/>
    <row r="82" s="48" customFormat="1" x14ac:dyDescent="0.2"/>
    <row r="83" s="48" customFormat="1" x14ac:dyDescent="0.2"/>
    <row r="84" s="48" customFormat="1" x14ac:dyDescent="0.2"/>
    <row r="85" s="48" customFormat="1" x14ac:dyDescent="0.2"/>
    <row r="86" s="48" customFormat="1" x14ac:dyDescent="0.2"/>
    <row r="87" s="48" customFormat="1" x14ac:dyDescent="0.2"/>
    <row r="88" s="48" customFormat="1" x14ac:dyDescent="0.2"/>
    <row r="89" s="48" customFormat="1" x14ac:dyDescent="0.2"/>
    <row r="90" s="48" customFormat="1" x14ac:dyDescent="0.2"/>
    <row r="91" s="48" customFormat="1" x14ac:dyDescent="0.2"/>
    <row r="92" s="48" customFormat="1" x14ac:dyDescent="0.2"/>
    <row r="93" s="48" customFormat="1" x14ac:dyDescent="0.2"/>
    <row r="94" s="48" customFormat="1" x14ac:dyDescent="0.2"/>
    <row r="95" s="48" customFormat="1" x14ac:dyDescent="0.2"/>
    <row r="96" s="48" customFormat="1" x14ac:dyDescent="0.2"/>
    <row r="97" s="48" customFormat="1" x14ac:dyDescent="0.2"/>
    <row r="98" s="48" customFormat="1" x14ac:dyDescent="0.2"/>
    <row r="99" s="48" customFormat="1" x14ac:dyDescent="0.2"/>
    <row r="100" s="48" customFormat="1" x14ac:dyDescent="0.2"/>
    <row r="101" s="48" customFormat="1" x14ac:dyDescent="0.2"/>
    <row r="102" s="48" customFormat="1" x14ac:dyDescent="0.2"/>
    <row r="103" s="48" customFormat="1" x14ac:dyDescent="0.2"/>
    <row r="104" s="48" customFormat="1" x14ac:dyDescent="0.2"/>
    <row r="105" s="48" customFormat="1" x14ac:dyDescent="0.2"/>
    <row r="106" s="48" customFormat="1" x14ac:dyDescent="0.2"/>
    <row r="107" s="48" customFormat="1" x14ac:dyDescent="0.2"/>
    <row r="108" s="48" customFormat="1" x14ac:dyDescent="0.2"/>
    <row r="109" s="48" customFormat="1" x14ac:dyDescent="0.2"/>
    <row r="110" s="48" customFormat="1" x14ac:dyDescent="0.2"/>
    <row r="111" s="48" customFormat="1" x14ac:dyDescent="0.2"/>
    <row r="112" s="48" customFormat="1" x14ac:dyDescent="0.2"/>
    <row r="113" s="48" customFormat="1" x14ac:dyDescent="0.2"/>
    <row r="114" s="48" customFormat="1" x14ac:dyDescent="0.2"/>
    <row r="115" s="48" customFormat="1" x14ac:dyDescent="0.2"/>
    <row r="116" s="48" customFormat="1" x14ac:dyDescent="0.2"/>
    <row r="117" s="48" customFormat="1" x14ac:dyDescent="0.2"/>
    <row r="118" s="48" customFormat="1" x14ac:dyDescent="0.2"/>
    <row r="119" s="48" customFormat="1" x14ac:dyDescent="0.2"/>
    <row r="120" s="48" customFormat="1" x14ac:dyDescent="0.2"/>
    <row r="121" s="48" customFormat="1" x14ac:dyDescent="0.2"/>
    <row r="122" s="48" customFormat="1" x14ac:dyDescent="0.2"/>
    <row r="123" s="48" customFormat="1" x14ac:dyDescent="0.2"/>
    <row r="124" s="48" customFormat="1" x14ac:dyDescent="0.2"/>
    <row r="125" s="48" customFormat="1" x14ac:dyDescent="0.2"/>
    <row r="126" s="48" customFormat="1" x14ac:dyDescent="0.2"/>
    <row r="127" s="48" customFormat="1" x14ac:dyDescent="0.2"/>
    <row r="128" s="48" customFormat="1" x14ac:dyDescent="0.2"/>
    <row r="129" s="48" customFormat="1" x14ac:dyDescent="0.2"/>
    <row r="130" s="48" customFormat="1" x14ac:dyDescent="0.2"/>
    <row r="131" s="48" customFormat="1" x14ac:dyDescent="0.2"/>
    <row r="132" s="48" customFormat="1" x14ac:dyDescent="0.2"/>
    <row r="133" s="48" customFormat="1" x14ac:dyDescent="0.2"/>
    <row r="134" s="48" customFormat="1" x14ac:dyDescent="0.2"/>
    <row r="135" s="48" customFormat="1" x14ac:dyDescent="0.2"/>
    <row r="136" s="48" customFormat="1" x14ac:dyDescent="0.2"/>
    <row r="137" s="48" customFormat="1" x14ac:dyDescent="0.2"/>
    <row r="138" s="48" customFormat="1" x14ac:dyDescent="0.2"/>
    <row r="139" s="48" customFormat="1" x14ac:dyDescent="0.2"/>
    <row r="140" s="48" customFormat="1" x14ac:dyDescent="0.2"/>
    <row r="141" s="48" customFormat="1" x14ac:dyDescent="0.2"/>
    <row r="142" s="48" customFormat="1" x14ac:dyDescent="0.2"/>
    <row r="143" s="48" customFormat="1" x14ac:dyDescent="0.2"/>
    <row r="144" s="48" customFormat="1" x14ac:dyDescent="0.2"/>
    <row r="145" s="48" customFormat="1" x14ac:dyDescent="0.2"/>
    <row r="146" s="48" customFormat="1" x14ac:dyDescent="0.2"/>
    <row r="147" s="48" customFormat="1" x14ac:dyDescent="0.2"/>
    <row r="148" s="48" customFormat="1" x14ac:dyDescent="0.2"/>
    <row r="149" s="48" customFormat="1" x14ac:dyDescent="0.2"/>
    <row r="150" s="48" customFormat="1" x14ac:dyDescent="0.2"/>
    <row r="151" s="48" customFormat="1" x14ac:dyDescent="0.2"/>
    <row r="152" s="48" customFormat="1" x14ac:dyDescent="0.2"/>
    <row r="153" s="48" customFormat="1" x14ac:dyDescent="0.2"/>
    <row r="154" s="48" customFormat="1" x14ac:dyDescent="0.2"/>
    <row r="155" s="48" customFormat="1" x14ac:dyDescent="0.2"/>
    <row r="156" s="48" customFormat="1" x14ac:dyDescent="0.2"/>
    <row r="157" s="48" customFormat="1" x14ac:dyDescent="0.2"/>
    <row r="158" s="48" customFormat="1" x14ac:dyDescent="0.2"/>
    <row r="159" s="48" customFormat="1" x14ac:dyDescent="0.2"/>
    <row r="160" s="48" customFormat="1" x14ac:dyDescent="0.2"/>
    <row r="161" s="48" customFormat="1" x14ac:dyDescent="0.2"/>
    <row r="162" s="48" customFormat="1" x14ac:dyDescent="0.2"/>
    <row r="163" s="48" customFormat="1" x14ac:dyDescent="0.2"/>
    <row r="164" s="48" customFormat="1" x14ac:dyDescent="0.2"/>
    <row r="165" s="48" customFormat="1" x14ac:dyDescent="0.2"/>
    <row r="166" s="48" customFormat="1" x14ac:dyDescent="0.2"/>
    <row r="167" s="48" customFormat="1" x14ac:dyDescent="0.2"/>
    <row r="168" s="48" customFormat="1" x14ac:dyDescent="0.2"/>
    <row r="169" s="48" customFormat="1" x14ac:dyDescent="0.2"/>
    <row r="170" s="48" customFormat="1" x14ac:dyDescent="0.2"/>
    <row r="171" s="48" customFormat="1" x14ac:dyDescent="0.2"/>
    <row r="172" s="48" customFormat="1" x14ac:dyDescent="0.2"/>
    <row r="173" s="48" customFormat="1" x14ac:dyDescent="0.2"/>
    <row r="174" s="48" customFormat="1" x14ac:dyDescent="0.2"/>
    <row r="175" s="48" customFormat="1" x14ac:dyDescent="0.2"/>
    <row r="176" s="48" customFormat="1" x14ac:dyDescent="0.2"/>
    <row r="177" s="48" customFormat="1" x14ac:dyDescent="0.2"/>
    <row r="178" s="48" customFormat="1" x14ac:dyDescent="0.2"/>
    <row r="179" s="48" customFormat="1" x14ac:dyDescent="0.2"/>
    <row r="180" s="48" customFormat="1" x14ac:dyDescent="0.2"/>
    <row r="181" s="48" customFormat="1" x14ac:dyDescent="0.2"/>
    <row r="182" s="48" customFormat="1" x14ac:dyDescent="0.2"/>
    <row r="183" s="48" customFormat="1" x14ac:dyDescent="0.2"/>
    <row r="184" s="48" customFormat="1" x14ac:dyDescent="0.2"/>
    <row r="185" s="48" customFormat="1" x14ac:dyDescent="0.2"/>
    <row r="186" s="48" customFormat="1" x14ac:dyDescent="0.2"/>
    <row r="187" s="48" customFormat="1" x14ac:dyDescent="0.2"/>
    <row r="188" s="48" customFormat="1" x14ac:dyDescent="0.2"/>
    <row r="189" s="48" customFormat="1" x14ac:dyDescent="0.2"/>
    <row r="190" s="48" customFormat="1" x14ac:dyDescent="0.2"/>
    <row r="191" s="48" customFormat="1" x14ac:dyDescent="0.2"/>
    <row r="192" s="48" customFormat="1" x14ac:dyDescent="0.2"/>
    <row r="193" s="48" customFormat="1" x14ac:dyDescent="0.2"/>
    <row r="194" s="48" customFormat="1" x14ac:dyDescent="0.2"/>
    <row r="195" s="48" customFormat="1" x14ac:dyDescent="0.2"/>
    <row r="196" s="48" customFormat="1" x14ac:dyDescent="0.2"/>
    <row r="197" s="48" customFormat="1" x14ac:dyDescent="0.2"/>
    <row r="198" s="48" customForma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9E0A9-FDCC-498C-B4D1-6C974D45ACCE}">
  <dimension ref="A1:AA197"/>
  <sheetViews>
    <sheetView workbookViewId="0">
      <selection activeCell="V19" sqref="V19"/>
    </sheetView>
  </sheetViews>
  <sheetFormatPr baseColWidth="10" defaultRowHeight="12.75" x14ac:dyDescent="0.2"/>
  <cols>
    <col min="1" max="1" width="9.83203125" bestFit="1" customWidth="1"/>
    <col min="2" max="2" width="21.5" bestFit="1" customWidth="1"/>
    <col min="3" max="3" width="41.1640625" bestFit="1" customWidth="1"/>
    <col min="4" max="4" width="16.5" bestFit="1" customWidth="1"/>
    <col min="5" max="5" width="19.83203125" style="6" bestFit="1" customWidth="1"/>
    <col min="6" max="6" width="27.6640625" style="6" bestFit="1" customWidth="1"/>
    <col min="7" max="7" width="18.33203125" style="6" bestFit="1" customWidth="1"/>
    <col min="8" max="8" width="26.83203125" style="6" bestFit="1" customWidth="1"/>
    <col min="9" max="9" width="23.1640625" style="6" bestFit="1" customWidth="1"/>
    <col min="10" max="10" width="23.5" style="6" bestFit="1" customWidth="1"/>
    <col min="11" max="11" width="29" style="6" bestFit="1" customWidth="1"/>
    <col min="12" max="12" width="19.6640625" style="6" bestFit="1" customWidth="1"/>
    <col min="13" max="13" width="28" style="6" bestFit="1" customWidth="1"/>
    <col min="14" max="14" width="23.83203125" style="6" bestFit="1" customWidth="1"/>
    <col min="15" max="15" width="29.6640625" style="1" bestFit="1" customWidth="1"/>
    <col min="16" max="16" width="18.6640625" style="1" bestFit="1" customWidth="1"/>
    <col min="17" max="17" width="18.6640625" style="1" customWidth="1"/>
    <col min="18" max="18" width="20.1640625" customWidth="1"/>
    <col min="19" max="19" width="24.83203125" style="1" bestFit="1" customWidth="1"/>
    <col min="20" max="20" width="36.6640625" bestFit="1" customWidth="1"/>
    <col min="21" max="21" width="20.1640625" bestFit="1" customWidth="1"/>
    <col min="22" max="22" width="24.83203125" bestFit="1" customWidth="1"/>
    <col min="23" max="23" width="28.33203125" bestFit="1" customWidth="1"/>
    <col min="24" max="24" width="26.33203125" bestFit="1" customWidth="1"/>
    <col min="25" max="25" width="14.83203125" bestFit="1" customWidth="1"/>
    <col min="26" max="26" width="16.1640625" bestFit="1" customWidth="1"/>
    <col min="27" max="27" width="18.1640625" bestFit="1" customWidth="1"/>
  </cols>
  <sheetData>
    <row r="1" spans="1:27" x14ac:dyDescent="0.2">
      <c r="P1" s="7"/>
      <c r="Q1" s="7"/>
      <c r="R1" s="8"/>
      <c r="S1" s="8"/>
      <c r="T1" s="7"/>
      <c r="U1" s="8"/>
      <c r="V1" s="8"/>
    </row>
    <row r="2" spans="1:27" x14ac:dyDescent="0.2">
      <c r="A2" s="47" t="s">
        <v>73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58" t="s">
        <v>74</v>
      </c>
      <c r="T2" s="58"/>
      <c r="U2" s="58"/>
      <c r="V2" s="58"/>
      <c r="W2" s="58"/>
      <c r="X2" s="58"/>
      <c r="Y2" s="58"/>
      <c r="Z2" s="58"/>
      <c r="AA2" s="58"/>
    </row>
    <row r="3" spans="1:27" x14ac:dyDescent="0.2"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</row>
    <row r="4" spans="1:27" x14ac:dyDescent="0.2">
      <c r="A4" s="5" t="s">
        <v>38</v>
      </c>
      <c r="B4" s="2" t="s">
        <v>23</v>
      </c>
      <c r="C4" s="2" t="s">
        <v>29</v>
      </c>
      <c r="D4" s="2" t="s">
        <v>30</v>
      </c>
      <c r="E4" s="3" t="s">
        <v>25</v>
      </c>
      <c r="F4" s="3" t="s">
        <v>31</v>
      </c>
      <c r="G4" s="3" t="s">
        <v>32</v>
      </c>
      <c r="H4" s="3" t="s">
        <v>39</v>
      </c>
      <c r="I4" s="3" t="s">
        <v>33</v>
      </c>
      <c r="J4" s="3" t="s">
        <v>34</v>
      </c>
      <c r="K4" s="3" t="s">
        <v>35</v>
      </c>
      <c r="L4" s="3" t="s">
        <v>27</v>
      </c>
      <c r="M4" s="3" t="s">
        <v>28</v>
      </c>
      <c r="N4" s="3" t="s">
        <v>26</v>
      </c>
      <c r="O4" s="4" t="s">
        <v>36</v>
      </c>
      <c r="P4" s="4" t="s">
        <v>37</v>
      </c>
      <c r="Q4" s="7" t="s">
        <v>40</v>
      </c>
      <c r="R4" s="5" t="s">
        <v>50</v>
      </c>
      <c r="S4" s="2" t="s">
        <v>41</v>
      </c>
      <c r="T4" s="2" t="s">
        <v>42</v>
      </c>
      <c r="U4" s="2" t="s">
        <v>43</v>
      </c>
      <c r="V4" s="2" t="s">
        <v>44</v>
      </c>
      <c r="W4" s="2" t="s">
        <v>45</v>
      </c>
      <c r="X4" s="2" t="s">
        <v>46</v>
      </c>
      <c r="Y4" s="2" t="s">
        <v>47</v>
      </c>
      <c r="Z4" s="2" t="s">
        <v>48</v>
      </c>
      <c r="AA4" s="2" t="s">
        <v>49</v>
      </c>
    </row>
    <row r="5" spans="1:27" x14ac:dyDescent="0.2">
      <c r="A5" s="5">
        <v>2019</v>
      </c>
      <c r="B5" s="2">
        <v>29</v>
      </c>
      <c r="C5" s="2">
        <v>5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4">
        <v>1.9660763888888888</v>
      </c>
      <c r="P5" s="4">
        <v>0.18177083333333333</v>
      </c>
      <c r="Q5" s="8">
        <v>1.4583333333333333</v>
      </c>
      <c r="R5" s="8">
        <v>0.33333333333333331</v>
      </c>
      <c r="S5" s="4">
        <f>SUM(D5:M5)*(Q5/C5)</f>
        <v>0</v>
      </c>
      <c r="T5" s="4">
        <f>+O5+S5</f>
        <v>1.9660763888888888</v>
      </c>
      <c r="U5" s="4">
        <f>IF(T5&gt;Q5,T5-Q5,0)</f>
        <v>0.50774305555555554</v>
      </c>
      <c r="V5" s="4">
        <f t="shared" ref="V5:V36" si="0">IF(AND(S5=0,T5&gt;Q5),IF(U5&gt;R5,((R5*1.25)+(U5-R5)*1.5),(U5*1.25)),0)</f>
        <v>0.67828124999999995</v>
      </c>
      <c r="W5" s="4">
        <f t="shared" ref="W5:W36" si="1">IF(V5=0,U5,V5)</f>
        <v>0.67828124999999995</v>
      </c>
      <c r="X5" s="4">
        <f t="shared" ref="X5:X36" si="2">IF(AND(O5&lt;&gt;0,T5&lt;Q5),IF(T5&lt;Q5,Q5-T5,0),0)</f>
        <v>0</v>
      </c>
      <c r="Y5" s="4">
        <f>E5*(Q5/C5)</f>
        <v>0</v>
      </c>
      <c r="Z5" s="4">
        <f t="shared" ref="Z5:Z68" si="3">IF(W5&gt;SUM(X5,Y5),0,IF(W5=SUM(X5,Y5),0,X5+Y5-W5))</f>
        <v>0</v>
      </c>
      <c r="AA5" s="4">
        <f t="shared" ref="AA5:AA68" si="4">IF(W5&gt;SUM(X5,Y5),W5-X5-Y5,IF(W5=SUM(X5,Y5),0,0))</f>
        <v>0.67828124999999995</v>
      </c>
    </row>
    <row r="6" spans="1:27" x14ac:dyDescent="0.2">
      <c r="A6" s="5">
        <v>2019</v>
      </c>
      <c r="B6" s="2">
        <v>30</v>
      </c>
      <c r="C6" s="2">
        <v>5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>
        <v>2.0213194444444444</v>
      </c>
      <c r="P6" s="4">
        <v>0.12706018518518519</v>
      </c>
      <c r="Q6" s="8">
        <v>1.4583333333333333</v>
      </c>
      <c r="R6" s="8">
        <v>0.33333333333333331</v>
      </c>
      <c r="S6" s="4">
        <f t="shared" ref="S6:S69" si="5">SUM(D6:M6)*(Q6/C6)</f>
        <v>0</v>
      </c>
      <c r="T6" s="4">
        <f t="shared" ref="T6:T68" si="6">+O6+S6</f>
        <v>2.0213194444444444</v>
      </c>
      <c r="U6" s="4">
        <f t="shared" ref="U6:U69" si="7">IF(T6&gt;Q6,T6-Q6,0)</f>
        <v>0.56298611111111119</v>
      </c>
      <c r="V6" s="4">
        <f t="shared" si="0"/>
        <v>0.76114583333333341</v>
      </c>
      <c r="W6" s="4">
        <f t="shared" si="1"/>
        <v>0.76114583333333341</v>
      </c>
      <c r="X6" s="4">
        <f t="shared" si="2"/>
        <v>0</v>
      </c>
      <c r="Y6" s="4">
        <f t="shared" ref="Y6:Y69" si="8">E6*(Q6/C6)</f>
        <v>0</v>
      </c>
      <c r="Z6" s="4">
        <f t="shared" si="3"/>
        <v>0</v>
      </c>
      <c r="AA6" s="4">
        <f t="shared" si="4"/>
        <v>0.76114583333333341</v>
      </c>
    </row>
    <row r="7" spans="1:27" x14ac:dyDescent="0.2">
      <c r="A7" s="5">
        <v>2019</v>
      </c>
      <c r="B7" s="2">
        <v>31</v>
      </c>
      <c r="C7" s="2">
        <v>4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4">
        <v>1.394814814814815</v>
      </c>
      <c r="P7" s="4">
        <v>0.13326388888888888</v>
      </c>
      <c r="Q7" s="8">
        <v>1.4583333333333299</v>
      </c>
      <c r="R7" s="8">
        <v>0.33333333333333298</v>
      </c>
      <c r="S7" s="4">
        <f t="shared" si="5"/>
        <v>0</v>
      </c>
      <c r="T7" s="4">
        <f t="shared" si="6"/>
        <v>1.394814814814815</v>
      </c>
      <c r="U7" s="4">
        <f t="shared" si="7"/>
        <v>0</v>
      </c>
      <c r="V7" s="4">
        <f t="shared" si="0"/>
        <v>0</v>
      </c>
      <c r="W7" s="4">
        <f t="shared" si="1"/>
        <v>0</v>
      </c>
      <c r="X7" s="4">
        <f t="shared" si="2"/>
        <v>6.3518518518514977E-2</v>
      </c>
      <c r="Y7" s="4">
        <f t="shared" si="8"/>
        <v>0</v>
      </c>
      <c r="Z7" s="4">
        <f t="shared" si="3"/>
        <v>6.3518518518514977E-2</v>
      </c>
      <c r="AA7" s="4">
        <f t="shared" si="4"/>
        <v>0</v>
      </c>
    </row>
    <row r="8" spans="1:27" x14ac:dyDescent="0.2">
      <c r="A8" s="5">
        <v>2019</v>
      </c>
      <c r="B8" s="2">
        <v>32</v>
      </c>
      <c r="C8" s="2">
        <v>5</v>
      </c>
      <c r="D8" s="3">
        <v>3</v>
      </c>
      <c r="E8" s="3">
        <v>1</v>
      </c>
      <c r="F8" s="3"/>
      <c r="G8" s="3"/>
      <c r="H8" s="3"/>
      <c r="I8" s="3"/>
      <c r="J8" s="3"/>
      <c r="K8" s="3"/>
      <c r="L8" s="3"/>
      <c r="M8" s="3"/>
      <c r="N8" s="3">
        <v>1</v>
      </c>
      <c r="O8" s="4">
        <v>0</v>
      </c>
      <c r="P8" s="4">
        <v>0</v>
      </c>
      <c r="Q8" s="8">
        <v>1.4583333333333299</v>
      </c>
      <c r="R8" s="8">
        <v>0.33333333333333298</v>
      </c>
      <c r="S8" s="4">
        <f t="shared" si="5"/>
        <v>1.1666666666666639</v>
      </c>
      <c r="T8" s="4">
        <f t="shared" si="6"/>
        <v>1.1666666666666639</v>
      </c>
      <c r="U8" s="4">
        <f t="shared" si="7"/>
        <v>0</v>
      </c>
      <c r="V8" s="4">
        <f t="shared" si="0"/>
        <v>0</v>
      </c>
      <c r="W8" s="4">
        <f t="shared" si="1"/>
        <v>0</v>
      </c>
      <c r="X8" s="4">
        <f t="shared" si="2"/>
        <v>0</v>
      </c>
      <c r="Y8" s="4">
        <f t="shared" si="8"/>
        <v>0.29166666666666596</v>
      </c>
      <c r="Z8" s="4">
        <f t="shared" si="3"/>
        <v>0.29166666666666596</v>
      </c>
      <c r="AA8" s="4">
        <f t="shared" si="4"/>
        <v>0</v>
      </c>
    </row>
    <row r="9" spans="1:27" x14ac:dyDescent="0.2">
      <c r="A9" s="5">
        <v>2019</v>
      </c>
      <c r="B9" s="2">
        <v>33</v>
      </c>
      <c r="C9" s="2">
        <v>5</v>
      </c>
      <c r="D9" s="3"/>
      <c r="E9" s="3"/>
      <c r="F9" s="3"/>
      <c r="G9" s="3">
        <v>1</v>
      </c>
      <c r="H9" s="3"/>
      <c r="I9" s="3"/>
      <c r="J9" s="3"/>
      <c r="K9" s="3"/>
      <c r="L9" s="3"/>
      <c r="M9" s="3"/>
      <c r="N9" s="3">
        <v>4</v>
      </c>
      <c r="O9" s="4">
        <v>0</v>
      </c>
      <c r="P9" s="4">
        <v>0</v>
      </c>
      <c r="Q9" s="8">
        <v>1.4583333333333299</v>
      </c>
      <c r="R9" s="8">
        <v>0.33333333333333298</v>
      </c>
      <c r="S9" s="4">
        <f t="shared" si="5"/>
        <v>0.29166666666666596</v>
      </c>
      <c r="T9" s="4">
        <f t="shared" si="6"/>
        <v>0.29166666666666596</v>
      </c>
      <c r="U9" s="4">
        <f t="shared" si="7"/>
        <v>0</v>
      </c>
      <c r="V9" s="4">
        <f t="shared" si="0"/>
        <v>0</v>
      </c>
      <c r="W9" s="4">
        <f t="shared" si="1"/>
        <v>0</v>
      </c>
      <c r="X9" s="4">
        <f t="shared" si="2"/>
        <v>0</v>
      </c>
      <c r="Y9" s="4">
        <f t="shared" si="8"/>
        <v>0</v>
      </c>
      <c r="Z9" s="4">
        <f t="shared" si="3"/>
        <v>0</v>
      </c>
      <c r="AA9" s="4">
        <f t="shared" si="4"/>
        <v>0</v>
      </c>
    </row>
    <row r="10" spans="1:27" x14ac:dyDescent="0.2">
      <c r="A10" s="5">
        <v>2019</v>
      </c>
      <c r="B10" s="2">
        <v>34</v>
      </c>
      <c r="C10" s="2">
        <v>5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>
        <v>5</v>
      </c>
      <c r="O10" s="4">
        <v>0</v>
      </c>
      <c r="P10" s="4">
        <v>0</v>
      </c>
      <c r="Q10" s="8">
        <v>1.4583333333333299</v>
      </c>
      <c r="R10" s="8">
        <v>0.33333333333333298</v>
      </c>
      <c r="S10" s="4">
        <f t="shared" si="5"/>
        <v>0</v>
      </c>
      <c r="T10" s="4">
        <f t="shared" si="6"/>
        <v>0</v>
      </c>
      <c r="U10" s="4">
        <f t="shared" si="7"/>
        <v>0</v>
      </c>
      <c r="V10" s="4">
        <f t="shared" si="0"/>
        <v>0</v>
      </c>
      <c r="W10" s="4">
        <f t="shared" si="1"/>
        <v>0</v>
      </c>
      <c r="X10" s="4">
        <f t="shared" si="2"/>
        <v>0</v>
      </c>
      <c r="Y10" s="4">
        <f t="shared" si="8"/>
        <v>0</v>
      </c>
      <c r="Z10" s="4">
        <f t="shared" si="3"/>
        <v>0</v>
      </c>
      <c r="AA10" s="4">
        <f t="shared" si="4"/>
        <v>0</v>
      </c>
    </row>
    <row r="11" spans="1:27" x14ac:dyDescent="0.2">
      <c r="A11" s="5">
        <v>2019</v>
      </c>
      <c r="B11" s="2">
        <v>35</v>
      </c>
      <c r="C11" s="2">
        <v>5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4">
        <v>1.903900462962963</v>
      </c>
      <c r="P11" s="4">
        <v>9.6527777777777796E-2</v>
      </c>
      <c r="Q11" s="8">
        <v>1.4583333333333299</v>
      </c>
      <c r="R11" s="8">
        <v>0.33333333333333298</v>
      </c>
      <c r="S11" s="4">
        <f t="shared" si="5"/>
        <v>0</v>
      </c>
      <c r="T11" s="4">
        <f t="shared" si="6"/>
        <v>1.903900462962963</v>
      </c>
      <c r="U11" s="4">
        <f t="shared" si="7"/>
        <v>0.44556712962963307</v>
      </c>
      <c r="V11" s="4">
        <f t="shared" si="0"/>
        <v>0.58501736111111635</v>
      </c>
      <c r="W11" s="4">
        <f t="shared" si="1"/>
        <v>0.58501736111111635</v>
      </c>
      <c r="X11" s="4">
        <f t="shared" si="2"/>
        <v>0</v>
      </c>
      <c r="Y11" s="4">
        <f t="shared" si="8"/>
        <v>0</v>
      </c>
      <c r="Z11" s="4">
        <f t="shared" si="3"/>
        <v>0</v>
      </c>
      <c r="AA11" s="4">
        <f t="shared" si="4"/>
        <v>0.58501736111111635</v>
      </c>
    </row>
    <row r="12" spans="1:27" x14ac:dyDescent="0.2">
      <c r="A12" s="5">
        <v>2019</v>
      </c>
      <c r="B12" s="2">
        <v>36</v>
      </c>
      <c r="C12" s="2">
        <v>5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4">
        <v>1.9970138888888886</v>
      </c>
      <c r="P12" s="4">
        <v>0.14943287037037037</v>
      </c>
      <c r="Q12" s="8">
        <v>1.4583333333333299</v>
      </c>
      <c r="R12" s="8">
        <v>0.33333333333333298</v>
      </c>
      <c r="S12" s="4">
        <f t="shared" si="5"/>
        <v>0</v>
      </c>
      <c r="T12" s="4">
        <f t="shared" si="6"/>
        <v>1.9970138888888886</v>
      </c>
      <c r="U12" s="4">
        <f t="shared" si="7"/>
        <v>0.53868055555555872</v>
      </c>
      <c r="V12" s="4">
        <f t="shared" si="0"/>
        <v>0.72468750000000481</v>
      </c>
      <c r="W12" s="4">
        <f t="shared" si="1"/>
        <v>0.72468750000000481</v>
      </c>
      <c r="X12" s="4">
        <f t="shared" si="2"/>
        <v>0</v>
      </c>
      <c r="Y12" s="4">
        <f t="shared" si="8"/>
        <v>0</v>
      </c>
      <c r="Z12" s="4">
        <f t="shared" si="3"/>
        <v>0</v>
      </c>
      <c r="AA12" s="4">
        <f t="shared" si="4"/>
        <v>0.72468750000000481</v>
      </c>
    </row>
    <row r="13" spans="1:27" x14ac:dyDescent="0.2">
      <c r="A13" s="5">
        <v>2019</v>
      </c>
      <c r="B13" s="2">
        <v>37</v>
      </c>
      <c r="C13" s="2">
        <v>5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4">
        <v>1.8309722222222222</v>
      </c>
      <c r="P13" s="4">
        <v>0.10673611111111111</v>
      </c>
      <c r="Q13" s="8">
        <v>1.4583333333333299</v>
      </c>
      <c r="R13" s="8">
        <v>0.33333333333333298</v>
      </c>
      <c r="S13" s="4">
        <f t="shared" si="5"/>
        <v>0</v>
      </c>
      <c r="T13" s="4">
        <f t="shared" si="6"/>
        <v>1.8309722222222222</v>
      </c>
      <c r="U13" s="4">
        <f t="shared" si="7"/>
        <v>0.37263888888889229</v>
      </c>
      <c r="V13" s="4">
        <f t="shared" si="0"/>
        <v>0.47562500000000518</v>
      </c>
      <c r="W13" s="4">
        <f t="shared" si="1"/>
        <v>0.47562500000000518</v>
      </c>
      <c r="X13" s="4">
        <f t="shared" si="2"/>
        <v>0</v>
      </c>
      <c r="Y13" s="4">
        <f t="shared" si="8"/>
        <v>0</v>
      </c>
      <c r="Z13" s="4">
        <f t="shared" si="3"/>
        <v>0</v>
      </c>
      <c r="AA13" s="4">
        <f t="shared" si="4"/>
        <v>0.47562500000000518</v>
      </c>
    </row>
    <row r="14" spans="1:27" x14ac:dyDescent="0.2">
      <c r="A14" s="5">
        <v>2019</v>
      </c>
      <c r="B14" s="2">
        <v>38</v>
      </c>
      <c r="C14" s="2">
        <v>5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4">
        <v>1.850810185185185</v>
      </c>
      <c r="P14" s="4">
        <v>9.5543981481481494E-2</v>
      </c>
      <c r="Q14" s="8">
        <v>1.4583333333333299</v>
      </c>
      <c r="R14" s="8">
        <v>0.33333333333333298</v>
      </c>
      <c r="S14" s="4">
        <f t="shared" si="5"/>
        <v>0</v>
      </c>
      <c r="T14" s="4">
        <f t="shared" si="6"/>
        <v>1.850810185185185</v>
      </c>
      <c r="U14" s="4">
        <f t="shared" si="7"/>
        <v>0.3924768518518551</v>
      </c>
      <c r="V14" s="4">
        <f t="shared" si="0"/>
        <v>0.50538194444444939</v>
      </c>
      <c r="W14" s="4">
        <f t="shared" si="1"/>
        <v>0.50538194444444939</v>
      </c>
      <c r="X14" s="4">
        <f t="shared" si="2"/>
        <v>0</v>
      </c>
      <c r="Y14" s="4">
        <f t="shared" si="8"/>
        <v>0</v>
      </c>
      <c r="Z14" s="4">
        <f t="shared" si="3"/>
        <v>0</v>
      </c>
      <c r="AA14" s="4">
        <f t="shared" si="4"/>
        <v>0.50538194444444939</v>
      </c>
    </row>
    <row r="15" spans="1:27" x14ac:dyDescent="0.2">
      <c r="A15" s="5">
        <v>2019</v>
      </c>
      <c r="B15" s="2">
        <v>39</v>
      </c>
      <c r="C15" s="2">
        <v>4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4">
        <v>1.3820254629629631</v>
      </c>
      <c r="P15" s="4">
        <v>7.2581018518518517E-2</v>
      </c>
      <c r="Q15" s="8">
        <v>1.4583333333333299</v>
      </c>
      <c r="R15" s="8">
        <v>0.33333333333333298</v>
      </c>
      <c r="S15" s="4">
        <f t="shared" si="5"/>
        <v>0</v>
      </c>
      <c r="T15" s="4">
        <f t="shared" si="6"/>
        <v>1.3820254629629631</v>
      </c>
      <c r="U15" s="4">
        <f t="shared" si="7"/>
        <v>0</v>
      </c>
      <c r="V15" s="4">
        <f t="shared" si="0"/>
        <v>0</v>
      </c>
      <c r="W15" s="4">
        <f t="shared" si="1"/>
        <v>0</v>
      </c>
      <c r="X15" s="4">
        <f t="shared" si="2"/>
        <v>7.6307870370366793E-2</v>
      </c>
      <c r="Y15" s="4">
        <f t="shared" si="8"/>
        <v>0</v>
      </c>
      <c r="Z15" s="4">
        <f t="shared" si="3"/>
        <v>7.6307870370366793E-2</v>
      </c>
      <c r="AA15" s="4">
        <f t="shared" si="4"/>
        <v>0</v>
      </c>
    </row>
    <row r="16" spans="1:27" x14ac:dyDescent="0.2">
      <c r="A16" s="5">
        <v>2019</v>
      </c>
      <c r="B16" s="2">
        <v>40</v>
      </c>
      <c r="C16" s="2">
        <v>5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4">
        <v>1.7479050925925927</v>
      </c>
      <c r="P16" s="4">
        <v>0.12918981481481484</v>
      </c>
      <c r="Q16" s="8">
        <v>1.4583333333333299</v>
      </c>
      <c r="R16" s="8">
        <v>0.33333333333333298</v>
      </c>
      <c r="S16" s="4">
        <f t="shared" si="5"/>
        <v>0</v>
      </c>
      <c r="T16" s="4">
        <f t="shared" si="6"/>
        <v>1.7479050925925927</v>
      </c>
      <c r="U16" s="4">
        <f t="shared" si="7"/>
        <v>0.28957175925926282</v>
      </c>
      <c r="V16" s="4">
        <f t="shared" si="0"/>
        <v>0.36196469907407852</v>
      </c>
      <c r="W16" s="4">
        <f t="shared" si="1"/>
        <v>0.36196469907407852</v>
      </c>
      <c r="X16" s="4">
        <f t="shared" si="2"/>
        <v>0</v>
      </c>
      <c r="Y16" s="4">
        <f t="shared" si="8"/>
        <v>0</v>
      </c>
      <c r="Z16" s="4">
        <f t="shared" si="3"/>
        <v>0</v>
      </c>
      <c r="AA16" s="4">
        <f t="shared" si="4"/>
        <v>0.36196469907407852</v>
      </c>
    </row>
    <row r="17" spans="1:27" x14ac:dyDescent="0.2">
      <c r="A17" s="5">
        <v>2019</v>
      </c>
      <c r="B17" s="2">
        <v>41</v>
      </c>
      <c r="C17" s="2">
        <v>4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4">
        <v>1.416747685185185</v>
      </c>
      <c r="P17" s="4">
        <v>0.11276620370370369</v>
      </c>
      <c r="Q17" s="8">
        <v>1.4583333333333299</v>
      </c>
      <c r="R17" s="8">
        <v>0.33333333333333298</v>
      </c>
      <c r="S17" s="4">
        <f t="shared" si="5"/>
        <v>0</v>
      </c>
      <c r="T17" s="4">
        <f t="shared" si="6"/>
        <v>1.416747685185185</v>
      </c>
      <c r="U17" s="4">
        <f t="shared" si="7"/>
        <v>0</v>
      </c>
      <c r="V17" s="4">
        <f t="shared" si="0"/>
        <v>0</v>
      </c>
      <c r="W17" s="4">
        <f t="shared" si="1"/>
        <v>0</v>
      </c>
      <c r="X17" s="4">
        <f t="shared" si="2"/>
        <v>4.1585648148144916E-2</v>
      </c>
      <c r="Y17" s="4">
        <f t="shared" si="8"/>
        <v>0</v>
      </c>
      <c r="Z17" s="4">
        <f t="shared" si="3"/>
        <v>4.1585648148144916E-2</v>
      </c>
      <c r="AA17" s="4">
        <f t="shared" si="4"/>
        <v>0</v>
      </c>
    </row>
    <row r="18" spans="1:27" x14ac:dyDescent="0.2">
      <c r="A18" s="5">
        <v>2019</v>
      </c>
      <c r="B18" s="2">
        <v>42</v>
      </c>
      <c r="C18" s="2">
        <v>4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4">
        <v>1.4418749999999998</v>
      </c>
      <c r="P18" s="4">
        <v>8.2268518518518519E-2</v>
      </c>
      <c r="Q18" s="8">
        <v>1.4583333333333299</v>
      </c>
      <c r="R18" s="8">
        <v>0.33333333333333298</v>
      </c>
      <c r="S18" s="4">
        <f t="shared" si="5"/>
        <v>0</v>
      </c>
      <c r="T18" s="4">
        <f t="shared" si="6"/>
        <v>1.4418749999999998</v>
      </c>
      <c r="U18" s="4">
        <f t="shared" si="7"/>
        <v>0</v>
      </c>
      <c r="V18" s="4">
        <f t="shared" si="0"/>
        <v>0</v>
      </c>
      <c r="W18" s="4">
        <f t="shared" si="1"/>
        <v>0</v>
      </c>
      <c r="X18" s="4">
        <f t="shared" si="2"/>
        <v>1.6458333333330133E-2</v>
      </c>
      <c r="Y18" s="4">
        <f t="shared" si="8"/>
        <v>0</v>
      </c>
      <c r="Z18" s="4">
        <f t="shared" si="3"/>
        <v>1.6458333333330133E-2</v>
      </c>
      <c r="AA18" s="4">
        <f t="shared" si="4"/>
        <v>0</v>
      </c>
    </row>
    <row r="19" spans="1:27" x14ac:dyDescent="0.2">
      <c r="A19" s="5">
        <v>2019</v>
      </c>
      <c r="B19" s="2">
        <v>43</v>
      </c>
      <c r="C19" s="2">
        <v>4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4">
        <v>1.6208680555555555</v>
      </c>
      <c r="P19" s="4">
        <v>0.11934027777777778</v>
      </c>
      <c r="Q19" s="8">
        <v>1.4583333333333299</v>
      </c>
      <c r="R19" s="8">
        <v>0.33333333333333298</v>
      </c>
      <c r="S19" s="4">
        <f t="shared" si="5"/>
        <v>0</v>
      </c>
      <c r="T19" s="4">
        <f t="shared" si="6"/>
        <v>1.6208680555555555</v>
      </c>
      <c r="U19" s="4">
        <f t="shared" si="7"/>
        <v>0.16253472222222554</v>
      </c>
      <c r="V19" s="4">
        <f t="shared" si="0"/>
        <v>0.20316840277778192</v>
      </c>
      <c r="W19" s="4">
        <f t="shared" si="1"/>
        <v>0.20316840277778192</v>
      </c>
      <c r="X19" s="4">
        <f t="shared" si="2"/>
        <v>0</v>
      </c>
      <c r="Y19" s="4">
        <f t="shared" si="8"/>
        <v>0</v>
      </c>
      <c r="Z19" s="4">
        <f t="shared" si="3"/>
        <v>0</v>
      </c>
      <c r="AA19" s="4">
        <f t="shared" si="4"/>
        <v>0.20316840277778192</v>
      </c>
    </row>
    <row r="20" spans="1:27" x14ac:dyDescent="0.2">
      <c r="A20" s="5">
        <v>2019</v>
      </c>
      <c r="B20" s="2">
        <v>44</v>
      </c>
      <c r="C20" s="2">
        <v>4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4">
        <v>1.3082407407407406</v>
      </c>
      <c r="P20" s="4">
        <v>0.10344907407407408</v>
      </c>
      <c r="Q20" s="8">
        <v>1.4583333333333299</v>
      </c>
      <c r="R20" s="8">
        <v>0.33333333333333298</v>
      </c>
      <c r="S20" s="4">
        <f t="shared" si="5"/>
        <v>0</v>
      </c>
      <c r="T20" s="4">
        <f t="shared" si="6"/>
        <v>1.3082407407407406</v>
      </c>
      <c r="U20" s="4">
        <f t="shared" si="7"/>
        <v>0</v>
      </c>
      <c r="V20" s="4">
        <f t="shared" si="0"/>
        <v>0</v>
      </c>
      <c r="W20" s="4">
        <f t="shared" si="1"/>
        <v>0</v>
      </c>
      <c r="X20" s="4">
        <f t="shared" si="2"/>
        <v>0.15009259259258934</v>
      </c>
      <c r="Y20" s="4">
        <f t="shared" si="8"/>
        <v>0</v>
      </c>
      <c r="Z20" s="4">
        <f t="shared" si="3"/>
        <v>0.15009259259258934</v>
      </c>
      <c r="AA20" s="4">
        <f t="shared" si="4"/>
        <v>0</v>
      </c>
    </row>
    <row r="21" spans="1:27" x14ac:dyDescent="0.2">
      <c r="A21" s="5">
        <v>2019</v>
      </c>
      <c r="B21" s="2">
        <v>45</v>
      </c>
      <c r="C21" s="2">
        <v>4</v>
      </c>
      <c r="D21" s="3"/>
      <c r="E21" s="3">
        <v>1</v>
      </c>
      <c r="F21" s="3"/>
      <c r="G21" s="3"/>
      <c r="H21" s="3"/>
      <c r="I21" s="3"/>
      <c r="J21" s="3"/>
      <c r="K21" s="3"/>
      <c r="L21" s="3"/>
      <c r="M21" s="3"/>
      <c r="N21" s="3"/>
      <c r="O21" s="4">
        <v>1.1247569444444445</v>
      </c>
      <c r="P21" s="4">
        <v>0.10332175925925925</v>
      </c>
      <c r="Q21" s="8">
        <v>1.4583333333333299</v>
      </c>
      <c r="R21" s="8">
        <v>0.33333333333333298</v>
      </c>
      <c r="S21" s="4">
        <f t="shared" si="5"/>
        <v>0.36458333333333248</v>
      </c>
      <c r="T21" s="4">
        <f t="shared" si="6"/>
        <v>1.4893402777777771</v>
      </c>
      <c r="U21" s="4">
        <f t="shared" si="7"/>
        <v>3.1006944444447182E-2</v>
      </c>
      <c r="V21" s="4">
        <f t="shared" si="0"/>
        <v>0</v>
      </c>
      <c r="W21" s="4">
        <f t="shared" si="1"/>
        <v>3.1006944444447182E-2</v>
      </c>
      <c r="X21" s="4">
        <f t="shared" si="2"/>
        <v>0</v>
      </c>
      <c r="Y21" s="4">
        <f t="shared" si="8"/>
        <v>0.36458333333333248</v>
      </c>
      <c r="Z21" s="4">
        <f t="shared" si="3"/>
        <v>0.3335763888888853</v>
      </c>
      <c r="AA21" s="4">
        <f t="shared" si="4"/>
        <v>0</v>
      </c>
    </row>
    <row r="22" spans="1:27" x14ac:dyDescent="0.2">
      <c r="A22" s="5">
        <v>2019</v>
      </c>
      <c r="B22" s="2">
        <v>46</v>
      </c>
      <c r="C22" s="2">
        <v>4</v>
      </c>
      <c r="D22" s="3"/>
      <c r="E22" s="3"/>
      <c r="F22" s="3"/>
      <c r="G22" s="3">
        <v>1</v>
      </c>
      <c r="H22" s="3"/>
      <c r="I22" s="3"/>
      <c r="J22" s="3"/>
      <c r="K22" s="3"/>
      <c r="L22" s="3"/>
      <c r="M22" s="3"/>
      <c r="N22" s="3"/>
      <c r="O22" s="4">
        <v>1.2037731481481482</v>
      </c>
      <c r="P22" s="4">
        <v>8.7708333333333333E-2</v>
      </c>
      <c r="Q22" s="8">
        <v>1.4583333333333299</v>
      </c>
      <c r="R22" s="8">
        <v>0.33333333333333298</v>
      </c>
      <c r="S22" s="4">
        <f t="shared" si="5"/>
        <v>0.36458333333333248</v>
      </c>
      <c r="T22" s="4">
        <f t="shared" si="6"/>
        <v>1.5683564814814805</v>
      </c>
      <c r="U22" s="4">
        <f>IF(T22&gt;Q22,T22-Q22,0)</f>
        <v>0.11002314814815062</v>
      </c>
      <c r="V22" s="4">
        <f t="shared" si="0"/>
        <v>0</v>
      </c>
      <c r="W22" s="4">
        <f t="shared" si="1"/>
        <v>0.11002314814815062</v>
      </c>
      <c r="X22" s="4">
        <f t="shared" si="2"/>
        <v>0</v>
      </c>
      <c r="Y22" s="4">
        <f t="shared" si="8"/>
        <v>0</v>
      </c>
      <c r="Z22" s="4">
        <f t="shared" si="3"/>
        <v>0</v>
      </c>
      <c r="AA22" s="4">
        <f t="shared" si="4"/>
        <v>0.11002314814815062</v>
      </c>
    </row>
    <row r="23" spans="1:27" x14ac:dyDescent="0.2">
      <c r="A23" s="5">
        <v>2019</v>
      </c>
      <c r="B23" s="2">
        <v>47</v>
      </c>
      <c r="C23" s="2">
        <v>4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4">
        <v>1.4456828703703704</v>
      </c>
      <c r="P23" s="4">
        <v>8.8657407407407393E-2</v>
      </c>
      <c r="Q23" s="8">
        <v>1.4583333333333299</v>
      </c>
      <c r="R23" s="8">
        <v>0.33333333333333298</v>
      </c>
      <c r="S23" s="4">
        <f t="shared" si="5"/>
        <v>0</v>
      </c>
      <c r="T23" s="4">
        <f t="shared" si="6"/>
        <v>1.4456828703703704</v>
      </c>
      <c r="U23" s="4">
        <f t="shared" si="7"/>
        <v>0</v>
      </c>
      <c r="V23" s="4">
        <f t="shared" si="0"/>
        <v>0</v>
      </c>
      <c r="W23" s="4">
        <f t="shared" si="1"/>
        <v>0</v>
      </c>
      <c r="X23" s="4">
        <f t="shared" si="2"/>
        <v>1.2650462962959574E-2</v>
      </c>
      <c r="Y23" s="4">
        <f t="shared" si="8"/>
        <v>0</v>
      </c>
      <c r="Z23" s="4">
        <f t="shared" si="3"/>
        <v>1.2650462962959574E-2</v>
      </c>
      <c r="AA23" s="4">
        <f t="shared" si="4"/>
        <v>0</v>
      </c>
    </row>
    <row r="24" spans="1:27" x14ac:dyDescent="0.2">
      <c r="A24" s="5">
        <v>2019</v>
      </c>
      <c r="B24" s="2">
        <v>48</v>
      </c>
      <c r="C24" s="2">
        <v>5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4">
        <v>1.7108333333333334</v>
      </c>
      <c r="P24" s="4">
        <v>0.13945601851851852</v>
      </c>
      <c r="Q24" s="8">
        <v>1.4583333333333299</v>
      </c>
      <c r="R24" s="8">
        <v>0.33333333333333298</v>
      </c>
      <c r="S24" s="4">
        <f t="shared" si="5"/>
        <v>0</v>
      </c>
      <c r="T24" s="4">
        <f t="shared" si="6"/>
        <v>1.7108333333333334</v>
      </c>
      <c r="U24" s="4">
        <f t="shared" si="7"/>
        <v>0.2525000000000035</v>
      </c>
      <c r="V24" s="4">
        <f t="shared" si="0"/>
        <v>0.31562500000000437</v>
      </c>
      <c r="W24" s="4">
        <f t="shared" si="1"/>
        <v>0.31562500000000437</v>
      </c>
      <c r="X24" s="4">
        <f t="shared" si="2"/>
        <v>0</v>
      </c>
      <c r="Y24" s="4">
        <f t="shared" si="8"/>
        <v>0</v>
      </c>
      <c r="Z24" s="4">
        <f t="shared" si="3"/>
        <v>0</v>
      </c>
      <c r="AA24" s="4">
        <f t="shared" si="4"/>
        <v>0.31562500000000437</v>
      </c>
    </row>
    <row r="25" spans="1:27" x14ac:dyDescent="0.2">
      <c r="A25" s="5">
        <v>2019</v>
      </c>
      <c r="B25" s="2">
        <v>49</v>
      </c>
      <c r="C25" s="2">
        <v>4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4">
        <v>1.5729976851851852</v>
      </c>
      <c r="P25" s="4">
        <v>0.12415509259259258</v>
      </c>
      <c r="Q25" s="8">
        <v>1.4583333333333299</v>
      </c>
      <c r="R25" s="8">
        <v>0.33333333333333298</v>
      </c>
      <c r="S25" s="4">
        <f t="shared" si="5"/>
        <v>0</v>
      </c>
      <c r="T25" s="4">
        <f t="shared" si="6"/>
        <v>1.5729976851851852</v>
      </c>
      <c r="U25" s="4">
        <f t="shared" si="7"/>
        <v>0.11466435185185531</v>
      </c>
      <c r="V25" s="4">
        <f t="shared" si="0"/>
        <v>0.14333043981481913</v>
      </c>
      <c r="W25" s="4">
        <f t="shared" si="1"/>
        <v>0.14333043981481913</v>
      </c>
      <c r="X25" s="4">
        <f t="shared" si="2"/>
        <v>0</v>
      </c>
      <c r="Y25" s="4">
        <f t="shared" si="8"/>
        <v>0</v>
      </c>
      <c r="Z25" s="4">
        <f t="shared" si="3"/>
        <v>0</v>
      </c>
      <c r="AA25" s="4">
        <f t="shared" si="4"/>
        <v>0.14333043981481913</v>
      </c>
    </row>
    <row r="26" spans="1:27" x14ac:dyDescent="0.2">
      <c r="A26" s="5">
        <v>2019</v>
      </c>
      <c r="B26" s="2">
        <v>50</v>
      </c>
      <c r="C26" s="2">
        <v>5</v>
      </c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4">
        <v>1.8895486111111111</v>
      </c>
      <c r="P26" s="4">
        <v>0.13033564814814816</v>
      </c>
      <c r="Q26" s="8">
        <v>1.4583333333333299</v>
      </c>
      <c r="R26" s="8">
        <v>0.33333333333333298</v>
      </c>
      <c r="S26" s="4">
        <f t="shared" si="5"/>
        <v>0</v>
      </c>
      <c r="T26" s="4">
        <f t="shared" si="6"/>
        <v>1.8895486111111111</v>
      </c>
      <c r="U26" s="4">
        <f t="shared" si="7"/>
        <v>0.43121527777778113</v>
      </c>
      <c r="V26" s="4">
        <f t="shared" si="0"/>
        <v>0.56348958333333843</v>
      </c>
      <c r="W26" s="4">
        <f t="shared" si="1"/>
        <v>0.56348958333333843</v>
      </c>
      <c r="X26" s="4">
        <f t="shared" si="2"/>
        <v>0</v>
      </c>
      <c r="Y26" s="4">
        <f t="shared" si="8"/>
        <v>0</v>
      </c>
      <c r="Z26" s="4">
        <f t="shared" si="3"/>
        <v>0</v>
      </c>
      <c r="AA26" s="4">
        <f t="shared" si="4"/>
        <v>0.56348958333333843</v>
      </c>
    </row>
    <row r="27" spans="1:27" x14ac:dyDescent="0.2">
      <c r="A27" s="5">
        <v>2019</v>
      </c>
      <c r="B27" s="2">
        <v>51</v>
      </c>
      <c r="C27" s="2">
        <v>5</v>
      </c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4">
        <v>1.6586805555555553</v>
      </c>
      <c r="P27" s="4">
        <v>9.1736111111111115E-2</v>
      </c>
      <c r="Q27" s="8">
        <v>1.4583333333333299</v>
      </c>
      <c r="R27" s="8">
        <v>0.33333333333333298</v>
      </c>
      <c r="S27" s="4">
        <f t="shared" si="5"/>
        <v>0</v>
      </c>
      <c r="T27" s="4">
        <f t="shared" si="6"/>
        <v>1.6586805555555553</v>
      </c>
      <c r="U27" s="4">
        <f t="shared" si="7"/>
        <v>0.20034722222222534</v>
      </c>
      <c r="V27" s="4">
        <f t="shared" si="0"/>
        <v>0.25043402777778168</v>
      </c>
      <c r="W27" s="4">
        <f t="shared" si="1"/>
        <v>0.25043402777778168</v>
      </c>
      <c r="X27" s="4">
        <f t="shared" si="2"/>
        <v>0</v>
      </c>
      <c r="Y27" s="4">
        <f t="shared" si="8"/>
        <v>0</v>
      </c>
      <c r="Z27" s="4">
        <f t="shared" si="3"/>
        <v>0</v>
      </c>
      <c r="AA27" s="4">
        <f t="shared" si="4"/>
        <v>0.25043402777778168</v>
      </c>
    </row>
    <row r="28" spans="1:27" x14ac:dyDescent="0.2">
      <c r="A28" s="5">
        <v>2019</v>
      </c>
      <c r="B28" s="2">
        <v>52</v>
      </c>
      <c r="C28" s="2">
        <v>4</v>
      </c>
      <c r="D28" s="3"/>
      <c r="E28" s="3">
        <v>3</v>
      </c>
      <c r="F28" s="3"/>
      <c r="G28" s="3">
        <v>1</v>
      </c>
      <c r="H28" s="3"/>
      <c r="I28" s="3"/>
      <c r="J28" s="3"/>
      <c r="K28" s="3"/>
      <c r="L28" s="3"/>
      <c r="M28" s="3"/>
      <c r="N28" s="3"/>
      <c r="O28" s="4">
        <v>0</v>
      </c>
      <c r="P28" s="4">
        <v>0</v>
      </c>
      <c r="Q28" s="8">
        <v>1.4583333333333299</v>
      </c>
      <c r="R28" s="8">
        <v>0.33333333333333298</v>
      </c>
      <c r="S28" s="4">
        <f t="shared" si="5"/>
        <v>1.4583333333333299</v>
      </c>
      <c r="T28" s="4">
        <f t="shared" si="6"/>
        <v>1.4583333333333299</v>
      </c>
      <c r="U28" s="4">
        <f t="shared" si="7"/>
        <v>0</v>
      </c>
      <c r="V28" s="4">
        <f t="shared" si="0"/>
        <v>0</v>
      </c>
      <c r="W28" s="4">
        <f t="shared" si="1"/>
        <v>0</v>
      </c>
      <c r="X28" s="4">
        <f t="shared" si="2"/>
        <v>0</v>
      </c>
      <c r="Y28" s="4">
        <f t="shared" si="8"/>
        <v>1.0937499999999973</v>
      </c>
      <c r="Z28" s="4">
        <f t="shared" si="3"/>
        <v>1.0937499999999973</v>
      </c>
      <c r="AA28" s="4">
        <f t="shared" si="4"/>
        <v>0</v>
      </c>
    </row>
    <row r="29" spans="1:27" x14ac:dyDescent="0.2">
      <c r="A29" s="5">
        <v>2019</v>
      </c>
      <c r="B29" s="2">
        <v>53</v>
      </c>
      <c r="C29" s="2">
        <v>2</v>
      </c>
      <c r="D29" s="3"/>
      <c r="E29" s="3">
        <v>2</v>
      </c>
      <c r="F29" s="3"/>
      <c r="G29" s="3"/>
      <c r="H29" s="3"/>
      <c r="I29" s="3"/>
      <c r="J29" s="3"/>
      <c r="K29" s="3"/>
      <c r="L29" s="3"/>
      <c r="M29" s="3"/>
      <c r="N29" s="3"/>
      <c r="O29" s="4">
        <v>0</v>
      </c>
      <c r="P29" s="4">
        <v>0</v>
      </c>
      <c r="Q29" s="8">
        <v>1.4583333333333299</v>
      </c>
      <c r="R29" s="8">
        <v>0.33333333333333298</v>
      </c>
      <c r="S29" s="4">
        <f t="shared" si="5"/>
        <v>1.4583333333333299</v>
      </c>
      <c r="T29" s="4">
        <f t="shared" si="6"/>
        <v>1.4583333333333299</v>
      </c>
      <c r="U29" s="4">
        <f t="shared" si="7"/>
        <v>0</v>
      </c>
      <c r="V29" s="4">
        <f t="shared" si="0"/>
        <v>0</v>
      </c>
      <c r="W29" s="4">
        <f t="shared" si="1"/>
        <v>0</v>
      </c>
      <c r="X29" s="4">
        <f t="shared" si="2"/>
        <v>0</v>
      </c>
      <c r="Y29" s="4">
        <f t="shared" si="8"/>
        <v>1.4583333333333299</v>
      </c>
      <c r="Z29" s="4">
        <f t="shared" si="3"/>
        <v>1.4583333333333299</v>
      </c>
      <c r="AA29" s="4">
        <f t="shared" si="4"/>
        <v>0</v>
      </c>
    </row>
    <row r="30" spans="1:27" x14ac:dyDescent="0.2">
      <c r="A30" s="5">
        <v>2020</v>
      </c>
      <c r="B30" s="2">
        <v>1</v>
      </c>
      <c r="C30" s="2">
        <v>2</v>
      </c>
      <c r="D30" s="3"/>
      <c r="E30" s="3">
        <v>1</v>
      </c>
      <c r="F30" s="3"/>
      <c r="G30" s="3">
        <v>1</v>
      </c>
      <c r="H30" s="3"/>
      <c r="I30" s="3"/>
      <c r="J30" s="3"/>
      <c r="K30" s="3"/>
      <c r="L30" s="3"/>
      <c r="M30" s="3"/>
      <c r="N30" s="3"/>
      <c r="O30" s="4">
        <v>0</v>
      </c>
      <c r="P30" s="4">
        <v>0</v>
      </c>
      <c r="Q30" s="8">
        <v>1.4583333333333299</v>
      </c>
      <c r="R30" s="8">
        <v>0.33333333333333298</v>
      </c>
      <c r="S30" s="4">
        <f t="shared" si="5"/>
        <v>1.4583333333333299</v>
      </c>
      <c r="T30" s="4">
        <f t="shared" si="6"/>
        <v>1.4583333333333299</v>
      </c>
      <c r="U30" s="4">
        <f t="shared" si="7"/>
        <v>0</v>
      </c>
      <c r="V30" s="4">
        <f t="shared" si="0"/>
        <v>0</v>
      </c>
      <c r="W30" s="4">
        <f t="shared" si="1"/>
        <v>0</v>
      </c>
      <c r="X30" s="4">
        <f t="shared" si="2"/>
        <v>0</v>
      </c>
      <c r="Y30" s="4">
        <f t="shared" si="8"/>
        <v>0.72916666666666496</v>
      </c>
      <c r="Z30" s="4">
        <f t="shared" si="3"/>
        <v>0.72916666666666496</v>
      </c>
      <c r="AA30" s="4">
        <f t="shared" si="4"/>
        <v>0</v>
      </c>
    </row>
    <row r="31" spans="1:27" x14ac:dyDescent="0.2">
      <c r="A31" s="5">
        <v>2020</v>
      </c>
      <c r="B31" s="2">
        <v>2</v>
      </c>
      <c r="C31" s="2">
        <v>4</v>
      </c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4">
        <v>1.3992476851851852</v>
      </c>
      <c r="P31" s="4">
        <v>9.2303240740740741E-2</v>
      </c>
      <c r="Q31" s="8">
        <v>1.4583333333333299</v>
      </c>
      <c r="R31" s="8">
        <v>0.33333333333333298</v>
      </c>
      <c r="S31" s="4">
        <f t="shared" si="5"/>
        <v>0</v>
      </c>
      <c r="T31" s="4">
        <f t="shared" si="6"/>
        <v>1.3992476851851852</v>
      </c>
      <c r="U31" s="4">
        <f t="shared" si="7"/>
        <v>0</v>
      </c>
      <c r="V31" s="4">
        <f t="shared" si="0"/>
        <v>0</v>
      </c>
      <c r="W31" s="4">
        <f t="shared" si="1"/>
        <v>0</v>
      </c>
      <c r="X31" s="4">
        <f t="shared" si="2"/>
        <v>5.9085648148144765E-2</v>
      </c>
      <c r="Y31" s="4">
        <f t="shared" si="8"/>
        <v>0</v>
      </c>
      <c r="Z31" s="4">
        <f t="shared" si="3"/>
        <v>5.9085648148144765E-2</v>
      </c>
      <c r="AA31" s="4">
        <f t="shared" si="4"/>
        <v>0</v>
      </c>
    </row>
    <row r="32" spans="1:27" x14ac:dyDescent="0.2">
      <c r="A32" s="5">
        <v>2020</v>
      </c>
      <c r="B32" s="2">
        <v>3</v>
      </c>
      <c r="C32" s="2">
        <v>4</v>
      </c>
      <c r="D32" s="3"/>
      <c r="E32" s="3">
        <v>1</v>
      </c>
      <c r="F32" s="3"/>
      <c r="G32" s="3"/>
      <c r="H32" s="3"/>
      <c r="I32" s="3"/>
      <c r="J32" s="3"/>
      <c r="K32" s="3"/>
      <c r="L32" s="3"/>
      <c r="M32" s="3"/>
      <c r="N32" s="3"/>
      <c r="O32" s="4">
        <v>0.98002314814814817</v>
      </c>
      <c r="P32" s="4">
        <v>7.6053240740740741E-2</v>
      </c>
      <c r="Q32" s="8">
        <v>1.4583333333333299</v>
      </c>
      <c r="R32" s="8">
        <v>0.33333333333333298</v>
      </c>
      <c r="S32" s="4">
        <f t="shared" si="5"/>
        <v>0.36458333333333248</v>
      </c>
      <c r="T32" s="4">
        <f t="shared" si="6"/>
        <v>1.3446064814814807</v>
      </c>
      <c r="U32" s="4">
        <f t="shared" si="7"/>
        <v>0</v>
      </c>
      <c r="V32" s="4">
        <f t="shared" si="0"/>
        <v>0</v>
      </c>
      <c r="W32" s="4">
        <f t="shared" si="1"/>
        <v>0</v>
      </c>
      <c r="X32" s="4">
        <f t="shared" si="2"/>
        <v>0.11372685185184928</v>
      </c>
      <c r="Y32" s="4">
        <f t="shared" si="8"/>
        <v>0.36458333333333248</v>
      </c>
      <c r="Z32" s="4">
        <f t="shared" si="3"/>
        <v>0.47831018518518176</v>
      </c>
      <c r="AA32" s="4">
        <f t="shared" si="4"/>
        <v>0</v>
      </c>
    </row>
    <row r="33" spans="1:27" x14ac:dyDescent="0.2">
      <c r="A33" s="5">
        <v>2020</v>
      </c>
      <c r="B33" s="2">
        <v>4</v>
      </c>
      <c r="C33" s="2">
        <v>5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4">
        <v>1.7766319444444445</v>
      </c>
      <c r="P33" s="4">
        <v>0.12825231481481481</v>
      </c>
      <c r="Q33" s="8">
        <v>1.4583333333333299</v>
      </c>
      <c r="R33" s="8">
        <v>0.33333333333333298</v>
      </c>
      <c r="S33" s="4">
        <f t="shared" si="5"/>
        <v>0</v>
      </c>
      <c r="T33" s="4">
        <f t="shared" si="6"/>
        <v>1.7766319444444445</v>
      </c>
      <c r="U33" s="4">
        <f t="shared" si="7"/>
        <v>0.31829861111111457</v>
      </c>
      <c r="V33" s="4">
        <f t="shared" si="0"/>
        <v>0.39787326388889321</v>
      </c>
      <c r="W33" s="4">
        <f t="shared" si="1"/>
        <v>0.39787326388889321</v>
      </c>
      <c r="X33" s="4">
        <f t="shared" si="2"/>
        <v>0</v>
      </c>
      <c r="Y33" s="4">
        <f t="shared" si="8"/>
        <v>0</v>
      </c>
      <c r="Z33" s="4">
        <f t="shared" si="3"/>
        <v>0</v>
      </c>
      <c r="AA33" s="4">
        <f t="shared" si="4"/>
        <v>0.39787326388889321</v>
      </c>
    </row>
    <row r="34" spans="1:27" x14ac:dyDescent="0.2">
      <c r="A34" s="5">
        <v>2020</v>
      </c>
      <c r="B34" s="2">
        <v>5</v>
      </c>
      <c r="C34" s="2">
        <v>3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4">
        <v>1.0158912037037038</v>
      </c>
      <c r="P34" s="4">
        <v>8.0046296296296282E-2</v>
      </c>
      <c r="Q34" s="8">
        <v>1.4583333333333299</v>
      </c>
      <c r="R34" s="8">
        <v>0.33333333333333298</v>
      </c>
      <c r="S34" s="4">
        <f t="shared" si="5"/>
        <v>0</v>
      </c>
      <c r="T34" s="4">
        <f t="shared" si="6"/>
        <v>1.0158912037037038</v>
      </c>
      <c r="U34" s="4">
        <f t="shared" si="7"/>
        <v>0</v>
      </c>
      <c r="V34" s="4">
        <f t="shared" si="0"/>
        <v>0</v>
      </c>
      <c r="W34" s="4">
        <f t="shared" si="1"/>
        <v>0</v>
      </c>
      <c r="X34" s="4">
        <f t="shared" si="2"/>
        <v>0.44244212962962615</v>
      </c>
      <c r="Y34" s="4">
        <f t="shared" si="8"/>
        <v>0</v>
      </c>
      <c r="Z34" s="4">
        <f t="shared" si="3"/>
        <v>0.44244212962962615</v>
      </c>
      <c r="AA34" s="4">
        <f t="shared" si="4"/>
        <v>0</v>
      </c>
    </row>
    <row r="35" spans="1:27" x14ac:dyDescent="0.2">
      <c r="A35" s="5">
        <v>2020</v>
      </c>
      <c r="B35" s="2">
        <v>6</v>
      </c>
      <c r="C35" s="2">
        <v>4</v>
      </c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4">
        <v>1.5227546296296297</v>
      </c>
      <c r="P35" s="4">
        <v>0.13979166666666668</v>
      </c>
      <c r="Q35" s="8">
        <v>1.4583333333333299</v>
      </c>
      <c r="R35" s="8">
        <v>0.33333333333333298</v>
      </c>
      <c r="S35" s="4">
        <f t="shared" si="5"/>
        <v>0</v>
      </c>
      <c r="T35" s="4">
        <f t="shared" si="6"/>
        <v>1.5227546296296297</v>
      </c>
      <c r="U35" s="4">
        <f t="shared" si="7"/>
        <v>6.4421296296299779E-2</v>
      </c>
      <c r="V35" s="4">
        <f t="shared" si="0"/>
        <v>8.0526620370374724E-2</v>
      </c>
      <c r="W35" s="4">
        <f t="shared" si="1"/>
        <v>8.0526620370374724E-2</v>
      </c>
      <c r="X35" s="4">
        <f t="shared" si="2"/>
        <v>0</v>
      </c>
      <c r="Y35" s="4">
        <f t="shared" si="8"/>
        <v>0</v>
      </c>
      <c r="Z35" s="4">
        <f t="shared" si="3"/>
        <v>0</v>
      </c>
      <c r="AA35" s="4">
        <f t="shared" si="4"/>
        <v>8.0526620370374724E-2</v>
      </c>
    </row>
    <row r="36" spans="1:27" x14ac:dyDescent="0.2">
      <c r="A36" s="5">
        <v>2020</v>
      </c>
      <c r="B36" s="2">
        <v>7</v>
      </c>
      <c r="C36" s="2">
        <v>5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4">
        <v>1.9581481481481482</v>
      </c>
      <c r="P36" s="4">
        <v>0.15858796296296296</v>
      </c>
      <c r="Q36" s="8">
        <v>1.4583333333333299</v>
      </c>
      <c r="R36" s="8">
        <v>0.33333333333333298</v>
      </c>
      <c r="S36" s="4">
        <f t="shared" si="5"/>
        <v>0</v>
      </c>
      <c r="T36" s="4">
        <f t="shared" si="6"/>
        <v>1.9581481481481482</v>
      </c>
      <c r="U36" s="4">
        <f t="shared" si="7"/>
        <v>0.49981481481481826</v>
      </c>
      <c r="V36" s="4">
        <f t="shared" si="0"/>
        <v>0.66638888888889414</v>
      </c>
      <c r="W36" s="4">
        <f t="shared" si="1"/>
        <v>0.66638888888889414</v>
      </c>
      <c r="X36" s="4">
        <f t="shared" si="2"/>
        <v>0</v>
      </c>
      <c r="Y36" s="4">
        <f t="shared" si="8"/>
        <v>0</v>
      </c>
      <c r="Z36" s="4">
        <f t="shared" si="3"/>
        <v>0</v>
      </c>
      <c r="AA36" s="4">
        <f t="shared" si="4"/>
        <v>0.66638888888889414</v>
      </c>
    </row>
    <row r="37" spans="1:27" x14ac:dyDescent="0.2">
      <c r="A37" s="5">
        <v>2020</v>
      </c>
      <c r="B37" s="2">
        <v>8</v>
      </c>
      <c r="C37" s="2">
        <v>4</v>
      </c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4">
        <v>1.3753819444444444</v>
      </c>
      <c r="P37" s="4">
        <v>0.14100694444444445</v>
      </c>
      <c r="Q37" s="8">
        <v>1.4583333333333299</v>
      </c>
      <c r="R37" s="8">
        <v>0.33333333333333298</v>
      </c>
      <c r="S37" s="4">
        <f t="shared" si="5"/>
        <v>0</v>
      </c>
      <c r="T37" s="4">
        <f t="shared" si="6"/>
        <v>1.3753819444444444</v>
      </c>
      <c r="U37" s="4">
        <f t="shared" si="7"/>
        <v>0</v>
      </c>
      <c r="V37" s="4">
        <f t="shared" ref="V37:V68" si="9">IF(AND(S37=0,T37&gt;Q37),IF(U37&gt;R37,((R37*1.25)+(U37-R37)*1.5),(U37*1.25)),0)</f>
        <v>0</v>
      </c>
      <c r="W37" s="4">
        <f t="shared" ref="W37:W68" si="10">IF(V37=0,U37,V37)</f>
        <v>0</v>
      </c>
      <c r="X37" s="4">
        <f t="shared" ref="X37:X68" si="11">IF(AND(O37&lt;&gt;0,T37&lt;Q37),IF(T37&lt;Q37,Q37-T37,0),0)</f>
        <v>8.2951388888885536E-2</v>
      </c>
      <c r="Y37" s="4">
        <f t="shared" si="8"/>
        <v>0</v>
      </c>
      <c r="Z37" s="4">
        <f t="shared" si="3"/>
        <v>8.2951388888885536E-2</v>
      </c>
      <c r="AA37" s="4">
        <f t="shared" si="4"/>
        <v>0</v>
      </c>
    </row>
    <row r="38" spans="1:27" x14ac:dyDescent="0.2">
      <c r="A38" s="5">
        <v>2020</v>
      </c>
      <c r="B38" s="2">
        <v>9</v>
      </c>
      <c r="C38" s="2">
        <v>5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4">
        <v>1.6451157407407406</v>
      </c>
      <c r="P38" s="4">
        <v>0.12228009259259259</v>
      </c>
      <c r="Q38" s="8">
        <v>1.4583333333333299</v>
      </c>
      <c r="R38" s="8">
        <v>0.33333333333333298</v>
      </c>
      <c r="S38" s="4">
        <f t="shared" si="5"/>
        <v>0</v>
      </c>
      <c r="T38" s="4">
        <f t="shared" si="6"/>
        <v>1.6451157407407406</v>
      </c>
      <c r="U38" s="4">
        <f t="shared" si="7"/>
        <v>0.1867824074074107</v>
      </c>
      <c r="V38" s="4">
        <f t="shared" si="9"/>
        <v>0.23347800925926337</v>
      </c>
      <c r="W38" s="4">
        <f t="shared" si="10"/>
        <v>0.23347800925926337</v>
      </c>
      <c r="X38" s="4">
        <f t="shared" si="11"/>
        <v>0</v>
      </c>
      <c r="Y38" s="4">
        <f t="shared" si="8"/>
        <v>0</v>
      </c>
      <c r="Z38" s="4">
        <f t="shared" si="3"/>
        <v>0</v>
      </c>
      <c r="AA38" s="4">
        <f t="shared" si="4"/>
        <v>0.23347800925926337</v>
      </c>
    </row>
    <row r="39" spans="1:27" x14ac:dyDescent="0.2">
      <c r="A39" s="5">
        <v>2020</v>
      </c>
      <c r="B39" s="2">
        <v>10</v>
      </c>
      <c r="C39" s="2">
        <v>4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4">
        <v>1.4842592592592592</v>
      </c>
      <c r="P39" s="4">
        <v>0.13958333333333334</v>
      </c>
      <c r="Q39" s="8">
        <v>1.4583333333333299</v>
      </c>
      <c r="R39" s="8">
        <v>0.33333333333333298</v>
      </c>
      <c r="S39" s="4">
        <f t="shared" si="5"/>
        <v>0</v>
      </c>
      <c r="T39" s="4">
        <f t="shared" si="6"/>
        <v>1.4842592592592592</v>
      </c>
      <c r="U39" s="4">
        <f t="shared" si="7"/>
        <v>2.5925925925929239E-2</v>
      </c>
      <c r="V39" s="4">
        <f t="shared" si="9"/>
        <v>3.2407407407411548E-2</v>
      </c>
      <c r="W39" s="4">
        <f t="shared" si="10"/>
        <v>3.2407407407411548E-2</v>
      </c>
      <c r="X39" s="4">
        <f t="shared" si="11"/>
        <v>0</v>
      </c>
      <c r="Y39" s="4">
        <f t="shared" si="8"/>
        <v>0</v>
      </c>
      <c r="Z39" s="4">
        <f t="shared" si="3"/>
        <v>0</v>
      </c>
      <c r="AA39" s="4">
        <f t="shared" si="4"/>
        <v>3.2407407407411548E-2</v>
      </c>
    </row>
    <row r="40" spans="1:27" x14ac:dyDescent="0.2">
      <c r="A40" s="5">
        <v>2020</v>
      </c>
      <c r="B40" s="2">
        <v>11</v>
      </c>
      <c r="C40" s="2">
        <v>2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4">
        <v>0.50365740740740739</v>
      </c>
      <c r="P40" s="4">
        <v>3.7835648148148153E-2</v>
      </c>
      <c r="Q40" s="8">
        <v>1.4583333333333299</v>
      </c>
      <c r="R40" s="8">
        <v>0.33333333333333298</v>
      </c>
      <c r="S40" s="4">
        <f t="shared" si="5"/>
        <v>0</v>
      </c>
      <c r="T40" s="4">
        <f t="shared" si="6"/>
        <v>0.50365740740740739</v>
      </c>
      <c r="U40" s="4">
        <f t="shared" si="7"/>
        <v>0</v>
      </c>
      <c r="V40" s="4">
        <f t="shared" si="9"/>
        <v>0</v>
      </c>
      <c r="W40" s="4">
        <f t="shared" si="10"/>
        <v>0</v>
      </c>
      <c r="X40" s="4">
        <f t="shared" si="11"/>
        <v>0.95467592592592254</v>
      </c>
      <c r="Y40" s="4">
        <f t="shared" si="8"/>
        <v>0</v>
      </c>
      <c r="Z40" s="4">
        <f t="shared" si="3"/>
        <v>0.95467592592592254</v>
      </c>
      <c r="AA40" s="4">
        <f t="shared" si="4"/>
        <v>0</v>
      </c>
    </row>
    <row r="41" spans="1:27" x14ac:dyDescent="0.2">
      <c r="A41" s="5">
        <v>2020</v>
      </c>
      <c r="B41" s="2">
        <v>12</v>
      </c>
      <c r="C41" s="2">
        <v>6</v>
      </c>
      <c r="D41" s="3"/>
      <c r="E41" s="3"/>
      <c r="F41" s="3"/>
      <c r="G41" s="3"/>
      <c r="H41" s="3"/>
      <c r="I41" s="3"/>
      <c r="J41" s="3">
        <v>1</v>
      </c>
      <c r="K41" s="3">
        <v>5</v>
      </c>
      <c r="L41" s="3"/>
      <c r="M41" s="3"/>
      <c r="N41" s="3"/>
      <c r="O41" s="4">
        <v>0</v>
      </c>
      <c r="P41" s="4">
        <v>0</v>
      </c>
      <c r="Q41" s="8">
        <v>1.4583333333333299</v>
      </c>
      <c r="R41" s="8">
        <v>0.33333333333333298</v>
      </c>
      <c r="S41" s="4">
        <f t="shared" si="5"/>
        <v>1.4583333333333299</v>
      </c>
      <c r="T41" s="4">
        <f t="shared" si="6"/>
        <v>1.4583333333333299</v>
      </c>
      <c r="U41" s="4">
        <f t="shared" si="7"/>
        <v>0</v>
      </c>
      <c r="V41" s="4">
        <f t="shared" si="9"/>
        <v>0</v>
      </c>
      <c r="W41" s="4">
        <f t="shared" si="10"/>
        <v>0</v>
      </c>
      <c r="X41" s="4">
        <f t="shared" si="11"/>
        <v>0</v>
      </c>
      <c r="Y41" s="4">
        <f t="shared" si="8"/>
        <v>0</v>
      </c>
      <c r="Z41" s="4">
        <f t="shared" si="3"/>
        <v>0</v>
      </c>
      <c r="AA41" s="4">
        <f t="shared" si="4"/>
        <v>0</v>
      </c>
    </row>
    <row r="42" spans="1:27" x14ac:dyDescent="0.2">
      <c r="A42" s="5">
        <v>2020</v>
      </c>
      <c r="B42" s="2">
        <v>13</v>
      </c>
      <c r="C42" s="2">
        <v>6</v>
      </c>
      <c r="D42" s="3"/>
      <c r="E42" s="3"/>
      <c r="F42" s="3"/>
      <c r="G42" s="3"/>
      <c r="H42" s="3"/>
      <c r="I42" s="3"/>
      <c r="J42" s="3"/>
      <c r="K42" s="3">
        <v>6</v>
      </c>
      <c r="L42" s="3"/>
      <c r="M42" s="3"/>
      <c r="N42" s="3"/>
      <c r="O42" s="4">
        <v>0</v>
      </c>
      <c r="P42" s="4">
        <v>0</v>
      </c>
      <c r="Q42" s="8">
        <v>1.4583333333333299</v>
      </c>
      <c r="R42" s="8">
        <v>0.33333333333333298</v>
      </c>
      <c r="S42" s="4">
        <f t="shared" si="5"/>
        <v>1.4583333333333299</v>
      </c>
      <c r="T42" s="4">
        <f t="shared" si="6"/>
        <v>1.4583333333333299</v>
      </c>
      <c r="U42" s="4">
        <f t="shared" si="7"/>
        <v>0</v>
      </c>
      <c r="V42" s="4">
        <f t="shared" si="9"/>
        <v>0</v>
      </c>
      <c r="W42" s="4">
        <f t="shared" si="10"/>
        <v>0</v>
      </c>
      <c r="X42" s="4">
        <f t="shared" si="11"/>
        <v>0</v>
      </c>
      <c r="Y42" s="4">
        <f t="shared" si="8"/>
        <v>0</v>
      </c>
      <c r="Z42" s="4">
        <f t="shared" si="3"/>
        <v>0</v>
      </c>
      <c r="AA42" s="4">
        <f t="shared" si="4"/>
        <v>0</v>
      </c>
    </row>
    <row r="43" spans="1:27" x14ac:dyDescent="0.2">
      <c r="A43" s="5">
        <v>2020</v>
      </c>
      <c r="B43" s="2">
        <v>14</v>
      </c>
      <c r="C43" s="2">
        <v>6</v>
      </c>
      <c r="D43" s="3"/>
      <c r="E43" s="3"/>
      <c r="F43" s="3"/>
      <c r="G43" s="3"/>
      <c r="H43" s="3"/>
      <c r="I43" s="3"/>
      <c r="J43" s="3"/>
      <c r="K43" s="3">
        <v>6</v>
      </c>
      <c r="L43" s="3"/>
      <c r="M43" s="3"/>
      <c r="N43" s="3"/>
      <c r="O43" s="4">
        <v>0</v>
      </c>
      <c r="P43" s="4">
        <v>0</v>
      </c>
      <c r="Q43" s="8">
        <v>1.4583333333333299</v>
      </c>
      <c r="R43" s="8">
        <v>0.33333333333333298</v>
      </c>
      <c r="S43" s="4">
        <f t="shared" si="5"/>
        <v>1.4583333333333299</v>
      </c>
      <c r="T43" s="4">
        <f t="shared" si="6"/>
        <v>1.4583333333333299</v>
      </c>
      <c r="U43" s="4">
        <f t="shared" si="7"/>
        <v>0</v>
      </c>
      <c r="V43" s="4">
        <f t="shared" si="9"/>
        <v>0</v>
      </c>
      <c r="W43" s="4">
        <f t="shared" si="10"/>
        <v>0</v>
      </c>
      <c r="X43" s="4">
        <f t="shared" si="11"/>
        <v>0</v>
      </c>
      <c r="Y43" s="4">
        <f t="shared" si="8"/>
        <v>0</v>
      </c>
      <c r="Z43" s="4">
        <f t="shared" si="3"/>
        <v>0</v>
      </c>
      <c r="AA43" s="4">
        <f t="shared" si="4"/>
        <v>0</v>
      </c>
    </row>
    <row r="44" spans="1:27" x14ac:dyDescent="0.2">
      <c r="A44" s="5">
        <v>2020</v>
      </c>
      <c r="B44" s="2">
        <v>15</v>
      </c>
      <c r="C44" s="2">
        <v>6</v>
      </c>
      <c r="D44" s="3"/>
      <c r="E44" s="3"/>
      <c r="F44" s="3"/>
      <c r="G44" s="3"/>
      <c r="H44" s="3"/>
      <c r="I44" s="3"/>
      <c r="J44" s="3"/>
      <c r="K44" s="3">
        <v>6</v>
      </c>
      <c r="L44" s="3"/>
      <c r="M44" s="3"/>
      <c r="N44" s="3"/>
      <c r="O44" s="4">
        <v>0</v>
      </c>
      <c r="P44" s="4">
        <v>0</v>
      </c>
      <c r="Q44" s="8">
        <v>1.4583333333333299</v>
      </c>
      <c r="R44" s="8">
        <v>0.33333333333333298</v>
      </c>
      <c r="S44" s="4">
        <f t="shared" si="5"/>
        <v>1.4583333333333299</v>
      </c>
      <c r="T44" s="4">
        <f t="shared" si="6"/>
        <v>1.4583333333333299</v>
      </c>
      <c r="U44" s="4">
        <f t="shared" si="7"/>
        <v>0</v>
      </c>
      <c r="V44" s="4">
        <f t="shared" si="9"/>
        <v>0</v>
      </c>
      <c r="W44" s="4">
        <f t="shared" si="10"/>
        <v>0</v>
      </c>
      <c r="X44" s="4">
        <f t="shared" si="11"/>
        <v>0</v>
      </c>
      <c r="Y44" s="4">
        <f t="shared" si="8"/>
        <v>0</v>
      </c>
      <c r="Z44" s="4">
        <f t="shared" si="3"/>
        <v>0</v>
      </c>
      <c r="AA44" s="4">
        <f t="shared" si="4"/>
        <v>0</v>
      </c>
    </row>
    <row r="45" spans="1:27" x14ac:dyDescent="0.2">
      <c r="A45" s="5">
        <v>2020</v>
      </c>
      <c r="B45" s="2">
        <v>16</v>
      </c>
      <c r="C45" s="2">
        <v>6</v>
      </c>
      <c r="D45" s="3"/>
      <c r="E45" s="3"/>
      <c r="F45" s="3"/>
      <c r="G45" s="3">
        <v>1</v>
      </c>
      <c r="H45" s="3"/>
      <c r="I45" s="3"/>
      <c r="J45" s="3"/>
      <c r="K45" s="3">
        <v>6</v>
      </c>
      <c r="L45" s="3"/>
      <c r="M45" s="3"/>
      <c r="N45" s="3"/>
      <c r="O45" s="4">
        <v>0</v>
      </c>
      <c r="P45" s="4">
        <v>0</v>
      </c>
      <c r="Q45" s="8">
        <v>1.4583333333333299</v>
      </c>
      <c r="R45" s="8">
        <v>0.33333333333333298</v>
      </c>
      <c r="S45" s="4">
        <f t="shared" si="5"/>
        <v>1.7013888888888851</v>
      </c>
      <c r="T45" s="4">
        <f t="shared" si="6"/>
        <v>1.7013888888888851</v>
      </c>
      <c r="U45" s="4">
        <f t="shared" si="7"/>
        <v>0.24305555555555514</v>
      </c>
      <c r="V45" s="4">
        <f t="shared" si="9"/>
        <v>0</v>
      </c>
      <c r="W45" s="4">
        <f t="shared" si="10"/>
        <v>0.24305555555555514</v>
      </c>
      <c r="X45" s="4">
        <f t="shared" si="11"/>
        <v>0</v>
      </c>
      <c r="Y45" s="4">
        <f t="shared" si="8"/>
        <v>0</v>
      </c>
      <c r="Z45" s="4">
        <f t="shared" si="3"/>
        <v>0</v>
      </c>
      <c r="AA45" s="4">
        <f t="shared" si="4"/>
        <v>0.24305555555555514</v>
      </c>
    </row>
    <row r="46" spans="1:27" x14ac:dyDescent="0.2">
      <c r="A46" s="5">
        <v>2020</v>
      </c>
      <c r="B46" s="2">
        <v>17</v>
      </c>
      <c r="C46" s="2">
        <v>6</v>
      </c>
      <c r="D46" s="3"/>
      <c r="E46" s="3"/>
      <c r="F46" s="3"/>
      <c r="G46" s="3"/>
      <c r="H46" s="3"/>
      <c r="I46" s="3"/>
      <c r="J46" s="3"/>
      <c r="K46" s="3">
        <v>6</v>
      </c>
      <c r="L46" s="3"/>
      <c r="M46" s="3"/>
      <c r="N46" s="3"/>
      <c r="O46" s="4">
        <v>0</v>
      </c>
      <c r="P46" s="4">
        <v>0</v>
      </c>
      <c r="Q46" s="8">
        <v>1.4583333333333299</v>
      </c>
      <c r="R46" s="8">
        <v>0.33333333333333298</v>
      </c>
      <c r="S46" s="4">
        <f t="shared" si="5"/>
        <v>1.4583333333333299</v>
      </c>
      <c r="T46" s="4">
        <f t="shared" si="6"/>
        <v>1.4583333333333299</v>
      </c>
      <c r="U46" s="4">
        <f t="shared" si="7"/>
        <v>0</v>
      </c>
      <c r="V46" s="4">
        <f t="shared" si="9"/>
        <v>0</v>
      </c>
      <c r="W46" s="4">
        <f t="shared" si="10"/>
        <v>0</v>
      </c>
      <c r="X46" s="4">
        <f t="shared" si="11"/>
        <v>0</v>
      </c>
      <c r="Y46" s="4">
        <f t="shared" si="8"/>
        <v>0</v>
      </c>
      <c r="Z46" s="4">
        <f t="shared" si="3"/>
        <v>0</v>
      </c>
      <c r="AA46" s="4">
        <f t="shared" si="4"/>
        <v>0</v>
      </c>
    </row>
    <row r="47" spans="1:27" x14ac:dyDescent="0.2">
      <c r="A47" s="5">
        <v>2020</v>
      </c>
      <c r="B47" s="2">
        <v>18</v>
      </c>
      <c r="C47" s="2">
        <v>6</v>
      </c>
      <c r="D47" s="3"/>
      <c r="E47" s="3"/>
      <c r="F47" s="3"/>
      <c r="G47" s="3">
        <v>1</v>
      </c>
      <c r="H47" s="3"/>
      <c r="I47" s="3"/>
      <c r="J47" s="3"/>
      <c r="K47" s="3">
        <v>6</v>
      </c>
      <c r="L47" s="3"/>
      <c r="M47" s="3"/>
      <c r="N47" s="3"/>
      <c r="O47" s="4">
        <v>0</v>
      </c>
      <c r="P47" s="4">
        <v>0</v>
      </c>
      <c r="Q47" s="8">
        <v>1.4583333333333299</v>
      </c>
      <c r="R47" s="8">
        <v>0.33333333333333298</v>
      </c>
      <c r="S47" s="4">
        <f t="shared" si="5"/>
        <v>1.7013888888888851</v>
      </c>
      <c r="T47" s="4">
        <f t="shared" si="6"/>
        <v>1.7013888888888851</v>
      </c>
      <c r="U47" s="4">
        <f t="shared" si="7"/>
        <v>0.24305555555555514</v>
      </c>
      <c r="V47" s="4">
        <f t="shared" si="9"/>
        <v>0</v>
      </c>
      <c r="W47" s="4">
        <f t="shared" si="10"/>
        <v>0.24305555555555514</v>
      </c>
      <c r="X47" s="4">
        <f t="shared" si="11"/>
        <v>0</v>
      </c>
      <c r="Y47" s="4">
        <f t="shared" si="8"/>
        <v>0</v>
      </c>
      <c r="Z47" s="4">
        <f t="shared" si="3"/>
        <v>0</v>
      </c>
      <c r="AA47" s="4">
        <f t="shared" si="4"/>
        <v>0.24305555555555514</v>
      </c>
    </row>
    <row r="48" spans="1:27" x14ac:dyDescent="0.2">
      <c r="A48" s="5">
        <v>2020</v>
      </c>
      <c r="B48" s="2">
        <v>19</v>
      </c>
      <c r="C48" s="2">
        <v>6</v>
      </c>
      <c r="D48" s="3"/>
      <c r="E48" s="3"/>
      <c r="F48" s="3"/>
      <c r="G48" s="3">
        <v>1</v>
      </c>
      <c r="H48" s="3"/>
      <c r="I48" s="3"/>
      <c r="J48" s="3"/>
      <c r="K48" s="3">
        <v>6</v>
      </c>
      <c r="L48" s="3"/>
      <c r="M48" s="3"/>
      <c r="N48" s="3"/>
      <c r="O48" s="4">
        <v>0</v>
      </c>
      <c r="P48" s="4">
        <v>0</v>
      </c>
      <c r="Q48" s="8">
        <v>1.4583333333333299</v>
      </c>
      <c r="R48" s="8">
        <v>0.33333333333333298</v>
      </c>
      <c r="S48" s="4">
        <f t="shared" si="5"/>
        <v>1.7013888888888851</v>
      </c>
      <c r="T48" s="4">
        <f t="shared" si="6"/>
        <v>1.7013888888888851</v>
      </c>
      <c r="U48" s="4">
        <f t="shared" si="7"/>
        <v>0.24305555555555514</v>
      </c>
      <c r="V48" s="4">
        <f t="shared" si="9"/>
        <v>0</v>
      </c>
      <c r="W48" s="4">
        <f t="shared" si="10"/>
        <v>0.24305555555555514</v>
      </c>
      <c r="X48" s="4">
        <f t="shared" si="11"/>
        <v>0</v>
      </c>
      <c r="Y48" s="4">
        <f t="shared" si="8"/>
        <v>0</v>
      </c>
      <c r="Z48" s="4">
        <f t="shared" si="3"/>
        <v>0</v>
      </c>
      <c r="AA48" s="4">
        <f t="shared" si="4"/>
        <v>0.24305555555555514</v>
      </c>
    </row>
    <row r="49" spans="1:27" x14ac:dyDescent="0.2">
      <c r="A49" s="5">
        <v>2020</v>
      </c>
      <c r="B49" s="2">
        <v>20</v>
      </c>
      <c r="C49" s="2">
        <v>5</v>
      </c>
      <c r="D49" s="3"/>
      <c r="E49" s="3">
        <v>1</v>
      </c>
      <c r="F49" s="3"/>
      <c r="G49" s="3"/>
      <c r="H49" s="3"/>
      <c r="I49" s="3"/>
      <c r="J49" s="3"/>
      <c r="K49" s="3"/>
      <c r="L49" s="3"/>
      <c r="M49" s="3"/>
      <c r="N49" s="3"/>
      <c r="O49" s="4">
        <v>1.4466087962962964</v>
      </c>
      <c r="P49" s="4">
        <v>0.11493055555555555</v>
      </c>
      <c r="Q49" s="8">
        <v>1.4583333333333299</v>
      </c>
      <c r="R49" s="8">
        <v>0.33333333333333298</v>
      </c>
      <c r="S49" s="4">
        <f t="shared" si="5"/>
        <v>0.29166666666666596</v>
      </c>
      <c r="T49" s="4">
        <f t="shared" si="6"/>
        <v>1.7382754629629624</v>
      </c>
      <c r="U49" s="4">
        <f t="shared" si="7"/>
        <v>0.2799421296296325</v>
      </c>
      <c r="V49" s="4">
        <f t="shared" si="9"/>
        <v>0</v>
      </c>
      <c r="W49" s="4">
        <f t="shared" si="10"/>
        <v>0.2799421296296325</v>
      </c>
      <c r="X49" s="4">
        <f t="shared" si="11"/>
        <v>0</v>
      </c>
      <c r="Y49" s="4">
        <f t="shared" si="8"/>
        <v>0.29166666666666596</v>
      </c>
      <c r="Z49" s="4">
        <f t="shared" si="3"/>
        <v>1.1724537037033467E-2</v>
      </c>
      <c r="AA49" s="4">
        <f t="shared" si="4"/>
        <v>0</v>
      </c>
    </row>
    <row r="50" spans="1:27" x14ac:dyDescent="0.2">
      <c r="A50" s="5">
        <v>2020</v>
      </c>
      <c r="B50" s="2">
        <v>21</v>
      </c>
      <c r="C50" s="2">
        <v>4</v>
      </c>
      <c r="D50" s="3"/>
      <c r="E50" s="3">
        <v>1</v>
      </c>
      <c r="F50" s="3"/>
      <c r="G50" s="3">
        <v>1</v>
      </c>
      <c r="H50" s="3"/>
      <c r="I50" s="3"/>
      <c r="J50" s="3"/>
      <c r="K50" s="3"/>
      <c r="L50" s="3"/>
      <c r="M50" s="3"/>
      <c r="N50" s="3"/>
      <c r="O50" s="4">
        <v>0.83193287037037034</v>
      </c>
      <c r="P50" s="4">
        <v>4.1666666666666664E-2</v>
      </c>
      <c r="Q50" s="8">
        <v>1.4583333333333299</v>
      </c>
      <c r="R50" s="8">
        <v>0.33333333333333298</v>
      </c>
      <c r="S50" s="4">
        <f t="shared" si="5"/>
        <v>0.72916666666666496</v>
      </c>
      <c r="T50" s="4">
        <f t="shared" si="6"/>
        <v>1.5610995370370353</v>
      </c>
      <c r="U50" s="4">
        <f t="shared" si="7"/>
        <v>0.10276620370370537</v>
      </c>
      <c r="V50" s="4">
        <f t="shared" si="9"/>
        <v>0</v>
      </c>
      <c r="W50" s="4">
        <f t="shared" si="10"/>
        <v>0.10276620370370537</v>
      </c>
      <c r="X50" s="4">
        <f t="shared" si="11"/>
        <v>0</v>
      </c>
      <c r="Y50" s="4">
        <f t="shared" si="8"/>
        <v>0.36458333333333248</v>
      </c>
      <c r="Z50" s="4">
        <f t="shared" si="3"/>
        <v>0.26181712962962711</v>
      </c>
      <c r="AA50" s="4">
        <f t="shared" si="4"/>
        <v>0</v>
      </c>
    </row>
    <row r="51" spans="1:27" x14ac:dyDescent="0.2">
      <c r="A51" s="5">
        <v>2020</v>
      </c>
      <c r="B51" s="2">
        <v>22</v>
      </c>
      <c r="C51" s="2">
        <v>4</v>
      </c>
      <c r="D51" s="3"/>
      <c r="E51" s="3">
        <v>1</v>
      </c>
      <c r="F51" s="3"/>
      <c r="G51" s="3"/>
      <c r="H51" s="3"/>
      <c r="I51" s="3"/>
      <c r="J51" s="3"/>
      <c r="K51" s="3"/>
      <c r="L51" s="3"/>
      <c r="M51" s="3"/>
      <c r="N51" s="3"/>
      <c r="O51" s="4">
        <v>1.137349537037037</v>
      </c>
      <c r="P51" s="4">
        <v>8.7719907407407399E-2</v>
      </c>
      <c r="Q51" s="8">
        <v>1.4583333333333299</v>
      </c>
      <c r="R51" s="8">
        <v>0.33333333333333298</v>
      </c>
      <c r="S51" s="4">
        <f t="shared" si="5"/>
        <v>0.36458333333333248</v>
      </c>
      <c r="T51" s="4">
        <f t="shared" si="6"/>
        <v>1.5019328703703696</v>
      </c>
      <c r="U51" s="4">
        <f t="shared" si="7"/>
        <v>4.3599537037039671E-2</v>
      </c>
      <c r="V51" s="4">
        <f t="shared" si="9"/>
        <v>0</v>
      </c>
      <c r="W51" s="4">
        <f t="shared" si="10"/>
        <v>4.3599537037039671E-2</v>
      </c>
      <c r="X51" s="4">
        <f t="shared" si="11"/>
        <v>0</v>
      </c>
      <c r="Y51" s="4">
        <f t="shared" si="8"/>
        <v>0.36458333333333248</v>
      </c>
      <c r="Z51" s="4">
        <f t="shared" si="3"/>
        <v>0.32098379629629281</v>
      </c>
      <c r="AA51" s="4">
        <f t="shared" si="4"/>
        <v>0</v>
      </c>
    </row>
    <row r="52" spans="1:27" x14ac:dyDescent="0.2">
      <c r="A52" s="5">
        <v>2020</v>
      </c>
      <c r="B52" s="2">
        <v>23</v>
      </c>
      <c r="C52" s="2">
        <v>3</v>
      </c>
      <c r="D52" s="3"/>
      <c r="E52" s="3">
        <v>1</v>
      </c>
      <c r="F52" s="3"/>
      <c r="G52" s="3">
        <v>1</v>
      </c>
      <c r="H52" s="3"/>
      <c r="I52" s="3"/>
      <c r="J52" s="3"/>
      <c r="K52" s="3"/>
      <c r="L52" s="3"/>
      <c r="M52" s="3"/>
      <c r="N52" s="3"/>
      <c r="O52" s="4">
        <v>0.42446759259259265</v>
      </c>
      <c r="P52" s="4">
        <v>3.1331018518518515E-2</v>
      </c>
      <c r="Q52" s="8">
        <v>1.4583333333333299</v>
      </c>
      <c r="R52" s="8">
        <v>0.33333333333333298</v>
      </c>
      <c r="S52" s="4">
        <f t="shared" si="5"/>
        <v>0.97222222222221999</v>
      </c>
      <c r="T52" s="4">
        <f t="shared" si="6"/>
        <v>1.3966898148148126</v>
      </c>
      <c r="U52" s="4">
        <f t="shared" si="7"/>
        <v>0</v>
      </c>
      <c r="V52" s="4">
        <f t="shared" si="9"/>
        <v>0</v>
      </c>
      <c r="W52" s="4">
        <f t="shared" si="10"/>
        <v>0</v>
      </c>
      <c r="X52" s="4">
        <f t="shared" si="11"/>
        <v>6.1643518518517348E-2</v>
      </c>
      <c r="Y52" s="4">
        <f t="shared" si="8"/>
        <v>0.48611111111110999</v>
      </c>
      <c r="Z52" s="4">
        <f t="shared" si="3"/>
        <v>0.5477546296296274</v>
      </c>
      <c r="AA52" s="4">
        <f t="shared" si="4"/>
        <v>0</v>
      </c>
    </row>
    <row r="53" spans="1:27" x14ac:dyDescent="0.2">
      <c r="A53" s="5">
        <v>2020</v>
      </c>
      <c r="B53" s="2">
        <v>24</v>
      </c>
      <c r="C53" s="2">
        <v>3</v>
      </c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4">
        <v>1.1110879629629629</v>
      </c>
      <c r="P53" s="4">
        <v>8.0416666666666664E-2</v>
      </c>
      <c r="Q53" s="8">
        <v>1.4583333333333299</v>
      </c>
      <c r="R53" s="8">
        <v>0.33333333333333298</v>
      </c>
      <c r="S53" s="4">
        <f t="shared" si="5"/>
        <v>0</v>
      </c>
      <c r="T53" s="4">
        <f t="shared" si="6"/>
        <v>1.1110879629629629</v>
      </c>
      <c r="U53" s="4">
        <f t="shared" si="7"/>
        <v>0</v>
      </c>
      <c r="V53" s="4">
        <f t="shared" si="9"/>
        <v>0</v>
      </c>
      <c r="W53" s="4">
        <f t="shared" si="10"/>
        <v>0</v>
      </c>
      <c r="X53" s="4">
        <f t="shared" si="11"/>
        <v>0.34724537037036707</v>
      </c>
      <c r="Y53" s="4">
        <f t="shared" si="8"/>
        <v>0</v>
      </c>
      <c r="Z53" s="4">
        <f t="shared" si="3"/>
        <v>0.34724537037036707</v>
      </c>
      <c r="AA53" s="4">
        <f t="shared" si="4"/>
        <v>0</v>
      </c>
    </row>
    <row r="54" spans="1:27" x14ac:dyDescent="0.2">
      <c r="A54" s="5">
        <v>2020</v>
      </c>
      <c r="B54" s="2">
        <v>25</v>
      </c>
      <c r="C54" s="2">
        <v>3</v>
      </c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4">
        <v>0.97498842592592594</v>
      </c>
      <c r="P54" s="4">
        <v>5.0856481481481482E-2</v>
      </c>
      <c r="Q54" s="8">
        <v>1.4583333333333299</v>
      </c>
      <c r="R54" s="8">
        <v>0.33333333333333298</v>
      </c>
      <c r="S54" s="4">
        <f t="shared" si="5"/>
        <v>0</v>
      </c>
      <c r="T54" s="4">
        <f t="shared" si="6"/>
        <v>0.97498842592592594</v>
      </c>
      <c r="U54" s="4">
        <f t="shared" si="7"/>
        <v>0</v>
      </c>
      <c r="V54" s="4">
        <f t="shared" si="9"/>
        <v>0</v>
      </c>
      <c r="W54" s="4">
        <f t="shared" si="10"/>
        <v>0</v>
      </c>
      <c r="X54" s="4">
        <f t="shared" si="11"/>
        <v>0.48334490740740399</v>
      </c>
      <c r="Y54" s="4">
        <f t="shared" si="8"/>
        <v>0</v>
      </c>
      <c r="Z54" s="4">
        <f t="shared" si="3"/>
        <v>0.48334490740740399</v>
      </c>
      <c r="AA54" s="4">
        <f t="shared" si="4"/>
        <v>0</v>
      </c>
    </row>
    <row r="55" spans="1:27" x14ac:dyDescent="0.2">
      <c r="A55" s="5">
        <v>2020</v>
      </c>
      <c r="B55" s="2">
        <v>26</v>
      </c>
      <c r="C55" s="2">
        <v>4</v>
      </c>
      <c r="D55" s="3"/>
      <c r="E55" s="3">
        <v>1</v>
      </c>
      <c r="F55" s="3"/>
      <c r="G55" s="3"/>
      <c r="H55" s="3"/>
      <c r="I55" s="3"/>
      <c r="J55" s="3"/>
      <c r="K55" s="3"/>
      <c r="L55" s="3"/>
      <c r="M55" s="3"/>
      <c r="N55" s="3"/>
      <c r="O55" s="4">
        <v>0.95452546296296292</v>
      </c>
      <c r="P55" s="4">
        <v>7.1817129629629634E-2</v>
      </c>
      <c r="Q55" s="8">
        <v>1.4583333333333299</v>
      </c>
      <c r="R55" s="8">
        <v>0.33333333333333298</v>
      </c>
      <c r="S55" s="4">
        <f t="shared" si="5"/>
        <v>0.36458333333333248</v>
      </c>
      <c r="T55" s="4">
        <f t="shared" si="6"/>
        <v>1.3191087962962955</v>
      </c>
      <c r="U55" s="4">
        <f t="shared" si="7"/>
        <v>0</v>
      </c>
      <c r="V55" s="4">
        <f t="shared" si="9"/>
        <v>0</v>
      </c>
      <c r="W55" s="4">
        <f t="shared" si="10"/>
        <v>0</v>
      </c>
      <c r="X55" s="4">
        <f t="shared" si="11"/>
        <v>0.13922453703703441</v>
      </c>
      <c r="Y55" s="4">
        <f t="shared" si="8"/>
        <v>0.36458333333333248</v>
      </c>
      <c r="Z55" s="4">
        <f t="shared" si="3"/>
        <v>0.50380787037036689</v>
      </c>
      <c r="AA55" s="4">
        <f t="shared" si="4"/>
        <v>0</v>
      </c>
    </row>
    <row r="56" spans="1:27" x14ac:dyDescent="0.2">
      <c r="A56" s="5">
        <v>2020</v>
      </c>
      <c r="B56" s="2">
        <v>27</v>
      </c>
      <c r="C56" s="2">
        <v>4</v>
      </c>
      <c r="D56" s="3"/>
      <c r="E56" s="3">
        <v>1</v>
      </c>
      <c r="F56" s="3"/>
      <c r="G56" s="3"/>
      <c r="H56" s="3"/>
      <c r="I56" s="3"/>
      <c r="J56" s="3"/>
      <c r="K56" s="3"/>
      <c r="L56" s="3"/>
      <c r="M56" s="3"/>
      <c r="N56" s="3"/>
      <c r="O56" s="4">
        <v>1.1090740740740741</v>
      </c>
      <c r="P56" s="4">
        <v>0.11712962962962961</v>
      </c>
      <c r="Q56" s="8">
        <v>1.4583333333333299</v>
      </c>
      <c r="R56" s="8">
        <v>0.33333333333333298</v>
      </c>
      <c r="S56" s="4">
        <f t="shared" si="5"/>
        <v>0.36458333333333248</v>
      </c>
      <c r="T56" s="4">
        <f t="shared" si="6"/>
        <v>1.4736574074074067</v>
      </c>
      <c r="U56" s="4">
        <f t="shared" si="7"/>
        <v>1.5324074074076766E-2</v>
      </c>
      <c r="V56" s="4">
        <f t="shared" si="9"/>
        <v>0</v>
      </c>
      <c r="W56" s="4">
        <f t="shared" si="10"/>
        <v>1.5324074074076766E-2</v>
      </c>
      <c r="X56" s="4">
        <f t="shared" si="11"/>
        <v>0</v>
      </c>
      <c r="Y56" s="4">
        <f t="shared" si="8"/>
        <v>0.36458333333333248</v>
      </c>
      <c r="Z56" s="4">
        <f t="shared" si="3"/>
        <v>0.34925925925925572</v>
      </c>
      <c r="AA56" s="4">
        <f t="shared" si="4"/>
        <v>0</v>
      </c>
    </row>
    <row r="57" spans="1:27" x14ac:dyDescent="0.2">
      <c r="A57" s="5">
        <v>2020</v>
      </c>
      <c r="B57" s="2">
        <v>28</v>
      </c>
      <c r="C57" s="2">
        <v>4</v>
      </c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4">
        <v>1.3011805555555553</v>
      </c>
      <c r="P57" s="4">
        <v>0.11304398148148148</v>
      </c>
      <c r="Q57" s="8">
        <v>1.4583333333333299</v>
      </c>
      <c r="R57" s="8">
        <v>0.33333333333333298</v>
      </c>
      <c r="S57" s="4">
        <f t="shared" si="5"/>
        <v>0</v>
      </c>
      <c r="T57" s="4">
        <f t="shared" si="6"/>
        <v>1.3011805555555553</v>
      </c>
      <c r="U57" s="4">
        <f t="shared" si="7"/>
        <v>0</v>
      </c>
      <c r="V57" s="4">
        <f t="shared" si="9"/>
        <v>0</v>
      </c>
      <c r="W57" s="4">
        <f t="shared" si="10"/>
        <v>0</v>
      </c>
      <c r="X57" s="4">
        <f t="shared" si="11"/>
        <v>0.15715277777777459</v>
      </c>
      <c r="Y57" s="4">
        <f t="shared" si="8"/>
        <v>0</v>
      </c>
      <c r="Z57" s="4">
        <f t="shared" si="3"/>
        <v>0.15715277777777459</v>
      </c>
      <c r="AA57" s="4">
        <f t="shared" si="4"/>
        <v>0</v>
      </c>
    </row>
    <row r="58" spans="1:27" x14ac:dyDescent="0.2">
      <c r="A58" s="5">
        <v>2020</v>
      </c>
      <c r="B58" s="2">
        <v>29</v>
      </c>
      <c r="C58" s="2">
        <v>3</v>
      </c>
      <c r="D58" s="3"/>
      <c r="E58" s="3">
        <v>2</v>
      </c>
      <c r="F58" s="3"/>
      <c r="G58" s="3">
        <v>1</v>
      </c>
      <c r="H58" s="3"/>
      <c r="I58" s="3"/>
      <c r="J58" s="3"/>
      <c r="K58" s="3"/>
      <c r="L58" s="3"/>
      <c r="M58" s="3"/>
      <c r="N58" s="3"/>
      <c r="O58" s="4">
        <v>0</v>
      </c>
      <c r="P58" s="4">
        <v>0</v>
      </c>
      <c r="Q58" s="8">
        <v>1.4583333333333299</v>
      </c>
      <c r="R58" s="8">
        <v>0.33333333333333298</v>
      </c>
      <c r="S58" s="4">
        <f t="shared" si="5"/>
        <v>1.4583333333333299</v>
      </c>
      <c r="T58" s="4">
        <f t="shared" si="6"/>
        <v>1.4583333333333299</v>
      </c>
      <c r="U58" s="4">
        <f t="shared" si="7"/>
        <v>0</v>
      </c>
      <c r="V58" s="4">
        <f t="shared" si="9"/>
        <v>0</v>
      </c>
      <c r="W58" s="4">
        <f t="shared" si="10"/>
        <v>0</v>
      </c>
      <c r="X58" s="4">
        <f t="shared" si="11"/>
        <v>0</v>
      </c>
      <c r="Y58" s="4">
        <f t="shared" si="8"/>
        <v>0.97222222222221999</v>
      </c>
      <c r="Z58" s="4">
        <f t="shared" si="3"/>
        <v>0.97222222222221999</v>
      </c>
      <c r="AA58" s="4">
        <f t="shared" si="4"/>
        <v>0</v>
      </c>
    </row>
    <row r="59" spans="1:27" x14ac:dyDescent="0.2">
      <c r="A59" s="5">
        <v>2020</v>
      </c>
      <c r="B59" s="2">
        <v>30</v>
      </c>
      <c r="C59" s="2">
        <v>3</v>
      </c>
      <c r="D59" s="3">
        <v>1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4">
        <v>0.92439814814814825</v>
      </c>
      <c r="P59" s="4">
        <v>8.3333333333333329E-2</v>
      </c>
      <c r="Q59" s="8">
        <v>1.4583333333333299</v>
      </c>
      <c r="R59" s="8">
        <v>0.33333333333333298</v>
      </c>
      <c r="S59" s="4">
        <f t="shared" si="5"/>
        <v>0.48611111111110999</v>
      </c>
      <c r="T59" s="4">
        <f t="shared" si="6"/>
        <v>1.4105092592592583</v>
      </c>
      <c r="U59" s="4">
        <f t="shared" si="7"/>
        <v>0</v>
      </c>
      <c r="V59" s="4">
        <f t="shared" si="9"/>
        <v>0</v>
      </c>
      <c r="W59" s="4">
        <f t="shared" si="10"/>
        <v>0</v>
      </c>
      <c r="X59" s="4">
        <f t="shared" si="11"/>
        <v>4.7824074074071632E-2</v>
      </c>
      <c r="Y59" s="4">
        <f t="shared" si="8"/>
        <v>0</v>
      </c>
      <c r="Z59" s="4">
        <f t="shared" si="3"/>
        <v>4.7824074074071632E-2</v>
      </c>
      <c r="AA59" s="4">
        <f t="shared" si="4"/>
        <v>0</v>
      </c>
    </row>
    <row r="60" spans="1:27" x14ac:dyDescent="0.2">
      <c r="A60" s="5">
        <v>2020</v>
      </c>
      <c r="B60" s="2">
        <v>31</v>
      </c>
      <c r="C60" s="2">
        <v>4</v>
      </c>
      <c r="D60" s="3"/>
      <c r="E60" s="3">
        <v>2</v>
      </c>
      <c r="F60" s="3"/>
      <c r="G60" s="3"/>
      <c r="H60" s="3"/>
      <c r="I60" s="3"/>
      <c r="J60" s="3"/>
      <c r="K60" s="3"/>
      <c r="L60" s="3"/>
      <c r="M60" s="3"/>
      <c r="N60" s="3"/>
      <c r="O60" s="4">
        <v>0.59664351851851849</v>
      </c>
      <c r="P60" s="4">
        <v>4.1666666666666664E-2</v>
      </c>
      <c r="Q60" s="8">
        <v>1.4583333333333299</v>
      </c>
      <c r="R60" s="8">
        <v>0.33333333333333298</v>
      </c>
      <c r="S60" s="4">
        <f t="shared" si="5"/>
        <v>0.72916666666666496</v>
      </c>
      <c r="T60" s="4">
        <f t="shared" si="6"/>
        <v>1.3258101851851833</v>
      </c>
      <c r="U60" s="4">
        <f t="shared" si="7"/>
        <v>0</v>
      </c>
      <c r="V60" s="4">
        <f t="shared" si="9"/>
        <v>0</v>
      </c>
      <c r="W60" s="4">
        <f t="shared" si="10"/>
        <v>0</v>
      </c>
      <c r="X60" s="4">
        <f t="shared" si="11"/>
        <v>0.13252314814814659</v>
      </c>
      <c r="Y60" s="4">
        <f t="shared" si="8"/>
        <v>0.72916666666666496</v>
      </c>
      <c r="Z60" s="4">
        <f t="shared" si="3"/>
        <v>0.86168981481481155</v>
      </c>
      <c r="AA60" s="4">
        <f t="shared" si="4"/>
        <v>0</v>
      </c>
    </row>
    <row r="61" spans="1:27" x14ac:dyDescent="0.2">
      <c r="A61" s="5">
        <v>2020</v>
      </c>
      <c r="B61" s="2">
        <v>32</v>
      </c>
      <c r="C61" s="2">
        <v>6</v>
      </c>
      <c r="D61" s="3">
        <v>6</v>
      </c>
      <c r="E61" s="3"/>
      <c r="F61" s="3"/>
      <c r="G61" s="3"/>
      <c r="H61" s="3"/>
      <c r="I61" s="3"/>
      <c r="J61" s="3"/>
      <c r="K61" s="3"/>
      <c r="L61" s="3"/>
      <c r="M61" s="3"/>
      <c r="N61" s="3"/>
      <c r="O61" s="4">
        <v>0</v>
      </c>
      <c r="P61" s="4">
        <v>0</v>
      </c>
      <c r="Q61" s="8">
        <v>1.4583333333333299</v>
      </c>
      <c r="R61" s="8">
        <v>0.33333333333333298</v>
      </c>
      <c r="S61" s="4">
        <f t="shared" si="5"/>
        <v>1.4583333333333299</v>
      </c>
      <c r="T61" s="4">
        <f t="shared" si="6"/>
        <v>1.4583333333333299</v>
      </c>
      <c r="U61" s="4">
        <f t="shared" si="7"/>
        <v>0</v>
      </c>
      <c r="V61" s="4">
        <f t="shared" si="9"/>
        <v>0</v>
      </c>
      <c r="W61" s="4">
        <f t="shared" si="10"/>
        <v>0</v>
      </c>
      <c r="X61" s="4">
        <f t="shared" si="11"/>
        <v>0</v>
      </c>
      <c r="Y61" s="4">
        <f t="shared" si="8"/>
        <v>0</v>
      </c>
      <c r="Z61" s="4">
        <f t="shared" si="3"/>
        <v>0</v>
      </c>
      <c r="AA61" s="4">
        <f t="shared" si="4"/>
        <v>0</v>
      </c>
    </row>
    <row r="62" spans="1:27" x14ac:dyDescent="0.2">
      <c r="A62" s="5">
        <v>2020</v>
      </c>
      <c r="B62" s="2">
        <v>33</v>
      </c>
      <c r="C62" s="2">
        <v>6</v>
      </c>
      <c r="D62" s="3">
        <v>6</v>
      </c>
      <c r="E62" s="3"/>
      <c r="F62" s="3"/>
      <c r="G62" s="3">
        <v>1</v>
      </c>
      <c r="H62" s="3"/>
      <c r="I62" s="3"/>
      <c r="J62" s="3"/>
      <c r="K62" s="3"/>
      <c r="L62" s="3"/>
      <c r="M62" s="3"/>
      <c r="N62" s="3"/>
      <c r="O62" s="4">
        <v>0</v>
      </c>
      <c r="P62" s="4">
        <v>0</v>
      </c>
      <c r="Q62" s="8">
        <v>1.4583333333333299</v>
      </c>
      <c r="R62" s="8">
        <v>0.33333333333333298</v>
      </c>
      <c r="S62" s="4">
        <f t="shared" si="5"/>
        <v>1.7013888888888851</v>
      </c>
      <c r="T62" s="4">
        <f t="shared" si="6"/>
        <v>1.7013888888888851</v>
      </c>
      <c r="U62" s="4">
        <f t="shared" si="7"/>
        <v>0.24305555555555514</v>
      </c>
      <c r="V62" s="4">
        <f t="shared" si="9"/>
        <v>0</v>
      </c>
      <c r="W62" s="4">
        <f t="shared" si="10"/>
        <v>0.24305555555555514</v>
      </c>
      <c r="X62" s="4">
        <f t="shared" si="11"/>
        <v>0</v>
      </c>
      <c r="Y62" s="4">
        <f t="shared" si="8"/>
        <v>0</v>
      </c>
      <c r="Z62" s="4">
        <f t="shared" si="3"/>
        <v>0</v>
      </c>
      <c r="AA62" s="4">
        <f t="shared" si="4"/>
        <v>0.24305555555555514</v>
      </c>
    </row>
    <row r="63" spans="1:27" x14ac:dyDescent="0.2">
      <c r="A63" s="5">
        <v>2020</v>
      </c>
      <c r="B63" s="2">
        <v>34</v>
      </c>
      <c r="C63" s="2">
        <v>6</v>
      </c>
      <c r="D63" s="3">
        <v>6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4">
        <v>0</v>
      </c>
      <c r="P63" s="4">
        <v>0</v>
      </c>
      <c r="Q63" s="8">
        <v>1.4583333333333299</v>
      </c>
      <c r="R63" s="8">
        <v>0.33333333333333298</v>
      </c>
      <c r="S63" s="4">
        <f t="shared" si="5"/>
        <v>1.4583333333333299</v>
      </c>
      <c r="T63" s="4">
        <f t="shared" si="6"/>
        <v>1.4583333333333299</v>
      </c>
      <c r="U63" s="4">
        <f t="shared" si="7"/>
        <v>0</v>
      </c>
      <c r="V63" s="4">
        <f t="shared" si="9"/>
        <v>0</v>
      </c>
      <c r="W63" s="4">
        <f t="shared" si="10"/>
        <v>0</v>
      </c>
      <c r="X63" s="4">
        <f t="shared" si="11"/>
        <v>0</v>
      </c>
      <c r="Y63" s="4">
        <f t="shared" si="8"/>
        <v>0</v>
      </c>
      <c r="Z63" s="4">
        <f t="shared" si="3"/>
        <v>0</v>
      </c>
      <c r="AA63" s="4">
        <f t="shared" si="4"/>
        <v>0</v>
      </c>
    </row>
    <row r="64" spans="1:27" x14ac:dyDescent="0.2">
      <c r="A64" s="5">
        <v>2020</v>
      </c>
      <c r="B64" s="2">
        <v>35</v>
      </c>
      <c r="C64" s="2">
        <v>6</v>
      </c>
      <c r="D64" s="3">
        <v>6</v>
      </c>
      <c r="E64" s="3"/>
      <c r="F64" s="3"/>
      <c r="G64" s="3"/>
      <c r="H64" s="3"/>
      <c r="I64" s="3"/>
      <c r="J64" s="3"/>
      <c r="K64" s="3"/>
      <c r="L64" s="3"/>
      <c r="M64" s="3"/>
      <c r="N64" s="3"/>
      <c r="O64" s="4">
        <v>0</v>
      </c>
      <c r="P64" s="4">
        <v>0</v>
      </c>
      <c r="Q64" s="8">
        <v>1.4583333333333299</v>
      </c>
      <c r="R64" s="8">
        <v>0.33333333333333298</v>
      </c>
      <c r="S64" s="4">
        <f t="shared" si="5"/>
        <v>1.4583333333333299</v>
      </c>
      <c r="T64" s="4">
        <f t="shared" si="6"/>
        <v>1.4583333333333299</v>
      </c>
      <c r="U64" s="4">
        <f t="shared" si="7"/>
        <v>0</v>
      </c>
      <c r="V64" s="4">
        <f t="shared" si="9"/>
        <v>0</v>
      </c>
      <c r="W64" s="4">
        <f t="shared" si="10"/>
        <v>0</v>
      </c>
      <c r="X64" s="4">
        <f t="shared" si="11"/>
        <v>0</v>
      </c>
      <c r="Y64" s="4">
        <f t="shared" si="8"/>
        <v>0</v>
      </c>
      <c r="Z64" s="4">
        <f t="shared" si="3"/>
        <v>0</v>
      </c>
      <c r="AA64" s="4">
        <f t="shared" si="4"/>
        <v>0</v>
      </c>
    </row>
    <row r="65" spans="1:27" x14ac:dyDescent="0.2">
      <c r="A65" s="5">
        <v>2020</v>
      </c>
      <c r="B65" s="2">
        <v>36</v>
      </c>
      <c r="C65" s="2">
        <v>4</v>
      </c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4">
        <v>1.4088078703703701</v>
      </c>
      <c r="P65" s="4">
        <v>0.10885416666666667</v>
      </c>
      <c r="Q65" s="8">
        <v>1.4583333333333299</v>
      </c>
      <c r="R65" s="8">
        <v>0.33333333333333298</v>
      </c>
      <c r="S65" s="4">
        <f t="shared" si="5"/>
        <v>0</v>
      </c>
      <c r="T65" s="4">
        <f t="shared" si="6"/>
        <v>1.4088078703703701</v>
      </c>
      <c r="U65" s="4">
        <f t="shared" si="7"/>
        <v>0</v>
      </c>
      <c r="V65" s="4">
        <f t="shared" si="9"/>
        <v>0</v>
      </c>
      <c r="W65" s="4">
        <f t="shared" si="10"/>
        <v>0</v>
      </c>
      <c r="X65" s="4">
        <f t="shared" si="11"/>
        <v>4.9525462962959788E-2</v>
      </c>
      <c r="Y65" s="4">
        <f t="shared" si="8"/>
        <v>0</v>
      </c>
      <c r="Z65" s="4">
        <f t="shared" si="3"/>
        <v>4.9525462962959788E-2</v>
      </c>
      <c r="AA65" s="4">
        <f t="shared" si="4"/>
        <v>0</v>
      </c>
    </row>
    <row r="66" spans="1:27" x14ac:dyDescent="0.2">
      <c r="A66" s="5">
        <v>2020</v>
      </c>
      <c r="B66" s="2">
        <v>37</v>
      </c>
      <c r="C66" s="2">
        <v>4</v>
      </c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4">
        <v>1.3799305555555554</v>
      </c>
      <c r="P66" s="4">
        <v>0.11577546296296296</v>
      </c>
      <c r="Q66" s="8">
        <v>1.4583333333333299</v>
      </c>
      <c r="R66" s="8">
        <v>0.33333333333333298</v>
      </c>
      <c r="S66" s="4">
        <f t="shared" si="5"/>
        <v>0</v>
      </c>
      <c r="T66" s="4">
        <f t="shared" si="6"/>
        <v>1.3799305555555554</v>
      </c>
      <c r="U66" s="4">
        <f t="shared" si="7"/>
        <v>0</v>
      </c>
      <c r="V66" s="4">
        <f t="shared" si="9"/>
        <v>0</v>
      </c>
      <c r="W66" s="4">
        <f t="shared" si="10"/>
        <v>0</v>
      </c>
      <c r="X66" s="4">
        <f t="shared" si="11"/>
        <v>7.8402777777774491E-2</v>
      </c>
      <c r="Y66" s="4">
        <f t="shared" si="8"/>
        <v>0</v>
      </c>
      <c r="Z66" s="4">
        <f t="shared" si="3"/>
        <v>7.8402777777774491E-2</v>
      </c>
      <c r="AA66" s="4">
        <f t="shared" si="4"/>
        <v>0</v>
      </c>
    </row>
    <row r="67" spans="1:27" x14ac:dyDescent="0.2">
      <c r="A67" s="5">
        <v>2020</v>
      </c>
      <c r="B67" s="2">
        <v>38</v>
      </c>
      <c r="C67" s="2">
        <v>4</v>
      </c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4">
        <v>1.3361689814814814</v>
      </c>
      <c r="P67" s="4">
        <v>7.8865740740740736E-2</v>
      </c>
      <c r="Q67" s="8">
        <v>1.4583333333333299</v>
      </c>
      <c r="R67" s="8">
        <v>0.33333333333333298</v>
      </c>
      <c r="S67" s="4">
        <f t="shared" si="5"/>
        <v>0</v>
      </c>
      <c r="T67" s="4">
        <f t="shared" si="6"/>
        <v>1.3361689814814814</v>
      </c>
      <c r="U67" s="4">
        <f t="shared" si="7"/>
        <v>0</v>
      </c>
      <c r="V67" s="4">
        <f t="shared" si="9"/>
        <v>0</v>
      </c>
      <c r="W67" s="4">
        <f t="shared" si="10"/>
        <v>0</v>
      </c>
      <c r="X67" s="4">
        <f t="shared" si="11"/>
        <v>0.12216435185184848</v>
      </c>
      <c r="Y67" s="4">
        <f t="shared" si="8"/>
        <v>0</v>
      </c>
      <c r="Z67" s="4">
        <f t="shared" si="3"/>
        <v>0.12216435185184848</v>
      </c>
      <c r="AA67" s="4">
        <f t="shared" si="4"/>
        <v>0</v>
      </c>
    </row>
    <row r="68" spans="1:27" x14ac:dyDescent="0.2">
      <c r="A68" s="5">
        <v>2020</v>
      </c>
      <c r="B68" s="2">
        <v>39</v>
      </c>
      <c r="C68" s="2">
        <v>5</v>
      </c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4">
        <v>1.7340393518518518</v>
      </c>
      <c r="P68" s="4">
        <v>0.13339120370370369</v>
      </c>
      <c r="Q68" s="8">
        <v>1.4583333333333299</v>
      </c>
      <c r="R68" s="8">
        <v>0.33333333333333298</v>
      </c>
      <c r="S68" s="4">
        <f t="shared" si="5"/>
        <v>0</v>
      </c>
      <c r="T68" s="4">
        <f t="shared" si="6"/>
        <v>1.7340393518518518</v>
      </c>
      <c r="U68" s="4">
        <f t="shared" si="7"/>
        <v>0.27570601851852183</v>
      </c>
      <c r="V68" s="4">
        <f t="shared" si="9"/>
        <v>0.34463252314815229</v>
      </c>
      <c r="W68" s="4">
        <f t="shared" si="10"/>
        <v>0.34463252314815229</v>
      </c>
      <c r="X68" s="4">
        <f t="shared" si="11"/>
        <v>0</v>
      </c>
      <c r="Y68" s="4">
        <f t="shared" si="8"/>
        <v>0</v>
      </c>
      <c r="Z68" s="4">
        <f t="shared" si="3"/>
        <v>0</v>
      </c>
      <c r="AA68" s="4">
        <f t="shared" si="4"/>
        <v>0.34463252314815229</v>
      </c>
    </row>
    <row r="69" spans="1:27" x14ac:dyDescent="0.2">
      <c r="A69" s="5">
        <v>2020</v>
      </c>
      <c r="B69" s="2">
        <v>40</v>
      </c>
      <c r="C69" s="2">
        <v>4</v>
      </c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4">
        <v>1.4660763888888888</v>
      </c>
      <c r="P69" s="4">
        <v>0.13694444444444445</v>
      </c>
      <c r="Q69" s="8">
        <v>1.4583333333333299</v>
      </c>
      <c r="R69" s="8">
        <v>0.33333333333333298</v>
      </c>
      <c r="S69" s="4">
        <f t="shared" si="5"/>
        <v>0</v>
      </c>
      <c r="T69" s="4">
        <f t="shared" ref="T69:T132" si="12">+O69+S69</f>
        <v>1.4660763888888888</v>
      </c>
      <c r="U69" s="4">
        <f t="shared" si="7"/>
        <v>7.7430555555588754E-3</v>
      </c>
      <c r="V69" s="4">
        <f t="shared" ref="V69:V100" si="13">IF(AND(S69=0,T69&gt;Q69),IF(U69&gt;R69,((R69*1.25)+(U69-R69)*1.5),(U69*1.25)),0)</f>
        <v>9.6788194444485942E-3</v>
      </c>
      <c r="W69" s="4">
        <f t="shared" ref="W69:W100" si="14">IF(V69=0,U69,V69)</f>
        <v>9.6788194444485942E-3</v>
      </c>
      <c r="X69" s="4">
        <f t="shared" ref="X69:X100" si="15">IF(AND(O69&lt;&gt;0,T69&lt;Q69),IF(T69&lt;Q69,Q69-T69,0),0)</f>
        <v>0</v>
      </c>
      <c r="Y69" s="4">
        <f t="shared" si="8"/>
        <v>0</v>
      </c>
      <c r="Z69" s="4">
        <f t="shared" ref="Z69:Z132" si="16">IF(W69&gt;SUM(X69,Y69),0,IF(W69=SUM(X69,Y69),0,X69+Y69-W69))</f>
        <v>0</v>
      </c>
      <c r="AA69" s="4">
        <f t="shared" ref="AA69:AA132" si="17">IF(W69&gt;SUM(X69,Y69),W69-X69-Y69,IF(W69=SUM(X69,Y69),0,0))</f>
        <v>9.6788194444485942E-3</v>
      </c>
    </row>
    <row r="70" spans="1:27" x14ac:dyDescent="0.2">
      <c r="A70" s="5">
        <v>2020</v>
      </c>
      <c r="B70" s="2">
        <v>41</v>
      </c>
      <c r="C70" s="2">
        <v>1</v>
      </c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4">
        <v>0.37900462962962966</v>
      </c>
      <c r="P70" s="4">
        <v>3.4999999999999996E-2</v>
      </c>
      <c r="Q70" s="8">
        <v>1.4583333333333299</v>
      </c>
      <c r="R70" s="8">
        <v>0.33333333333333298</v>
      </c>
      <c r="S70" s="4">
        <f t="shared" ref="S70:S133" si="18">SUM(D70:M70)*(Q70/C70)</f>
        <v>0</v>
      </c>
      <c r="T70" s="4">
        <f t="shared" si="12"/>
        <v>0.37900462962962966</v>
      </c>
      <c r="U70" s="4">
        <f t="shared" ref="U70:U133" si="19">IF(T70&gt;Q70,T70-Q70,0)</f>
        <v>0</v>
      </c>
      <c r="V70" s="4">
        <f t="shared" si="13"/>
        <v>0</v>
      </c>
      <c r="W70" s="4">
        <f t="shared" si="14"/>
        <v>0</v>
      </c>
      <c r="X70" s="4">
        <f t="shared" si="15"/>
        <v>1.0793287037037003</v>
      </c>
      <c r="Y70" s="4">
        <f t="shared" ref="Y70:Y101" si="20">E70*(Q70/C70)</f>
        <v>0</v>
      </c>
      <c r="Z70" s="4">
        <f t="shared" si="16"/>
        <v>1.0793287037037003</v>
      </c>
      <c r="AA70" s="4">
        <f t="shared" si="17"/>
        <v>0</v>
      </c>
    </row>
    <row r="71" spans="1:27" x14ac:dyDescent="0.2">
      <c r="A71" s="5">
        <v>2020</v>
      </c>
      <c r="B71" s="2">
        <v>42</v>
      </c>
      <c r="C71" s="2">
        <v>5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4">
        <v>1.7584375000000001</v>
      </c>
      <c r="P71" s="4">
        <v>0.1411111111111111</v>
      </c>
      <c r="Q71" s="8">
        <v>1.4583333333333299</v>
      </c>
      <c r="R71" s="8">
        <v>0.33333333333333298</v>
      </c>
      <c r="S71" s="4">
        <f t="shared" si="18"/>
        <v>0</v>
      </c>
      <c r="T71" s="4">
        <f t="shared" si="12"/>
        <v>1.7584375000000001</v>
      </c>
      <c r="U71" s="4">
        <f t="shared" si="19"/>
        <v>0.30010416666667017</v>
      </c>
      <c r="V71" s="4">
        <f t="shared" si="13"/>
        <v>0.37513020833333771</v>
      </c>
      <c r="W71" s="4">
        <f t="shared" si="14"/>
        <v>0.37513020833333771</v>
      </c>
      <c r="X71" s="4">
        <f t="shared" si="15"/>
        <v>0</v>
      </c>
      <c r="Y71" s="4">
        <f t="shared" si="20"/>
        <v>0</v>
      </c>
      <c r="Z71" s="4">
        <f t="shared" si="16"/>
        <v>0</v>
      </c>
      <c r="AA71" s="4">
        <f t="shared" si="17"/>
        <v>0.37513020833333771</v>
      </c>
    </row>
    <row r="72" spans="1:27" x14ac:dyDescent="0.2">
      <c r="A72" s="5">
        <v>2020</v>
      </c>
      <c r="B72" s="2">
        <v>43</v>
      </c>
      <c r="C72" s="2">
        <v>4</v>
      </c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4">
        <v>1.2623726851851851</v>
      </c>
      <c r="P72" s="4">
        <v>0.11008101851851851</v>
      </c>
      <c r="Q72" s="8">
        <v>1.4583333333333299</v>
      </c>
      <c r="R72" s="8">
        <v>0.33333333333333298</v>
      </c>
      <c r="S72" s="4">
        <f t="shared" si="18"/>
        <v>0</v>
      </c>
      <c r="T72" s="4">
        <f t="shared" si="12"/>
        <v>1.2623726851851851</v>
      </c>
      <c r="U72" s="4">
        <f t="shared" si="19"/>
        <v>0</v>
      </c>
      <c r="V72" s="4">
        <f t="shared" si="13"/>
        <v>0</v>
      </c>
      <c r="W72" s="4">
        <f t="shared" si="14"/>
        <v>0</v>
      </c>
      <c r="X72" s="4">
        <f t="shared" si="15"/>
        <v>0.19596064814814484</v>
      </c>
      <c r="Y72" s="4">
        <f t="shared" si="20"/>
        <v>0</v>
      </c>
      <c r="Z72" s="4">
        <f t="shared" si="16"/>
        <v>0.19596064814814484</v>
      </c>
      <c r="AA72" s="4">
        <f t="shared" si="17"/>
        <v>0</v>
      </c>
    </row>
    <row r="73" spans="1:27" x14ac:dyDescent="0.2">
      <c r="A73" s="5">
        <v>2020</v>
      </c>
      <c r="B73" s="2">
        <v>44</v>
      </c>
      <c r="C73" s="2">
        <v>3</v>
      </c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4">
        <v>1.2244560185185185</v>
      </c>
      <c r="P73" s="4">
        <v>0.10210648148148148</v>
      </c>
      <c r="Q73" s="8">
        <v>1.4583333333333299</v>
      </c>
      <c r="R73" s="8">
        <v>0.33333333333333298</v>
      </c>
      <c r="S73" s="4">
        <f t="shared" si="18"/>
        <v>0</v>
      </c>
      <c r="T73" s="4">
        <f t="shared" si="12"/>
        <v>1.2244560185185185</v>
      </c>
      <c r="U73" s="4">
        <f t="shared" si="19"/>
        <v>0</v>
      </c>
      <c r="V73" s="4">
        <f t="shared" si="13"/>
        <v>0</v>
      </c>
      <c r="W73" s="4">
        <f t="shared" si="14"/>
        <v>0</v>
      </c>
      <c r="X73" s="4">
        <f t="shared" si="15"/>
        <v>0.23387731481481144</v>
      </c>
      <c r="Y73" s="4">
        <f t="shared" si="20"/>
        <v>0</v>
      </c>
      <c r="Z73" s="4">
        <f t="shared" si="16"/>
        <v>0.23387731481481144</v>
      </c>
      <c r="AA73" s="4">
        <f t="shared" si="17"/>
        <v>0</v>
      </c>
    </row>
    <row r="74" spans="1:27" x14ac:dyDescent="0.2">
      <c r="A74" s="5">
        <v>2020</v>
      </c>
      <c r="B74" s="2">
        <v>45</v>
      </c>
      <c r="C74" s="2">
        <v>5</v>
      </c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4">
        <v>1.6812268518518518</v>
      </c>
      <c r="P74" s="4">
        <v>0.13431712962962963</v>
      </c>
      <c r="Q74" s="8">
        <v>1.4583333333333299</v>
      </c>
      <c r="R74" s="8">
        <v>0.33333333333333298</v>
      </c>
      <c r="S74" s="4">
        <f t="shared" si="18"/>
        <v>0</v>
      </c>
      <c r="T74" s="4">
        <f t="shared" si="12"/>
        <v>1.6812268518518518</v>
      </c>
      <c r="U74" s="4">
        <f t="shared" si="19"/>
        <v>0.2228935185185219</v>
      </c>
      <c r="V74" s="4">
        <f t="shared" si="13"/>
        <v>0.27861689814815238</v>
      </c>
      <c r="W74" s="4">
        <f t="shared" si="14"/>
        <v>0.27861689814815238</v>
      </c>
      <c r="X74" s="4">
        <f t="shared" si="15"/>
        <v>0</v>
      </c>
      <c r="Y74" s="4">
        <f t="shared" si="20"/>
        <v>0</v>
      </c>
      <c r="Z74" s="4">
        <f t="shared" si="16"/>
        <v>0</v>
      </c>
      <c r="AA74" s="4">
        <f t="shared" si="17"/>
        <v>0.27861689814815238</v>
      </c>
    </row>
    <row r="75" spans="1:27" x14ac:dyDescent="0.2">
      <c r="A75" s="5">
        <v>2020</v>
      </c>
      <c r="B75" s="2">
        <v>46</v>
      </c>
      <c r="C75" s="2">
        <v>4</v>
      </c>
      <c r="D75" s="3"/>
      <c r="E75" s="3"/>
      <c r="F75" s="3"/>
      <c r="G75" s="3">
        <v>1</v>
      </c>
      <c r="H75" s="3"/>
      <c r="I75" s="3"/>
      <c r="J75" s="3"/>
      <c r="K75" s="3"/>
      <c r="L75" s="3"/>
      <c r="M75" s="3"/>
      <c r="N75" s="3"/>
      <c r="O75" s="4">
        <v>0.99063657407407402</v>
      </c>
      <c r="P75" s="4">
        <v>6.9803240740740735E-2</v>
      </c>
      <c r="Q75" s="8">
        <v>1.4583333333333299</v>
      </c>
      <c r="R75" s="8">
        <v>0.33333333333333298</v>
      </c>
      <c r="S75" s="4">
        <f t="shared" si="18"/>
        <v>0.36458333333333248</v>
      </c>
      <c r="T75" s="4">
        <f t="shared" si="12"/>
        <v>1.3552199074074065</v>
      </c>
      <c r="U75" s="4">
        <f t="shared" si="19"/>
        <v>0</v>
      </c>
      <c r="V75" s="4">
        <f t="shared" si="13"/>
        <v>0</v>
      </c>
      <c r="W75" s="4">
        <f t="shared" si="14"/>
        <v>0</v>
      </c>
      <c r="X75" s="4">
        <f t="shared" si="15"/>
        <v>0.10311342592592343</v>
      </c>
      <c r="Y75" s="4">
        <f t="shared" si="20"/>
        <v>0</v>
      </c>
      <c r="Z75" s="4">
        <f t="shared" si="16"/>
        <v>0.10311342592592343</v>
      </c>
      <c r="AA75" s="4">
        <f t="shared" si="17"/>
        <v>0</v>
      </c>
    </row>
    <row r="76" spans="1:27" x14ac:dyDescent="0.2">
      <c r="A76" s="5">
        <v>2020</v>
      </c>
      <c r="B76" s="2">
        <v>47</v>
      </c>
      <c r="C76" s="2">
        <v>4</v>
      </c>
      <c r="D76" s="3"/>
      <c r="E76" s="3">
        <v>1</v>
      </c>
      <c r="F76" s="3"/>
      <c r="G76" s="3"/>
      <c r="H76" s="3"/>
      <c r="I76" s="3"/>
      <c r="J76" s="3"/>
      <c r="K76" s="3"/>
      <c r="L76" s="3"/>
      <c r="M76" s="3"/>
      <c r="N76" s="3"/>
      <c r="O76" s="4">
        <v>1.0789236111111111</v>
      </c>
      <c r="P76" s="4">
        <v>9.133101851851852E-2</v>
      </c>
      <c r="Q76" s="8">
        <v>1.4583333333333299</v>
      </c>
      <c r="R76" s="8">
        <v>0.33333333333333298</v>
      </c>
      <c r="S76" s="4">
        <f t="shared" si="18"/>
        <v>0.36458333333333248</v>
      </c>
      <c r="T76" s="4">
        <f t="shared" si="12"/>
        <v>1.4435069444444437</v>
      </c>
      <c r="U76" s="4">
        <f t="shared" si="19"/>
        <v>0</v>
      </c>
      <c r="V76" s="4">
        <f t="shared" si="13"/>
        <v>0</v>
      </c>
      <c r="W76" s="4">
        <f t="shared" si="14"/>
        <v>0</v>
      </c>
      <c r="X76" s="4">
        <f t="shared" si="15"/>
        <v>1.4826388888886211E-2</v>
      </c>
      <c r="Y76" s="4">
        <f t="shared" si="20"/>
        <v>0.36458333333333248</v>
      </c>
      <c r="Z76" s="4">
        <f t="shared" si="16"/>
        <v>0.37940972222221869</v>
      </c>
      <c r="AA76" s="4">
        <f t="shared" si="17"/>
        <v>0</v>
      </c>
    </row>
    <row r="77" spans="1:27" x14ac:dyDescent="0.2">
      <c r="A77" s="5">
        <v>2020</v>
      </c>
      <c r="B77" s="2">
        <v>48</v>
      </c>
      <c r="C77" s="2">
        <v>4</v>
      </c>
      <c r="D77" s="3"/>
      <c r="E77" s="3">
        <v>3</v>
      </c>
      <c r="F77" s="3"/>
      <c r="G77" s="3"/>
      <c r="H77" s="3"/>
      <c r="I77" s="3"/>
      <c r="J77" s="3"/>
      <c r="K77" s="3"/>
      <c r="L77" s="3"/>
      <c r="M77" s="3"/>
      <c r="N77" s="3"/>
      <c r="O77" s="4">
        <v>0.42050925925925925</v>
      </c>
      <c r="P77" s="4">
        <v>4.1666666666666664E-2</v>
      </c>
      <c r="Q77" s="8">
        <v>1.4583333333333299</v>
      </c>
      <c r="R77" s="8">
        <v>0.33333333333333298</v>
      </c>
      <c r="S77" s="4">
        <f t="shared" si="18"/>
        <v>1.0937499999999973</v>
      </c>
      <c r="T77" s="4">
        <f t="shared" si="12"/>
        <v>1.5142592592592565</v>
      </c>
      <c r="U77" s="4">
        <f t="shared" si="19"/>
        <v>5.5925925925926601E-2</v>
      </c>
      <c r="V77" s="4">
        <f t="shared" si="13"/>
        <v>0</v>
      </c>
      <c r="W77" s="4">
        <f t="shared" si="14"/>
        <v>5.5925925925926601E-2</v>
      </c>
      <c r="X77" s="4">
        <f t="shared" si="15"/>
        <v>0</v>
      </c>
      <c r="Y77" s="4">
        <f t="shared" si="20"/>
        <v>1.0937499999999973</v>
      </c>
      <c r="Z77" s="4">
        <f t="shared" si="16"/>
        <v>1.0378240740740707</v>
      </c>
      <c r="AA77" s="4">
        <f t="shared" si="17"/>
        <v>0</v>
      </c>
    </row>
    <row r="78" spans="1:27" x14ac:dyDescent="0.2">
      <c r="A78" s="5">
        <v>2020</v>
      </c>
      <c r="B78" s="2">
        <v>49</v>
      </c>
      <c r="C78" s="2">
        <v>4</v>
      </c>
      <c r="D78" s="3"/>
      <c r="E78" s="3">
        <v>1</v>
      </c>
      <c r="F78" s="3"/>
      <c r="G78" s="3"/>
      <c r="H78" s="3"/>
      <c r="I78" s="3"/>
      <c r="J78" s="3"/>
      <c r="K78" s="3"/>
      <c r="L78" s="3"/>
      <c r="M78" s="3"/>
      <c r="N78" s="3"/>
      <c r="O78" s="4">
        <v>1.1832407407407408</v>
      </c>
      <c r="P78" s="4">
        <v>5.7291666666666664E-2</v>
      </c>
      <c r="Q78" s="8">
        <v>1.4583333333333299</v>
      </c>
      <c r="R78" s="8">
        <v>0.33333333333333298</v>
      </c>
      <c r="S78" s="4">
        <f t="shared" si="18"/>
        <v>0.36458333333333248</v>
      </c>
      <c r="T78" s="4">
        <f t="shared" si="12"/>
        <v>1.5478240740740734</v>
      </c>
      <c r="U78" s="4">
        <f t="shared" si="19"/>
        <v>8.949074074074348E-2</v>
      </c>
      <c r="V78" s="4">
        <f t="shared" si="13"/>
        <v>0</v>
      </c>
      <c r="W78" s="4">
        <f t="shared" si="14"/>
        <v>8.949074074074348E-2</v>
      </c>
      <c r="X78" s="4">
        <f t="shared" si="15"/>
        <v>0</v>
      </c>
      <c r="Y78" s="4">
        <f t="shared" si="20"/>
        <v>0.36458333333333248</v>
      </c>
      <c r="Z78" s="4">
        <f t="shared" si="16"/>
        <v>0.275092592592589</v>
      </c>
      <c r="AA78" s="4">
        <f t="shared" si="17"/>
        <v>0</v>
      </c>
    </row>
    <row r="79" spans="1:27" x14ac:dyDescent="0.2">
      <c r="A79" s="5">
        <v>2020</v>
      </c>
      <c r="B79" s="2">
        <v>50</v>
      </c>
      <c r="C79" s="2">
        <v>5</v>
      </c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4">
        <v>1.6585532407407406</v>
      </c>
      <c r="P79" s="4">
        <v>0.14442129629629627</v>
      </c>
      <c r="Q79" s="8">
        <v>1.4583333333333299</v>
      </c>
      <c r="R79" s="8">
        <v>0.33333333333333298</v>
      </c>
      <c r="S79" s="4">
        <f t="shared" si="18"/>
        <v>0</v>
      </c>
      <c r="T79" s="4">
        <f t="shared" si="12"/>
        <v>1.6585532407407406</v>
      </c>
      <c r="U79" s="4">
        <f t="shared" si="19"/>
        <v>0.20021990740741069</v>
      </c>
      <c r="V79" s="4">
        <f t="shared" si="13"/>
        <v>0.25027488425926336</v>
      </c>
      <c r="W79" s="4">
        <f t="shared" si="14"/>
        <v>0.25027488425926336</v>
      </c>
      <c r="X79" s="4">
        <f t="shared" si="15"/>
        <v>0</v>
      </c>
      <c r="Y79" s="4">
        <f t="shared" si="20"/>
        <v>0</v>
      </c>
      <c r="Z79" s="4">
        <f t="shared" si="16"/>
        <v>0</v>
      </c>
      <c r="AA79" s="4">
        <f t="shared" si="17"/>
        <v>0.25027488425926336</v>
      </c>
    </row>
    <row r="80" spans="1:27" x14ac:dyDescent="0.2">
      <c r="A80" s="5">
        <v>2020</v>
      </c>
      <c r="B80" s="2">
        <v>51</v>
      </c>
      <c r="C80" s="2">
        <v>3</v>
      </c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4">
        <v>0.98762731481481481</v>
      </c>
      <c r="P80" s="4">
        <v>8.6215277777777766E-2</v>
      </c>
      <c r="Q80" s="8">
        <v>1.4583333333333299</v>
      </c>
      <c r="R80" s="8">
        <v>0.33333333333333298</v>
      </c>
      <c r="S80" s="4">
        <f t="shared" si="18"/>
        <v>0</v>
      </c>
      <c r="T80" s="4">
        <f t="shared" si="12"/>
        <v>0.98762731481481481</v>
      </c>
      <c r="U80" s="4">
        <f t="shared" si="19"/>
        <v>0</v>
      </c>
      <c r="V80" s="4">
        <f t="shared" si="13"/>
        <v>0</v>
      </c>
      <c r="W80" s="4">
        <f t="shared" si="14"/>
        <v>0</v>
      </c>
      <c r="X80" s="4">
        <f t="shared" si="15"/>
        <v>0.47070601851851512</v>
      </c>
      <c r="Y80" s="4">
        <f t="shared" si="20"/>
        <v>0</v>
      </c>
      <c r="Z80" s="4">
        <f t="shared" si="16"/>
        <v>0.47070601851851512</v>
      </c>
      <c r="AA80" s="4">
        <f t="shared" si="17"/>
        <v>0</v>
      </c>
    </row>
    <row r="81" spans="1:27" x14ac:dyDescent="0.2">
      <c r="A81" s="5">
        <v>2020</v>
      </c>
      <c r="B81" s="2">
        <v>52</v>
      </c>
      <c r="C81" s="2">
        <v>6</v>
      </c>
      <c r="D81" s="3"/>
      <c r="E81" s="3">
        <v>5</v>
      </c>
      <c r="F81" s="3"/>
      <c r="G81" s="3">
        <v>1</v>
      </c>
      <c r="H81" s="3"/>
      <c r="I81" s="3"/>
      <c r="J81" s="3"/>
      <c r="K81" s="3"/>
      <c r="L81" s="3"/>
      <c r="M81" s="3"/>
      <c r="N81" s="3"/>
      <c r="O81" s="4">
        <v>0</v>
      </c>
      <c r="P81" s="4">
        <v>0</v>
      </c>
      <c r="Q81" s="8">
        <v>1.4583333333333299</v>
      </c>
      <c r="R81" s="8">
        <v>0.33333333333333298</v>
      </c>
      <c r="S81" s="4">
        <f t="shared" si="18"/>
        <v>1.4583333333333299</v>
      </c>
      <c r="T81" s="4">
        <f t="shared" si="12"/>
        <v>1.4583333333333299</v>
      </c>
      <c r="U81" s="4">
        <f t="shared" si="19"/>
        <v>0</v>
      </c>
      <c r="V81" s="4">
        <f t="shared" si="13"/>
        <v>0</v>
      </c>
      <c r="W81" s="4">
        <f t="shared" si="14"/>
        <v>0</v>
      </c>
      <c r="X81" s="4">
        <f t="shared" si="15"/>
        <v>0</v>
      </c>
      <c r="Y81" s="4">
        <f t="shared" si="20"/>
        <v>1.215277777777775</v>
      </c>
      <c r="Z81" s="4">
        <f t="shared" si="16"/>
        <v>1.215277777777775</v>
      </c>
      <c r="AA81" s="4">
        <f t="shared" si="17"/>
        <v>0</v>
      </c>
    </row>
    <row r="82" spans="1:27" x14ac:dyDescent="0.2">
      <c r="A82" s="5">
        <v>2020</v>
      </c>
      <c r="B82" s="2">
        <v>53</v>
      </c>
      <c r="C82" s="2">
        <v>4</v>
      </c>
      <c r="D82" s="3"/>
      <c r="E82" s="3">
        <v>4</v>
      </c>
      <c r="F82" s="3"/>
      <c r="G82" s="3"/>
      <c r="H82" s="3"/>
      <c r="I82" s="3"/>
      <c r="J82" s="3"/>
      <c r="K82" s="3"/>
      <c r="L82" s="3"/>
      <c r="M82" s="3"/>
      <c r="N82" s="3"/>
      <c r="O82" s="4">
        <v>0</v>
      </c>
      <c r="P82" s="4">
        <v>0</v>
      </c>
      <c r="Q82" s="8">
        <v>1.4583333333333299</v>
      </c>
      <c r="R82" s="8">
        <v>0.33333333333333298</v>
      </c>
      <c r="S82" s="4">
        <f t="shared" si="18"/>
        <v>1.4583333333333299</v>
      </c>
      <c r="T82" s="4">
        <f t="shared" si="12"/>
        <v>1.4583333333333299</v>
      </c>
      <c r="U82" s="4">
        <f t="shared" si="19"/>
        <v>0</v>
      </c>
      <c r="V82" s="4">
        <f t="shared" si="13"/>
        <v>0</v>
      </c>
      <c r="W82" s="4">
        <f t="shared" si="14"/>
        <v>0</v>
      </c>
      <c r="X82" s="4">
        <f t="shared" si="15"/>
        <v>0</v>
      </c>
      <c r="Y82" s="4">
        <f t="shared" si="20"/>
        <v>1.4583333333333299</v>
      </c>
      <c r="Z82" s="4">
        <f t="shared" si="16"/>
        <v>1.4583333333333299</v>
      </c>
      <c r="AA82" s="4">
        <f t="shared" si="17"/>
        <v>0</v>
      </c>
    </row>
    <row r="83" spans="1:27" x14ac:dyDescent="0.2">
      <c r="A83" s="5">
        <v>2021</v>
      </c>
      <c r="B83" s="2">
        <v>1</v>
      </c>
      <c r="C83" s="2">
        <v>1</v>
      </c>
      <c r="D83" s="3"/>
      <c r="E83" s="3"/>
      <c r="F83" s="3"/>
      <c r="G83" s="3">
        <v>1</v>
      </c>
      <c r="H83" s="3"/>
      <c r="I83" s="3"/>
      <c r="J83" s="3"/>
      <c r="K83" s="3"/>
      <c r="L83" s="3"/>
      <c r="M83" s="3"/>
      <c r="N83" s="3"/>
      <c r="O83" s="4">
        <v>0</v>
      </c>
      <c r="P83" s="4">
        <v>0</v>
      </c>
      <c r="Q83" s="8">
        <v>1.4583333333333299</v>
      </c>
      <c r="R83" s="8">
        <v>0.33333333333333298</v>
      </c>
      <c r="S83" s="4">
        <f t="shared" si="18"/>
        <v>1.4583333333333299</v>
      </c>
      <c r="T83" s="4">
        <f t="shared" si="12"/>
        <v>1.4583333333333299</v>
      </c>
      <c r="U83" s="4">
        <f t="shared" si="19"/>
        <v>0</v>
      </c>
      <c r="V83" s="4">
        <f t="shared" si="13"/>
        <v>0</v>
      </c>
      <c r="W83" s="4">
        <f t="shared" si="14"/>
        <v>0</v>
      </c>
      <c r="X83" s="4">
        <f t="shared" si="15"/>
        <v>0</v>
      </c>
      <c r="Y83" s="4">
        <f t="shared" si="20"/>
        <v>0</v>
      </c>
      <c r="Z83" s="4">
        <f t="shared" si="16"/>
        <v>0</v>
      </c>
      <c r="AA83" s="4">
        <f t="shared" si="17"/>
        <v>0</v>
      </c>
    </row>
    <row r="84" spans="1:27" x14ac:dyDescent="0.2">
      <c r="A84" s="5">
        <v>2021</v>
      </c>
      <c r="B84" s="2">
        <v>2</v>
      </c>
      <c r="C84" s="2">
        <v>4</v>
      </c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4">
        <v>1.4237037037037039</v>
      </c>
      <c r="P84" s="4">
        <v>0.10013888888888889</v>
      </c>
      <c r="Q84" s="8">
        <v>1.4583333333333299</v>
      </c>
      <c r="R84" s="8">
        <v>0.33333333333333298</v>
      </c>
      <c r="S84" s="4">
        <f t="shared" si="18"/>
        <v>0</v>
      </c>
      <c r="T84" s="4">
        <f t="shared" si="12"/>
        <v>1.4237037037037039</v>
      </c>
      <c r="U84" s="4">
        <f t="shared" si="19"/>
        <v>0</v>
      </c>
      <c r="V84" s="4">
        <f t="shared" si="13"/>
        <v>0</v>
      </c>
      <c r="W84" s="4">
        <f t="shared" si="14"/>
        <v>0</v>
      </c>
      <c r="X84" s="4">
        <f t="shared" si="15"/>
        <v>3.4629629629626013E-2</v>
      </c>
      <c r="Y84" s="4">
        <f t="shared" si="20"/>
        <v>0</v>
      </c>
      <c r="Z84" s="4">
        <f t="shared" si="16"/>
        <v>3.4629629629626013E-2</v>
      </c>
      <c r="AA84" s="4">
        <f t="shared" si="17"/>
        <v>0</v>
      </c>
    </row>
    <row r="85" spans="1:27" x14ac:dyDescent="0.2">
      <c r="A85" s="5">
        <v>2021</v>
      </c>
      <c r="B85" s="2">
        <v>3</v>
      </c>
      <c r="C85" s="2">
        <v>6</v>
      </c>
      <c r="D85" s="3"/>
      <c r="E85" s="3">
        <v>2</v>
      </c>
      <c r="F85" s="3"/>
      <c r="G85" s="3"/>
      <c r="H85" s="3"/>
      <c r="I85" s="3"/>
      <c r="J85" s="3"/>
      <c r="K85" s="3"/>
      <c r="L85" s="3"/>
      <c r="M85" s="3"/>
      <c r="N85" s="3"/>
      <c r="O85" s="4">
        <v>1.313425925925926</v>
      </c>
      <c r="P85" s="4">
        <v>8.5543981481481485E-2</v>
      </c>
      <c r="Q85" s="8">
        <v>1.4583333333333299</v>
      </c>
      <c r="R85" s="8">
        <v>0.33333333333333298</v>
      </c>
      <c r="S85" s="4">
        <f t="shared" si="18"/>
        <v>0.48611111111110999</v>
      </c>
      <c r="T85" s="4">
        <f t="shared" si="12"/>
        <v>1.799537037037036</v>
      </c>
      <c r="U85" s="4">
        <f t="shared" si="19"/>
        <v>0.34120370370370612</v>
      </c>
      <c r="V85" s="4">
        <f t="shared" si="13"/>
        <v>0</v>
      </c>
      <c r="W85" s="4">
        <f t="shared" si="14"/>
        <v>0.34120370370370612</v>
      </c>
      <c r="X85" s="4">
        <f t="shared" si="15"/>
        <v>0</v>
      </c>
      <c r="Y85" s="4">
        <f t="shared" si="20"/>
        <v>0.48611111111110999</v>
      </c>
      <c r="Z85" s="4">
        <f t="shared" si="16"/>
        <v>0.14490740740740388</v>
      </c>
      <c r="AA85" s="4">
        <f t="shared" si="17"/>
        <v>0</v>
      </c>
    </row>
    <row r="86" spans="1:27" x14ac:dyDescent="0.2">
      <c r="A86" s="5">
        <v>2021</v>
      </c>
      <c r="B86" s="2">
        <v>4</v>
      </c>
      <c r="C86" s="2">
        <v>5</v>
      </c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4">
        <v>1.8379861111111111</v>
      </c>
      <c r="P86" s="4">
        <v>0.1585185185185185</v>
      </c>
      <c r="Q86" s="8">
        <v>1.4583333333333299</v>
      </c>
      <c r="R86" s="8">
        <v>0.33333333333333298</v>
      </c>
      <c r="S86" s="4">
        <f t="shared" si="18"/>
        <v>0</v>
      </c>
      <c r="T86" s="4">
        <f t="shared" si="12"/>
        <v>1.8379861111111111</v>
      </c>
      <c r="U86" s="4">
        <f t="shared" si="19"/>
        <v>0.37965277777778117</v>
      </c>
      <c r="V86" s="4">
        <f t="shared" si="13"/>
        <v>0.4861458333333385</v>
      </c>
      <c r="W86" s="4">
        <f t="shared" si="14"/>
        <v>0.4861458333333385</v>
      </c>
      <c r="X86" s="4">
        <f t="shared" si="15"/>
        <v>0</v>
      </c>
      <c r="Y86" s="4">
        <f t="shared" si="20"/>
        <v>0</v>
      </c>
      <c r="Z86" s="4">
        <f t="shared" si="16"/>
        <v>0</v>
      </c>
      <c r="AA86" s="4">
        <f t="shared" si="17"/>
        <v>0.4861458333333385</v>
      </c>
    </row>
    <row r="87" spans="1:27" x14ac:dyDescent="0.2">
      <c r="A87" s="5">
        <v>2021</v>
      </c>
      <c r="B87" s="2">
        <v>5</v>
      </c>
      <c r="C87" s="2">
        <v>3</v>
      </c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4">
        <v>1.075787037037037</v>
      </c>
      <c r="P87" s="4">
        <v>9.5115740740740751E-2</v>
      </c>
      <c r="Q87" s="8">
        <v>1.4583333333333299</v>
      </c>
      <c r="R87" s="8">
        <v>0.33333333333333298</v>
      </c>
      <c r="S87" s="4">
        <f t="shared" si="18"/>
        <v>0</v>
      </c>
      <c r="T87" s="4">
        <f t="shared" si="12"/>
        <v>1.075787037037037</v>
      </c>
      <c r="U87" s="4">
        <f t="shared" si="19"/>
        <v>0</v>
      </c>
      <c r="V87" s="4">
        <f t="shared" si="13"/>
        <v>0</v>
      </c>
      <c r="W87" s="4">
        <f t="shared" si="14"/>
        <v>0</v>
      </c>
      <c r="X87" s="4">
        <f t="shared" si="15"/>
        <v>0.38254629629629289</v>
      </c>
      <c r="Y87" s="4">
        <f t="shared" si="20"/>
        <v>0</v>
      </c>
      <c r="Z87" s="4">
        <f t="shared" si="16"/>
        <v>0.38254629629629289</v>
      </c>
      <c r="AA87" s="4">
        <f t="shared" si="17"/>
        <v>0</v>
      </c>
    </row>
    <row r="88" spans="1:27" x14ac:dyDescent="0.2">
      <c r="A88" s="5">
        <v>2021</v>
      </c>
      <c r="B88" s="2">
        <v>6</v>
      </c>
      <c r="C88" s="2">
        <v>4</v>
      </c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4">
        <v>1.4263888888888889</v>
      </c>
      <c r="P88" s="4">
        <v>9.8252314814814806E-2</v>
      </c>
      <c r="Q88" s="8">
        <v>1.4583333333333299</v>
      </c>
      <c r="R88" s="8">
        <v>0.33333333333333298</v>
      </c>
      <c r="S88" s="4">
        <f t="shared" si="18"/>
        <v>0</v>
      </c>
      <c r="T88" s="4">
        <f t="shared" si="12"/>
        <v>1.4263888888888889</v>
      </c>
      <c r="U88" s="4">
        <f t="shared" si="19"/>
        <v>0</v>
      </c>
      <c r="V88" s="4">
        <f t="shared" si="13"/>
        <v>0</v>
      </c>
      <c r="W88" s="4">
        <f t="shared" si="14"/>
        <v>0</v>
      </c>
      <c r="X88" s="4">
        <f t="shared" si="15"/>
        <v>3.1944444444441E-2</v>
      </c>
      <c r="Y88" s="4">
        <f t="shared" si="20"/>
        <v>0</v>
      </c>
      <c r="Z88" s="4">
        <f t="shared" si="16"/>
        <v>3.1944444444441E-2</v>
      </c>
      <c r="AA88" s="4">
        <f t="shared" si="17"/>
        <v>0</v>
      </c>
    </row>
    <row r="89" spans="1:27" x14ac:dyDescent="0.2">
      <c r="A89" s="5">
        <v>2021</v>
      </c>
      <c r="B89" s="2">
        <v>7</v>
      </c>
      <c r="C89" s="2">
        <v>4</v>
      </c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4">
        <v>1.5088078703703705</v>
      </c>
      <c r="P89" s="4">
        <v>0.11366898148148148</v>
      </c>
      <c r="Q89" s="8">
        <v>1.4583333333333299</v>
      </c>
      <c r="R89" s="8">
        <v>0.33333333333333298</v>
      </c>
      <c r="S89" s="4">
        <f t="shared" si="18"/>
        <v>0</v>
      </c>
      <c r="T89" s="4">
        <f t="shared" si="12"/>
        <v>1.5088078703703705</v>
      </c>
      <c r="U89" s="4">
        <f t="shared" si="19"/>
        <v>5.0474537037040523E-2</v>
      </c>
      <c r="V89" s="4">
        <f t="shared" si="13"/>
        <v>6.3093171296300654E-2</v>
      </c>
      <c r="W89" s="4">
        <f t="shared" si="14"/>
        <v>6.3093171296300654E-2</v>
      </c>
      <c r="X89" s="4">
        <f t="shared" si="15"/>
        <v>0</v>
      </c>
      <c r="Y89" s="4">
        <f t="shared" si="20"/>
        <v>0</v>
      </c>
      <c r="Z89" s="4">
        <f t="shared" si="16"/>
        <v>0</v>
      </c>
      <c r="AA89" s="4">
        <f t="shared" si="17"/>
        <v>6.3093171296300654E-2</v>
      </c>
    </row>
    <row r="90" spans="1:27" x14ac:dyDescent="0.2">
      <c r="A90" s="5">
        <v>2021</v>
      </c>
      <c r="B90" s="2">
        <v>8</v>
      </c>
      <c r="C90" s="2">
        <v>5</v>
      </c>
      <c r="D90" s="3"/>
      <c r="E90" s="3"/>
      <c r="F90" s="3"/>
      <c r="G90" s="3"/>
      <c r="H90" s="3"/>
      <c r="I90" s="3"/>
      <c r="J90" s="3">
        <v>1</v>
      </c>
      <c r="K90" s="3"/>
      <c r="L90" s="3"/>
      <c r="M90" s="3"/>
      <c r="N90" s="3"/>
      <c r="O90" s="4">
        <v>1.3431018518518518</v>
      </c>
      <c r="P90" s="4">
        <v>0.12504629629629629</v>
      </c>
      <c r="Q90" s="8">
        <v>1.4583333333333299</v>
      </c>
      <c r="R90" s="8">
        <v>0.33333333333333298</v>
      </c>
      <c r="S90" s="4">
        <f t="shared" si="18"/>
        <v>0.29166666666666596</v>
      </c>
      <c r="T90" s="4">
        <f t="shared" si="12"/>
        <v>1.6347685185185177</v>
      </c>
      <c r="U90" s="4">
        <f t="shared" si="19"/>
        <v>0.17643518518518775</v>
      </c>
      <c r="V90" s="4">
        <f t="shared" si="13"/>
        <v>0</v>
      </c>
      <c r="W90" s="4">
        <f t="shared" si="14"/>
        <v>0.17643518518518775</v>
      </c>
      <c r="X90" s="4">
        <f t="shared" si="15"/>
        <v>0</v>
      </c>
      <c r="Y90" s="4">
        <f t="shared" si="20"/>
        <v>0</v>
      </c>
      <c r="Z90" s="4">
        <f t="shared" si="16"/>
        <v>0</v>
      </c>
      <c r="AA90" s="4">
        <f t="shared" si="17"/>
        <v>0.17643518518518775</v>
      </c>
    </row>
    <row r="91" spans="1:27" x14ac:dyDescent="0.2">
      <c r="A91" s="5">
        <v>2021</v>
      </c>
      <c r="B91" s="2">
        <v>9</v>
      </c>
      <c r="C91" s="2">
        <v>3</v>
      </c>
      <c r="D91" s="3"/>
      <c r="E91" s="3">
        <v>3</v>
      </c>
      <c r="F91" s="3"/>
      <c r="G91" s="3"/>
      <c r="H91" s="3"/>
      <c r="I91" s="3"/>
      <c r="J91" s="3"/>
      <c r="K91" s="3"/>
      <c r="L91" s="3"/>
      <c r="M91" s="3"/>
      <c r="N91" s="3"/>
      <c r="O91" s="4">
        <v>0</v>
      </c>
      <c r="P91" s="4">
        <v>0</v>
      </c>
      <c r="Q91" s="8">
        <v>1.4583333333333299</v>
      </c>
      <c r="R91" s="8">
        <v>0.33333333333333298</v>
      </c>
      <c r="S91" s="4">
        <f t="shared" si="18"/>
        <v>1.4583333333333299</v>
      </c>
      <c r="T91" s="4">
        <f t="shared" si="12"/>
        <v>1.4583333333333299</v>
      </c>
      <c r="U91" s="4">
        <f t="shared" si="19"/>
        <v>0</v>
      </c>
      <c r="V91" s="4">
        <f t="shared" si="13"/>
        <v>0</v>
      </c>
      <c r="W91" s="4">
        <f t="shared" si="14"/>
        <v>0</v>
      </c>
      <c r="X91" s="4">
        <f t="shared" si="15"/>
        <v>0</v>
      </c>
      <c r="Y91" s="4">
        <f t="shared" si="20"/>
        <v>1.4583333333333299</v>
      </c>
      <c r="Z91" s="4">
        <f t="shared" si="16"/>
        <v>1.4583333333333299</v>
      </c>
      <c r="AA91" s="4">
        <f t="shared" si="17"/>
        <v>0</v>
      </c>
    </row>
    <row r="92" spans="1:27" x14ac:dyDescent="0.2">
      <c r="A92" s="5">
        <v>2021</v>
      </c>
      <c r="B92" s="2">
        <v>10</v>
      </c>
      <c r="C92" s="2">
        <v>5</v>
      </c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4">
        <v>1.8101041666666668</v>
      </c>
      <c r="P92" s="4">
        <v>0.17990740740740738</v>
      </c>
      <c r="Q92" s="8">
        <v>1.4583333333333299</v>
      </c>
      <c r="R92" s="8">
        <v>0.33333333333333298</v>
      </c>
      <c r="S92" s="4">
        <f t="shared" si="18"/>
        <v>0</v>
      </c>
      <c r="T92" s="4">
        <f t="shared" si="12"/>
        <v>1.8101041666666668</v>
      </c>
      <c r="U92" s="4">
        <f t="shared" si="19"/>
        <v>0.35177083333333692</v>
      </c>
      <c r="V92" s="4">
        <f t="shared" si="13"/>
        <v>0.44432291666667212</v>
      </c>
      <c r="W92" s="4">
        <f t="shared" si="14"/>
        <v>0.44432291666667212</v>
      </c>
      <c r="X92" s="4">
        <f t="shared" si="15"/>
        <v>0</v>
      </c>
      <c r="Y92" s="4">
        <f t="shared" si="20"/>
        <v>0</v>
      </c>
      <c r="Z92" s="4">
        <f t="shared" si="16"/>
        <v>0</v>
      </c>
      <c r="AA92" s="4">
        <f t="shared" si="17"/>
        <v>0.44432291666667212</v>
      </c>
    </row>
    <row r="93" spans="1:27" x14ac:dyDescent="0.2">
      <c r="A93" s="5">
        <v>2021</v>
      </c>
      <c r="B93" s="2">
        <v>11</v>
      </c>
      <c r="C93" s="2">
        <v>2</v>
      </c>
      <c r="D93" s="3"/>
      <c r="E93" s="3"/>
      <c r="F93" s="3"/>
      <c r="G93" s="3"/>
      <c r="H93" s="3"/>
      <c r="I93" s="3"/>
      <c r="J93" s="3">
        <v>1</v>
      </c>
      <c r="K93" s="3"/>
      <c r="L93" s="3"/>
      <c r="M93" s="3"/>
      <c r="N93" s="3"/>
      <c r="O93" s="4">
        <v>0.3364583333333333</v>
      </c>
      <c r="P93" s="4">
        <v>4.1666666666666664E-2</v>
      </c>
      <c r="Q93" s="8">
        <v>1.4583333333333299</v>
      </c>
      <c r="R93" s="8">
        <v>0.33333333333333298</v>
      </c>
      <c r="S93" s="4">
        <f t="shared" si="18"/>
        <v>0.72916666666666496</v>
      </c>
      <c r="T93" s="4">
        <f t="shared" si="12"/>
        <v>1.0656249999999983</v>
      </c>
      <c r="U93" s="4">
        <f t="shared" si="19"/>
        <v>0</v>
      </c>
      <c r="V93" s="4">
        <f t="shared" si="13"/>
        <v>0</v>
      </c>
      <c r="W93" s="4">
        <f t="shared" si="14"/>
        <v>0</v>
      </c>
      <c r="X93" s="4">
        <f t="shared" si="15"/>
        <v>0.39270833333333166</v>
      </c>
      <c r="Y93" s="4">
        <f t="shared" si="20"/>
        <v>0</v>
      </c>
      <c r="Z93" s="4">
        <f t="shared" si="16"/>
        <v>0.39270833333333166</v>
      </c>
      <c r="AA93" s="4">
        <f t="shared" si="17"/>
        <v>0</v>
      </c>
    </row>
    <row r="94" spans="1:27" x14ac:dyDescent="0.2">
      <c r="A94" s="5">
        <v>2021</v>
      </c>
      <c r="B94" s="2">
        <v>12</v>
      </c>
      <c r="C94" s="2">
        <v>4</v>
      </c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4">
        <v>1.4515625000000001</v>
      </c>
      <c r="P94" s="4">
        <v>0.15640046296296295</v>
      </c>
      <c r="Q94" s="8">
        <v>1.4583333333333299</v>
      </c>
      <c r="R94" s="8">
        <v>0.33333333333333298</v>
      </c>
      <c r="S94" s="4">
        <f t="shared" si="18"/>
        <v>0</v>
      </c>
      <c r="T94" s="4">
        <f t="shared" si="12"/>
        <v>1.4515625000000001</v>
      </c>
      <c r="U94" s="4">
        <f t="shared" si="19"/>
        <v>0</v>
      </c>
      <c r="V94" s="4">
        <f t="shared" si="13"/>
        <v>0</v>
      </c>
      <c r="W94" s="4">
        <f t="shared" si="14"/>
        <v>0</v>
      </c>
      <c r="X94" s="4">
        <f t="shared" si="15"/>
        <v>6.7708333333298398E-3</v>
      </c>
      <c r="Y94" s="4">
        <f t="shared" si="20"/>
        <v>0</v>
      </c>
      <c r="Z94" s="4">
        <f t="shared" si="16"/>
        <v>6.7708333333298398E-3</v>
      </c>
      <c r="AA94" s="4">
        <f t="shared" si="17"/>
        <v>0</v>
      </c>
    </row>
    <row r="95" spans="1:27" x14ac:dyDescent="0.2">
      <c r="A95" s="5">
        <v>2021</v>
      </c>
      <c r="B95" s="2">
        <v>13</v>
      </c>
      <c r="C95" s="2">
        <v>4</v>
      </c>
      <c r="D95" s="3"/>
      <c r="E95" s="3"/>
      <c r="F95" s="3"/>
      <c r="G95" s="3"/>
      <c r="H95" s="3"/>
      <c r="I95" s="3"/>
      <c r="J95" s="3">
        <v>1</v>
      </c>
      <c r="K95" s="3"/>
      <c r="L95" s="3"/>
      <c r="M95" s="3"/>
      <c r="N95" s="3"/>
      <c r="O95" s="4">
        <v>1.1253009259259259</v>
      </c>
      <c r="P95" s="4">
        <v>0.11800925925925926</v>
      </c>
      <c r="Q95" s="8">
        <v>1.4583333333333299</v>
      </c>
      <c r="R95" s="8">
        <v>0.33333333333333298</v>
      </c>
      <c r="S95" s="4">
        <f t="shared" si="18"/>
        <v>0.36458333333333248</v>
      </c>
      <c r="T95" s="4">
        <f t="shared" si="12"/>
        <v>1.4898842592592585</v>
      </c>
      <c r="U95" s="4">
        <f t="shared" si="19"/>
        <v>3.1550925925928563E-2</v>
      </c>
      <c r="V95" s="4">
        <f t="shared" si="13"/>
        <v>0</v>
      </c>
      <c r="W95" s="4">
        <f t="shared" si="14"/>
        <v>3.1550925925928563E-2</v>
      </c>
      <c r="X95" s="4">
        <f t="shared" si="15"/>
        <v>0</v>
      </c>
      <c r="Y95" s="4">
        <f t="shared" si="20"/>
        <v>0</v>
      </c>
      <c r="Z95" s="4">
        <f t="shared" si="16"/>
        <v>0</v>
      </c>
      <c r="AA95" s="4">
        <f t="shared" si="17"/>
        <v>3.1550925925928563E-2</v>
      </c>
    </row>
    <row r="96" spans="1:27" x14ac:dyDescent="0.2">
      <c r="A96" s="5">
        <v>2021</v>
      </c>
      <c r="B96" s="2">
        <v>14</v>
      </c>
      <c r="C96" s="2">
        <v>4</v>
      </c>
      <c r="D96" s="3"/>
      <c r="E96" s="3"/>
      <c r="F96" s="3"/>
      <c r="G96" s="3"/>
      <c r="H96" s="3"/>
      <c r="I96" s="3"/>
      <c r="J96" s="3">
        <v>1</v>
      </c>
      <c r="K96" s="3"/>
      <c r="L96" s="3"/>
      <c r="M96" s="3"/>
      <c r="N96" s="3"/>
      <c r="O96" s="4">
        <v>1.0810300925925926</v>
      </c>
      <c r="P96" s="4">
        <v>0.125</v>
      </c>
      <c r="Q96" s="8">
        <v>1.4583333333333299</v>
      </c>
      <c r="R96" s="8">
        <v>0.33333333333333298</v>
      </c>
      <c r="S96" s="4">
        <f t="shared" si="18"/>
        <v>0.36458333333333248</v>
      </c>
      <c r="T96" s="4">
        <f t="shared" si="12"/>
        <v>1.445613425925925</v>
      </c>
      <c r="U96" s="4">
        <f t="shared" si="19"/>
        <v>0</v>
      </c>
      <c r="V96" s="4">
        <f t="shared" si="13"/>
        <v>0</v>
      </c>
      <c r="W96" s="4">
        <f t="shared" si="14"/>
        <v>0</v>
      </c>
      <c r="X96" s="4">
        <f t="shared" si="15"/>
        <v>1.2719907407404918E-2</v>
      </c>
      <c r="Y96" s="4">
        <f t="shared" si="20"/>
        <v>0</v>
      </c>
      <c r="Z96" s="4">
        <f t="shared" si="16"/>
        <v>1.2719907407404918E-2</v>
      </c>
      <c r="AA96" s="4">
        <f t="shared" si="17"/>
        <v>0</v>
      </c>
    </row>
    <row r="97" spans="1:27" x14ac:dyDescent="0.2">
      <c r="A97" s="5">
        <v>2021</v>
      </c>
      <c r="B97" s="2">
        <v>15</v>
      </c>
      <c r="C97" s="2">
        <v>4</v>
      </c>
      <c r="D97" s="3"/>
      <c r="E97" s="3"/>
      <c r="F97" s="3"/>
      <c r="G97" s="3">
        <v>1</v>
      </c>
      <c r="H97" s="3"/>
      <c r="I97" s="3"/>
      <c r="J97" s="3"/>
      <c r="K97" s="3"/>
      <c r="L97" s="3"/>
      <c r="M97" s="3"/>
      <c r="N97" s="3"/>
      <c r="O97" s="4">
        <v>0.97791666666666677</v>
      </c>
      <c r="P97" s="4">
        <v>7.2129629629629627E-2</v>
      </c>
      <c r="Q97" s="8">
        <v>1.4583333333333299</v>
      </c>
      <c r="R97" s="8">
        <v>0.33333333333333298</v>
      </c>
      <c r="S97" s="4">
        <f t="shared" si="18"/>
        <v>0.36458333333333248</v>
      </c>
      <c r="T97" s="4">
        <f t="shared" si="12"/>
        <v>1.3424999999999994</v>
      </c>
      <c r="U97" s="4">
        <f t="shared" si="19"/>
        <v>0</v>
      </c>
      <c r="V97" s="4">
        <f t="shared" si="13"/>
        <v>0</v>
      </c>
      <c r="W97" s="4">
        <f t="shared" si="14"/>
        <v>0</v>
      </c>
      <c r="X97" s="4">
        <f t="shared" si="15"/>
        <v>0.11583333333333057</v>
      </c>
      <c r="Y97" s="4">
        <f t="shared" si="20"/>
        <v>0</v>
      </c>
      <c r="Z97" s="4">
        <f t="shared" si="16"/>
        <v>0.11583333333333057</v>
      </c>
      <c r="AA97" s="4">
        <f t="shared" si="17"/>
        <v>0</v>
      </c>
    </row>
    <row r="98" spans="1:27" x14ac:dyDescent="0.2">
      <c r="A98" s="5">
        <v>2021</v>
      </c>
      <c r="B98" s="2">
        <v>16</v>
      </c>
      <c r="C98" s="2">
        <v>3</v>
      </c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4">
        <v>1.0907407407407408</v>
      </c>
      <c r="P98" s="4">
        <v>7.6284722222222226E-2</v>
      </c>
      <c r="Q98" s="8">
        <v>1.4583333333333299</v>
      </c>
      <c r="R98" s="8">
        <v>0.33333333333333298</v>
      </c>
      <c r="S98" s="4">
        <f t="shared" si="18"/>
        <v>0</v>
      </c>
      <c r="T98" s="4">
        <f t="shared" si="12"/>
        <v>1.0907407407407408</v>
      </c>
      <c r="U98" s="4">
        <f t="shared" si="19"/>
        <v>0</v>
      </c>
      <c r="V98" s="4">
        <f t="shared" si="13"/>
        <v>0</v>
      </c>
      <c r="W98" s="4">
        <f t="shared" si="14"/>
        <v>0</v>
      </c>
      <c r="X98" s="4">
        <f t="shared" si="15"/>
        <v>0.36759259259258914</v>
      </c>
      <c r="Y98" s="4">
        <f t="shared" si="20"/>
        <v>0</v>
      </c>
      <c r="Z98" s="4">
        <f t="shared" si="16"/>
        <v>0.36759259259258914</v>
      </c>
      <c r="AA98" s="4">
        <f t="shared" si="17"/>
        <v>0</v>
      </c>
    </row>
    <row r="99" spans="1:27" x14ac:dyDescent="0.2">
      <c r="A99" s="5">
        <v>2021</v>
      </c>
      <c r="B99" s="2">
        <v>17</v>
      </c>
      <c r="C99" s="2">
        <v>2</v>
      </c>
      <c r="D99" s="3"/>
      <c r="E99" s="3">
        <v>1</v>
      </c>
      <c r="F99" s="3"/>
      <c r="G99" s="3"/>
      <c r="H99" s="3"/>
      <c r="I99" s="3"/>
      <c r="J99" s="3"/>
      <c r="K99" s="3"/>
      <c r="L99" s="3"/>
      <c r="M99" s="3"/>
      <c r="N99" s="3"/>
      <c r="O99" s="4">
        <v>0.38270833333333337</v>
      </c>
      <c r="P99" s="4">
        <v>4.1666666666666664E-2</v>
      </c>
      <c r="Q99" s="8">
        <v>1.4583333333333299</v>
      </c>
      <c r="R99" s="8">
        <v>0.33333333333333298</v>
      </c>
      <c r="S99" s="4">
        <f t="shared" si="18"/>
        <v>0.72916666666666496</v>
      </c>
      <c r="T99" s="4">
        <f t="shared" si="12"/>
        <v>1.1118749999999984</v>
      </c>
      <c r="U99" s="4">
        <f t="shared" si="19"/>
        <v>0</v>
      </c>
      <c r="V99" s="4">
        <f t="shared" si="13"/>
        <v>0</v>
      </c>
      <c r="W99" s="4">
        <f t="shared" si="14"/>
        <v>0</v>
      </c>
      <c r="X99" s="4">
        <f t="shared" si="15"/>
        <v>0.34645833333333154</v>
      </c>
      <c r="Y99" s="4">
        <f t="shared" si="20"/>
        <v>0.72916666666666496</v>
      </c>
      <c r="Z99" s="4">
        <f t="shared" si="16"/>
        <v>1.0756249999999965</v>
      </c>
      <c r="AA99" s="4">
        <f t="shared" si="17"/>
        <v>0</v>
      </c>
    </row>
    <row r="100" spans="1:27" x14ac:dyDescent="0.2">
      <c r="A100" s="5">
        <v>2021</v>
      </c>
      <c r="B100" s="2">
        <v>18</v>
      </c>
      <c r="C100" s="2">
        <v>2</v>
      </c>
      <c r="D100" s="3"/>
      <c r="E100" s="3"/>
      <c r="F100" s="3"/>
      <c r="G100" s="3">
        <v>1</v>
      </c>
      <c r="H100" s="3"/>
      <c r="I100" s="3"/>
      <c r="J100" s="3">
        <v>1</v>
      </c>
      <c r="K100" s="3"/>
      <c r="L100" s="3"/>
      <c r="M100" s="3"/>
      <c r="N100" s="3"/>
      <c r="O100" s="4">
        <v>0</v>
      </c>
      <c r="P100" s="4">
        <v>0</v>
      </c>
      <c r="Q100" s="8">
        <v>1.4583333333333299</v>
      </c>
      <c r="R100" s="8">
        <v>0.33333333333333298</v>
      </c>
      <c r="S100" s="4">
        <f t="shared" si="18"/>
        <v>1.4583333333333299</v>
      </c>
      <c r="T100" s="4">
        <f t="shared" si="12"/>
        <v>1.4583333333333299</v>
      </c>
      <c r="U100" s="4">
        <f t="shared" si="19"/>
        <v>0</v>
      </c>
      <c r="V100" s="4">
        <f t="shared" si="13"/>
        <v>0</v>
      </c>
      <c r="W100" s="4">
        <f t="shared" si="14"/>
        <v>0</v>
      </c>
      <c r="X100" s="4">
        <f t="shared" si="15"/>
        <v>0</v>
      </c>
      <c r="Y100" s="4">
        <f t="shared" si="20"/>
        <v>0</v>
      </c>
      <c r="Z100" s="4">
        <f t="shared" si="16"/>
        <v>0</v>
      </c>
      <c r="AA100" s="4">
        <f t="shared" si="17"/>
        <v>0</v>
      </c>
    </row>
    <row r="101" spans="1:27" x14ac:dyDescent="0.2">
      <c r="A101" s="5">
        <v>2021</v>
      </c>
      <c r="B101" s="2">
        <v>19</v>
      </c>
      <c r="C101" s="2">
        <v>5</v>
      </c>
      <c r="D101" s="3"/>
      <c r="E101" s="3"/>
      <c r="F101" s="3"/>
      <c r="G101" s="3">
        <v>1</v>
      </c>
      <c r="H101" s="3"/>
      <c r="I101" s="3"/>
      <c r="J101" s="3"/>
      <c r="K101" s="3"/>
      <c r="L101" s="3"/>
      <c r="M101" s="3"/>
      <c r="N101" s="3"/>
      <c r="O101" s="4">
        <v>1.2914930555555557</v>
      </c>
      <c r="P101" s="4">
        <v>0.125</v>
      </c>
      <c r="Q101" s="8">
        <v>1.4583333333333299</v>
      </c>
      <c r="R101" s="8">
        <v>0.33333333333333298</v>
      </c>
      <c r="S101" s="4">
        <f t="shared" si="18"/>
        <v>0.29166666666666596</v>
      </c>
      <c r="T101" s="4">
        <f t="shared" si="12"/>
        <v>1.5831597222222218</v>
      </c>
      <c r="U101" s="4">
        <f t="shared" si="19"/>
        <v>0.12482638888889186</v>
      </c>
      <c r="V101" s="4">
        <f t="shared" ref="V101:V132" si="21">IF(AND(S101=0,T101&gt;Q101),IF(U101&gt;R101,((R101*1.25)+(U101-R101)*1.5),(U101*1.25)),0)</f>
        <v>0</v>
      </c>
      <c r="W101" s="4">
        <f t="shared" ref="W101:W132" si="22">IF(V101=0,U101,V101)</f>
        <v>0.12482638888889186</v>
      </c>
      <c r="X101" s="4">
        <f t="shared" ref="X101:X132" si="23">IF(AND(O101&lt;&gt;0,T101&lt;Q101),IF(T101&lt;Q101,Q101-T101,0),0)</f>
        <v>0</v>
      </c>
      <c r="Y101" s="4">
        <f t="shared" si="20"/>
        <v>0</v>
      </c>
      <c r="Z101" s="4">
        <f t="shared" si="16"/>
        <v>0</v>
      </c>
      <c r="AA101" s="4">
        <f t="shared" si="17"/>
        <v>0.12482638888889186</v>
      </c>
    </row>
    <row r="102" spans="1:27" x14ac:dyDescent="0.2">
      <c r="A102" s="5">
        <v>2021</v>
      </c>
      <c r="B102" s="2">
        <v>20</v>
      </c>
      <c r="C102" s="2">
        <v>4</v>
      </c>
      <c r="D102" s="3">
        <v>1</v>
      </c>
      <c r="E102" s="3"/>
      <c r="F102" s="3"/>
      <c r="G102" s="3">
        <v>1</v>
      </c>
      <c r="H102" s="3"/>
      <c r="I102" s="3"/>
      <c r="J102" s="3"/>
      <c r="K102" s="3"/>
      <c r="L102" s="3"/>
      <c r="M102" s="3"/>
      <c r="N102" s="3"/>
      <c r="O102" s="4">
        <v>0.63929398148148142</v>
      </c>
      <c r="P102" s="4">
        <v>1.6527777777777777E-2</v>
      </c>
      <c r="Q102" s="8">
        <v>1.4583333333333299</v>
      </c>
      <c r="R102" s="8">
        <v>0.33333333333333298</v>
      </c>
      <c r="S102" s="4">
        <f t="shared" si="18"/>
        <v>0.72916666666666496</v>
      </c>
      <c r="T102" s="4">
        <f t="shared" si="12"/>
        <v>1.3684606481481465</v>
      </c>
      <c r="U102" s="4">
        <f t="shared" si="19"/>
        <v>0</v>
      </c>
      <c r="V102" s="4">
        <f t="shared" si="21"/>
        <v>0</v>
      </c>
      <c r="W102" s="4">
        <f t="shared" si="22"/>
        <v>0</v>
      </c>
      <c r="X102" s="4">
        <f t="shared" si="23"/>
        <v>8.9872685185183432E-2</v>
      </c>
      <c r="Y102" s="4">
        <f t="shared" ref="Y102:Y133" si="24">E102*(Q102/C102)</f>
        <v>0</v>
      </c>
      <c r="Z102" s="4">
        <f t="shared" si="16"/>
        <v>8.9872685185183432E-2</v>
      </c>
      <c r="AA102" s="4">
        <f t="shared" si="17"/>
        <v>0</v>
      </c>
    </row>
    <row r="103" spans="1:27" x14ac:dyDescent="0.2">
      <c r="A103" s="5">
        <v>2021</v>
      </c>
      <c r="B103" s="2">
        <v>21</v>
      </c>
      <c r="C103" s="2">
        <v>4</v>
      </c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4">
        <v>1.5511458333333334</v>
      </c>
      <c r="P103" s="4">
        <v>7.9502314814814817E-2</v>
      </c>
      <c r="Q103" s="8">
        <v>1.4583333333333299</v>
      </c>
      <c r="R103" s="8">
        <v>0.33333333333333298</v>
      </c>
      <c r="S103" s="4">
        <f t="shared" si="18"/>
        <v>0</v>
      </c>
      <c r="T103" s="4">
        <f t="shared" si="12"/>
        <v>1.5511458333333334</v>
      </c>
      <c r="U103" s="4">
        <f t="shared" si="19"/>
        <v>9.2812500000003517E-2</v>
      </c>
      <c r="V103" s="4">
        <f t="shared" si="21"/>
        <v>0.1160156250000044</v>
      </c>
      <c r="W103" s="4">
        <f t="shared" si="22"/>
        <v>0.1160156250000044</v>
      </c>
      <c r="X103" s="4">
        <f t="shared" si="23"/>
        <v>0</v>
      </c>
      <c r="Y103" s="4">
        <f t="shared" si="24"/>
        <v>0</v>
      </c>
      <c r="Z103" s="4">
        <f t="shared" si="16"/>
        <v>0</v>
      </c>
      <c r="AA103" s="4">
        <f t="shared" si="17"/>
        <v>0.1160156250000044</v>
      </c>
    </row>
    <row r="104" spans="1:27" x14ac:dyDescent="0.2">
      <c r="A104" s="5">
        <v>2021</v>
      </c>
      <c r="B104" s="2">
        <v>22</v>
      </c>
      <c r="C104" s="2">
        <v>5</v>
      </c>
      <c r="D104" s="3"/>
      <c r="E104" s="3">
        <v>1</v>
      </c>
      <c r="F104" s="3"/>
      <c r="G104" s="3"/>
      <c r="H104" s="3"/>
      <c r="I104" s="3"/>
      <c r="J104" s="3"/>
      <c r="K104" s="3"/>
      <c r="L104" s="3"/>
      <c r="M104" s="3"/>
      <c r="N104" s="3"/>
      <c r="O104" s="4">
        <v>1.5134837962962964</v>
      </c>
      <c r="P104" s="4">
        <v>0.15399305555555554</v>
      </c>
      <c r="Q104" s="8">
        <v>1.4583333333333299</v>
      </c>
      <c r="R104" s="8">
        <v>0.33333333333333298</v>
      </c>
      <c r="S104" s="4">
        <f t="shared" si="18"/>
        <v>0.29166666666666596</v>
      </c>
      <c r="T104" s="4">
        <f t="shared" si="12"/>
        <v>1.8051504629629624</v>
      </c>
      <c r="U104" s="4">
        <f t="shared" si="19"/>
        <v>0.34681712962963251</v>
      </c>
      <c r="V104" s="4">
        <f t="shared" si="21"/>
        <v>0</v>
      </c>
      <c r="W104" s="4">
        <f t="shared" si="22"/>
        <v>0.34681712962963251</v>
      </c>
      <c r="X104" s="4">
        <f t="shared" si="23"/>
        <v>0</v>
      </c>
      <c r="Y104" s="4">
        <f t="shared" si="24"/>
        <v>0.29166666666666596</v>
      </c>
      <c r="Z104" s="4">
        <f t="shared" si="16"/>
        <v>0</v>
      </c>
      <c r="AA104" s="4">
        <f t="shared" si="17"/>
        <v>5.5150462962966551E-2</v>
      </c>
    </row>
    <row r="105" spans="1:27" x14ac:dyDescent="0.2">
      <c r="A105" s="5">
        <v>2021</v>
      </c>
      <c r="B105" s="2">
        <v>23</v>
      </c>
      <c r="C105" s="2">
        <v>4</v>
      </c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4">
        <v>1.3903935185185186</v>
      </c>
      <c r="P105" s="4">
        <v>0.13599537037037035</v>
      </c>
      <c r="Q105" s="8">
        <v>1.4583333333333299</v>
      </c>
      <c r="R105" s="8">
        <v>0.33333333333333298</v>
      </c>
      <c r="S105" s="4">
        <f t="shared" si="18"/>
        <v>0</v>
      </c>
      <c r="T105" s="4">
        <f t="shared" si="12"/>
        <v>1.3903935185185186</v>
      </c>
      <c r="U105" s="4">
        <f t="shared" si="19"/>
        <v>0</v>
      </c>
      <c r="V105" s="4">
        <f t="shared" si="21"/>
        <v>0</v>
      </c>
      <c r="W105" s="4">
        <f t="shared" si="22"/>
        <v>0</v>
      </c>
      <c r="X105" s="4">
        <f t="shared" si="23"/>
        <v>6.7939814814811372E-2</v>
      </c>
      <c r="Y105" s="4">
        <f t="shared" si="24"/>
        <v>0</v>
      </c>
      <c r="Z105" s="4">
        <f t="shared" si="16"/>
        <v>6.7939814814811372E-2</v>
      </c>
      <c r="AA105" s="4">
        <f t="shared" si="17"/>
        <v>0</v>
      </c>
    </row>
    <row r="106" spans="1:27" x14ac:dyDescent="0.2">
      <c r="A106" s="5">
        <v>2021</v>
      </c>
      <c r="B106" s="2">
        <v>24</v>
      </c>
      <c r="C106" s="2">
        <v>4</v>
      </c>
      <c r="D106" s="3"/>
      <c r="E106" s="3"/>
      <c r="F106" s="3"/>
      <c r="G106" s="3"/>
      <c r="H106" s="3"/>
      <c r="I106" s="3"/>
      <c r="J106" s="3">
        <v>1</v>
      </c>
      <c r="K106" s="3"/>
      <c r="L106" s="3"/>
      <c r="M106" s="3"/>
      <c r="N106" s="3"/>
      <c r="O106" s="4">
        <v>1.0776041666666667</v>
      </c>
      <c r="P106" s="4">
        <v>0.12685185185185185</v>
      </c>
      <c r="Q106" s="8">
        <v>1.4583333333333299</v>
      </c>
      <c r="R106" s="8">
        <v>0.33333333333333298</v>
      </c>
      <c r="S106" s="4">
        <f t="shared" si="18"/>
        <v>0.36458333333333248</v>
      </c>
      <c r="T106" s="4">
        <f t="shared" si="12"/>
        <v>1.4421874999999993</v>
      </c>
      <c r="U106" s="4">
        <f t="shared" si="19"/>
        <v>0</v>
      </c>
      <c r="V106" s="4">
        <f t="shared" si="21"/>
        <v>0</v>
      </c>
      <c r="W106" s="4">
        <f t="shared" si="22"/>
        <v>0</v>
      </c>
      <c r="X106" s="4">
        <f t="shared" si="23"/>
        <v>1.6145833333330639E-2</v>
      </c>
      <c r="Y106" s="4">
        <f t="shared" si="24"/>
        <v>0</v>
      </c>
      <c r="Z106" s="4">
        <f t="shared" si="16"/>
        <v>1.6145833333330639E-2</v>
      </c>
      <c r="AA106" s="4">
        <f t="shared" si="17"/>
        <v>0</v>
      </c>
    </row>
    <row r="107" spans="1:27" x14ac:dyDescent="0.2">
      <c r="A107" s="5">
        <v>2021</v>
      </c>
      <c r="B107" s="2">
        <v>25</v>
      </c>
      <c r="C107" s="2">
        <v>4</v>
      </c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4">
        <v>1.4448495370370371</v>
      </c>
      <c r="P107" s="4">
        <v>0.1494560185185185</v>
      </c>
      <c r="Q107" s="8">
        <v>1.4583333333333299</v>
      </c>
      <c r="R107" s="8">
        <v>0.33333333333333298</v>
      </c>
      <c r="S107" s="4">
        <f t="shared" si="18"/>
        <v>0</v>
      </c>
      <c r="T107" s="4">
        <f t="shared" si="12"/>
        <v>1.4448495370370371</v>
      </c>
      <c r="U107" s="4">
        <f t="shared" si="19"/>
        <v>0</v>
      </c>
      <c r="V107" s="4">
        <f t="shared" si="21"/>
        <v>0</v>
      </c>
      <c r="W107" s="4">
        <f t="shared" si="22"/>
        <v>0</v>
      </c>
      <c r="X107" s="4">
        <f t="shared" si="23"/>
        <v>1.3483796296292816E-2</v>
      </c>
      <c r="Y107" s="4">
        <f t="shared" si="24"/>
        <v>0</v>
      </c>
      <c r="Z107" s="4">
        <f t="shared" si="16"/>
        <v>1.3483796296292816E-2</v>
      </c>
      <c r="AA107" s="4">
        <f t="shared" si="17"/>
        <v>0</v>
      </c>
    </row>
    <row r="108" spans="1:27" x14ac:dyDescent="0.2">
      <c r="A108" s="5">
        <v>2021</v>
      </c>
      <c r="B108" s="2">
        <v>26</v>
      </c>
      <c r="C108" s="2">
        <v>1</v>
      </c>
      <c r="D108" s="3"/>
      <c r="E108" s="3"/>
      <c r="F108" s="3"/>
      <c r="G108" s="3"/>
      <c r="H108" s="3"/>
      <c r="I108" s="3"/>
      <c r="J108" s="3">
        <v>1</v>
      </c>
      <c r="K108" s="3"/>
      <c r="L108" s="3"/>
      <c r="M108" s="3"/>
      <c r="N108" s="3"/>
      <c r="O108" s="4">
        <v>0</v>
      </c>
      <c r="P108" s="4">
        <v>0</v>
      </c>
      <c r="Q108" s="8">
        <v>1.4583333333333299</v>
      </c>
      <c r="R108" s="8">
        <v>0.33333333333333298</v>
      </c>
      <c r="S108" s="4">
        <f t="shared" si="18"/>
        <v>1.4583333333333299</v>
      </c>
      <c r="T108" s="4">
        <f t="shared" si="12"/>
        <v>1.4583333333333299</v>
      </c>
      <c r="U108" s="4">
        <f t="shared" si="19"/>
        <v>0</v>
      </c>
      <c r="V108" s="4">
        <f t="shared" si="21"/>
        <v>0</v>
      </c>
      <c r="W108" s="4">
        <f t="shared" si="22"/>
        <v>0</v>
      </c>
      <c r="X108" s="4">
        <f t="shared" si="23"/>
        <v>0</v>
      </c>
      <c r="Y108" s="4">
        <f t="shared" si="24"/>
        <v>0</v>
      </c>
      <c r="Z108" s="4">
        <f t="shared" si="16"/>
        <v>0</v>
      </c>
      <c r="AA108" s="4">
        <f t="shared" si="17"/>
        <v>0</v>
      </c>
    </row>
    <row r="109" spans="1:27" x14ac:dyDescent="0.2">
      <c r="A109" s="5">
        <v>2021</v>
      </c>
      <c r="B109" s="2">
        <v>27</v>
      </c>
      <c r="C109" s="2">
        <v>5</v>
      </c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4">
        <v>1.8285185185185187</v>
      </c>
      <c r="P109" s="4">
        <v>0.1771759259259259</v>
      </c>
      <c r="Q109" s="8">
        <v>1.4583333333333299</v>
      </c>
      <c r="R109" s="8">
        <v>0.33333333333333298</v>
      </c>
      <c r="S109" s="4">
        <f t="shared" si="18"/>
        <v>0</v>
      </c>
      <c r="T109" s="4">
        <f t="shared" si="12"/>
        <v>1.8285185185185187</v>
      </c>
      <c r="U109" s="4">
        <f t="shared" si="19"/>
        <v>0.37018518518518873</v>
      </c>
      <c r="V109" s="4">
        <f t="shared" si="21"/>
        <v>0.47194444444444983</v>
      </c>
      <c r="W109" s="4">
        <f t="shared" si="22"/>
        <v>0.47194444444444983</v>
      </c>
      <c r="X109" s="4">
        <f t="shared" si="23"/>
        <v>0</v>
      </c>
      <c r="Y109" s="4">
        <f t="shared" si="24"/>
        <v>0</v>
      </c>
      <c r="Z109" s="4">
        <f t="shared" si="16"/>
        <v>0</v>
      </c>
      <c r="AA109" s="4">
        <f t="shared" si="17"/>
        <v>0.47194444444444983</v>
      </c>
    </row>
    <row r="110" spans="1:27" x14ac:dyDescent="0.2">
      <c r="A110" s="5">
        <v>2021</v>
      </c>
      <c r="B110" s="2">
        <v>28</v>
      </c>
      <c r="C110" s="2">
        <v>4</v>
      </c>
      <c r="D110" s="3"/>
      <c r="E110" s="3">
        <v>1</v>
      </c>
      <c r="F110" s="3"/>
      <c r="G110" s="3"/>
      <c r="H110" s="3"/>
      <c r="I110" s="3"/>
      <c r="J110" s="3"/>
      <c r="K110" s="3"/>
      <c r="L110" s="3"/>
      <c r="M110" s="3"/>
      <c r="N110" s="3"/>
      <c r="O110" s="4">
        <v>1.3818981481481483</v>
      </c>
      <c r="P110" s="4">
        <v>7.9050925925925927E-2</v>
      </c>
      <c r="Q110" s="8">
        <v>1.4583333333333299</v>
      </c>
      <c r="R110" s="8">
        <v>0.33333333333333298</v>
      </c>
      <c r="S110" s="4">
        <f t="shared" si="18"/>
        <v>0.36458333333333248</v>
      </c>
      <c r="T110" s="4">
        <f t="shared" si="12"/>
        <v>1.7464814814814806</v>
      </c>
      <c r="U110" s="4">
        <f t="shared" si="19"/>
        <v>0.28814814814815071</v>
      </c>
      <c r="V110" s="4">
        <f t="shared" si="21"/>
        <v>0</v>
      </c>
      <c r="W110" s="4">
        <f t="shared" si="22"/>
        <v>0.28814814814815071</v>
      </c>
      <c r="X110" s="4">
        <f t="shared" si="23"/>
        <v>0</v>
      </c>
      <c r="Y110" s="4">
        <f t="shared" si="24"/>
        <v>0.36458333333333248</v>
      </c>
      <c r="Z110" s="4">
        <f t="shared" si="16"/>
        <v>7.6435185185181775E-2</v>
      </c>
      <c r="AA110" s="4">
        <f t="shared" si="17"/>
        <v>0</v>
      </c>
    </row>
    <row r="111" spans="1:27" x14ac:dyDescent="0.2">
      <c r="A111" s="5">
        <v>2021</v>
      </c>
      <c r="B111" s="2">
        <v>29</v>
      </c>
      <c r="C111" s="2">
        <v>4</v>
      </c>
      <c r="D111" s="3"/>
      <c r="E111" s="3"/>
      <c r="F111" s="3"/>
      <c r="G111" s="3">
        <v>1</v>
      </c>
      <c r="H111" s="3"/>
      <c r="I111" s="3"/>
      <c r="J111" s="3"/>
      <c r="K111" s="3"/>
      <c r="L111" s="3"/>
      <c r="M111" s="3"/>
      <c r="N111" s="3"/>
      <c r="O111" s="4">
        <v>1.1363310185185185</v>
      </c>
      <c r="P111" s="4">
        <v>0.10488425925925926</v>
      </c>
      <c r="Q111" s="8">
        <v>1.4583333333333299</v>
      </c>
      <c r="R111" s="8">
        <v>0.33333333333333298</v>
      </c>
      <c r="S111" s="4">
        <f t="shared" si="18"/>
        <v>0.36458333333333248</v>
      </c>
      <c r="T111" s="4">
        <f t="shared" si="12"/>
        <v>1.5009143518518511</v>
      </c>
      <c r="U111" s="4">
        <f t="shared" si="19"/>
        <v>4.2581018518521141E-2</v>
      </c>
      <c r="V111" s="4">
        <f t="shared" si="21"/>
        <v>0</v>
      </c>
      <c r="W111" s="4">
        <f t="shared" si="22"/>
        <v>4.2581018518521141E-2</v>
      </c>
      <c r="X111" s="4">
        <f t="shared" si="23"/>
        <v>0</v>
      </c>
      <c r="Y111" s="4">
        <f t="shared" si="24"/>
        <v>0</v>
      </c>
      <c r="Z111" s="4">
        <f t="shared" si="16"/>
        <v>0</v>
      </c>
      <c r="AA111" s="4">
        <f t="shared" si="17"/>
        <v>4.2581018518521141E-2</v>
      </c>
    </row>
    <row r="112" spans="1:27" x14ac:dyDescent="0.2">
      <c r="A112" s="5">
        <v>2021</v>
      </c>
      <c r="B112" s="2">
        <v>30</v>
      </c>
      <c r="C112" s="2">
        <v>3</v>
      </c>
      <c r="D112" s="3"/>
      <c r="E112" s="3">
        <v>3</v>
      </c>
      <c r="F112" s="3"/>
      <c r="G112" s="3"/>
      <c r="H112" s="3"/>
      <c r="I112" s="3"/>
      <c r="J112" s="3"/>
      <c r="K112" s="3"/>
      <c r="L112" s="3"/>
      <c r="M112" s="3"/>
      <c r="N112" s="3"/>
      <c r="O112" s="4">
        <v>0</v>
      </c>
      <c r="P112" s="4">
        <v>0</v>
      </c>
      <c r="Q112" s="8">
        <v>1.4583333333333299</v>
      </c>
      <c r="R112" s="8">
        <v>0.33333333333333298</v>
      </c>
      <c r="S112" s="4">
        <f t="shared" si="18"/>
        <v>1.4583333333333299</v>
      </c>
      <c r="T112" s="4">
        <f t="shared" si="12"/>
        <v>1.4583333333333299</v>
      </c>
      <c r="U112" s="4">
        <f t="shared" si="19"/>
        <v>0</v>
      </c>
      <c r="V112" s="4">
        <f t="shared" si="21"/>
        <v>0</v>
      </c>
      <c r="W112" s="4">
        <f t="shared" si="22"/>
        <v>0</v>
      </c>
      <c r="X112" s="4">
        <f t="shared" si="23"/>
        <v>0</v>
      </c>
      <c r="Y112" s="4">
        <f t="shared" si="24"/>
        <v>1.4583333333333299</v>
      </c>
      <c r="Z112" s="4">
        <f t="shared" si="16"/>
        <v>1.4583333333333299</v>
      </c>
      <c r="AA112" s="4">
        <f t="shared" si="17"/>
        <v>0</v>
      </c>
    </row>
    <row r="113" spans="1:27" x14ac:dyDescent="0.2">
      <c r="A113" s="5">
        <v>2021</v>
      </c>
      <c r="B113" s="2">
        <v>31</v>
      </c>
      <c r="C113" s="2">
        <v>4</v>
      </c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4">
        <v>1.480162037037037</v>
      </c>
      <c r="P113" s="4">
        <v>0.11890046296296296</v>
      </c>
      <c r="Q113" s="8">
        <v>1.4583333333333299</v>
      </c>
      <c r="R113" s="8">
        <v>0.33333333333333298</v>
      </c>
      <c r="S113" s="4">
        <f t="shared" si="18"/>
        <v>0</v>
      </c>
      <c r="T113" s="4">
        <f t="shared" si="12"/>
        <v>1.480162037037037</v>
      </c>
      <c r="U113" s="4">
        <f t="shared" si="19"/>
        <v>2.1828703703707042E-2</v>
      </c>
      <c r="V113" s="4">
        <f t="shared" si="21"/>
        <v>2.7285879629633802E-2</v>
      </c>
      <c r="W113" s="4">
        <f t="shared" si="22"/>
        <v>2.7285879629633802E-2</v>
      </c>
      <c r="X113" s="4">
        <f t="shared" si="23"/>
        <v>0</v>
      </c>
      <c r="Y113" s="4">
        <f t="shared" si="24"/>
        <v>0</v>
      </c>
      <c r="Z113" s="4">
        <f t="shared" si="16"/>
        <v>0</v>
      </c>
      <c r="AA113" s="4">
        <f t="shared" si="17"/>
        <v>2.7285879629633802E-2</v>
      </c>
    </row>
    <row r="114" spans="1:27" x14ac:dyDescent="0.2">
      <c r="A114" s="5">
        <v>2021</v>
      </c>
      <c r="B114" s="2">
        <v>32</v>
      </c>
      <c r="C114" s="2">
        <v>6</v>
      </c>
      <c r="D114" s="3">
        <v>6</v>
      </c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4">
        <v>0</v>
      </c>
      <c r="P114" s="4">
        <v>0</v>
      </c>
      <c r="Q114" s="8">
        <v>1.4583333333333299</v>
      </c>
      <c r="R114" s="8">
        <v>0.33333333333333298</v>
      </c>
      <c r="S114" s="4">
        <f t="shared" si="18"/>
        <v>1.4583333333333299</v>
      </c>
      <c r="T114" s="4">
        <f t="shared" si="12"/>
        <v>1.4583333333333299</v>
      </c>
      <c r="U114" s="4">
        <f t="shared" si="19"/>
        <v>0</v>
      </c>
      <c r="V114" s="4">
        <f t="shared" si="21"/>
        <v>0</v>
      </c>
      <c r="W114" s="4">
        <f t="shared" si="22"/>
        <v>0</v>
      </c>
      <c r="X114" s="4">
        <f t="shared" si="23"/>
        <v>0</v>
      </c>
      <c r="Y114" s="4">
        <f t="shared" si="24"/>
        <v>0</v>
      </c>
      <c r="Z114" s="4">
        <f t="shared" si="16"/>
        <v>0</v>
      </c>
      <c r="AA114" s="4">
        <f t="shared" si="17"/>
        <v>0</v>
      </c>
    </row>
    <row r="115" spans="1:27" x14ac:dyDescent="0.2">
      <c r="A115" s="5">
        <v>2021</v>
      </c>
      <c r="B115" s="2">
        <v>33</v>
      </c>
      <c r="C115" s="2">
        <v>6</v>
      </c>
      <c r="D115" s="3">
        <v>6</v>
      </c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4">
        <v>0</v>
      </c>
      <c r="P115" s="4">
        <v>0</v>
      </c>
      <c r="Q115" s="8">
        <v>1.4583333333333299</v>
      </c>
      <c r="R115" s="8">
        <v>0.33333333333333298</v>
      </c>
      <c r="S115" s="4">
        <f t="shared" si="18"/>
        <v>1.4583333333333299</v>
      </c>
      <c r="T115" s="4">
        <f t="shared" si="12"/>
        <v>1.4583333333333299</v>
      </c>
      <c r="U115" s="4">
        <f t="shared" si="19"/>
        <v>0</v>
      </c>
      <c r="V115" s="4">
        <f t="shared" si="21"/>
        <v>0</v>
      </c>
      <c r="W115" s="4">
        <f t="shared" si="22"/>
        <v>0</v>
      </c>
      <c r="X115" s="4">
        <f t="shared" si="23"/>
        <v>0</v>
      </c>
      <c r="Y115" s="4">
        <f t="shared" si="24"/>
        <v>0</v>
      </c>
      <c r="Z115" s="4">
        <f t="shared" si="16"/>
        <v>0</v>
      </c>
      <c r="AA115" s="4">
        <f t="shared" si="17"/>
        <v>0</v>
      </c>
    </row>
    <row r="116" spans="1:27" x14ac:dyDescent="0.2">
      <c r="A116" s="5">
        <v>2021</v>
      </c>
      <c r="B116" s="2">
        <v>34</v>
      </c>
      <c r="C116" s="2">
        <v>6</v>
      </c>
      <c r="D116" s="3">
        <v>6</v>
      </c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4">
        <v>0</v>
      </c>
      <c r="P116" s="4">
        <v>0</v>
      </c>
      <c r="Q116" s="8">
        <v>1.4583333333333299</v>
      </c>
      <c r="R116" s="8">
        <v>0.33333333333333298</v>
      </c>
      <c r="S116" s="4">
        <f t="shared" si="18"/>
        <v>1.4583333333333299</v>
      </c>
      <c r="T116" s="4">
        <f t="shared" si="12"/>
        <v>1.4583333333333299</v>
      </c>
      <c r="U116" s="4">
        <f t="shared" si="19"/>
        <v>0</v>
      </c>
      <c r="V116" s="4">
        <f t="shared" si="21"/>
        <v>0</v>
      </c>
      <c r="W116" s="4">
        <f t="shared" si="22"/>
        <v>0</v>
      </c>
      <c r="X116" s="4">
        <f t="shared" si="23"/>
        <v>0</v>
      </c>
      <c r="Y116" s="4">
        <f t="shared" si="24"/>
        <v>0</v>
      </c>
      <c r="Z116" s="4">
        <f t="shared" si="16"/>
        <v>0</v>
      </c>
      <c r="AA116" s="4">
        <f t="shared" si="17"/>
        <v>0</v>
      </c>
    </row>
    <row r="117" spans="1:27" x14ac:dyDescent="0.2">
      <c r="A117" s="5">
        <v>2021</v>
      </c>
      <c r="B117" s="2">
        <v>35</v>
      </c>
      <c r="C117" s="2">
        <v>6</v>
      </c>
      <c r="D117" s="3">
        <v>6</v>
      </c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4">
        <v>0</v>
      </c>
      <c r="P117" s="4">
        <v>0</v>
      </c>
      <c r="Q117" s="8">
        <v>1.4583333333333299</v>
      </c>
      <c r="R117" s="8">
        <v>0.33333333333333298</v>
      </c>
      <c r="S117" s="4">
        <f t="shared" si="18"/>
        <v>1.4583333333333299</v>
      </c>
      <c r="T117" s="4">
        <f t="shared" si="12"/>
        <v>1.4583333333333299</v>
      </c>
      <c r="U117" s="4">
        <f t="shared" si="19"/>
        <v>0</v>
      </c>
      <c r="V117" s="4">
        <f t="shared" si="21"/>
        <v>0</v>
      </c>
      <c r="W117" s="4">
        <f t="shared" si="22"/>
        <v>0</v>
      </c>
      <c r="X117" s="4">
        <f t="shared" si="23"/>
        <v>0</v>
      </c>
      <c r="Y117" s="4">
        <f t="shared" si="24"/>
        <v>0</v>
      </c>
      <c r="Z117" s="4">
        <f t="shared" si="16"/>
        <v>0</v>
      </c>
      <c r="AA117" s="4">
        <f t="shared" si="17"/>
        <v>0</v>
      </c>
    </row>
    <row r="118" spans="1:27" x14ac:dyDescent="0.2">
      <c r="A118" s="5">
        <v>2021</v>
      </c>
      <c r="B118" s="2">
        <v>36</v>
      </c>
      <c r="C118" s="2">
        <v>3</v>
      </c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4">
        <v>1.0984953703703704</v>
      </c>
      <c r="P118" s="4">
        <v>9.9976851851851845E-2</v>
      </c>
      <c r="Q118" s="8">
        <v>1.4583333333333299</v>
      </c>
      <c r="R118" s="8">
        <v>0.33333333333333298</v>
      </c>
      <c r="S118" s="4">
        <f t="shared" si="18"/>
        <v>0</v>
      </c>
      <c r="T118" s="4">
        <f t="shared" si="12"/>
        <v>1.0984953703703704</v>
      </c>
      <c r="U118" s="4">
        <f t="shared" si="19"/>
        <v>0</v>
      </c>
      <c r="V118" s="4">
        <f t="shared" si="21"/>
        <v>0</v>
      </c>
      <c r="W118" s="4">
        <f t="shared" si="22"/>
        <v>0</v>
      </c>
      <c r="X118" s="4">
        <f t="shared" si="23"/>
        <v>0.35983796296295956</v>
      </c>
      <c r="Y118" s="4">
        <f t="shared" si="24"/>
        <v>0</v>
      </c>
      <c r="Z118" s="4">
        <f t="shared" si="16"/>
        <v>0.35983796296295956</v>
      </c>
      <c r="AA118" s="4">
        <f t="shared" si="17"/>
        <v>0</v>
      </c>
    </row>
    <row r="119" spans="1:27" x14ac:dyDescent="0.2">
      <c r="A119" s="5">
        <v>2021</v>
      </c>
      <c r="B119" s="2">
        <v>37</v>
      </c>
      <c r="C119" s="2">
        <v>4</v>
      </c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4">
        <v>1.4809259259259258</v>
      </c>
      <c r="P119" s="4">
        <v>0.138125</v>
      </c>
      <c r="Q119" s="8">
        <v>1.4583333333333299</v>
      </c>
      <c r="R119" s="8">
        <v>0.33333333333333298</v>
      </c>
      <c r="S119" s="4">
        <f t="shared" si="18"/>
        <v>0</v>
      </c>
      <c r="T119" s="4">
        <f t="shared" si="12"/>
        <v>1.4809259259259258</v>
      </c>
      <c r="U119" s="4">
        <f t="shared" si="19"/>
        <v>2.2592592592595828E-2</v>
      </c>
      <c r="V119" s="4">
        <f t="shared" si="21"/>
        <v>2.8240740740744785E-2</v>
      </c>
      <c r="W119" s="4">
        <f t="shared" si="22"/>
        <v>2.8240740740744785E-2</v>
      </c>
      <c r="X119" s="4">
        <f t="shared" si="23"/>
        <v>0</v>
      </c>
      <c r="Y119" s="4">
        <f t="shared" si="24"/>
        <v>0</v>
      </c>
      <c r="Z119" s="4">
        <f t="shared" si="16"/>
        <v>0</v>
      </c>
      <c r="AA119" s="4">
        <f t="shared" si="17"/>
        <v>2.8240740740744785E-2</v>
      </c>
    </row>
    <row r="120" spans="1:27" x14ac:dyDescent="0.2">
      <c r="A120" s="5">
        <v>2021</v>
      </c>
      <c r="B120" s="2">
        <v>38</v>
      </c>
      <c r="C120" s="2">
        <v>3</v>
      </c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4">
        <v>1.1708217592592591</v>
      </c>
      <c r="P120" s="4">
        <v>9.2835648148148153E-2</v>
      </c>
      <c r="Q120" s="8">
        <v>1.4583333333333299</v>
      </c>
      <c r="R120" s="8">
        <v>0.33333333333333298</v>
      </c>
      <c r="S120" s="4">
        <f t="shared" si="18"/>
        <v>0</v>
      </c>
      <c r="T120" s="4">
        <f t="shared" si="12"/>
        <v>1.1708217592592591</v>
      </c>
      <c r="U120" s="4">
        <f t="shared" si="19"/>
        <v>0</v>
      </c>
      <c r="V120" s="4">
        <f t="shared" si="21"/>
        <v>0</v>
      </c>
      <c r="W120" s="4">
        <f t="shared" si="22"/>
        <v>0</v>
      </c>
      <c r="X120" s="4">
        <f t="shared" si="23"/>
        <v>0.2875115740740708</v>
      </c>
      <c r="Y120" s="4">
        <f t="shared" si="24"/>
        <v>0</v>
      </c>
      <c r="Z120" s="4">
        <f t="shared" si="16"/>
        <v>0.2875115740740708</v>
      </c>
      <c r="AA120" s="4">
        <f t="shared" si="17"/>
        <v>0</v>
      </c>
    </row>
    <row r="121" spans="1:27" x14ac:dyDescent="0.2">
      <c r="A121" s="5">
        <v>2021</v>
      </c>
      <c r="B121" s="2">
        <v>39</v>
      </c>
      <c r="C121" s="2">
        <v>4</v>
      </c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4">
        <v>1.4887152777777779</v>
      </c>
      <c r="P121" s="4">
        <v>0.1164699074074074</v>
      </c>
      <c r="Q121" s="8">
        <v>1.4583333333333299</v>
      </c>
      <c r="R121" s="8">
        <v>0.33333333333333298</v>
      </c>
      <c r="S121" s="4">
        <f t="shared" si="18"/>
        <v>0</v>
      </c>
      <c r="T121" s="4">
        <f t="shared" si="12"/>
        <v>1.4887152777777779</v>
      </c>
      <c r="U121" s="4">
        <f t="shared" si="19"/>
        <v>3.0381944444447972E-2</v>
      </c>
      <c r="V121" s="4">
        <f t="shared" si="21"/>
        <v>3.7977430555559966E-2</v>
      </c>
      <c r="W121" s="4">
        <f t="shared" si="22"/>
        <v>3.7977430555559966E-2</v>
      </c>
      <c r="X121" s="4">
        <f t="shared" si="23"/>
        <v>0</v>
      </c>
      <c r="Y121" s="4">
        <f t="shared" si="24"/>
        <v>0</v>
      </c>
      <c r="Z121" s="4">
        <f t="shared" si="16"/>
        <v>0</v>
      </c>
      <c r="AA121" s="4">
        <f t="shared" si="17"/>
        <v>3.7977430555559966E-2</v>
      </c>
    </row>
    <row r="122" spans="1:27" x14ac:dyDescent="0.2">
      <c r="A122" s="5">
        <v>2021</v>
      </c>
      <c r="B122" s="2">
        <v>40</v>
      </c>
      <c r="C122" s="2">
        <v>4</v>
      </c>
      <c r="D122" s="3"/>
      <c r="E122" s="3"/>
      <c r="F122" s="3"/>
      <c r="G122" s="3"/>
      <c r="H122" s="3"/>
      <c r="I122" s="3"/>
      <c r="J122" s="3">
        <v>1</v>
      </c>
      <c r="K122" s="3"/>
      <c r="L122" s="3"/>
      <c r="M122" s="3"/>
      <c r="N122" s="3"/>
      <c r="O122" s="4">
        <v>1.1006134259259259</v>
      </c>
      <c r="P122" s="4">
        <v>9.207175925925927E-2</v>
      </c>
      <c r="Q122" s="8">
        <v>1.4583333333333299</v>
      </c>
      <c r="R122" s="8">
        <v>0.33333333333333298</v>
      </c>
      <c r="S122" s="4">
        <f t="shared" si="18"/>
        <v>0.36458333333333248</v>
      </c>
      <c r="T122" s="4">
        <f t="shared" si="12"/>
        <v>1.4651967592592583</v>
      </c>
      <c r="U122" s="4">
        <f t="shared" si="19"/>
        <v>6.8634259259283681E-3</v>
      </c>
      <c r="V122" s="4">
        <f t="shared" si="21"/>
        <v>0</v>
      </c>
      <c r="W122" s="4">
        <f t="shared" si="22"/>
        <v>6.8634259259283681E-3</v>
      </c>
      <c r="X122" s="4">
        <f t="shared" si="23"/>
        <v>0</v>
      </c>
      <c r="Y122" s="4">
        <f t="shared" si="24"/>
        <v>0</v>
      </c>
      <c r="Z122" s="4">
        <f t="shared" si="16"/>
        <v>0</v>
      </c>
      <c r="AA122" s="4">
        <f t="shared" si="17"/>
        <v>6.8634259259283681E-3</v>
      </c>
    </row>
    <row r="123" spans="1:27" x14ac:dyDescent="0.2">
      <c r="A123" s="5">
        <v>2021</v>
      </c>
      <c r="B123" s="2">
        <v>41</v>
      </c>
      <c r="C123" s="2">
        <v>4</v>
      </c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4">
        <v>1.447326388888889</v>
      </c>
      <c r="P123" s="4">
        <v>0.14422453703703703</v>
      </c>
      <c r="Q123" s="8">
        <v>1.4583333333333299</v>
      </c>
      <c r="R123" s="8">
        <v>0.33333333333333298</v>
      </c>
      <c r="S123" s="4">
        <f t="shared" si="18"/>
        <v>0</v>
      </c>
      <c r="T123" s="4">
        <f t="shared" si="12"/>
        <v>1.447326388888889</v>
      </c>
      <c r="U123" s="4">
        <f t="shared" si="19"/>
        <v>0</v>
      </c>
      <c r="V123" s="4">
        <f t="shared" si="21"/>
        <v>0</v>
      </c>
      <c r="W123" s="4">
        <f t="shared" si="22"/>
        <v>0</v>
      </c>
      <c r="X123" s="4">
        <f t="shared" si="23"/>
        <v>1.1006944444440947E-2</v>
      </c>
      <c r="Y123" s="4">
        <f t="shared" si="24"/>
        <v>0</v>
      </c>
      <c r="Z123" s="4">
        <f t="shared" si="16"/>
        <v>1.1006944444440947E-2</v>
      </c>
      <c r="AA123" s="4">
        <f t="shared" si="17"/>
        <v>0</v>
      </c>
    </row>
    <row r="124" spans="1:27" x14ac:dyDescent="0.2">
      <c r="A124" s="5">
        <v>2021</v>
      </c>
      <c r="B124" s="2">
        <v>42</v>
      </c>
      <c r="C124" s="2">
        <v>5</v>
      </c>
      <c r="D124" s="3"/>
      <c r="E124" s="3"/>
      <c r="F124" s="3"/>
      <c r="G124" s="3"/>
      <c r="H124" s="3"/>
      <c r="I124" s="3"/>
      <c r="J124" s="3">
        <v>1</v>
      </c>
      <c r="K124" s="3"/>
      <c r="L124" s="3"/>
      <c r="M124" s="3"/>
      <c r="N124" s="3"/>
      <c r="O124" s="4">
        <v>1.4257986111111112</v>
      </c>
      <c r="P124" s="4">
        <v>0.15454861111111112</v>
      </c>
      <c r="Q124" s="8">
        <v>1.4583333333333299</v>
      </c>
      <c r="R124" s="8">
        <v>0.33333333333333298</v>
      </c>
      <c r="S124" s="4">
        <f t="shared" si="18"/>
        <v>0.29166666666666596</v>
      </c>
      <c r="T124" s="4">
        <f t="shared" si="12"/>
        <v>1.717465277777777</v>
      </c>
      <c r="U124" s="4">
        <f t="shared" si="19"/>
        <v>0.25913194444444709</v>
      </c>
      <c r="V124" s="4">
        <f t="shared" si="21"/>
        <v>0</v>
      </c>
      <c r="W124" s="4">
        <f t="shared" si="22"/>
        <v>0.25913194444444709</v>
      </c>
      <c r="X124" s="4">
        <f t="shared" si="23"/>
        <v>0</v>
      </c>
      <c r="Y124" s="4">
        <f t="shared" si="24"/>
        <v>0</v>
      </c>
      <c r="Z124" s="4">
        <f t="shared" si="16"/>
        <v>0</v>
      </c>
      <c r="AA124" s="4">
        <f t="shared" si="17"/>
        <v>0.25913194444444709</v>
      </c>
    </row>
    <row r="125" spans="1:27" x14ac:dyDescent="0.2">
      <c r="A125" s="5">
        <v>2021</v>
      </c>
      <c r="B125" s="2">
        <v>43</v>
      </c>
      <c r="C125" s="2">
        <v>4</v>
      </c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4">
        <v>1.4640740740740741</v>
      </c>
      <c r="P125" s="4">
        <v>0.13537037037037036</v>
      </c>
      <c r="Q125" s="8">
        <v>1.4583333333333299</v>
      </c>
      <c r="R125" s="8">
        <v>0.33333333333333298</v>
      </c>
      <c r="S125" s="4">
        <f t="shared" si="18"/>
        <v>0</v>
      </c>
      <c r="T125" s="4">
        <f t="shared" si="12"/>
        <v>1.4640740740740741</v>
      </c>
      <c r="U125" s="4">
        <f t="shared" si="19"/>
        <v>5.7407407407441546E-3</v>
      </c>
      <c r="V125" s="4">
        <f t="shared" si="21"/>
        <v>7.1759259259301933E-3</v>
      </c>
      <c r="W125" s="4">
        <f t="shared" si="22"/>
        <v>7.1759259259301933E-3</v>
      </c>
      <c r="X125" s="4">
        <f t="shared" si="23"/>
        <v>0</v>
      </c>
      <c r="Y125" s="4">
        <f t="shared" si="24"/>
        <v>0</v>
      </c>
      <c r="Z125" s="4">
        <f t="shared" si="16"/>
        <v>0</v>
      </c>
      <c r="AA125" s="4">
        <f t="shared" si="17"/>
        <v>7.1759259259301933E-3</v>
      </c>
    </row>
    <row r="126" spans="1:27" x14ac:dyDescent="0.2">
      <c r="A126" s="5">
        <v>2021</v>
      </c>
      <c r="B126" s="2">
        <v>44</v>
      </c>
      <c r="C126" s="2">
        <v>5</v>
      </c>
      <c r="D126" s="3"/>
      <c r="E126" s="3"/>
      <c r="F126" s="3"/>
      <c r="G126" s="3"/>
      <c r="H126" s="3"/>
      <c r="I126" s="3"/>
      <c r="J126" s="3">
        <v>1</v>
      </c>
      <c r="K126" s="3"/>
      <c r="L126" s="3"/>
      <c r="M126" s="3"/>
      <c r="N126" s="3"/>
      <c r="O126" s="4">
        <v>1.4770949074074076</v>
      </c>
      <c r="P126" s="4">
        <v>0.14326388888888889</v>
      </c>
      <c r="Q126" s="8">
        <v>1.4583333333333299</v>
      </c>
      <c r="R126" s="8">
        <v>0.33333333333333298</v>
      </c>
      <c r="S126" s="4">
        <f t="shared" si="18"/>
        <v>0.29166666666666596</v>
      </c>
      <c r="T126" s="4">
        <f t="shared" si="12"/>
        <v>1.7687615740740736</v>
      </c>
      <c r="U126" s="4">
        <f t="shared" si="19"/>
        <v>0.31042824074074371</v>
      </c>
      <c r="V126" s="4">
        <f t="shared" si="21"/>
        <v>0</v>
      </c>
      <c r="W126" s="4">
        <f t="shared" si="22"/>
        <v>0.31042824074074371</v>
      </c>
      <c r="X126" s="4">
        <f t="shared" si="23"/>
        <v>0</v>
      </c>
      <c r="Y126" s="4">
        <f t="shared" si="24"/>
        <v>0</v>
      </c>
      <c r="Z126" s="4">
        <f t="shared" si="16"/>
        <v>0</v>
      </c>
      <c r="AA126" s="4">
        <f t="shared" si="17"/>
        <v>0.31042824074074371</v>
      </c>
    </row>
    <row r="127" spans="1:27" x14ac:dyDescent="0.2">
      <c r="A127" s="5">
        <v>2021</v>
      </c>
      <c r="B127" s="2">
        <v>45</v>
      </c>
      <c r="C127" s="2">
        <v>5</v>
      </c>
      <c r="D127" s="3"/>
      <c r="E127" s="3">
        <v>2</v>
      </c>
      <c r="F127" s="3"/>
      <c r="G127" s="3">
        <v>1</v>
      </c>
      <c r="H127" s="3"/>
      <c r="I127" s="3"/>
      <c r="J127" s="3">
        <v>1</v>
      </c>
      <c r="K127" s="3"/>
      <c r="L127" s="3"/>
      <c r="M127" s="3"/>
      <c r="N127" s="3"/>
      <c r="O127" s="4">
        <v>0.33262731481481483</v>
      </c>
      <c r="P127" s="4">
        <v>2.9097222222222222E-2</v>
      </c>
      <c r="Q127" s="8">
        <v>1.4583333333333299</v>
      </c>
      <c r="R127" s="8">
        <v>0.33333333333333298</v>
      </c>
      <c r="S127" s="4">
        <f t="shared" si="18"/>
        <v>1.1666666666666639</v>
      </c>
      <c r="T127" s="4">
        <f t="shared" si="12"/>
        <v>1.4992939814814787</v>
      </c>
      <c r="U127" s="4">
        <f t="shared" si="19"/>
        <v>4.0960648148148815E-2</v>
      </c>
      <c r="V127" s="4">
        <f t="shared" si="21"/>
        <v>0</v>
      </c>
      <c r="W127" s="4">
        <f t="shared" si="22"/>
        <v>4.0960648148148815E-2</v>
      </c>
      <c r="X127" s="4">
        <f t="shared" si="23"/>
        <v>0</v>
      </c>
      <c r="Y127" s="4">
        <f t="shared" si="24"/>
        <v>0.58333333333333193</v>
      </c>
      <c r="Z127" s="4">
        <f t="shared" si="16"/>
        <v>0.54237268518518311</v>
      </c>
      <c r="AA127" s="4">
        <f t="shared" si="17"/>
        <v>0</v>
      </c>
    </row>
    <row r="128" spans="1:27" x14ac:dyDescent="0.2">
      <c r="A128" s="5">
        <v>2021</v>
      </c>
      <c r="B128" s="2">
        <v>46</v>
      </c>
      <c r="C128" s="2">
        <v>2</v>
      </c>
      <c r="D128" s="3"/>
      <c r="E128" s="3"/>
      <c r="F128" s="3"/>
      <c r="G128" s="3">
        <v>1</v>
      </c>
      <c r="H128" s="3"/>
      <c r="I128" s="3"/>
      <c r="J128" s="3"/>
      <c r="K128" s="3"/>
      <c r="L128" s="3"/>
      <c r="M128" s="3"/>
      <c r="N128" s="3"/>
      <c r="O128" s="4">
        <v>0.21880787037037039</v>
      </c>
      <c r="P128" s="4">
        <v>0</v>
      </c>
      <c r="Q128" s="8">
        <v>1.4583333333333299</v>
      </c>
      <c r="R128" s="8">
        <v>0.33333333333333298</v>
      </c>
      <c r="S128" s="4">
        <f t="shared" si="18"/>
        <v>0.72916666666666496</v>
      </c>
      <c r="T128" s="4">
        <f t="shared" si="12"/>
        <v>0.94797453703703538</v>
      </c>
      <c r="U128" s="4">
        <f t="shared" si="19"/>
        <v>0</v>
      </c>
      <c r="V128" s="4">
        <f t="shared" si="21"/>
        <v>0</v>
      </c>
      <c r="W128" s="4">
        <f t="shared" si="22"/>
        <v>0</v>
      </c>
      <c r="X128" s="4">
        <f t="shared" si="23"/>
        <v>0.51035879629629455</v>
      </c>
      <c r="Y128" s="4">
        <f t="shared" si="24"/>
        <v>0</v>
      </c>
      <c r="Z128" s="4">
        <f t="shared" si="16"/>
        <v>0.51035879629629455</v>
      </c>
      <c r="AA128" s="4">
        <f t="shared" si="17"/>
        <v>0</v>
      </c>
    </row>
    <row r="129" spans="1:27" x14ac:dyDescent="0.2">
      <c r="A129" s="5">
        <v>2021</v>
      </c>
      <c r="B129" s="2">
        <v>47</v>
      </c>
      <c r="C129" s="2">
        <v>4</v>
      </c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4">
        <v>1.4825347222222223</v>
      </c>
      <c r="P129" s="4">
        <v>0.15929398148148147</v>
      </c>
      <c r="Q129" s="8">
        <v>1.4583333333333299</v>
      </c>
      <c r="R129" s="8">
        <v>0.33333333333333298</v>
      </c>
      <c r="S129" s="4">
        <f t="shared" si="18"/>
        <v>0</v>
      </c>
      <c r="T129" s="4">
        <f t="shared" si="12"/>
        <v>1.4825347222222223</v>
      </c>
      <c r="U129" s="4">
        <f t="shared" si="19"/>
        <v>2.4201388888892339E-2</v>
      </c>
      <c r="V129" s="4">
        <f t="shared" si="21"/>
        <v>3.0251736111115424E-2</v>
      </c>
      <c r="W129" s="4">
        <f t="shared" si="22"/>
        <v>3.0251736111115424E-2</v>
      </c>
      <c r="X129" s="4">
        <f t="shared" si="23"/>
        <v>0</v>
      </c>
      <c r="Y129" s="4">
        <f t="shared" si="24"/>
        <v>0</v>
      </c>
      <c r="Z129" s="4">
        <f t="shared" si="16"/>
        <v>0</v>
      </c>
      <c r="AA129" s="4">
        <f t="shared" si="17"/>
        <v>3.0251736111115424E-2</v>
      </c>
    </row>
    <row r="130" spans="1:27" x14ac:dyDescent="0.2">
      <c r="A130" s="5">
        <v>2021</v>
      </c>
      <c r="B130" s="2">
        <v>48</v>
      </c>
      <c r="C130" s="2">
        <v>4</v>
      </c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4">
        <v>1.4838078703703705</v>
      </c>
      <c r="P130" s="4">
        <v>0.1395949074074074</v>
      </c>
      <c r="Q130" s="8">
        <v>1.4583333333333299</v>
      </c>
      <c r="R130" s="8">
        <v>0.33333333333333298</v>
      </c>
      <c r="S130" s="4">
        <f t="shared" si="18"/>
        <v>0</v>
      </c>
      <c r="T130" s="4">
        <f t="shared" si="12"/>
        <v>1.4838078703703705</v>
      </c>
      <c r="U130" s="4">
        <f t="shared" si="19"/>
        <v>2.5474537037040612E-2</v>
      </c>
      <c r="V130" s="4">
        <f t="shared" si="21"/>
        <v>3.1843171296300765E-2</v>
      </c>
      <c r="W130" s="4">
        <f t="shared" si="22"/>
        <v>3.1843171296300765E-2</v>
      </c>
      <c r="X130" s="4">
        <f t="shared" si="23"/>
        <v>0</v>
      </c>
      <c r="Y130" s="4">
        <f t="shared" si="24"/>
        <v>0</v>
      </c>
      <c r="Z130" s="4">
        <f t="shared" si="16"/>
        <v>0</v>
      </c>
      <c r="AA130" s="4">
        <f t="shared" si="17"/>
        <v>3.1843171296300765E-2</v>
      </c>
    </row>
    <row r="131" spans="1:27" x14ac:dyDescent="0.2">
      <c r="A131" s="5">
        <v>2021</v>
      </c>
      <c r="B131" s="2">
        <v>49</v>
      </c>
      <c r="C131" s="2">
        <v>5</v>
      </c>
      <c r="D131" s="3"/>
      <c r="E131" s="3"/>
      <c r="F131" s="3"/>
      <c r="G131" s="3"/>
      <c r="H131" s="3"/>
      <c r="I131" s="3"/>
      <c r="J131" s="3">
        <v>1</v>
      </c>
      <c r="K131" s="3"/>
      <c r="L131" s="3"/>
      <c r="M131" s="3"/>
      <c r="N131" s="3"/>
      <c r="O131" s="4">
        <v>1.4931597222222224</v>
      </c>
      <c r="P131" s="4">
        <v>0.16207175925925926</v>
      </c>
      <c r="Q131" s="8">
        <v>1.4583333333333299</v>
      </c>
      <c r="R131" s="8">
        <v>0.33333333333333298</v>
      </c>
      <c r="S131" s="4">
        <f t="shared" si="18"/>
        <v>0.29166666666666596</v>
      </c>
      <c r="T131" s="4">
        <f t="shared" si="12"/>
        <v>1.7848263888888884</v>
      </c>
      <c r="U131" s="4">
        <f t="shared" si="19"/>
        <v>0.32649305555555852</v>
      </c>
      <c r="V131" s="4">
        <f t="shared" si="21"/>
        <v>0</v>
      </c>
      <c r="W131" s="4">
        <f t="shared" si="22"/>
        <v>0.32649305555555852</v>
      </c>
      <c r="X131" s="4">
        <f t="shared" si="23"/>
        <v>0</v>
      </c>
      <c r="Y131" s="4">
        <f t="shared" si="24"/>
        <v>0</v>
      </c>
      <c r="Z131" s="4">
        <f t="shared" si="16"/>
        <v>0</v>
      </c>
      <c r="AA131" s="4">
        <f t="shared" si="17"/>
        <v>0.32649305555555852</v>
      </c>
    </row>
    <row r="132" spans="1:27" x14ac:dyDescent="0.2">
      <c r="A132" s="5">
        <v>2021</v>
      </c>
      <c r="B132" s="2">
        <v>51</v>
      </c>
      <c r="C132" s="2">
        <v>3</v>
      </c>
      <c r="D132" s="3"/>
      <c r="E132" s="3"/>
      <c r="F132" s="3"/>
      <c r="G132" s="3"/>
      <c r="H132" s="3"/>
      <c r="I132" s="3">
        <v>1</v>
      </c>
      <c r="J132" s="3"/>
      <c r="K132" s="3"/>
      <c r="L132" s="3"/>
      <c r="M132" s="3"/>
      <c r="N132" s="3"/>
      <c r="O132" s="4">
        <v>0.82836805555555548</v>
      </c>
      <c r="P132" s="4">
        <v>5.0740740740740739E-2</v>
      </c>
      <c r="Q132" s="8">
        <v>1.4583333333333299</v>
      </c>
      <c r="R132" s="8">
        <v>0.33333333333333298</v>
      </c>
      <c r="S132" s="4">
        <f t="shared" si="18"/>
        <v>0.48611111111110999</v>
      </c>
      <c r="T132" s="4">
        <f t="shared" si="12"/>
        <v>1.3144791666666655</v>
      </c>
      <c r="U132" s="4">
        <f t="shared" si="19"/>
        <v>0</v>
      </c>
      <c r="V132" s="4">
        <f t="shared" si="21"/>
        <v>0</v>
      </c>
      <c r="W132" s="4">
        <f t="shared" si="22"/>
        <v>0</v>
      </c>
      <c r="X132" s="4">
        <f t="shared" si="23"/>
        <v>0.1438541666666644</v>
      </c>
      <c r="Y132" s="4">
        <f t="shared" si="24"/>
        <v>0</v>
      </c>
      <c r="Z132" s="4">
        <f t="shared" si="16"/>
        <v>0.1438541666666644</v>
      </c>
      <c r="AA132" s="4">
        <f t="shared" si="17"/>
        <v>0</v>
      </c>
    </row>
    <row r="133" spans="1:27" x14ac:dyDescent="0.2">
      <c r="A133" s="5">
        <v>2021</v>
      </c>
      <c r="B133" s="2">
        <v>52</v>
      </c>
      <c r="C133" s="2">
        <v>5</v>
      </c>
      <c r="D133" s="3"/>
      <c r="E133" s="3">
        <v>4</v>
      </c>
      <c r="F133" s="3"/>
      <c r="G133" s="3">
        <v>1</v>
      </c>
      <c r="H133" s="3"/>
      <c r="I133" s="3"/>
      <c r="J133" s="3"/>
      <c r="K133" s="3"/>
      <c r="L133" s="3"/>
      <c r="M133" s="3"/>
      <c r="N133" s="3"/>
      <c r="O133" s="4">
        <v>0</v>
      </c>
      <c r="P133" s="4">
        <v>0</v>
      </c>
      <c r="Q133" s="8">
        <v>1.4583333333333299</v>
      </c>
      <c r="R133" s="8">
        <v>0.33333333333333298</v>
      </c>
      <c r="S133" s="4">
        <f t="shared" si="18"/>
        <v>1.4583333333333299</v>
      </c>
      <c r="T133" s="4">
        <f t="shared" ref="T133:T193" si="25">+O133+S133</f>
        <v>1.4583333333333299</v>
      </c>
      <c r="U133" s="4">
        <f t="shared" si="19"/>
        <v>0</v>
      </c>
      <c r="V133" s="4">
        <f t="shared" ref="V133:V164" si="26">IF(AND(S133=0,T133&gt;Q133),IF(U133&gt;R133,((R133*1.25)+(U133-R133)*1.5),(U133*1.25)),0)</f>
        <v>0</v>
      </c>
      <c r="W133" s="4">
        <f t="shared" ref="W133:W164" si="27">IF(V133=0,U133,V133)</f>
        <v>0</v>
      </c>
      <c r="X133" s="4">
        <f t="shared" ref="X133:X164" si="28">IF(AND(O133&lt;&gt;0,T133&lt;Q133),IF(T133&lt;Q133,Q133-T133,0),0)</f>
        <v>0</v>
      </c>
      <c r="Y133" s="4">
        <f t="shared" si="24"/>
        <v>1.1666666666666639</v>
      </c>
      <c r="Z133" s="4">
        <f t="shared" ref="Z133:Z193" si="29">IF(W133&gt;SUM(X133,Y133),0,IF(W133=SUM(X133,Y133),0,X133+Y133-W133))</f>
        <v>1.1666666666666639</v>
      </c>
      <c r="AA133" s="4">
        <f t="shared" ref="AA133:AA193" si="30">IF(W133&gt;SUM(X133,Y133),W133-X133-Y133,IF(W133=SUM(X133,Y133),0,0))</f>
        <v>0</v>
      </c>
    </row>
    <row r="134" spans="1:27" x14ac:dyDescent="0.2">
      <c r="A134" s="5">
        <v>2021</v>
      </c>
      <c r="B134" s="2">
        <v>53</v>
      </c>
      <c r="C134" s="2">
        <v>4</v>
      </c>
      <c r="D134" s="3"/>
      <c r="E134" s="3">
        <v>4</v>
      </c>
      <c r="F134" s="3"/>
      <c r="G134" s="3"/>
      <c r="H134" s="3"/>
      <c r="I134" s="3"/>
      <c r="J134" s="3"/>
      <c r="K134" s="3"/>
      <c r="L134" s="3"/>
      <c r="M134" s="3"/>
      <c r="N134" s="3"/>
      <c r="O134" s="4">
        <v>0</v>
      </c>
      <c r="P134" s="4">
        <v>0</v>
      </c>
      <c r="Q134" s="8">
        <v>1.4583333333333299</v>
      </c>
      <c r="R134" s="8">
        <v>0.33333333333333298</v>
      </c>
      <c r="S134" s="4">
        <f t="shared" ref="S134:S193" si="31">SUM(D134:M134)*(Q134/C134)</f>
        <v>1.4583333333333299</v>
      </c>
      <c r="T134" s="4">
        <f t="shared" si="25"/>
        <v>1.4583333333333299</v>
      </c>
      <c r="U134" s="4">
        <f t="shared" ref="U134:U193" si="32">IF(T134&gt;Q134,T134-Q134,0)</f>
        <v>0</v>
      </c>
      <c r="V134" s="4">
        <f t="shared" si="26"/>
        <v>0</v>
      </c>
      <c r="W134" s="4">
        <f t="shared" si="27"/>
        <v>0</v>
      </c>
      <c r="X134" s="4">
        <f t="shared" si="28"/>
        <v>0</v>
      </c>
      <c r="Y134" s="4">
        <f t="shared" ref="Y134:Y165" si="33">E134*(Q134/C134)</f>
        <v>1.4583333333333299</v>
      </c>
      <c r="Z134" s="4">
        <f t="shared" si="29"/>
        <v>1.4583333333333299</v>
      </c>
      <c r="AA134" s="4">
        <f t="shared" si="30"/>
        <v>0</v>
      </c>
    </row>
    <row r="135" spans="1:27" x14ac:dyDescent="0.2">
      <c r="A135" s="5">
        <v>2021</v>
      </c>
      <c r="B135" s="2">
        <v>2022</v>
      </c>
      <c r="C135" s="2">
        <v>228</v>
      </c>
      <c r="D135" s="3">
        <v>33</v>
      </c>
      <c r="E135" s="3">
        <v>25</v>
      </c>
      <c r="F135" s="3">
        <v>22</v>
      </c>
      <c r="G135" s="3">
        <v>8</v>
      </c>
      <c r="H135" s="3">
        <v>2</v>
      </c>
      <c r="I135" s="3"/>
      <c r="J135" s="3">
        <v>6</v>
      </c>
      <c r="K135" s="3"/>
      <c r="L135" s="3"/>
      <c r="M135" s="3"/>
      <c r="N135" s="3"/>
      <c r="O135" s="4">
        <v>50.951898148148146</v>
      </c>
      <c r="P135" s="4">
        <v>4.1209259259259268</v>
      </c>
      <c r="Q135" s="8">
        <v>1.4583333333333299</v>
      </c>
      <c r="R135" s="8">
        <v>0.33333333333333298</v>
      </c>
      <c r="S135" s="4">
        <f t="shared" si="31"/>
        <v>0.61403508771929682</v>
      </c>
      <c r="T135" s="4">
        <f t="shared" si="25"/>
        <v>51.56593323586744</v>
      </c>
      <c r="U135" s="4">
        <f t="shared" si="32"/>
        <v>50.107599902534112</v>
      </c>
      <c r="V135" s="4">
        <f t="shared" si="26"/>
        <v>0</v>
      </c>
      <c r="W135" s="4">
        <f t="shared" si="27"/>
        <v>50.107599902534112</v>
      </c>
      <c r="X135" s="4">
        <f t="shared" si="28"/>
        <v>0</v>
      </c>
      <c r="Y135" s="4">
        <f t="shared" si="33"/>
        <v>0.15990497076023355</v>
      </c>
      <c r="Z135" s="4">
        <f t="shared" si="29"/>
        <v>0</v>
      </c>
      <c r="AA135" s="4">
        <f t="shared" si="30"/>
        <v>49.947694931773881</v>
      </c>
    </row>
    <row r="136" spans="1:27" x14ac:dyDescent="0.2">
      <c r="A136" s="5">
        <v>2022</v>
      </c>
      <c r="B136" s="2">
        <v>1</v>
      </c>
      <c r="C136" s="2">
        <v>1</v>
      </c>
      <c r="D136" s="3"/>
      <c r="E136" s="3"/>
      <c r="F136" s="3"/>
      <c r="G136" s="3">
        <v>1</v>
      </c>
      <c r="H136" s="3"/>
      <c r="I136" s="3"/>
      <c r="J136" s="3"/>
      <c r="K136" s="3"/>
      <c r="L136" s="3"/>
      <c r="M136" s="3"/>
      <c r="N136" s="3"/>
      <c r="O136" s="4">
        <v>0</v>
      </c>
      <c r="P136" s="4">
        <v>0</v>
      </c>
      <c r="Q136" s="8">
        <v>1.4583333333333299</v>
      </c>
      <c r="R136" s="8">
        <v>0.33333333333333298</v>
      </c>
      <c r="S136" s="4">
        <f t="shared" si="31"/>
        <v>1.4583333333333299</v>
      </c>
      <c r="T136" s="4">
        <f t="shared" si="25"/>
        <v>1.4583333333333299</v>
      </c>
      <c r="U136" s="4">
        <f t="shared" si="32"/>
        <v>0</v>
      </c>
      <c r="V136" s="4">
        <f t="shared" si="26"/>
        <v>0</v>
      </c>
      <c r="W136" s="4">
        <f t="shared" si="27"/>
        <v>0</v>
      </c>
      <c r="X136" s="4">
        <f t="shared" si="28"/>
        <v>0</v>
      </c>
      <c r="Y136" s="4">
        <f t="shared" si="33"/>
        <v>0</v>
      </c>
      <c r="Z136" s="4">
        <f t="shared" si="29"/>
        <v>0</v>
      </c>
      <c r="AA136" s="4">
        <f t="shared" si="30"/>
        <v>0</v>
      </c>
    </row>
    <row r="137" spans="1:27" x14ac:dyDescent="0.2">
      <c r="A137" s="5">
        <v>2022</v>
      </c>
      <c r="B137" s="2">
        <v>2</v>
      </c>
      <c r="C137" s="2">
        <v>6</v>
      </c>
      <c r="D137" s="3"/>
      <c r="E137" s="3"/>
      <c r="F137" s="3">
        <v>4</v>
      </c>
      <c r="G137" s="3"/>
      <c r="H137" s="3"/>
      <c r="I137" s="3"/>
      <c r="J137" s="3"/>
      <c r="K137" s="3"/>
      <c r="L137" s="3"/>
      <c r="M137" s="3"/>
      <c r="N137" s="3"/>
      <c r="O137" s="4">
        <v>0.79383101851851845</v>
      </c>
      <c r="P137" s="4">
        <v>5.136574074074074E-2</v>
      </c>
      <c r="Q137" s="8">
        <v>1.4583333333333299</v>
      </c>
      <c r="R137" s="8">
        <v>0.33333333333333298</v>
      </c>
      <c r="S137" s="4">
        <f t="shared" si="31"/>
        <v>0.97222222222221999</v>
      </c>
      <c r="T137" s="4">
        <f t="shared" si="25"/>
        <v>1.7660532407407383</v>
      </c>
      <c r="U137" s="4">
        <f t="shared" si="32"/>
        <v>0.3077199074074084</v>
      </c>
      <c r="V137" s="4">
        <f t="shared" si="26"/>
        <v>0</v>
      </c>
      <c r="W137" s="4">
        <f t="shared" si="27"/>
        <v>0.3077199074074084</v>
      </c>
      <c r="X137" s="4">
        <f t="shared" si="28"/>
        <v>0</v>
      </c>
      <c r="Y137" s="4">
        <f t="shared" si="33"/>
        <v>0</v>
      </c>
      <c r="Z137" s="4">
        <f t="shared" si="29"/>
        <v>0</v>
      </c>
      <c r="AA137" s="4">
        <f t="shared" si="30"/>
        <v>0.3077199074074084</v>
      </c>
    </row>
    <row r="138" spans="1:27" x14ac:dyDescent="0.2">
      <c r="A138" s="5">
        <v>2022</v>
      </c>
      <c r="B138" s="2">
        <v>3</v>
      </c>
      <c r="C138" s="2">
        <v>6</v>
      </c>
      <c r="D138" s="3"/>
      <c r="E138" s="3"/>
      <c r="F138" s="3">
        <v>6</v>
      </c>
      <c r="G138" s="3"/>
      <c r="H138" s="3"/>
      <c r="I138" s="3"/>
      <c r="J138" s="3"/>
      <c r="K138" s="3"/>
      <c r="L138" s="3"/>
      <c r="M138" s="3"/>
      <c r="N138" s="3"/>
      <c r="O138" s="4">
        <v>0</v>
      </c>
      <c r="P138" s="4">
        <v>0</v>
      </c>
      <c r="Q138" s="8">
        <v>1.4583333333333299</v>
      </c>
      <c r="R138" s="8">
        <v>0.33333333333333298</v>
      </c>
      <c r="S138" s="4">
        <f t="shared" si="31"/>
        <v>1.4583333333333299</v>
      </c>
      <c r="T138" s="4">
        <f t="shared" si="25"/>
        <v>1.4583333333333299</v>
      </c>
      <c r="U138" s="4">
        <f t="shared" si="32"/>
        <v>0</v>
      </c>
      <c r="V138" s="4">
        <f t="shared" si="26"/>
        <v>0</v>
      </c>
      <c r="W138" s="4">
        <f t="shared" si="27"/>
        <v>0</v>
      </c>
      <c r="X138" s="4">
        <f t="shared" si="28"/>
        <v>0</v>
      </c>
      <c r="Y138" s="4">
        <f t="shared" si="33"/>
        <v>0</v>
      </c>
      <c r="Z138" s="4">
        <f t="shared" si="29"/>
        <v>0</v>
      </c>
      <c r="AA138" s="4">
        <f t="shared" si="30"/>
        <v>0</v>
      </c>
    </row>
    <row r="139" spans="1:27" x14ac:dyDescent="0.2">
      <c r="A139" s="5">
        <v>2022</v>
      </c>
      <c r="B139" s="2">
        <v>4</v>
      </c>
      <c r="C139" s="2">
        <v>6</v>
      </c>
      <c r="D139" s="3"/>
      <c r="E139" s="3"/>
      <c r="F139" s="3">
        <v>6</v>
      </c>
      <c r="G139" s="3"/>
      <c r="H139" s="3"/>
      <c r="I139" s="3"/>
      <c r="J139" s="3"/>
      <c r="K139" s="3"/>
      <c r="L139" s="3"/>
      <c r="M139" s="3"/>
      <c r="N139" s="3"/>
      <c r="O139" s="4">
        <v>0</v>
      </c>
      <c r="P139" s="4">
        <v>0</v>
      </c>
      <c r="Q139" s="8">
        <v>1.4583333333333299</v>
      </c>
      <c r="R139" s="8">
        <v>0.33333333333333298</v>
      </c>
      <c r="S139" s="4">
        <f t="shared" si="31"/>
        <v>1.4583333333333299</v>
      </c>
      <c r="T139" s="4">
        <f t="shared" si="25"/>
        <v>1.4583333333333299</v>
      </c>
      <c r="U139" s="4">
        <f t="shared" si="32"/>
        <v>0</v>
      </c>
      <c r="V139" s="4">
        <f t="shared" si="26"/>
        <v>0</v>
      </c>
      <c r="W139" s="4">
        <f t="shared" si="27"/>
        <v>0</v>
      </c>
      <c r="X139" s="4">
        <f t="shared" si="28"/>
        <v>0</v>
      </c>
      <c r="Y139" s="4">
        <f t="shared" si="33"/>
        <v>0</v>
      </c>
      <c r="Z139" s="4">
        <f t="shared" si="29"/>
        <v>0</v>
      </c>
      <c r="AA139" s="4">
        <f t="shared" si="30"/>
        <v>0</v>
      </c>
    </row>
    <row r="140" spans="1:27" x14ac:dyDescent="0.2">
      <c r="A140" s="5">
        <v>2022</v>
      </c>
      <c r="B140" s="2">
        <v>5</v>
      </c>
      <c r="C140" s="2">
        <v>4</v>
      </c>
      <c r="D140" s="3">
        <v>1</v>
      </c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4">
        <v>1.1301736111111111</v>
      </c>
      <c r="P140" s="4">
        <v>0.1028125</v>
      </c>
      <c r="Q140" s="8">
        <v>1.4583333333333299</v>
      </c>
      <c r="R140" s="8">
        <v>0.33333333333333298</v>
      </c>
      <c r="S140" s="4">
        <f t="shared" si="31"/>
        <v>0.36458333333333248</v>
      </c>
      <c r="T140" s="4">
        <f t="shared" si="25"/>
        <v>1.4947569444444437</v>
      </c>
      <c r="U140" s="4">
        <f t="shared" si="32"/>
        <v>3.6423611111113807E-2</v>
      </c>
      <c r="V140" s="4">
        <f t="shared" si="26"/>
        <v>0</v>
      </c>
      <c r="W140" s="4">
        <f t="shared" si="27"/>
        <v>3.6423611111113807E-2</v>
      </c>
      <c r="X140" s="4">
        <f t="shared" si="28"/>
        <v>0</v>
      </c>
      <c r="Y140" s="4">
        <f t="shared" si="33"/>
        <v>0</v>
      </c>
      <c r="Z140" s="4">
        <f t="shared" si="29"/>
        <v>0</v>
      </c>
      <c r="AA140" s="4">
        <f t="shared" si="30"/>
        <v>3.6423611111113807E-2</v>
      </c>
    </row>
    <row r="141" spans="1:27" x14ac:dyDescent="0.2">
      <c r="A141" s="5">
        <v>2022</v>
      </c>
      <c r="B141" s="2">
        <v>6</v>
      </c>
      <c r="C141" s="2">
        <v>4</v>
      </c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4">
        <v>1.513101851851852</v>
      </c>
      <c r="P141" s="4">
        <v>0.10707175925925926</v>
      </c>
      <c r="Q141" s="8">
        <v>1.4583333333333299</v>
      </c>
      <c r="R141" s="8">
        <v>0.33333333333333298</v>
      </c>
      <c r="S141" s="4">
        <f t="shared" si="31"/>
        <v>0</v>
      </c>
      <c r="T141" s="4">
        <f t="shared" si="25"/>
        <v>1.513101851851852</v>
      </c>
      <c r="U141" s="4">
        <f t="shared" si="32"/>
        <v>5.4768518518522047E-2</v>
      </c>
      <c r="V141" s="4">
        <f t="shared" si="26"/>
        <v>6.8460648148152559E-2</v>
      </c>
      <c r="W141" s="4">
        <f t="shared" si="27"/>
        <v>6.8460648148152559E-2</v>
      </c>
      <c r="X141" s="4">
        <f t="shared" si="28"/>
        <v>0</v>
      </c>
      <c r="Y141" s="4">
        <f t="shared" si="33"/>
        <v>0</v>
      </c>
      <c r="Z141" s="4">
        <f t="shared" si="29"/>
        <v>0</v>
      </c>
      <c r="AA141" s="4">
        <f t="shared" si="30"/>
        <v>6.8460648148152559E-2</v>
      </c>
    </row>
    <row r="142" spans="1:27" x14ac:dyDescent="0.2">
      <c r="A142" s="5">
        <v>2022</v>
      </c>
      <c r="B142" s="2">
        <v>7</v>
      </c>
      <c r="C142" s="2">
        <v>4</v>
      </c>
      <c r="D142" s="3"/>
      <c r="E142" s="3">
        <v>1</v>
      </c>
      <c r="F142" s="3"/>
      <c r="G142" s="3"/>
      <c r="H142" s="3"/>
      <c r="I142" s="3"/>
      <c r="J142" s="3">
        <v>1</v>
      </c>
      <c r="K142" s="3"/>
      <c r="L142" s="3"/>
      <c r="M142" s="3"/>
      <c r="N142" s="3"/>
      <c r="O142" s="4">
        <v>0.78244212962962956</v>
      </c>
      <c r="P142" s="4">
        <v>5.1759259259259255E-2</v>
      </c>
      <c r="Q142" s="8">
        <v>1.4583333333333299</v>
      </c>
      <c r="R142" s="8">
        <v>0.33333333333333298</v>
      </c>
      <c r="S142" s="4">
        <f t="shared" si="31"/>
        <v>0.72916666666666496</v>
      </c>
      <c r="T142" s="4">
        <f t="shared" si="25"/>
        <v>1.5116087962962945</v>
      </c>
      <c r="U142" s="4">
        <f t="shared" si="32"/>
        <v>5.3275462962964593E-2</v>
      </c>
      <c r="V142" s="4">
        <f t="shared" si="26"/>
        <v>0</v>
      </c>
      <c r="W142" s="4">
        <f t="shared" si="27"/>
        <v>5.3275462962964593E-2</v>
      </c>
      <c r="X142" s="4">
        <f t="shared" si="28"/>
        <v>0</v>
      </c>
      <c r="Y142" s="4">
        <f t="shared" si="33"/>
        <v>0.36458333333333248</v>
      </c>
      <c r="Z142" s="4">
        <f t="shared" si="29"/>
        <v>0.31130787037036789</v>
      </c>
      <c r="AA142" s="4">
        <f t="shared" si="30"/>
        <v>0</v>
      </c>
    </row>
    <row r="143" spans="1:27" x14ac:dyDescent="0.2">
      <c r="A143" s="5">
        <v>2022</v>
      </c>
      <c r="B143" s="2">
        <v>8</v>
      </c>
      <c r="C143" s="2">
        <v>3</v>
      </c>
      <c r="D143" s="3"/>
      <c r="E143" s="3">
        <v>2</v>
      </c>
      <c r="F143" s="3"/>
      <c r="G143" s="3"/>
      <c r="H143" s="3"/>
      <c r="I143" s="3"/>
      <c r="J143" s="3"/>
      <c r="K143" s="3"/>
      <c r="L143" s="3"/>
      <c r="M143" s="3"/>
      <c r="N143" s="3"/>
      <c r="O143" s="4">
        <v>0.28144675925925927</v>
      </c>
      <c r="P143" s="4">
        <v>2.6400462962962962E-2</v>
      </c>
      <c r="Q143" s="8">
        <v>1.4583333333333299</v>
      </c>
      <c r="R143" s="8">
        <v>0.33333333333333298</v>
      </c>
      <c r="S143" s="4">
        <f t="shared" si="31"/>
        <v>0.97222222222221999</v>
      </c>
      <c r="T143" s="4">
        <f t="shared" si="25"/>
        <v>1.2536689814814792</v>
      </c>
      <c r="U143" s="4">
        <f t="shared" si="32"/>
        <v>0</v>
      </c>
      <c r="V143" s="4">
        <f t="shared" si="26"/>
        <v>0</v>
      </c>
      <c r="W143" s="4">
        <f t="shared" si="27"/>
        <v>0</v>
      </c>
      <c r="X143" s="4">
        <f t="shared" si="28"/>
        <v>0.20466435185185072</v>
      </c>
      <c r="Y143" s="4">
        <f t="shared" si="33"/>
        <v>0.97222222222221999</v>
      </c>
      <c r="Z143" s="4">
        <f t="shared" si="29"/>
        <v>1.1768865740740706</v>
      </c>
      <c r="AA143" s="4">
        <f t="shared" si="30"/>
        <v>0</v>
      </c>
    </row>
    <row r="144" spans="1:27" x14ac:dyDescent="0.2">
      <c r="A144" s="5">
        <v>2022</v>
      </c>
      <c r="B144" s="2">
        <v>9</v>
      </c>
      <c r="C144" s="2">
        <v>4</v>
      </c>
      <c r="D144" s="3">
        <v>4</v>
      </c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4">
        <v>0</v>
      </c>
      <c r="P144" s="4">
        <v>0</v>
      </c>
      <c r="Q144" s="8">
        <v>1.4583333333333299</v>
      </c>
      <c r="R144" s="8">
        <v>0.33333333333333298</v>
      </c>
      <c r="S144" s="4">
        <f t="shared" si="31"/>
        <v>1.4583333333333299</v>
      </c>
      <c r="T144" s="4">
        <f t="shared" si="25"/>
        <v>1.4583333333333299</v>
      </c>
      <c r="U144" s="4">
        <f t="shared" si="32"/>
        <v>0</v>
      </c>
      <c r="V144" s="4">
        <f t="shared" si="26"/>
        <v>0</v>
      </c>
      <c r="W144" s="4">
        <f t="shared" si="27"/>
        <v>0</v>
      </c>
      <c r="X144" s="4">
        <f t="shared" si="28"/>
        <v>0</v>
      </c>
      <c r="Y144" s="4">
        <f t="shared" si="33"/>
        <v>0</v>
      </c>
      <c r="Z144" s="4">
        <f t="shared" si="29"/>
        <v>0</v>
      </c>
      <c r="AA144" s="4">
        <f t="shared" si="30"/>
        <v>0</v>
      </c>
    </row>
    <row r="145" spans="1:27" x14ac:dyDescent="0.2">
      <c r="A145" s="5">
        <v>2022</v>
      </c>
      <c r="B145" s="2">
        <v>10</v>
      </c>
      <c r="C145" s="2">
        <v>2</v>
      </c>
      <c r="D145" s="3"/>
      <c r="E145" s="3"/>
      <c r="F145" s="3"/>
      <c r="G145" s="3"/>
      <c r="H145" s="3"/>
      <c r="I145" s="3"/>
      <c r="J145" s="3">
        <v>1</v>
      </c>
      <c r="K145" s="3"/>
      <c r="L145" s="3"/>
      <c r="M145" s="3"/>
      <c r="N145" s="3"/>
      <c r="O145" s="4">
        <v>0.3119675925925926</v>
      </c>
      <c r="P145" s="4">
        <v>4.1666666666666664E-2</v>
      </c>
      <c r="Q145" s="8">
        <v>1.4583333333333299</v>
      </c>
      <c r="R145" s="8">
        <v>0.33333333333333298</v>
      </c>
      <c r="S145" s="4">
        <f t="shared" si="31"/>
        <v>0.72916666666666496</v>
      </c>
      <c r="T145" s="4">
        <f t="shared" si="25"/>
        <v>1.0411342592592576</v>
      </c>
      <c r="U145" s="4">
        <f t="shared" si="32"/>
        <v>0</v>
      </c>
      <c r="V145" s="4">
        <f t="shared" si="26"/>
        <v>0</v>
      </c>
      <c r="W145" s="4">
        <f t="shared" si="27"/>
        <v>0</v>
      </c>
      <c r="X145" s="4">
        <f t="shared" si="28"/>
        <v>0.41719907407407231</v>
      </c>
      <c r="Y145" s="4">
        <f t="shared" si="33"/>
        <v>0</v>
      </c>
      <c r="Z145" s="4">
        <f t="shared" si="29"/>
        <v>0.41719907407407231</v>
      </c>
      <c r="AA145" s="4">
        <f t="shared" si="30"/>
        <v>0</v>
      </c>
    </row>
    <row r="146" spans="1:27" x14ac:dyDescent="0.2">
      <c r="A146" s="5">
        <v>2022</v>
      </c>
      <c r="B146" s="2">
        <v>11</v>
      </c>
      <c r="C146" s="2">
        <v>5</v>
      </c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4">
        <v>1.8858912037037037</v>
      </c>
      <c r="P146" s="4">
        <v>0.13021990740740741</v>
      </c>
      <c r="Q146" s="8">
        <v>1.4583333333333299</v>
      </c>
      <c r="R146" s="8">
        <v>0.33333333333333298</v>
      </c>
      <c r="S146" s="4">
        <f t="shared" si="31"/>
        <v>0</v>
      </c>
      <c r="T146" s="4">
        <f t="shared" si="25"/>
        <v>1.8858912037037037</v>
      </c>
      <c r="U146" s="4">
        <f t="shared" si="32"/>
        <v>0.42755787037037374</v>
      </c>
      <c r="V146" s="4">
        <f t="shared" si="26"/>
        <v>0.55800347222222735</v>
      </c>
      <c r="W146" s="4">
        <f t="shared" si="27"/>
        <v>0.55800347222222735</v>
      </c>
      <c r="X146" s="4">
        <f t="shared" si="28"/>
        <v>0</v>
      </c>
      <c r="Y146" s="4">
        <f t="shared" si="33"/>
        <v>0</v>
      </c>
      <c r="Z146" s="4">
        <f t="shared" si="29"/>
        <v>0</v>
      </c>
      <c r="AA146" s="4">
        <f t="shared" si="30"/>
        <v>0.55800347222222735</v>
      </c>
    </row>
    <row r="147" spans="1:27" x14ac:dyDescent="0.2">
      <c r="A147" s="5">
        <v>2022</v>
      </c>
      <c r="B147" s="2">
        <v>12</v>
      </c>
      <c r="C147" s="2">
        <v>4</v>
      </c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4">
        <v>1.6131828703703703</v>
      </c>
      <c r="P147" s="4">
        <v>0.11353009259259259</v>
      </c>
      <c r="Q147" s="8">
        <v>1.4583333333333299</v>
      </c>
      <c r="R147" s="8">
        <v>0.33333333333333298</v>
      </c>
      <c r="S147" s="4">
        <f t="shared" si="31"/>
        <v>0</v>
      </c>
      <c r="T147" s="4">
        <f t="shared" si="25"/>
        <v>1.6131828703703703</v>
      </c>
      <c r="U147" s="4">
        <f t="shared" si="32"/>
        <v>0.15484953703704041</v>
      </c>
      <c r="V147" s="4">
        <f t="shared" si="26"/>
        <v>0.19356192129630051</v>
      </c>
      <c r="W147" s="4">
        <f t="shared" si="27"/>
        <v>0.19356192129630051</v>
      </c>
      <c r="X147" s="4">
        <f t="shared" si="28"/>
        <v>0</v>
      </c>
      <c r="Y147" s="4">
        <f t="shared" si="33"/>
        <v>0</v>
      </c>
      <c r="Z147" s="4">
        <f t="shared" si="29"/>
        <v>0</v>
      </c>
      <c r="AA147" s="4">
        <f t="shared" si="30"/>
        <v>0.19356192129630051</v>
      </c>
    </row>
    <row r="148" spans="1:27" x14ac:dyDescent="0.2">
      <c r="A148" s="5">
        <v>2022</v>
      </c>
      <c r="B148" s="2">
        <v>13</v>
      </c>
      <c r="C148" s="2">
        <v>4</v>
      </c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4">
        <v>1.6263541666666668</v>
      </c>
      <c r="P148" s="4">
        <v>0.10732638888888887</v>
      </c>
      <c r="Q148" s="8">
        <v>1.4583333333333299</v>
      </c>
      <c r="R148" s="8">
        <v>0.33333333333333298</v>
      </c>
      <c r="S148" s="4">
        <f t="shared" si="31"/>
        <v>0</v>
      </c>
      <c r="T148" s="4">
        <f t="shared" si="25"/>
        <v>1.6263541666666668</v>
      </c>
      <c r="U148" s="4">
        <f t="shared" si="32"/>
        <v>0.16802083333333684</v>
      </c>
      <c r="V148" s="4">
        <f t="shared" si="26"/>
        <v>0.21002604166667105</v>
      </c>
      <c r="W148" s="4">
        <f t="shared" si="27"/>
        <v>0.21002604166667105</v>
      </c>
      <c r="X148" s="4">
        <f t="shared" si="28"/>
        <v>0</v>
      </c>
      <c r="Y148" s="4">
        <f t="shared" si="33"/>
        <v>0</v>
      </c>
      <c r="Z148" s="4">
        <f t="shared" si="29"/>
        <v>0</v>
      </c>
      <c r="AA148" s="4">
        <f t="shared" si="30"/>
        <v>0.21002604166667105</v>
      </c>
    </row>
    <row r="149" spans="1:27" x14ac:dyDescent="0.2">
      <c r="A149" s="5">
        <v>2022</v>
      </c>
      <c r="B149" s="2">
        <v>14</v>
      </c>
      <c r="C149" s="2">
        <v>4</v>
      </c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4">
        <v>1.5401967592592594</v>
      </c>
      <c r="P149" s="4">
        <v>0.12633101851851852</v>
      </c>
      <c r="Q149" s="8">
        <v>1.4583333333333299</v>
      </c>
      <c r="R149" s="8">
        <v>0.33333333333333298</v>
      </c>
      <c r="S149" s="4">
        <f t="shared" si="31"/>
        <v>0</v>
      </c>
      <c r="T149" s="4">
        <f t="shared" si="25"/>
        <v>1.5401967592592594</v>
      </c>
      <c r="U149" s="4">
        <f t="shared" si="32"/>
        <v>8.1863425925929434E-2</v>
      </c>
      <c r="V149" s="4">
        <f t="shared" si="26"/>
        <v>0.10232928240741179</v>
      </c>
      <c r="W149" s="4">
        <f t="shared" si="27"/>
        <v>0.10232928240741179</v>
      </c>
      <c r="X149" s="4">
        <f t="shared" si="28"/>
        <v>0</v>
      </c>
      <c r="Y149" s="4">
        <f t="shared" si="33"/>
        <v>0</v>
      </c>
      <c r="Z149" s="4">
        <f t="shared" si="29"/>
        <v>0</v>
      </c>
      <c r="AA149" s="4">
        <f t="shared" si="30"/>
        <v>0.10232928240741179</v>
      </c>
    </row>
    <row r="150" spans="1:27" x14ac:dyDescent="0.2">
      <c r="A150" s="5">
        <v>2022</v>
      </c>
      <c r="B150" s="2">
        <v>15</v>
      </c>
      <c r="C150" s="2">
        <v>5</v>
      </c>
      <c r="D150" s="3"/>
      <c r="E150" s="3"/>
      <c r="F150" s="3"/>
      <c r="G150" s="3"/>
      <c r="H150" s="3"/>
      <c r="I150" s="3"/>
      <c r="J150" s="3">
        <v>1</v>
      </c>
      <c r="K150" s="3"/>
      <c r="L150" s="3"/>
      <c r="M150" s="3"/>
      <c r="N150" s="3"/>
      <c r="O150" s="4">
        <v>1.360150462962963</v>
      </c>
      <c r="P150" s="4">
        <v>0.15107638888888889</v>
      </c>
      <c r="Q150" s="8">
        <v>1.4583333333333299</v>
      </c>
      <c r="R150" s="8">
        <v>0.33333333333333298</v>
      </c>
      <c r="S150" s="4">
        <f t="shared" si="31"/>
        <v>0.29166666666666596</v>
      </c>
      <c r="T150" s="4">
        <f t="shared" si="25"/>
        <v>1.6518171296296291</v>
      </c>
      <c r="U150" s="4">
        <f t="shared" si="32"/>
        <v>0.19348379629629919</v>
      </c>
      <c r="V150" s="4">
        <f t="shared" si="26"/>
        <v>0</v>
      </c>
      <c r="W150" s="4">
        <f t="shared" si="27"/>
        <v>0.19348379629629919</v>
      </c>
      <c r="X150" s="4">
        <f t="shared" si="28"/>
        <v>0</v>
      </c>
      <c r="Y150" s="4">
        <f t="shared" si="33"/>
        <v>0</v>
      </c>
      <c r="Z150" s="4">
        <f t="shared" si="29"/>
        <v>0</v>
      </c>
      <c r="AA150" s="4">
        <f t="shared" si="30"/>
        <v>0.19348379629629919</v>
      </c>
    </row>
    <row r="151" spans="1:27" x14ac:dyDescent="0.2">
      <c r="A151" s="5">
        <v>2022</v>
      </c>
      <c r="B151" s="2">
        <v>16</v>
      </c>
      <c r="C151" s="2">
        <v>4</v>
      </c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4">
        <v>1.472025462962963</v>
      </c>
      <c r="P151" s="4">
        <v>0.1403587962962963</v>
      </c>
      <c r="Q151" s="8">
        <v>1.4583333333333299</v>
      </c>
      <c r="R151" s="8">
        <v>0.33333333333333298</v>
      </c>
      <c r="S151" s="4">
        <f t="shared" si="31"/>
        <v>0</v>
      </c>
      <c r="T151" s="4">
        <f t="shared" si="25"/>
        <v>1.472025462962963</v>
      </c>
      <c r="U151" s="4">
        <f t="shared" si="32"/>
        <v>1.3692129629633065E-2</v>
      </c>
      <c r="V151" s="4">
        <f t="shared" si="26"/>
        <v>1.7115162037041332E-2</v>
      </c>
      <c r="W151" s="4">
        <f t="shared" si="27"/>
        <v>1.7115162037041332E-2</v>
      </c>
      <c r="X151" s="4">
        <f t="shared" si="28"/>
        <v>0</v>
      </c>
      <c r="Y151" s="4">
        <f t="shared" si="33"/>
        <v>0</v>
      </c>
      <c r="Z151" s="4">
        <f t="shared" si="29"/>
        <v>0</v>
      </c>
      <c r="AA151" s="4">
        <f t="shared" si="30"/>
        <v>1.7115162037041332E-2</v>
      </c>
    </row>
    <row r="152" spans="1:27" x14ac:dyDescent="0.2">
      <c r="A152" s="5">
        <v>2022</v>
      </c>
      <c r="B152" s="2">
        <v>17</v>
      </c>
      <c r="C152" s="2">
        <v>4</v>
      </c>
      <c r="D152" s="3"/>
      <c r="E152" s="3"/>
      <c r="F152" s="3"/>
      <c r="G152" s="3">
        <v>1</v>
      </c>
      <c r="H152" s="3"/>
      <c r="I152" s="3"/>
      <c r="J152" s="3"/>
      <c r="K152" s="3"/>
      <c r="L152" s="3"/>
      <c r="M152" s="3"/>
      <c r="N152" s="3"/>
      <c r="O152" s="4">
        <v>1.1539930555555555</v>
      </c>
      <c r="P152" s="4">
        <v>8.2581018518518526E-2</v>
      </c>
      <c r="Q152" s="8">
        <v>1.4583333333333299</v>
      </c>
      <c r="R152" s="8">
        <v>0.33333333333333298</v>
      </c>
      <c r="S152" s="4">
        <f t="shared" si="31"/>
        <v>0.36458333333333248</v>
      </c>
      <c r="T152" s="4">
        <f t="shared" si="25"/>
        <v>1.5185763888888881</v>
      </c>
      <c r="U152" s="4">
        <f t="shared" si="32"/>
        <v>6.02430555555582E-2</v>
      </c>
      <c r="V152" s="4">
        <f t="shared" si="26"/>
        <v>0</v>
      </c>
      <c r="W152" s="4">
        <f t="shared" si="27"/>
        <v>6.02430555555582E-2</v>
      </c>
      <c r="X152" s="4">
        <f t="shared" si="28"/>
        <v>0</v>
      </c>
      <c r="Y152" s="4">
        <f t="shared" si="33"/>
        <v>0</v>
      </c>
      <c r="Z152" s="4">
        <f t="shared" si="29"/>
        <v>0</v>
      </c>
      <c r="AA152" s="4">
        <f t="shared" si="30"/>
        <v>6.02430555555582E-2</v>
      </c>
    </row>
    <row r="153" spans="1:27" x14ac:dyDescent="0.2">
      <c r="A153" s="5">
        <v>2022</v>
      </c>
      <c r="B153" s="2">
        <v>18</v>
      </c>
      <c r="C153" s="2">
        <v>4</v>
      </c>
      <c r="D153" s="3"/>
      <c r="E153" s="3">
        <v>1</v>
      </c>
      <c r="F153" s="3"/>
      <c r="G153" s="3"/>
      <c r="H153" s="3"/>
      <c r="I153" s="3"/>
      <c r="J153" s="3"/>
      <c r="K153" s="3"/>
      <c r="L153" s="3"/>
      <c r="M153" s="3"/>
      <c r="N153" s="3"/>
      <c r="O153" s="4">
        <v>1.1112037037037037</v>
      </c>
      <c r="P153" s="4">
        <v>0.125</v>
      </c>
      <c r="Q153" s="8">
        <v>1.4583333333333299</v>
      </c>
      <c r="R153" s="8">
        <v>0.33333333333333298</v>
      </c>
      <c r="S153" s="4">
        <f t="shared" si="31"/>
        <v>0.36458333333333248</v>
      </c>
      <c r="T153" s="4">
        <f t="shared" si="25"/>
        <v>1.4757870370370361</v>
      </c>
      <c r="U153" s="4">
        <f t="shared" si="32"/>
        <v>1.7453703703706136E-2</v>
      </c>
      <c r="V153" s="4">
        <f t="shared" si="26"/>
        <v>0</v>
      </c>
      <c r="W153" s="4">
        <f t="shared" si="27"/>
        <v>1.7453703703706136E-2</v>
      </c>
      <c r="X153" s="4">
        <f t="shared" si="28"/>
        <v>0</v>
      </c>
      <c r="Y153" s="4">
        <f t="shared" si="33"/>
        <v>0.36458333333333248</v>
      </c>
      <c r="Z153" s="4">
        <f t="shared" si="29"/>
        <v>0.34712962962962635</v>
      </c>
      <c r="AA153" s="4">
        <f t="shared" si="30"/>
        <v>0</v>
      </c>
    </row>
    <row r="154" spans="1:27" x14ac:dyDescent="0.2">
      <c r="A154" s="5">
        <v>2022</v>
      </c>
      <c r="B154" s="2">
        <v>19</v>
      </c>
      <c r="C154" s="2">
        <v>4</v>
      </c>
      <c r="D154" s="3"/>
      <c r="E154" s="3">
        <v>4</v>
      </c>
      <c r="F154" s="3"/>
      <c r="G154" s="3"/>
      <c r="H154" s="3"/>
      <c r="I154" s="3"/>
      <c r="J154" s="3"/>
      <c r="K154" s="3"/>
      <c r="L154" s="3"/>
      <c r="M154" s="3"/>
      <c r="N154" s="3"/>
      <c r="O154" s="4">
        <v>0</v>
      </c>
      <c r="P154" s="4">
        <v>0</v>
      </c>
      <c r="Q154" s="8">
        <v>1.4583333333333299</v>
      </c>
      <c r="R154" s="8">
        <v>0.33333333333333298</v>
      </c>
      <c r="S154" s="4">
        <f t="shared" si="31"/>
        <v>1.4583333333333299</v>
      </c>
      <c r="T154" s="4">
        <f t="shared" si="25"/>
        <v>1.4583333333333299</v>
      </c>
      <c r="U154" s="4">
        <f t="shared" si="32"/>
        <v>0</v>
      </c>
      <c r="V154" s="4">
        <f t="shared" si="26"/>
        <v>0</v>
      </c>
      <c r="W154" s="4">
        <f t="shared" si="27"/>
        <v>0</v>
      </c>
      <c r="X154" s="4">
        <f t="shared" si="28"/>
        <v>0</v>
      </c>
      <c r="Y154" s="4">
        <f t="shared" si="33"/>
        <v>1.4583333333333299</v>
      </c>
      <c r="Z154" s="4">
        <f t="shared" si="29"/>
        <v>1.4583333333333299</v>
      </c>
      <c r="AA154" s="4">
        <f t="shared" si="30"/>
        <v>0</v>
      </c>
    </row>
    <row r="155" spans="1:27" x14ac:dyDescent="0.2">
      <c r="A155" s="5">
        <v>2022</v>
      </c>
      <c r="B155" s="2">
        <v>20</v>
      </c>
      <c r="C155" s="2">
        <v>4</v>
      </c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4">
        <v>1.5477314814814815</v>
      </c>
      <c r="P155" s="4">
        <v>0.13274305555555554</v>
      </c>
      <c r="Q155" s="8">
        <v>1.4583333333333299</v>
      </c>
      <c r="R155" s="8">
        <v>0.33333333333333298</v>
      </c>
      <c r="S155" s="4">
        <f t="shared" si="31"/>
        <v>0</v>
      </c>
      <c r="T155" s="4">
        <f t="shared" si="25"/>
        <v>1.5477314814814815</v>
      </c>
      <c r="U155" s="4">
        <f t="shared" si="32"/>
        <v>8.9398148148151613E-2</v>
      </c>
      <c r="V155" s="4">
        <f t="shared" si="26"/>
        <v>0.11174768518518952</v>
      </c>
      <c r="W155" s="4">
        <f t="shared" si="27"/>
        <v>0.11174768518518952</v>
      </c>
      <c r="X155" s="4">
        <f t="shared" si="28"/>
        <v>0</v>
      </c>
      <c r="Y155" s="4">
        <f t="shared" si="33"/>
        <v>0</v>
      </c>
      <c r="Z155" s="4">
        <f t="shared" si="29"/>
        <v>0</v>
      </c>
      <c r="AA155" s="4">
        <f t="shared" si="30"/>
        <v>0.11174768518518952</v>
      </c>
    </row>
    <row r="156" spans="1:27" x14ac:dyDescent="0.2">
      <c r="A156" s="5">
        <v>2022</v>
      </c>
      <c r="B156" s="2">
        <v>21</v>
      </c>
      <c r="C156" s="2">
        <v>5</v>
      </c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4">
        <v>1.8472916666666666</v>
      </c>
      <c r="P156" s="4">
        <v>0.18585648148148146</v>
      </c>
      <c r="Q156" s="8">
        <v>1.4583333333333299</v>
      </c>
      <c r="R156" s="8">
        <v>0.33333333333333298</v>
      </c>
      <c r="S156" s="4">
        <f t="shared" si="31"/>
        <v>0</v>
      </c>
      <c r="T156" s="4">
        <f t="shared" si="25"/>
        <v>1.8472916666666666</v>
      </c>
      <c r="U156" s="4">
        <f t="shared" si="32"/>
        <v>0.38895833333333663</v>
      </c>
      <c r="V156" s="4">
        <f t="shared" si="26"/>
        <v>0.50010416666667168</v>
      </c>
      <c r="W156" s="4">
        <f t="shared" si="27"/>
        <v>0.50010416666667168</v>
      </c>
      <c r="X156" s="4">
        <f t="shared" si="28"/>
        <v>0</v>
      </c>
      <c r="Y156" s="4">
        <f t="shared" si="33"/>
        <v>0</v>
      </c>
      <c r="Z156" s="4">
        <f t="shared" si="29"/>
        <v>0</v>
      </c>
      <c r="AA156" s="4">
        <f t="shared" si="30"/>
        <v>0.50010416666667168</v>
      </c>
    </row>
    <row r="157" spans="1:27" x14ac:dyDescent="0.2">
      <c r="A157" s="5">
        <v>2022</v>
      </c>
      <c r="B157" s="2">
        <v>22</v>
      </c>
      <c r="C157" s="2">
        <v>4</v>
      </c>
      <c r="D157" s="3"/>
      <c r="E157" s="3">
        <v>1</v>
      </c>
      <c r="F157" s="3"/>
      <c r="G157" s="3">
        <v>1</v>
      </c>
      <c r="H157" s="3"/>
      <c r="I157" s="3"/>
      <c r="J157" s="3"/>
      <c r="K157" s="3"/>
      <c r="L157" s="3"/>
      <c r="M157" s="3"/>
      <c r="N157" s="3"/>
      <c r="O157" s="4">
        <v>0.78045138888888888</v>
      </c>
      <c r="P157" s="4">
        <v>7.9097222222222222E-2</v>
      </c>
      <c r="Q157" s="8">
        <v>1.4583333333333299</v>
      </c>
      <c r="R157" s="8">
        <v>0.33333333333333298</v>
      </c>
      <c r="S157" s="4">
        <f t="shared" si="31"/>
        <v>0.72916666666666496</v>
      </c>
      <c r="T157" s="4">
        <f t="shared" si="25"/>
        <v>1.5096180555555538</v>
      </c>
      <c r="U157" s="4">
        <f t="shared" si="32"/>
        <v>5.1284722222223911E-2</v>
      </c>
      <c r="V157" s="4">
        <f t="shared" si="26"/>
        <v>0</v>
      </c>
      <c r="W157" s="4">
        <f t="shared" si="27"/>
        <v>5.1284722222223911E-2</v>
      </c>
      <c r="X157" s="4">
        <f t="shared" si="28"/>
        <v>0</v>
      </c>
      <c r="Y157" s="4">
        <f t="shared" si="33"/>
        <v>0.36458333333333248</v>
      </c>
      <c r="Z157" s="4">
        <f t="shared" si="29"/>
        <v>0.31329861111110857</v>
      </c>
      <c r="AA157" s="4">
        <f t="shared" si="30"/>
        <v>0</v>
      </c>
    </row>
    <row r="158" spans="1:27" x14ac:dyDescent="0.2">
      <c r="A158" s="5">
        <v>2022</v>
      </c>
      <c r="B158" s="2">
        <v>23</v>
      </c>
      <c r="C158" s="2">
        <v>4</v>
      </c>
      <c r="D158" s="3">
        <v>1</v>
      </c>
      <c r="E158" s="3"/>
      <c r="F158" s="3"/>
      <c r="G158" s="3"/>
      <c r="H158" s="3">
        <v>2</v>
      </c>
      <c r="I158" s="3"/>
      <c r="J158" s="3"/>
      <c r="K158" s="3"/>
      <c r="L158" s="3"/>
      <c r="M158" s="3"/>
      <c r="N158" s="3"/>
      <c r="O158" s="4">
        <v>0.69634259259259257</v>
      </c>
      <c r="P158" s="4">
        <v>6.2233796296296301E-2</v>
      </c>
      <c r="Q158" s="8">
        <v>1.4583333333333299</v>
      </c>
      <c r="R158" s="8">
        <v>0.33333333333333298</v>
      </c>
      <c r="S158" s="4">
        <f t="shared" si="31"/>
        <v>1.0937499999999973</v>
      </c>
      <c r="T158" s="4">
        <f t="shared" si="25"/>
        <v>1.7900925925925899</v>
      </c>
      <c r="U158" s="4">
        <f t="shared" si="32"/>
        <v>0.33175925925925998</v>
      </c>
      <c r="V158" s="4">
        <f t="shared" si="26"/>
        <v>0</v>
      </c>
      <c r="W158" s="4">
        <f t="shared" si="27"/>
        <v>0.33175925925925998</v>
      </c>
      <c r="X158" s="4">
        <f t="shared" si="28"/>
        <v>0</v>
      </c>
      <c r="Y158" s="4">
        <f t="shared" si="33"/>
        <v>0</v>
      </c>
      <c r="Z158" s="4">
        <f t="shared" si="29"/>
        <v>0</v>
      </c>
      <c r="AA158" s="4">
        <f t="shared" si="30"/>
        <v>0.33175925925925998</v>
      </c>
    </row>
    <row r="159" spans="1:27" x14ac:dyDescent="0.2">
      <c r="A159" s="5">
        <v>2022</v>
      </c>
      <c r="B159" s="2">
        <v>24</v>
      </c>
      <c r="C159" s="2">
        <v>4</v>
      </c>
      <c r="D159" s="3"/>
      <c r="E159" s="3">
        <v>1</v>
      </c>
      <c r="F159" s="3"/>
      <c r="G159" s="3">
        <v>1</v>
      </c>
      <c r="H159" s="3"/>
      <c r="I159" s="3"/>
      <c r="J159" s="3"/>
      <c r="K159" s="3"/>
      <c r="L159" s="3"/>
      <c r="M159" s="3"/>
      <c r="N159" s="3"/>
      <c r="O159" s="4">
        <v>1.188599537037037</v>
      </c>
      <c r="P159" s="4">
        <v>0.10505787037037037</v>
      </c>
      <c r="Q159" s="8">
        <v>1.4583333333333299</v>
      </c>
      <c r="R159" s="8">
        <v>0.33333333333333298</v>
      </c>
      <c r="S159" s="4">
        <f t="shared" si="31"/>
        <v>0.72916666666666496</v>
      </c>
      <c r="T159" s="4">
        <f t="shared" si="25"/>
        <v>1.917766203703702</v>
      </c>
      <c r="U159" s="4">
        <f t="shared" si="32"/>
        <v>0.45943287037037206</v>
      </c>
      <c r="V159" s="4">
        <f t="shared" si="26"/>
        <v>0</v>
      </c>
      <c r="W159" s="4">
        <f t="shared" si="27"/>
        <v>0.45943287037037206</v>
      </c>
      <c r="X159" s="4">
        <f t="shared" si="28"/>
        <v>0</v>
      </c>
      <c r="Y159" s="4">
        <f t="shared" si="33"/>
        <v>0.36458333333333248</v>
      </c>
      <c r="Z159" s="4">
        <f t="shared" si="29"/>
        <v>0</v>
      </c>
      <c r="AA159" s="4">
        <f t="shared" si="30"/>
        <v>9.4849537037039577E-2</v>
      </c>
    </row>
    <row r="160" spans="1:27" x14ac:dyDescent="0.2">
      <c r="A160" s="5">
        <v>2022</v>
      </c>
      <c r="B160" s="2">
        <v>25</v>
      </c>
      <c r="C160" s="2">
        <v>4</v>
      </c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4">
        <v>1.5403819444444444</v>
      </c>
      <c r="P160" s="4">
        <v>0.10814814814814815</v>
      </c>
      <c r="Q160" s="8">
        <v>1.4583333333333299</v>
      </c>
      <c r="R160" s="8">
        <v>0.33333333333333298</v>
      </c>
      <c r="S160" s="4">
        <f t="shared" si="31"/>
        <v>0</v>
      </c>
      <c r="T160" s="4">
        <f t="shared" si="25"/>
        <v>1.5403819444444444</v>
      </c>
      <c r="U160" s="4">
        <f t="shared" si="32"/>
        <v>8.20486111111145E-2</v>
      </c>
      <c r="V160" s="4">
        <f t="shared" si="26"/>
        <v>0.10256076388889313</v>
      </c>
      <c r="W160" s="4">
        <f t="shared" si="27"/>
        <v>0.10256076388889313</v>
      </c>
      <c r="X160" s="4">
        <f t="shared" si="28"/>
        <v>0</v>
      </c>
      <c r="Y160" s="4">
        <f t="shared" si="33"/>
        <v>0</v>
      </c>
      <c r="Z160" s="4">
        <f t="shared" si="29"/>
        <v>0</v>
      </c>
      <c r="AA160" s="4">
        <f t="shared" si="30"/>
        <v>0.10256076388889313</v>
      </c>
    </row>
    <row r="161" spans="1:27" x14ac:dyDescent="0.2">
      <c r="A161" s="5">
        <v>2022</v>
      </c>
      <c r="B161" s="2">
        <v>26</v>
      </c>
      <c r="C161" s="2">
        <v>4</v>
      </c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4">
        <v>1.6320949074074074</v>
      </c>
      <c r="P161" s="4">
        <v>0.13828703703703704</v>
      </c>
      <c r="Q161" s="8">
        <v>1.4583333333333299</v>
      </c>
      <c r="R161" s="8">
        <v>0.33333333333333298</v>
      </c>
      <c r="S161" s="4">
        <f t="shared" si="31"/>
        <v>0</v>
      </c>
      <c r="T161" s="4">
        <f t="shared" si="25"/>
        <v>1.6320949074074074</v>
      </c>
      <c r="U161" s="4">
        <f t="shared" si="32"/>
        <v>0.17376157407407744</v>
      </c>
      <c r="V161" s="4">
        <f t="shared" si="26"/>
        <v>0.2172019675925968</v>
      </c>
      <c r="W161" s="4">
        <f t="shared" si="27"/>
        <v>0.2172019675925968</v>
      </c>
      <c r="X161" s="4">
        <f t="shared" si="28"/>
        <v>0</v>
      </c>
      <c r="Y161" s="4">
        <f t="shared" si="33"/>
        <v>0</v>
      </c>
      <c r="Z161" s="4">
        <f t="shared" si="29"/>
        <v>0</v>
      </c>
      <c r="AA161" s="4">
        <f t="shared" si="30"/>
        <v>0.2172019675925968</v>
      </c>
    </row>
    <row r="162" spans="1:27" x14ac:dyDescent="0.2">
      <c r="A162" s="5">
        <v>2022</v>
      </c>
      <c r="B162" s="2">
        <v>27</v>
      </c>
      <c r="C162" s="2">
        <v>4</v>
      </c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4">
        <v>1.3469212962962964</v>
      </c>
      <c r="P162" s="4">
        <v>5.8055555555555555E-2</v>
      </c>
      <c r="Q162" s="8">
        <v>1.4583333333333299</v>
      </c>
      <c r="R162" s="8">
        <v>0.33333333333333298</v>
      </c>
      <c r="S162" s="4">
        <f t="shared" si="31"/>
        <v>0</v>
      </c>
      <c r="T162" s="4">
        <f t="shared" si="25"/>
        <v>1.3469212962962964</v>
      </c>
      <c r="U162" s="4">
        <f t="shared" si="32"/>
        <v>0</v>
      </c>
      <c r="V162" s="4">
        <f t="shared" si="26"/>
        <v>0</v>
      </c>
      <c r="W162" s="4">
        <f t="shared" si="27"/>
        <v>0</v>
      </c>
      <c r="X162" s="4">
        <f t="shared" si="28"/>
        <v>0.11141203703703351</v>
      </c>
      <c r="Y162" s="4">
        <f t="shared" si="33"/>
        <v>0</v>
      </c>
      <c r="Z162" s="4">
        <f t="shared" si="29"/>
        <v>0.11141203703703351</v>
      </c>
      <c r="AA162" s="4">
        <f t="shared" si="30"/>
        <v>0</v>
      </c>
    </row>
    <row r="163" spans="1:27" x14ac:dyDescent="0.2">
      <c r="A163" s="5">
        <v>2022</v>
      </c>
      <c r="B163" s="2">
        <v>28</v>
      </c>
      <c r="C163" s="2">
        <v>4</v>
      </c>
      <c r="D163" s="3"/>
      <c r="E163" s="3">
        <v>1</v>
      </c>
      <c r="F163" s="3"/>
      <c r="G163" s="3"/>
      <c r="H163" s="3"/>
      <c r="I163" s="3"/>
      <c r="J163" s="3"/>
      <c r="K163" s="3"/>
      <c r="L163" s="3"/>
      <c r="M163" s="3"/>
      <c r="N163" s="3"/>
      <c r="O163" s="4">
        <v>1.1747685185185186</v>
      </c>
      <c r="P163" s="4">
        <v>8.4942129629629631E-2</v>
      </c>
      <c r="Q163" s="8">
        <v>1.4583333333333299</v>
      </c>
      <c r="R163" s="8">
        <v>0.33333333333333298</v>
      </c>
      <c r="S163" s="4">
        <f t="shared" si="31"/>
        <v>0.36458333333333248</v>
      </c>
      <c r="T163" s="4">
        <f t="shared" si="25"/>
        <v>1.5393518518518512</v>
      </c>
      <c r="U163" s="4">
        <f t="shared" si="32"/>
        <v>8.1018518518521265E-2</v>
      </c>
      <c r="V163" s="4">
        <f t="shared" si="26"/>
        <v>0</v>
      </c>
      <c r="W163" s="4">
        <f t="shared" si="27"/>
        <v>8.1018518518521265E-2</v>
      </c>
      <c r="X163" s="4">
        <f t="shared" si="28"/>
        <v>0</v>
      </c>
      <c r="Y163" s="4">
        <f t="shared" si="33"/>
        <v>0.36458333333333248</v>
      </c>
      <c r="Z163" s="4">
        <f t="shared" si="29"/>
        <v>0.28356481481481122</v>
      </c>
      <c r="AA163" s="4">
        <f t="shared" si="30"/>
        <v>0</v>
      </c>
    </row>
    <row r="164" spans="1:27" x14ac:dyDescent="0.2">
      <c r="A164" s="5">
        <v>2022</v>
      </c>
      <c r="B164" s="2">
        <v>29</v>
      </c>
      <c r="C164" s="2">
        <v>6</v>
      </c>
      <c r="D164" s="3"/>
      <c r="E164" s="3">
        <v>3</v>
      </c>
      <c r="F164" s="3">
        <v>2</v>
      </c>
      <c r="G164" s="3">
        <v>1</v>
      </c>
      <c r="H164" s="3"/>
      <c r="I164" s="3"/>
      <c r="J164" s="3"/>
      <c r="K164" s="3"/>
      <c r="L164" s="3"/>
      <c r="M164" s="3"/>
      <c r="N164" s="3"/>
      <c r="O164" s="4">
        <v>0</v>
      </c>
      <c r="P164" s="4">
        <v>0</v>
      </c>
      <c r="Q164" s="8">
        <v>1.4583333333333299</v>
      </c>
      <c r="R164" s="8">
        <v>0.33333333333333298</v>
      </c>
      <c r="S164" s="4">
        <f t="shared" si="31"/>
        <v>1.4583333333333299</v>
      </c>
      <c r="T164" s="4">
        <f t="shared" si="25"/>
        <v>1.4583333333333299</v>
      </c>
      <c r="U164" s="4">
        <f t="shared" si="32"/>
        <v>0</v>
      </c>
      <c r="V164" s="4">
        <f t="shared" si="26"/>
        <v>0</v>
      </c>
      <c r="W164" s="4">
        <f t="shared" si="27"/>
        <v>0</v>
      </c>
      <c r="X164" s="4">
        <f t="shared" si="28"/>
        <v>0</v>
      </c>
      <c r="Y164" s="4">
        <f t="shared" si="33"/>
        <v>0.72916666666666496</v>
      </c>
      <c r="Z164" s="4">
        <f t="shared" si="29"/>
        <v>0.72916666666666496</v>
      </c>
      <c r="AA164" s="4">
        <f t="shared" si="30"/>
        <v>0</v>
      </c>
    </row>
    <row r="165" spans="1:27" x14ac:dyDescent="0.2">
      <c r="A165" s="5">
        <v>2022</v>
      </c>
      <c r="B165" s="2">
        <v>30</v>
      </c>
      <c r="C165" s="2">
        <v>4</v>
      </c>
      <c r="D165" s="3"/>
      <c r="E165" s="3"/>
      <c r="F165" s="3">
        <v>4</v>
      </c>
      <c r="G165" s="3"/>
      <c r="H165" s="3"/>
      <c r="I165" s="3"/>
      <c r="J165" s="3"/>
      <c r="K165" s="3"/>
      <c r="L165" s="3"/>
      <c r="M165" s="3"/>
      <c r="N165" s="3"/>
      <c r="O165" s="4">
        <v>0</v>
      </c>
      <c r="P165" s="4">
        <v>0</v>
      </c>
      <c r="Q165" s="8">
        <v>1.4583333333333299</v>
      </c>
      <c r="R165" s="8">
        <v>0.33333333333333298</v>
      </c>
      <c r="S165" s="4">
        <f t="shared" si="31"/>
        <v>1.4583333333333299</v>
      </c>
      <c r="T165" s="4">
        <f t="shared" si="25"/>
        <v>1.4583333333333299</v>
      </c>
      <c r="U165" s="4">
        <f t="shared" si="32"/>
        <v>0</v>
      </c>
      <c r="V165" s="4">
        <f t="shared" ref="V165:V196" si="34">IF(AND(S165=0,T165&gt;Q165),IF(U165&gt;R165,((R165*1.25)+(U165-R165)*1.5),(U165*1.25)),0)</f>
        <v>0</v>
      </c>
      <c r="W165" s="4">
        <f t="shared" ref="W165:W196" si="35">IF(V165=0,U165,V165)</f>
        <v>0</v>
      </c>
      <c r="X165" s="4">
        <f t="shared" ref="X165:X193" si="36">IF(AND(O165&lt;&gt;0,T165&lt;Q165),IF(T165&lt;Q165,Q165-T165,0),0)</f>
        <v>0</v>
      </c>
      <c r="Y165" s="4">
        <f t="shared" si="33"/>
        <v>0</v>
      </c>
      <c r="Z165" s="4">
        <f t="shared" si="29"/>
        <v>0</v>
      </c>
      <c r="AA165" s="4">
        <f t="shared" si="30"/>
        <v>0</v>
      </c>
    </row>
    <row r="166" spans="1:27" x14ac:dyDescent="0.2">
      <c r="A166" s="5">
        <v>2022</v>
      </c>
      <c r="B166" s="2">
        <v>31</v>
      </c>
      <c r="C166" s="2">
        <v>4</v>
      </c>
      <c r="D166" s="3">
        <v>1</v>
      </c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4">
        <v>1.1942824074074074</v>
      </c>
      <c r="P166" s="4">
        <v>7.9942129629629627E-2</v>
      </c>
      <c r="Q166" s="8">
        <v>1.4583333333333299</v>
      </c>
      <c r="R166" s="8">
        <v>0.33333333333333298</v>
      </c>
      <c r="S166" s="4">
        <f t="shared" si="31"/>
        <v>0.36458333333333248</v>
      </c>
      <c r="T166" s="4">
        <f t="shared" si="25"/>
        <v>1.5588657407407398</v>
      </c>
      <c r="U166" s="4">
        <f t="shared" si="32"/>
        <v>0.10053240740740987</v>
      </c>
      <c r="V166" s="4">
        <f t="shared" si="34"/>
        <v>0</v>
      </c>
      <c r="W166" s="4">
        <f t="shared" si="35"/>
        <v>0.10053240740740987</v>
      </c>
      <c r="X166" s="4">
        <f t="shared" si="36"/>
        <v>0</v>
      </c>
      <c r="Y166" s="4">
        <f t="shared" ref="Y166:Y193" si="37">E166*(Q166/C166)</f>
        <v>0</v>
      </c>
      <c r="Z166" s="4">
        <f t="shared" si="29"/>
        <v>0</v>
      </c>
      <c r="AA166" s="4">
        <f t="shared" si="30"/>
        <v>0.10053240740740987</v>
      </c>
    </row>
    <row r="167" spans="1:27" x14ac:dyDescent="0.2">
      <c r="A167" s="5">
        <v>2022</v>
      </c>
      <c r="B167" s="2">
        <v>32</v>
      </c>
      <c r="C167" s="2">
        <v>6</v>
      </c>
      <c r="D167" s="3">
        <v>6</v>
      </c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4">
        <v>0</v>
      </c>
      <c r="P167" s="4">
        <v>0</v>
      </c>
      <c r="Q167" s="8">
        <v>1.4583333333333299</v>
      </c>
      <c r="R167" s="8">
        <v>0.33333333333333298</v>
      </c>
      <c r="S167" s="4">
        <f t="shared" si="31"/>
        <v>1.4583333333333299</v>
      </c>
      <c r="T167" s="4">
        <f t="shared" si="25"/>
        <v>1.4583333333333299</v>
      </c>
      <c r="U167" s="4">
        <f t="shared" si="32"/>
        <v>0</v>
      </c>
      <c r="V167" s="4">
        <f t="shared" si="34"/>
        <v>0</v>
      </c>
      <c r="W167" s="4">
        <f t="shared" si="35"/>
        <v>0</v>
      </c>
      <c r="X167" s="4">
        <f t="shared" si="36"/>
        <v>0</v>
      </c>
      <c r="Y167" s="4">
        <f t="shared" si="37"/>
        <v>0</v>
      </c>
      <c r="Z167" s="4">
        <f t="shared" si="29"/>
        <v>0</v>
      </c>
      <c r="AA167" s="4">
        <f t="shared" si="30"/>
        <v>0</v>
      </c>
    </row>
    <row r="168" spans="1:27" x14ac:dyDescent="0.2">
      <c r="A168" s="5">
        <v>2022</v>
      </c>
      <c r="B168" s="2">
        <v>33</v>
      </c>
      <c r="C168" s="2">
        <v>6</v>
      </c>
      <c r="D168" s="3">
        <v>6</v>
      </c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4">
        <v>0</v>
      </c>
      <c r="P168" s="4">
        <v>0</v>
      </c>
      <c r="Q168" s="8">
        <v>1.4583333333333299</v>
      </c>
      <c r="R168" s="8">
        <v>0.33333333333333298</v>
      </c>
      <c r="S168" s="4">
        <f t="shared" si="31"/>
        <v>1.4583333333333299</v>
      </c>
      <c r="T168" s="4">
        <f t="shared" si="25"/>
        <v>1.4583333333333299</v>
      </c>
      <c r="U168" s="4">
        <f t="shared" si="32"/>
        <v>0</v>
      </c>
      <c r="V168" s="4">
        <f t="shared" si="34"/>
        <v>0</v>
      </c>
      <c r="W168" s="4">
        <f t="shared" si="35"/>
        <v>0</v>
      </c>
      <c r="X168" s="4">
        <f t="shared" si="36"/>
        <v>0</v>
      </c>
      <c r="Y168" s="4">
        <f t="shared" si="37"/>
        <v>0</v>
      </c>
      <c r="Z168" s="4">
        <f t="shared" si="29"/>
        <v>0</v>
      </c>
      <c r="AA168" s="4">
        <f t="shared" si="30"/>
        <v>0</v>
      </c>
    </row>
    <row r="169" spans="1:27" x14ac:dyDescent="0.2">
      <c r="A169" s="5">
        <v>2022</v>
      </c>
      <c r="B169" s="2">
        <v>34</v>
      </c>
      <c r="C169" s="2">
        <v>6</v>
      </c>
      <c r="D169" s="3">
        <v>5</v>
      </c>
      <c r="E169" s="3"/>
      <c r="F169" s="3"/>
      <c r="G169" s="3">
        <v>1</v>
      </c>
      <c r="H169" s="3"/>
      <c r="I169" s="3"/>
      <c r="J169" s="3"/>
      <c r="K169" s="3"/>
      <c r="L169" s="3"/>
      <c r="M169" s="3"/>
      <c r="N169" s="3"/>
      <c r="O169" s="4">
        <v>0</v>
      </c>
      <c r="P169" s="4">
        <v>0</v>
      </c>
      <c r="Q169" s="8">
        <v>1.4583333333333299</v>
      </c>
      <c r="R169" s="8">
        <v>0.33333333333333298</v>
      </c>
      <c r="S169" s="4">
        <f t="shared" si="31"/>
        <v>1.4583333333333299</v>
      </c>
      <c r="T169" s="4">
        <f t="shared" si="25"/>
        <v>1.4583333333333299</v>
      </c>
      <c r="U169" s="4">
        <f t="shared" si="32"/>
        <v>0</v>
      </c>
      <c r="V169" s="4">
        <f t="shared" si="34"/>
        <v>0</v>
      </c>
      <c r="W169" s="4">
        <f t="shared" si="35"/>
        <v>0</v>
      </c>
      <c r="X169" s="4">
        <f t="shared" si="36"/>
        <v>0</v>
      </c>
      <c r="Y169" s="4">
        <f t="shared" si="37"/>
        <v>0</v>
      </c>
      <c r="Z169" s="4">
        <f t="shared" si="29"/>
        <v>0</v>
      </c>
      <c r="AA169" s="4">
        <f t="shared" si="30"/>
        <v>0</v>
      </c>
    </row>
    <row r="170" spans="1:27" x14ac:dyDescent="0.2">
      <c r="A170" s="5">
        <v>2022</v>
      </c>
      <c r="B170" s="2">
        <v>35</v>
      </c>
      <c r="C170" s="2">
        <v>6</v>
      </c>
      <c r="D170" s="3">
        <v>6</v>
      </c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4">
        <v>0</v>
      </c>
      <c r="P170" s="4">
        <v>0</v>
      </c>
      <c r="Q170" s="8">
        <v>1.4583333333333299</v>
      </c>
      <c r="R170" s="8">
        <v>0.33333333333333298</v>
      </c>
      <c r="S170" s="4">
        <f t="shared" si="31"/>
        <v>1.4583333333333299</v>
      </c>
      <c r="T170" s="4">
        <f t="shared" si="25"/>
        <v>1.4583333333333299</v>
      </c>
      <c r="U170" s="4">
        <f t="shared" si="32"/>
        <v>0</v>
      </c>
      <c r="V170" s="4">
        <f t="shared" si="34"/>
        <v>0</v>
      </c>
      <c r="W170" s="4">
        <f t="shared" si="35"/>
        <v>0</v>
      </c>
      <c r="X170" s="4">
        <f t="shared" si="36"/>
        <v>0</v>
      </c>
      <c r="Y170" s="4">
        <f t="shared" si="37"/>
        <v>0</v>
      </c>
      <c r="Z170" s="4">
        <f t="shared" si="29"/>
        <v>0</v>
      </c>
      <c r="AA170" s="4">
        <f t="shared" si="30"/>
        <v>0</v>
      </c>
    </row>
    <row r="171" spans="1:27" x14ac:dyDescent="0.2">
      <c r="A171" s="5">
        <v>2022</v>
      </c>
      <c r="B171" s="2">
        <v>36</v>
      </c>
      <c r="C171" s="2">
        <v>5</v>
      </c>
      <c r="D171" s="3">
        <v>3</v>
      </c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4">
        <v>0.68483796296296295</v>
      </c>
      <c r="P171" s="4">
        <v>7.7708333333333324E-2</v>
      </c>
      <c r="Q171" s="8">
        <v>1.4583333333333299</v>
      </c>
      <c r="R171" s="8">
        <v>0.33333333333333298</v>
      </c>
      <c r="S171" s="4">
        <f t="shared" si="31"/>
        <v>0.87499999999999789</v>
      </c>
      <c r="T171" s="4">
        <f t="shared" si="25"/>
        <v>1.5598379629629608</v>
      </c>
      <c r="U171" s="4">
        <f t="shared" si="32"/>
        <v>0.10150462962963092</v>
      </c>
      <c r="V171" s="4">
        <f t="shared" si="34"/>
        <v>0</v>
      </c>
      <c r="W171" s="4">
        <f t="shared" si="35"/>
        <v>0.10150462962963092</v>
      </c>
      <c r="X171" s="4">
        <f t="shared" si="36"/>
        <v>0</v>
      </c>
      <c r="Y171" s="4">
        <f t="shared" si="37"/>
        <v>0</v>
      </c>
      <c r="Z171" s="4">
        <f t="shared" si="29"/>
        <v>0</v>
      </c>
      <c r="AA171" s="4">
        <f t="shared" si="30"/>
        <v>0.10150462962963092</v>
      </c>
    </row>
    <row r="172" spans="1:27" x14ac:dyDescent="0.2">
      <c r="A172" s="5">
        <v>2022</v>
      </c>
      <c r="B172" s="2">
        <v>37</v>
      </c>
      <c r="C172" s="2">
        <v>4</v>
      </c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4">
        <v>1.6041550925925927</v>
      </c>
      <c r="P172" s="4">
        <v>0.11336805555555556</v>
      </c>
      <c r="Q172" s="8">
        <v>1.4583333333333299</v>
      </c>
      <c r="R172" s="8">
        <v>0.33333333333333298</v>
      </c>
      <c r="S172" s="4">
        <f t="shared" si="31"/>
        <v>0</v>
      </c>
      <c r="T172" s="4">
        <f t="shared" si="25"/>
        <v>1.6041550925925927</v>
      </c>
      <c r="U172" s="4">
        <f t="shared" si="32"/>
        <v>0.14582175925926277</v>
      </c>
      <c r="V172" s="4">
        <f t="shared" si="34"/>
        <v>0.18227719907407847</v>
      </c>
      <c r="W172" s="4">
        <f t="shared" si="35"/>
        <v>0.18227719907407847</v>
      </c>
      <c r="X172" s="4">
        <f t="shared" si="36"/>
        <v>0</v>
      </c>
      <c r="Y172" s="4">
        <f t="shared" si="37"/>
        <v>0</v>
      </c>
      <c r="Z172" s="4">
        <f t="shared" si="29"/>
        <v>0</v>
      </c>
      <c r="AA172" s="4">
        <f t="shared" si="30"/>
        <v>0.18227719907407847</v>
      </c>
    </row>
    <row r="173" spans="1:27" x14ac:dyDescent="0.2">
      <c r="A173" s="5">
        <v>2022</v>
      </c>
      <c r="B173" s="2">
        <v>38</v>
      </c>
      <c r="C173" s="2">
        <v>4</v>
      </c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4">
        <v>1.5454166666666667</v>
      </c>
      <c r="P173" s="4">
        <v>0.11221064814814816</v>
      </c>
      <c r="Q173" s="8">
        <v>1.4583333333333299</v>
      </c>
      <c r="R173" s="8">
        <v>0.33333333333333298</v>
      </c>
      <c r="S173" s="4">
        <f t="shared" si="31"/>
        <v>0</v>
      </c>
      <c r="T173" s="4">
        <f t="shared" si="25"/>
        <v>1.5454166666666667</v>
      </c>
      <c r="U173" s="4">
        <f t="shared" si="32"/>
        <v>8.7083333333336732E-2</v>
      </c>
      <c r="V173" s="4">
        <f t="shared" si="34"/>
        <v>0.10885416666667092</v>
      </c>
      <c r="W173" s="4">
        <f t="shared" si="35"/>
        <v>0.10885416666667092</v>
      </c>
      <c r="X173" s="4">
        <f t="shared" si="36"/>
        <v>0</v>
      </c>
      <c r="Y173" s="4">
        <f t="shared" si="37"/>
        <v>0</v>
      </c>
      <c r="Z173" s="4">
        <f t="shared" si="29"/>
        <v>0</v>
      </c>
      <c r="AA173" s="4">
        <f t="shared" si="30"/>
        <v>0.10885416666667092</v>
      </c>
    </row>
    <row r="174" spans="1:27" x14ac:dyDescent="0.2">
      <c r="A174" s="5">
        <v>2022</v>
      </c>
      <c r="B174" s="2">
        <v>39</v>
      </c>
      <c r="C174" s="2">
        <v>5</v>
      </c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4">
        <v>1.8031481481481482</v>
      </c>
      <c r="P174" s="4">
        <v>0.1666087962962963</v>
      </c>
      <c r="Q174" s="8">
        <v>1.4583333333333299</v>
      </c>
      <c r="R174" s="8">
        <v>0.33333333333333298</v>
      </c>
      <c r="S174" s="4">
        <f t="shared" si="31"/>
        <v>0</v>
      </c>
      <c r="T174" s="4">
        <f t="shared" si="25"/>
        <v>1.8031481481481482</v>
      </c>
      <c r="U174" s="4">
        <f t="shared" si="32"/>
        <v>0.34481481481481824</v>
      </c>
      <c r="V174" s="4">
        <f t="shared" si="34"/>
        <v>0.4338888888888941</v>
      </c>
      <c r="W174" s="4">
        <f t="shared" si="35"/>
        <v>0.4338888888888941</v>
      </c>
      <c r="X174" s="4">
        <f t="shared" si="36"/>
        <v>0</v>
      </c>
      <c r="Y174" s="4">
        <f t="shared" si="37"/>
        <v>0</v>
      </c>
      <c r="Z174" s="4">
        <f t="shared" si="29"/>
        <v>0</v>
      </c>
      <c r="AA174" s="4">
        <f t="shared" si="30"/>
        <v>0.4338888888888941</v>
      </c>
    </row>
    <row r="175" spans="1:27" x14ac:dyDescent="0.2">
      <c r="A175" s="5">
        <v>2022</v>
      </c>
      <c r="B175" s="2">
        <v>40</v>
      </c>
      <c r="C175" s="2">
        <v>4</v>
      </c>
      <c r="D175" s="3"/>
      <c r="E175" s="3"/>
      <c r="F175" s="3"/>
      <c r="G175" s="3"/>
      <c r="H175" s="3"/>
      <c r="I175" s="3"/>
      <c r="J175" s="3">
        <v>1</v>
      </c>
      <c r="K175" s="3"/>
      <c r="L175" s="3"/>
      <c r="M175" s="3"/>
      <c r="N175" s="3"/>
      <c r="O175" s="4">
        <v>1.0804282407407406</v>
      </c>
      <c r="P175" s="4">
        <v>8.8784722222222209E-2</v>
      </c>
      <c r="Q175" s="8">
        <v>1.4583333333333299</v>
      </c>
      <c r="R175" s="8">
        <v>0.33333333333333298</v>
      </c>
      <c r="S175" s="4">
        <f t="shared" si="31"/>
        <v>0.36458333333333248</v>
      </c>
      <c r="T175" s="4">
        <f t="shared" si="25"/>
        <v>1.4450115740740732</v>
      </c>
      <c r="U175" s="4">
        <f t="shared" si="32"/>
        <v>0</v>
      </c>
      <c r="V175" s="4">
        <f t="shared" si="34"/>
        <v>0</v>
      </c>
      <c r="W175" s="4">
        <f t="shared" si="35"/>
        <v>0</v>
      </c>
      <c r="X175" s="4">
        <f t="shared" si="36"/>
        <v>1.3321759259256716E-2</v>
      </c>
      <c r="Y175" s="4">
        <f t="shared" si="37"/>
        <v>0</v>
      </c>
      <c r="Z175" s="4">
        <f t="shared" si="29"/>
        <v>1.3321759259256716E-2</v>
      </c>
      <c r="AA175" s="4">
        <f t="shared" si="30"/>
        <v>0</v>
      </c>
    </row>
    <row r="176" spans="1:27" x14ac:dyDescent="0.2">
      <c r="A176" s="5">
        <v>2022</v>
      </c>
      <c r="B176" s="2">
        <v>41</v>
      </c>
      <c r="C176" s="2">
        <v>5</v>
      </c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4">
        <v>1.8381712962962962</v>
      </c>
      <c r="P176" s="4">
        <v>0.15449074074074073</v>
      </c>
      <c r="Q176" s="8">
        <v>1.4583333333333299</v>
      </c>
      <c r="R176" s="8">
        <v>0.33333333333333298</v>
      </c>
      <c r="S176" s="4">
        <f t="shared" si="31"/>
        <v>0</v>
      </c>
      <c r="T176" s="4">
        <f t="shared" si="25"/>
        <v>1.8381712962962962</v>
      </c>
      <c r="U176" s="4">
        <f t="shared" si="32"/>
        <v>0.37983796296296624</v>
      </c>
      <c r="V176" s="4">
        <f t="shared" si="34"/>
        <v>0.48642361111111609</v>
      </c>
      <c r="W176" s="4">
        <f t="shared" si="35"/>
        <v>0.48642361111111609</v>
      </c>
      <c r="X176" s="4">
        <f t="shared" si="36"/>
        <v>0</v>
      </c>
      <c r="Y176" s="4">
        <f t="shared" si="37"/>
        <v>0</v>
      </c>
      <c r="Z176" s="4">
        <f t="shared" si="29"/>
        <v>0</v>
      </c>
      <c r="AA176" s="4">
        <f t="shared" si="30"/>
        <v>0.48642361111111609</v>
      </c>
    </row>
    <row r="177" spans="1:27" x14ac:dyDescent="0.2">
      <c r="A177" s="5">
        <v>2022</v>
      </c>
      <c r="B177" s="2">
        <v>42</v>
      </c>
      <c r="C177" s="2">
        <v>3</v>
      </c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4">
        <v>1.1296875000000002</v>
      </c>
      <c r="P177" s="4">
        <v>9.0289351851851843E-2</v>
      </c>
      <c r="Q177" s="8">
        <v>1.4583333333333299</v>
      </c>
      <c r="R177" s="8">
        <v>0.33333333333333298</v>
      </c>
      <c r="S177" s="4">
        <f t="shared" si="31"/>
        <v>0</v>
      </c>
      <c r="T177" s="4">
        <f t="shared" si="25"/>
        <v>1.1296875000000002</v>
      </c>
      <c r="U177" s="4">
        <f t="shared" si="32"/>
        <v>0</v>
      </c>
      <c r="V177" s="4">
        <f t="shared" si="34"/>
        <v>0</v>
      </c>
      <c r="W177" s="4">
        <f t="shared" si="35"/>
        <v>0</v>
      </c>
      <c r="X177" s="4">
        <f t="shared" si="36"/>
        <v>0.32864583333332975</v>
      </c>
      <c r="Y177" s="4">
        <f t="shared" si="37"/>
        <v>0</v>
      </c>
      <c r="Z177" s="4">
        <f t="shared" si="29"/>
        <v>0.32864583333332975</v>
      </c>
      <c r="AA177" s="4">
        <f t="shared" si="30"/>
        <v>0</v>
      </c>
    </row>
    <row r="178" spans="1:27" x14ac:dyDescent="0.2">
      <c r="A178" s="5">
        <v>2022</v>
      </c>
      <c r="B178" s="2">
        <v>43</v>
      </c>
      <c r="C178" s="2">
        <v>4</v>
      </c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4">
        <v>1.5138657407407408</v>
      </c>
      <c r="P178" s="4">
        <v>0.10649305555555555</v>
      </c>
      <c r="Q178" s="8">
        <v>1.4583333333333299</v>
      </c>
      <c r="R178" s="8">
        <v>0.33333333333333298</v>
      </c>
      <c r="S178" s="4">
        <f t="shared" si="31"/>
        <v>0</v>
      </c>
      <c r="T178" s="4">
        <f t="shared" si="25"/>
        <v>1.5138657407407408</v>
      </c>
      <c r="U178" s="4">
        <f t="shared" si="32"/>
        <v>5.5532407407410833E-2</v>
      </c>
      <c r="V178" s="4">
        <f t="shared" si="34"/>
        <v>6.9415509259263541E-2</v>
      </c>
      <c r="W178" s="4">
        <f t="shared" si="35"/>
        <v>6.9415509259263541E-2</v>
      </c>
      <c r="X178" s="4">
        <f t="shared" si="36"/>
        <v>0</v>
      </c>
      <c r="Y178" s="4">
        <f t="shared" si="37"/>
        <v>0</v>
      </c>
      <c r="Z178" s="4">
        <f t="shared" si="29"/>
        <v>0</v>
      </c>
      <c r="AA178" s="4">
        <f t="shared" si="30"/>
        <v>6.9415509259263541E-2</v>
      </c>
    </row>
    <row r="179" spans="1:27" x14ac:dyDescent="0.2">
      <c r="A179" s="5">
        <v>2022</v>
      </c>
      <c r="B179" s="2">
        <v>44</v>
      </c>
      <c r="C179" s="2">
        <v>4</v>
      </c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4">
        <v>1.5354166666666667</v>
      </c>
      <c r="P179" s="4">
        <v>0.15103009259259259</v>
      </c>
      <c r="Q179" s="8">
        <v>1.4583333333333299</v>
      </c>
      <c r="R179" s="8">
        <v>0.33333333333333298</v>
      </c>
      <c r="S179" s="4">
        <f t="shared" si="31"/>
        <v>0</v>
      </c>
      <c r="T179" s="4">
        <f t="shared" si="25"/>
        <v>1.5354166666666667</v>
      </c>
      <c r="U179" s="4">
        <f t="shared" si="32"/>
        <v>7.7083333333336723E-2</v>
      </c>
      <c r="V179" s="4">
        <f t="shared" si="34"/>
        <v>9.6354166666670904E-2</v>
      </c>
      <c r="W179" s="4">
        <f t="shared" si="35"/>
        <v>9.6354166666670904E-2</v>
      </c>
      <c r="X179" s="4">
        <f t="shared" si="36"/>
        <v>0</v>
      </c>
      <c r="Y179" s="4">
        <f t="shared" si="37"/>
        <v>0</v>
      </c>
      <c r="Z179" s="4">
        <f t="shared" si="29"/>
        <v>0</v>
      </c>
      <c r="AA179" s="4">
        <f t="shared" si="30"/>
        <v>9.6354166666670904E-2</v>
      </c>
    </row>
    <row r="180" spans="1:27" x14ac:dyDescent="0.2">
      <c r="A180" s="5">
        <v>2022</v>
      </c>
      <c r="B180" s="2">
        <v>45</v>
      </c>
      <c r="C180" s="2">
        <v>4</v>
      </c>
      <c r="D180" s="3"/>
      <c r="E180" s="3">
        <v>3</v>
      </c>
      <c r="F180" s="3"/>
      <c r="G180" s="3">
        <v>1</v>
      </c>
      <c r="H180" s="3"/>
      <c r="I180" s="3"/>
      <c r="J180" s="3"/>
      <c r="K180" s="3"/>
      <c r="L180" s="3"/>
      <c r="M180" s="3"/>
      <c r="N180" s="3"/>
      <c r="O180" s="4">
        <v>0</v>
      </c>
      <c r="P180" s="4">
        <v>0</v>
      </c>
      <c r="Q180" s="8">
        <v>1.4583333333333299</v>
      </c>
      <c r="R180" s="8">
        <v>0.33333333333333298</v>
      </c>
      <c r="S180" s="4">
        <f t="shared" si="31"/>
        <v>1.4583333333333299</v>
      </c>
      <c r="T180" s="4">
        <f t="shared" si="25"/>
        <v>1.4583333333333299</v>
      </c>
      <c r="U180" s="4">
        <f t="shared" si="32"/>
        <v>0</v>
      </c>
      <c r="V180" s="4">
        <f t="shared" si="34"/>
        <v>0</v>
      </c>
      <c r="W180" s="4">
        <f t="shared" si="35"/>
        <v>0</v>
      </c>
      <c r="X180" s="4">
        <f t="shared" si="36"/>
        <v>0</v>
      </c>
      <c r="Y180" s="4">
        <f t="shared" si="37"/>
        <v>1.0937499999999973</v>
      </c>
      <c r="Z180" s="4">
        <f t="shared" si="29"/>
        <v>1.0937499999999973</v>
      </c>
      <c r="AA180" s="4">
        <f t="shared" si="30"/>
        <v>0</v>
      </c>
    </row>
    <row r="181" spans="1:27" x14ac:dyDescent="0.2">
      <c r="A181" s="5">
        <v>2022</v>
      </c>
      <c r="B181" s="2">
        <v>46</v>
      </c>
      <c r="C181" s="2">
        <v>5</v>
      </c>
      <c r="D181" s="3"/>
      <c r="E181" s="3"/>
      <c r="F181" s="3"/>
      <c r="G181" s="3">
        <v>1</v>
      </c>
      <c r="H181" s="3"/>
      <c r="I181" s="3"/>
      <c r="J181" s="3"/>
      <c r="K181" s="3"/>
      <c r="L181" s="3"/>
      <c r="M181" s="3"/>
      <c r="N181" s="3"/>
      <c r="O181" s="4">
        <v>1.6072569444444444</v>
      </c>
      <c r="P181" s="4">
        <v>0.13122685185185187</v>
      </c>
      <c r="Q181" s="8">
        <v>1.4583333333333299</v>
      </c>
      <c r="R181" s="8">
        <v>0.33333333333333298</v>
      </c>
      <c r="S181" s="4">
        <f t="shared" si="31"/>
        <v>0.29166666666666596</v>
      </c>
      <c r="T181" s="4">
        <f t="shared" si="25"/>
        <v>1.8989236111111105</v>
      </c>
      <c r="U181" s="4">
        <f t="shared" si="32"/>
        <v>0.44059027777778059</v>
      </c>
      <c r="V181" s="4">
        <f t="shared" si="34"/>
        <v>0</v>
      </c>
      <c r="W181" s="4">
        <f t="shared" si="35"/>
        <v>0.44059027777778059</v>
      </c>
      <c r="X181" s="4">
        <f t="shared" si="36"/>
        <v>0</v>
      </c>
      <c r="Y181" s="4">
        <f t="shared" si="37"/>
        <v>0</v>
      </c>
      <c r="Z181" s="4">
        <f t="shared" si="29"/>
        <v>0</v>
      </c>
      <c r="AA181" s="4">
        <f t="shared" si="30"/>
        <v>0.44059027777778059</v>
      </c>
    </row>
    <row r="182" spans="1:27" x14ac:dyDescent="0.2">
      <c r="A182" s="5">
        <v>2022</v>
      </c>
      <c r="B182" s="2">
        <v>47</v>
      </c>
      <c r="C182" s="2">
        <v>4</v>
      </c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4">
        <v>1.5652777777777778</v>
      </c>
      <c r="P182" s="4">
        <v>0.12115740740740741</v>
      </c>
      <c r="Q182" s="8">
        <v>1.4583333333333299</v>
      </c>
      <c r="R182" s="8">
        <v>0.33333333333333298</v>
      </c>
      <c r="S182" s="4">
        <f t="shared" si="31"/>
        <v>0</v>
      </c>
      <c r="T182" s="4">
        <f t="shared" si="25"/>
        <v>1.5652777777777778</v>
      </c>
      <c r="U182" s="4">
        <f t="shared" si="32"/>
        <v>0.10694444444444784</v>
      </c>
      <c r="V182" s="4">
        <f t="shared" si="34"/>
        <v>0.1336805555555598</v>
      </c>
      <c r="W182" s="4">
        <f t="shared" si="35"/>
        <v>0.1336805555555598</v>
      </c>
      <c r="X182" s="4">
        <f t="shared" si="36"/>
        <v>0</v>
      </c>
      <c r="Y182" s="4">
        <f t="shared" si="37"/>
        <v>0</v>
      </c>
      <c r="Z182" s="4">
        <f t="shared" si="29"/>
        <v>0</v>
      </c>
      <c r="AA182" s="4">
        <f t="shared" si="30"/>
        <v>0.1336805555555598</v>
      </c>
    </row>
    <row r="183" spans="1:27" x14ac:dyDescent="0.2">
      <c r="A183" s="5">
        <v>2022</v>
      </c>
      <c r="B183" s="2">
        <v>48</v>
      </c>
      <c r="C183" s="2">
        <v>4</v>
      </c>
      <c r="D183" s="3"/>
      <c r="E183" s="3"/>
      <c r="F183" s="3"/>
      <c r="G183" s="3"/>
      <c r="H183" s="3"/>
      <c r="I183" s="3"/>
      <c r="J183" s="3">
        <v>1</v>
      </c>
      <c r="K183" s="3"/>
      <c r="L183" s="3"/>
      <c r="M183" s="3"/>
      <c r="N183" s="3"/>
      <c r="O183" s="4">
        <v>1.1486226851851851</v>
      </c>
      <c r="P183" s="4">
        <v>9.4456018518518536E-2</v>
      </c>
      <c r="Q183" s="8">
        <v>1.4583333333333299</v>
      </c>
      <c r="R183" s="8">
        <v>0.33333333333333298</v>
      </c>
      <c r="S183" s="4">
        <f t="shared" si="31"/>
        <v>0.36458333333333248</v>
      </c>
      <c r="T183" s="4">
        <f t="shared" si="25"/>
        <v>1.5132060185185177</v>
      </c>
      <c r="U183" s="4">
        <f t="shared" si="32"/>
        <v>5.4872685185187731E-2</v>
      </c>
      <c r="V183" s="4">
        <f t="shared" si="34"/>
        <v>0</v>
      </c>
      <c r="W183" s="4">
        <f t="shared" si="35"/>
        <v>5.4872685185187731E-2</v>
      </c>
      <c r="X183" s="4">
        <f t="shared" si="36"/>
        <v>0</v>
      </c>
      <c r="Y183" s="4">
        <f t="shared" si="37"/>
        <v>0</v>
      </c>
      <c r="Z183" s="4">
        <f t="shared" si="29"/>
        <v>0</v>
      </c>
      <c r="AA183" s="4">
        <f t="shared" si="30"/>
        <v>5.4872685185187731E-2</v>
      </c>
    </row>
    <row r="184" spans="1:27" x14ac:dyDescent="0.2">
      <c r="A184" s="5">
        <v>2022</v>
      </c>
      <c r="B184" s="2">
        <v>49</v>
      </c>
      <c r="C184" s="2">
        <v>4</v>
      </c>
      <c r="D184" s="3"/>
      <c r="E184" s="3"/>
      <c r="F184" s="3"/>
      <c r="G184" s="3"/>
      <c r="H184" s="3"/>
      <c r="I184" s="3"/>
      <c r="J184" s="3">
        <v>1</v>
      </c>
      <c r="K184" s="3"/>
      <c r="L184" s="3"/>
      <c r="M184" s="3"/>
      <c r="N184" s="3"/>
      <c r="O184" s="4">
        <v>1.1399305555555557</v>
      </c>
      <c r="P184" s="4">
        <v>0.10653935185185186</v>
      </c>
      <c r="Q184" s="8">
        <v>1.4583333333333299</v>
      </c>
      <c r="R184" s="8">
        <v>0.33333333333333298</v>
      </c>
      <c r="S184" s="4">
        <f t="shared" si="31"/>
        <v>0.36458333333333248</v>
      </c>
      <c r="T184" s="4">
        <f t="shared" si="25"/>
        <v>1.504513888888888</v>
      </c>
      <c r="U184" s="4">
        <f t="shared" si="32"/>
        <v>4.6180555555558112E-2</v>
      </c>
      <c r="V184" s="4">
        <f t="shared" si="34"/>
        <v>0</v>
      </c>
      <c r="W184" s="4">
        <f t="shared" si="35"/>
        <v>4.6180555555558112E-2</v>
      </c>
      <c r="X184" s="4">
        <f t="shared" si="36"/>
        <v>0</v>
      </c>
      <c r="Y184" s="4">
        <f t="shared" si="37"/>
        <v>0</v>
      </c>
      <c r="Z184" s="4">
        <f t="shared" si="29"/>
        <v>0</v>
      </c>
      <c r="AA184" s="4">
        <f t="shared" si="30"/>
        <v>4.6180555555558112E-2</v>
      </c>
    </row>
    <row r="185" spans="1:27" x14ac:dyDescent="0.2">
      <c r="A185" s="5">
        <v>2022</v>
      </c>
      <c r="B185" s="2">
        <v>50</v>
      </c>
      <c r="C185" s="2">
        <v>5</v>
      </c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4">
        <v>1.9862847222222222</v>
      </c>
      <c r="P185" s="4">
        <v>0.12011574074074073</v>
      </c>
      <c r="Q185" s="8">
        <v>1.4583333333333299</v>
      </c>
      <c r="R185" s="8">
        <v>0.33333333333333298</v>
      </c>
      <c r="S185" s="4">
        <f t="shared" si="31"/>
        <v>0</v>
      </c>
      <c r="T185" s="4">
        <f t="shared" si="25"/>
        <v>1.9862847222222222</v>
      </c>
      <c r="U185" s="4">
        <f t="shared" si="32"/>
        <v>0.52795138888889226</v>
      </c>
      <c r="V185" s="4">
        <f t="shared" si="34"/>
        <v>0.70859375000000524</v>
      </c>
      <c r="W185" s="4">
        <f t="shared" si="35"/>
        <v>0.70859375000000524</v>
      </c>
      <c r="X185" s="4">
        <f t="shared" si="36"/>
        <v>0</v>
      </c>
      <c r="Y185" s="4">
        <f t="shared" si="37"/>
        <v>0</v>
      </c>
      <c r="Z185" s="4">
        <f t="shared" si="29"/>
        <v>0</v>
      </c>
      <c r="AA185" s="4">
        <f t="shared" si="30"/>
        <v>0.70859375000000524</v>
      </c>
    </row>
    <row r="186" spans="1:27" x14ac:dyDescent="0.2">
      <c r="A186" s="5">
        <v>2022</v>
      </c>
      <c r="B186" s="2">
        <v>51</v>
      </c>
      <c r="C186" s="2">
        <v>3</v>
      </c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4">
        <v>1.2445717592592591</v>
      </c>
      <c r="P186" s="4">
        <v>9.4583333333333339E-2</v>
      </c>
      <c r="Q186" s="8">
        <v>1.4583333333333299</v>
      </c>
      <c r="R186" s="8">
        <v>0.33333333333333298</v>
      </c>
      <c r="S186" s="4">
        <f t="shared" si="31"/>
        <v>0</v>
      </c>
      <c r="T186" s="4">
        <f t="shared" si="25"/>
        <v>1.2445717592592591</v>
      </c>
      <c r="U186" s="4">
        <f t="shared" si="32"/>
        <v>0</v>
      </c>
      <c r="V186" s="4">
        <f t="shared" si="34"/>
        <v>0</v>
      </c>
      <c r="W186" s="4">
        <f t="shared" si="35"/>
        <v>0</v>
      </c>
      <c r="X186" s="4">
        <f t="shared" si="36"/>
        <v>0.21376157407407081</v>
      </c>
      <c r="Y186" s="4">
        <f t="shared" si="37"/>
        <v>0</v>
      </c>
      <c r="Z186" s="4">
        <f t="shared" si="29"/>
        <v>0.21376157407407081</v>
      </c>
      <c r="AA186" s="4">
        <f t="shared" si="30"/>
        <v>0</v>
      </c>
    </row>
    <row r="187" spans="1:27" x14ac:dyDescent="0.2">
      <c r="A187" s="5">
        <v>2022</v>
      </c>
      <c r="B187" s="2">
        <v>52</v>
      </c>
      <c r="C187" s="2">
        <v>4</v>
      </c>
      <c r="D187" s="3"/>
      <c r="E187" s="3">
        <v>4</v>
      </c>
      <c r="F187" s="3"/>
      <c r="G187" s="3"/>
      <c r="H187" s="3"/>
      <c r="I187" s="3"/>
      <c r="J187" s="3"/>
      <c r="K187" s="3"/>
      <c r="L187" s="3"/>
      <c r="M187" s="3"/>
      <c r="N187" s="3"/>
      <c r="O187" s="4">
        <v>0</v>
      </c>
      <c r="P187" s="4">
        <v>0</v>
      </c>
      <c r="Q187" s="8">
        <v>1.4583333333333299</v>
      </c>
      <c r="R187" s="8">
        <v>0.33333333333333298</v>
      </c>
      <c r="S187" s="4">
        <f t="shared" si="31"/>
        <v>1.4583333333333299</v>
      </c>
      <c r="T187" s="4">
        <f t="shared" si="25"/>
        <v>1.4583333333333299</v>
      </c>
      <c r="U187" s="4">
        <f t="shared" si="32"/>
        <v>0</v>
      </c>
      <c r="V187" s="4">
        <f t="shared" si="34"/>
        <v>0</v>
      </c>
      <c r="W187" s="4">
        <f t="shared" si="35"/>
        <v>0</v>
      </c>
      <c r="X187" s="4">
        <f t="shared" si="36"/>
        <v>0</v>
      </c>
      <c r="Y187" s="4">
        <f t="shared" si="37"/>
        <v>1.4583333333333299</v>
      </c>
      <c r="Z187" s="4">
        <f t="shared" si="29"/>
        <v>1.4583333333333299</v>
      </c>
      <c r="AA187" s="4">
        <f t="shared" si="30"/>
        <v>0</v>
      </c>
    </row>
    <row r="188" spans="1:27" x14ac:dyDescent="0.2">
      <c r="A188" s="5">
        <v>2022</v>
      </c>
      <c r="B188" s="2">
        <v>53</v>
      </c>
      <c r="C188" s="2">
        <v>4</v>
      </c>
      <c r="D188" s="3"/>
      <c r="E188" s="3">
        <v>4</v>
      </c>
      <c r="F188" s="3"/>
      <c r="G188" s="3"/>
      <c r="H188" s="3"/>
      <c r="I188" s="3"/>
      <c r="J188" s="3"/>
      <c r="K188" s="3"/>
      <c r="L188" s="3"/>
      <c r="M188" s="3"/>
      <c r="N188" s="3"/>
      <c r="O188" s="4">
        <v>0</v>
      </c>
      <c r="P188" s="4">
        <v>0</v>
      </c>
      <c r="Q188" s="8">
        <v>1.4583333333333299</v>
      </c>
      <c r="R188" s="8">
        <v>0.33333333333333298</v>
      </c>
      <c r="S188" s="4">
        <f t="shared" si="31"/>
        <v>1.4583333333333299</v>
      </c>
      <c r="T188" s="4">
        <f t="shared" si="25"/>
        <v>1.4583333333333299</v>
      </c>
      <c r="U188" s="4">
        <f t="shared" si="32"/>
        <v>0</v>
      </c>
      <c r="V188" s="4">
        <f t="shared" si="34"/>
        <v>0</v>
      </c>
      <c r="W188" s="4">
        <f t="shared" si="35"/>
        <v>0</v>
      </c>
      <c r="X188" s="4">
        <f t="shared" si="36"/>
        <v>0</v>
      </c>
      <c r="Y188" s="4">
        <f t="shared" si="37"/>
        <v>1.4583333333333299</v>
      </c>
      <c r="Z188" s="4">
        <f t="shared" si="29"/>
        <v>1.4583333333333299</v>
      </c>
      <c r="AA188" s="4">
        <f t="shared" si="30"/>
        <v>0</v>
      </c>
    </row>
    <row r="189" spans="1:27" x14ac:dyDescent="0.2">
      <c r="A189" s="5">
        <v>2023</v>
      </c>
      <c r="B189" s="2">
        <v>1</v>
      </c>
      <c r="C189" s="2">
        <v>4</v>
      </c>
      <c r="D189" s="3"/>
      <c r="E189" s="3">
        <v>1</v>
      </c>
      <c r="F189" s="3"/>
      <c r="G189" s="3"/>
      <c r="H189" s="3"/>
      <c r="I189" s="3"/>
      <c r="J189" s="3"/>
      <c r="K189" s="3"/>
      <c r="L189" s="3"/>
      <c r="M189" s="3"/>
      <c r="N189" s="3"/>
      <c r="O189" s="4">
        <v>1.1841087962962964</v>
      </c>
      <c r="P189" s="4">
        <v>0.10103009259259259</v>
      </c>
      <c r="Q189" s="8">
        <v>1.4583333333333299</v>
      </c>
      <c r="R189" s="8">
        <v>0.33333333333333298</v>
      </c>
      <c r="S189" s="4">
        <f t="shared" si="31"/>
        <v>0.36458333333333248</v>
      </c>
      <c r="T189" s="4">
        <f t="shared" si="25"/>
        <v>1.5486921296296288</v>
      </c>
      <c r="U189" s="4">
        <f t="shared" si="32"/>
        <v>9.0358796296298838E-2</v>
      </c>
      <c r="V189" s="4">
        <f t="shared" si="34"/>
        <v>0</v>
      </c>
      <c r="W189" s="4">
        <f t="shared" si="35"/>
        <v>9.0358796296298838E-2</v>
      </c>
      <c r="X189" s="4">
        <f t="shared" si="36"/>
        <v>0</v>
      </c>
      <c r="Y189" s="4">
        <f t="shared" si="37"/>
        <v>0.36458333333333248</v>
      </c>
      <c r="Z189" s="4">
        <f t="shared" si="29"/>
        <v>0.27422453703703364</v>
      </c>
      <c r="AA189" s="4">
        <f t="shared" si="30"/>
        <v>0</v>
      </c>
    </row>
    <row r="190" spans="1:27" x14ac:dyDescent="0.2">
      <c r="A190" s="5">
        <v>2023</v>
      </c>
      <c r="B190" s="2">
        <v>2</v>
      </c>
      <c r="C190" s="2">
        <v>4</v>
      </c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4">
        <v>1.5080787037037036</v>
      </c>
      <c r="P190" s="4">
        <v>0.14921296296296296</v>
      </c>
      <c r="Q190" s="8">
        <v>1.4583333333333299</v>
      </c>
      <c r="R190" s="8">
        <v>0.33333333333333298</v>
      </c>
      <c r="S190" s="4">
        <f t="shared" si="31"/>
        <v>0</v>
      </c>
      <c r="T190" s="4">
        <f t="shared" si="25"/>
        <v>1.5080787037037036</v>
      </c>
      <c r="U190" s="4">
        <f t="shared" si="32"/>
        <v>4.9745370370373632E-2</v>
      </c>
      <c r="V190" s="4">
        <f t="shared" si="34"/>
        <v>6.218171296296704E-2</v>
      </c>
      <c r="W190" s="4">
        <f t="shared" si="35"/>
        <v>6.218171296296704E-2</v>
      </c>
      <c r="X190" s="4">
        <f t="shared" si="36"/>
        <v>0</v>
      </c>
      <c r="Y190" s="4">
        <f t="shared" si="37"/>
        <v>0</v>
      </c>
      <c r="Z190" s="4">
        <f t="shared" si="29"/>
        <v>0</v>
      </c>
      <c r="AA190" s="4">
        <f t="shared" si="30"/>
        <v>6.218171296296704E-2</v>
      </c>
    </row>
    <row r="191" spans="1:27" x14ac:dyDescent="0.2">
      <c r="A191" s="5">
        <v>2023</v>
      </c>
      <c r="B191" s="2">
        <v>3</v>
      </c>
      <c r="C191" s="2">
        <v>4</v>
      </c>
      <c r="D191" s="3">
        <v>1</v>
      </c>
      <c r="E191" s="3"/>
      <c r="F191" s="3"/>
      <c r="G191" s="3"/>
      <c r="H191" s="3"/>
      <c r="I191" s="3"/>
      <c r="J191" s="3">
        <v>1</v>
      </c>
      <c r="K191" s="3"/>
      <c r="L191" s="3"/>
      <c r="M191" s="3"/>
      <c r="N191" s="3"/>
      <c r="O191" s="4">
        <v>0.95518518518518514</v>
      </c>
      <c r="P191" s="4">
        <v>0.10391203703703704</v>
      </c>
      <c r="Q191" s="8">
        <v>1.4583333333333299</v>
      </c>
      <c r="R191" s="8">
        <v>0.33333333333333298</v>
      </c>
      <c r="S191" s="4">
        <f t="shared" si="31"/>
        <v>0.72916666666666496</v>
      </c>
      <c r="T191" s="4">
        <f t="shared" si="25"/>
        <v>1.6843518518518501</v>
      </c>
      <c r="U191" s="4">
        <f t="shared" si="32"/>
        <v>0.22601851851852017</v>
      </c>
      <c r="V191" s="4">
        <f t="shared" si="34"/>
        <v>0</v>
      </c>
      <c r="W191" s="4">
        <f t="shared" si="35"/>
        <v>0.22601851851852017</v>
      </c>
      <c r="X191" s="4">
        <f t="shared" si="36"/>
        <v>0</v>
      </c>
      <c r="Y191" s="4">
        <f t="shared" si="37"/>
        <v>0</v>
      </c>
      <c r="Z191" s="4">
        <f t="shared" si="29"/>
        <v>0</v>
      </c>
      <c r="AA191" s="4">
        <f t="shared" si="30"/>
        <v>0.22601851851852017</v>
      </c>
    </row>
    <row r="192" spans="1:27" x14ac:dyDescent="0.2">
      <c r="A192" s="5">
        <v>2023</v>
      </c>
      <c r="B192" s="2">
        <v>4</v>
      </c>
      <c r="C192" s="2">
        <v>5</v>
      </c>
      <c r="D192" s="3"/>
      <c r="E192" s="3">
        <v>1</v>
      </c>
      <c r="F192" s="3">
        <v>2</v>
      </c>
      <c r="G192" s="3"/>
      <c r="H192" s="3"/>
      <c r="I192" s="3"/>
      <c r="J192" s="3">
        <v>1</v>
      </c>
      <c r="K192" s="3"/>
      <c r="L192" s="3"/>
      <c r="M192" s="3"/>
      <c r="N192" s="3"/>
      <c r="O192" s="4">
        <v>1.0230787037037037</v>
      </c>
      <c r="P192" s="4">
        <v>7.166666666666667E-2</v>
      </c>
      <c r="Q192" s="8">
        <v>1.4583333333333299</v>
      </c>
      <c r="R192" s="8">
        <v>0.33333333333333298</v>
      </c>
      <c r="S192" s="4">
        <f t="shared" si="31"/>
        <v>1.1666666666666639</v>
      </c>
      <c r="T192" s="4">
        <f t="shared" si="25"/>
        <v>2.1897453703703675</v>
      </c>
      <c r="U192" s="4">
        <f t="shared" si="32"/>
        <v>0.73141203703703761</v>
      </c>
      <c r="V192" s="4">
        <f t="shared" si="34"/>
        <v>0</v>
      </c>
      <c r="W192" s="4">
        <f t="shared" si="35"/>
        <v>0.73141203703703761</v>
      </c>
      <c r="X192" s="4">
        <f t="shared" si="36"/>
        <v>0</v>
      </c>
      <c r="Y192" s="4">
        <f t="shared" si="37"/>
        <v>0.29166666666666596</v>
      </c>
      <c r="Z192" s="4">
        <f t="shared" si="29"/>
        <v>0</v>
      </c>
      <c r="AA192" s="4">
        <f t="shared" si="30"/>
        <v>0.43974537037037165</v>
      </c>
    </row>
    <row r="193" spans="1:27" x14ac:dyDescent="0.2">
      <c r="A193" s="5">
        <v>2023</v>
      </c>
      <c r="B193" s="2">
        <v>5</v>
      </c>
      <c r="C193" s="2">
        <v>2</v>
      </c>
      <c r="D193" s="3"/>
      <c r="E193" s="3"/>
      <c r="F193" s="3">
        <v>2</v>
      </c>
      <c r="G193" s="3"/>
      <c r="H193" s="3"/>
      <c r="I193" s="3"/>
      <c r="J193" s="3"/>
      <c r="K193" s="3"/>
      <c r="L193" s="3"/>
      <c r="M193" s="3"/>
      <c r="N193" s="3"/>
      <c r="O193" s="4">
        <v>0</v>
      </c>
      <c r="P193" s="4">
        <v>0</v>
      </c>
      <c r="Q193" s="8">
        <v>1.4583333333333299</v>
      </c>
      <c r="R193" s="8">
        <v>0.33333333333333298</v>
      </c>
      <c r="S193" s="4">
        <f t="shared" si="31"/>
        <v>1.4583333333333299</v>
      </c>
      <c r="T193" s="4">
        <f t="shared" si="25"/>
        <v>1.4583333333333299</v>
      </c>
      <c r="U193" s="4">
        <f t="shared" si="32"/>
        <v>0</v>
      </c>
      <c r="V193" s="4">
        <f t="shared" si="34"/>
        <v>0</v>
      </c>
      <c r="W193" s="4">
        <f t="shared" si="35"/>
        <v>0</v>
      </c>
      <c r="X193" s="4">
        <f t="shared" si="36"/>
        <v>0</v>
      </c>
      <c r="Y193" s="4">
        <f t="shared" si="37"/>
        <v>0</v>
      </c>
      <c r="Z193" s="4">
        <f t="shared" si="29"/>
        <v>0</v>
      </c>
      <c r="AA193" s="4">
        <f t="shared" si="30"/>
        <v>0</v>
      </c>
    </row>
    <row r="194" spans="1:27" x14ac:dyDescent="0.2">
      <c r="W194" s="1">
        <f>SUM(W5:W193)</f>
        <v>71.83114156920108</v>
      </c>
      <c r="X194" s="1">
        <f>SUM(X5:X193)</f>
        <v>10.21057870370355</v>
      </c>
      <c r="Y194" s="1">
        <f>SUM(Y5:Y193)</f>
        <v>30.541849415204599</v>
      </c>
      <c r="Z194" s="1">
        <f>SUM(Z5:Z193)</f>
        <v>38.062847222221968</v>
      </c>
      <c r="AA194" s="1">
        <f>SUM(AA5:AA193)</f>
        <v>69.141560672514899</v>
      </c>
    </row>
    <row r="196" spans="1:27" x14ac:dyDescent="0.2">
      <c r="W196" s="1">
        <f>+W194-X194-Y194</f>
        <v>31.078713450292934</v>
      </c>
      <c r="Z196" s="1"/>
      <c r="AA196" s="1">
        <f>+AA194-Z194</f>
        <v>31.078713450292931</v>
      </c>
    </row>
    <row r="197" spans="1:27" x14ac:dyDescent="0.2">
      <c r="W197" s="1">
        <f>+W196/3</f>
        <v>10.359571150097645</v>
      </c>
    </row>
  </sheetData>
  <autoFilter ref="A4:AB193" xr:uid="{9559E0A9-FDCC-498C-B4D1-6C974D45ACCE}"/>
  <mergeCells count="2">
    <mergeCell ref="A2:R2"/>
    <mergeCell ref="S2:A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Source</vt:lpstr>
      <vt:lpstr>TCD</vt:lpstr>
      <vt:lpstr>Souhait</vt:lpstr>
      <vt:lpstr>Source!_FilterDatabase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2023-02-11T17:41:33Z</dcterms:created>
  <dcterms:modified xsi:type="dcterms:W3CDTF">2023-02-12T02:50:44Z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2023-01-30T00:00:00Z</vt:filetime>
  </property>
  <property fmtid="{D5CDD505-2E9C-101B-9397-08002B2CF9AE}" pid="3" name="Producer">
    <vt:lpwstr>ContinuIT PDF Printer</vt:lpwstr>
  </property>
  <property fmtid="{D5CDD505-2E9C-101B-9397-08002B2CF9AE}" pid="4" name="LastSaved">
    <vt:filetime>2023-01-30T00:00:00Z</vt:filetime>
  </property>
</Properties>
</file>