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Collin\Documents\"/>
    </mc:Choice>
  </mc:AlternateContent>
  <bookViews>
    <workbookView xWindow="0" yWindow="0" windowWidth="28800" windowHeight="10992"/>
  </bookViews>
  <sheets>
    <sheet name="Achat" sheetId="1" r:id="rId1"/>
    <sheet name="Personnel" sheetId="2" r:id="rId2"/>
    <sheet name="Liste habit" sheetId="3" r:id="rId3"/>
    <sheet name="Récap par personne" sheetId="4" r:id="rId4"/>
    <sheet name="Récap Total" sheetId="8" r:id="rId5"/>
  </sheets>
  <definedNames>
    <definedName name="_xlnm.Print_Area" localSheetId="0">Achat!$A$3:$J$3</definedName>
  </definedNames>
  <calcPr calcId="162913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 a="1"/>
  <c r="E2" i="4" s="1"/>
  <c r="G2" i="2" l="1"/>
  <c r="E2" i="2" s="1" a="1"/>
  <c r="E2" i="2" s="1"/>
  <c r="G3" i="2"/>
  <c r="E3" i="2" s="1" a="1"/>
  <c r="E3" i="2" s="1"/>
  <c r="G4" i="2"/>
  <c r="E4" i="2" s="1" a="1"/>
  <c r="E4" i="2" s="1"/>
  <c r="G5" i="2"/>
  <c r="E5" i="2" s="1" a="1"/>
  <c r="E5" i="2" s="1"/>
  <c r="G6" i="2"/>
  <c r="E6" i="2" s="1" a="1"/>
  <c r="E6" i="2" s="1"/>
  <c r="G7" i="2"/>
  <c r="E7" i="2" s="1" a="1"/>
  <c r="E7" i="2" s="1"/>
  <c r="G8" i="2"/>
  <c r="E8" i="2" s="1" a="1"/>
  <c r="E8" i="2" s="1"/>
  <c r="G9" i="2"/>
  <c r="E9" i="2" s="1" a="1"/>
  <c r="E9" i="2" s="1"/>
  <c r="G10" i="2"/>
  <c r="E10" i="2" s="1" a="1"/>
  <c r="E10" i="2" s="1"/>
  <c r="G11" i="2"/>
  <c r="E11" i="2" s="1" a="1"/>
  <c r="E11" i="2" s="1"/>
  <c r="G12" i="2"/>
  <c r="E12" i="2" s="1" a="1"/>
  <c r="E12" i="2" s="1"/>
  <c r="G13" i="2"/>
  <c r="E13" i="2" s="1" a="1"/>
  <c r="E13" i="2" s="1"/>
  <c r="G14" i="2"/>
  <c r="E14" i="2" s="1" a="1"/>
  <c r="E14" i="2" s="1"/>
  <c r="G15" i="2"/>
  <c r="E15" i="2" s="1" a="1"/>
  <c r="E15" i="2" s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</calcChain>
</file>

<file path=xl/sharedStrings.xml><?xml version="1.0" encoding="utf-8"?>
<sst xmlns="http://schemas.openxmlformats.org/spreadsheetml/2006/main" count="505" uniqueCount="218">
  <si>
    <t>Prénom</t>
  </si>
  <si>
    <t>Nom</t>
  </si>
  <si>
    <t>Poste</t>
  </si>
  <si>
    <t>Vêtement</t>
  </si>
  <si>
    <t>Taille</t>
  </si>
  <si>
    <t>Quantité</t>
  </si>
  <si>
    <t>Nombre de point</t>
  </si>
  <si>
    <t>Technicien</t>
  </si>
  <si>
    <t>S</t>
  </si>
  <si>
    <t>M</t>
  </si>
  <si>
    <t>Blouson</t>
  </si>
  <si>
    <t>Manteau</t>
  </si>
  <si>
    <t>Veste</t>
  </si>
  <si>
    <t>Softshell Homme</t>
  </si>
  <si>
    <t>Softshell Femme</t>
  </si>
  <si>
    <t>Polaire Homme</t>
  </si>
  <si>
    <t>Polaire Femme</t>
  </si>
  <si>
    <t>Sweatshirt</t>
  </si>
  <si>
    <t>Polo Homme</t>
  </si>
  <si>
    <t>Polo Femme</t>
  </si>
  <si>
    <t>T-Shirt Homme</t>
  </si>
  <si>
    <t>T-Shirt Femme</t>
  </si>
  <si>
    <t>T-Shirt Jaune</t>
  </si>
  <si>
    <t>Pantalon Homme</t>
  </si>
  <si>
    <t>Pantalon Femme</t>
  </si>
  <si>
    <t>Salopette</t>
  </si>
  <si>
    <t>Ceinture</t>
  </si>
  <si>
    <t>Protège Genoux</t>
  </si>
  <si>
    <t>Gilet Jaune</t>
  </si>
  <si>
    <t>L</t>
  </si>
  <si>
    <t>Point total</t>
  </si>
  <si>
    <t>Point</t>
  </si>
  <si>
    <t>Autre habit</t>
  </si>
  <si>
    <t>XS</t>
  </si>
  <si>
    <t>XL</t>
  </si>
  <si>
    <t>2XL</t>
  </si>
  <si>
    <t>70cm</t>
  </si>
  <si>
    <t>75cm</t>
  </si>
  <si>
    <t>80cm</t>
  </si>
  <si>
    <t>85cm</t>
  </si>
  <si>
    <t>90cm</t>
  </si>
  <si>
    <t>95cm</t>
  </si>
  <si>
    <t>100cm</t>
  </si>
  <si>
    <t>105cm</t>
  </si>
  <si>
    <t>110cm</t>
  </si>
  <si>
    <t>115cm</t>
  </si>
  <si>
    <t>120cm</t>
  </si>
  <si>
    <t>U</t>
  </si>
  <si>
    <t>Taille des habits</t>
  </si>
  <si>
    <t>Vêtement avec .jpg</t>
  </si>
  <si>
    <t>Opérateur</t>
  </si>
  <si>
    <t>Référence</t>
  </si>
  <si>
    <t>Count of Quantité</t>
  </si>
  <si>
    <t>Total</t>
  </si>
  <si>
    <t>10830_00819</t>
  </si>
  <si>
    <t>10830_00820</t>
  </si>
  <si>
    <t>10830_00821</t>
  </si>
  <si>
    <t>10830_00822</t>
  </si>
  <si>
    <t>10830_00823</t>
  </si>
  <si>
    <t>10830_00824</t>
  </si>
  <si>
    <t>10830_01079</t>
  </si>
  <si>
    <t>10830_01080</t>
  </si>
  <si>
    <t>10830_01081</t>
  </si>
  <si>
    <t>10830_01082</t>
  </si>
  <si>
    <t>10830_01083</t>
  </si>
  <si>
    <t>10830_01084</t>
  </si>
  <si>
    <t>10830_01085</t>
  </si>
  <si>
    <t>10830_01086</t>
  </si>
  <si>
    <t>10830_01087</t>
  </si>
  <si>
    <t>10830_01088</t>
  </si>
  <si>
    <t>10830_01089</t>
  </si>
  <si>
    <t>10830_00878 Birk</t>
  </si>
  <si>
    <t>10830_00879 Birk</t>
  </si>
  <si>
    <t>10830_00880 Birk</t>
  </si>
  <si>
    <t>10830_00881 Birk</t>
  </si>
  <si>
    <t>10830_00803</t>
  </si>
  <si>
    <t>10830_00804</t>
  </si>
  <si>
    <t>10830_00805</t>
  </si>
  <si>
    <t>10830_00806</t>
  </si>
  <si>
    <t>10830_00807</t>
  </si>
  <si>
    <t>10830_00808</t>
  </si>
  <si>
    <t>10830_00834</t>
  </si>
  <si>
    <t>10830_00835</t>
  </si>
  <si>
    <t>10830_00836</t>
  </si>
  <si>
    <t>10830_00837</t>
  </si>
  <si>
    <t>10830_00838</t>
  </si>
  <si>
    <t>10830_00839</t>
  </si>
  <si>
    <t>10830_00840</t>
  </si>
  <si>
    <t>10830_00841</t>
  </si>
  <si>
    <t>10830_00842</t>
  </si>
  <si>
    <t>10830_01041</t>
  </si>
  <si>
    <t>10830_00713</t>
  </si>
  <si>
    <t>10830_00714</t>
  </si>
  <si>
    <t>10830_00715</t>
  </si>
  <si>
    <t>10830_00716</t>
  </si>
  <si>
    <t>10830_00717</t>
  </si>
  <si>
    <t>10830_00718</t>
  </si>
  <si>
    <t>10830_00719</t>
  </si>
  <si>
    <t>10830_00720</t>
  </si>
  <si>
    <t>10830_00721</t>
  </si>
  <si>
    <t>10830_00722</t>
  </si>
  <si>
    <t>10830_00857</t>
  </si>
  <si>
    <t>10830_00858</t>
  </si>
  <si>
    <t>10830_00859</t>
  </si>
  <si>
    <t>10830_00860</t>
  </si>
  <si>
    <t>10830_00861</t>
  </si>
  <si>
    <t>10830_00862</t>
  </si>
  <si>
    <t>10830_00754</t>
  </si>
  <si>
    <t>10830_00755</t>
  </si>
  <si>
    <t>10830_00756</t>
  </si>
  <si>
    <t>10830_00757</t>
  </si>
  <si>
    <t>10830_00758</t>
  </si>
  <si>
    <t>10830_00759</t>
  </si>
  <si>
    <t>10830_00863</t>
  </si>
  <si>
    <t>10830_00864</t>
  </si>
  <si>
    <t>10830_00865</t>
  </si>
  <si>
    <t>10830_00866</t>
  </si>
  <si>
    <t>10830_00867</t>
  </si>
  <si>
    <t>10830_00868</t>
  </si>
  <si>
    <t>10830_00777</t>
  </si>
  <si>
    <t>10830_00778</t>
  </si>
  <si>
    <t>10830_00779</t>
  </si>
  <si>
    <t>10830_00780</t>
  </si>
  <si>
    <t>10830_00781</t>
  </si>
  <si>
    <t>10830_00782</t>
  </si>
  <si>
    <t>10830_00832</t>
  </si>
  <si>
    <t>10830_00734</t>
  </si>
  <si>
    <t>10830_00735</t>
  </si>
  <si>
    <t>10830_00736</t>
  </si>
  <si>
    <t>10830_00737</t>
  </si>
  <si>
    <t>10830_00738</t>
  </si>
  <si>
    <t>10830_00739</t>
  </si>
  <si>
    <t>10830_00740</t>
  </si>
  <si>
    <t>10830_00741</t>
  </si>
  <si>
    <t>10830_00742</t>
  </si>
  <si>
    <t>10830_00850</t>
  </si>
  <si>
    <t>10830_00851</t>
  </si>
  <si>
    <t>10830_00852</t>
  </si>
  <si>
    <t>10830_00853</t>
  </si>
  <si>
    <t>10830_00854</t>
  </si>
  <si>
    <t>10830_00855</t>
  </si>
  <si>
    <t>10830_00746</t>
  </si>
  <si>
    <t>10830_00747</t>
  </si>
  <si>
    <t>10830_00748</t>
  </si>
  <si>
    <t>10830_00749</t>
  </si>
  <si>
    <t>10830_00750</t>
  </si>
  <si>
    <t>10830_00751</t>
  </si>
  <si>
    <t>10830_00768</t>
  </si>
  <si>
    <t>10830_00769</t>
  </si>
  <si>
    <t>10830_00770</t>
  </si>
  <si>
    <t>10830_00771</t>
  </si>
  <si>
    <t>10830_00772</t>
  </si>
  <si>
    <t>10830_00773</t>
  </si>
  <si>
    <t>10830_00870</t>
  </si>
  <si>
    <t>10830_00871</t>
  </si>
  <si>
    <t>10830_00872</t>
  </si>
  <si>
    <t>10830_00873</t>
  </si>
  <si>
    <t>10830_00874</t>
  </si>
  <si>
    <t>10830_00787</t>
  </si>
  <si>
    <t>10830_00788</t>
  </si>
  <si>
    <t>10830_00789</t>
  </si>
  <si>
    <t>10830_00790</t>
  </si>
  <si>
    <t>10830_00791</t>
  </si>
  <si>
    <t>10830_00875</t>
  </si>
  <si>
    <t>10830_00812</t>
  </si>
  <si>
    <t>10830_00813</t>
  </si>
  <si>
    <t>10830_00814</t>
  </si>
  <si>
    <t>10830_00815</t>
  </si>
  <si>
    <t>10830_00816</t>
  </si>
  <si>
    <t>10830_00797</t>
  </si>
  <si>
    <t>10830_00798</t>
  </si>
  <si>
    <t>10830_00799</t>
  </si>
  <si>
    <t>10830_00800</t>
  </si>
  <si>
    <t>10830_00801</t>
  </si>
  <si>
    <t>Jouer avec le TCD pour afficher soit le vêtement soit la référence</t>
  </si>
  <si>
    <t>Point max</t>
  </si>
  <si>
    <t>Date arrivé</t>
  </si>
  <si>
    <t>T-Shirt Femme / T-Shirt Jaune / Veste</t>
  </si>
  <si>
    <t>Sexe</t>
  </si>
  <si>
    <t>Autre</t>
  </si>
  <si>
    <t>N° Trimestre</t>
  </si>
  <si>
    <t>N° trimestre dit si l'employé est là avant le 01/01/2022</t>
  </si>
  <si>
    <t>5</t>
  </si>
  <si>
    <t>3</t>
  </si>
  <si>
    <t>Homme</t>
  </si>
  <si>
    <t>Femme</t>
  </si>
  <si>
    <t xml:space="preserve">Date : </t>
  </si>
  <si>
    <t>Signature</t>
  </si>
  <si>
    <t>lors de la commande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</si>
  <si>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</si>
  <si>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</si>
  <si>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</si>
  <si>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</si>
  <si>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</si>
  <si>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</si>
  <si>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</si>
  <si>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</si>
  <si>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</si>
  <si>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</si>
  <si>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</si>
  <si>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</si>
  <si>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</si>
  <si>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</si>
  <si>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</si>
  <si>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</si>
  <si>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</si>
  <si>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</si>
  <si>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</si>
  <si>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</si>
  <si>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</si>
  <si>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</si>
  <si>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</si>
  <si>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</si>
  <si>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</si>
  <si>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</si>
  <si>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</si>
  <si>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</si>
  <si>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lors de la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</si>
</sst>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6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0" xfId="0" applyFill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3" borderId="9" xfId="0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14" fontId="0" fillId="4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quotePrefix="1" applyFill="1" applyAlignment="1">
      <alignment horizontal="left"/>
    </xf>
    <xf numFmtId="0" fontId="0" fillId="0" borderId="9" xfId="0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35">
    <dxf>
      <numFmt numFmtId="30" formatCode="@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</xdr:colOff>
          <xdr:row>10</xdr:row>
          <xdr:rowOff>0</xdr:rowOff>
        </xdr:from>
        <xdr:to>
          <xdr:col>13</xdr:col>
          <xdr:colOff>38100</xdr:colOff>
          <xdr:row>13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llin, Elouan" refreshedDate="44881.398282291666" createdVersion="6" refreshedVersion="6" minRefreshableVersion="3" recordCount="1">
  <cacheSource type="worksheet">
    <worksheetSource name="Table16"/>
  </cacheSource>
  <cacheFields count="5">
    <cacheField name="Vêtement" numFmtId="0">
      <sharedItems containsBlank="1" count="6">
        <s v="Polo Homme"/>
        <m u="1"/>
        <s v="Ceinture" u="1"/>
        <s v="Blouson" u="1"/>
        <s v="Gilet Jaune" u="1"/>
        <s v="Manteau" u="1"/>
      </sharedItems>
    </cacheField>
    <cacheField name="Taille" numFmtId="0">
      <sharedItems containsBlank="1" count="5">
        <s v="M"/>
        <s v="75cm" u="1"/>
        <m u="1"/>
        <s v="70cm" u="1"/>
        <s v="S" u="1"/>
      </sharedItems>
    </cacheField>
    <cacheField name="Quantité" numFmtId="0">
      <sharedItems/>
    </cacheField>
    <cacheField name="Point" numFmtId="49">
      <sharedItems/>
    </cacheField>
    <cacheField name="Référenc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s v="5"/>
    <s v="3"/>
    <s v="10830_0077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4" applyNumberFormats="0" applyBorderFormats="0" applyFontFormats="0" applyPatternFormats="0" applyAlignmentFormats="0" applyWidthHeightFormats="1" dataCaption="Values" grandTotalCaption="Total" updatedVersion="6" minRefreshableVersion="3" useAutoFormatting="1" colGrandTotals="0" itemPrintTitles="1" createdVersion="6" indent="0" outline="1" outlineData="1" multipleFieldFilters="0" rowHeaderCaption="Taille" colHeaderCaption="Vêtement">
  <location ref="A3:B6" firstHeaderRow="1" firstDataRow="1" firstDataCol="1"/>
  <pivotFields count="5">
    <pivotField axis="axisRow" showAll="0">
      <items count="7">
        <item m="1" x="3"/>
        <item m="1" x="4"/>
        <item m="1" x="1"/>
        <item m="1" x="2"/>
        <item m="1" x="5"/>
        <item x="0"/>
        <item t="default"/>
      </items>
    </pivotField>
    <pivotField axis="axisRow" showAll="0">
      <items count="6">
        <item m="1" x="4"/>
        <item m="1" x="2"/>
        <item m="1" x="3"/>
        <item m="1" x="1"/>
        <item x="0"/>
        <item t="default"/>
      </items>
    </pivotField>
    <pivotField dataField="1" showAll="0"/>
    <pivotField showAll="0"/>
    <pivotField showAll="0" defaultSubtotal="0"/>
  </pivotFields>
  <rowFields count="2">
    <field x="0"/>
    <field x="1"/>
  </rowFields>
  <rowItems count="3">
    <i>
      <x v="5"/>
    </i>
    <i r="1">
      <x v="4"/>
    </i>
    <i t="grand">
      <x/>
    </i>
  </rowItems>
  <colItems count="1">
    <i/>
  </colItems>
  <dataFields count="1">
    <dataField name="Count of Quantité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3:H4" totalsRowShown="0">
  <autoFilter ref="A3:H4"/>
  <tableColumns count="8">
    <tableColumn id="1" name="Nom"/>
    <tableColumn id="2" name="Prénom"/>
    <tableColumn id="3" name="Poste"/>
    <tableColumn id="4" name="Vêtement"/>
    <tableColumn id="5" name="Taille"/>
    <tableColumn id="6" name="Quantité"/>
    <tableColumn id="7" name="Point"/>
    <tableColumn id="8" name="Point total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A1:G15" totalsRowShown="0" headerRowDxfId="33">
  <autoFilter ref="A1:G15"/>
  <tableColumns count="7">
    <tableColumn id="1" name="Prénom" dataDxfId="32"/>
    <tableColumn id="2" name="Nom" dataDxfId="31"/>
    <tableColumn id="6" name="Sexe" dataDxfId="30"/>
    <tableColumn id="3" name="Poste"/>
    <tableColumn id="4" name="Point max" dataDxfId="29">
      <calculatedColumnFormula array="1">INDEX(Table6[Point max],MATCH(Table4[[#This Row],[Poste]]&amp;Table4[[#This Row],[N° Trimestre]],Table6[Poste]&amp;Table6[N° Trimestre],0))</calculatedColumnFormula>
    </tableColumn>
    <tableColumn id="5" name="Date arrivé" dataDxfId="28"/>
    <tableColumn id="7" name="N° Trimestre" dataDxfId="27">
      <calculatedColumnFormula>IF(Table4[[#This Row],[Date arrivé]]&gt;DATE(2022,1,1),ROUNDUP(MONTH(Table4[[#This Row],[Date arrivé]])/3,0),"1")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6" displayName="Table6" ref="I3:K15" totalsRowShown="0">
  <autoFilter ref="I3:K15"/>
  <tableColumns count="3">
    <tableColumn id="1" name="Poste" dataDxfId="26"/>
    <tableColumn id="2" name="N° Trimestre" dataDxfId="25"/>
    <tableColumn id="3" name="Point max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24" displayName="Table24" ref="A1:C20" totalsRowShown="0">
  <autoFilter ref="A1:C20"/>
  <tableColumns count="3">
    <tableColumn id="1" name="Vêtement" dataDxfId="23"/>
    <tableColumn id="3" name="Vêtement avec .jpg" dataDxfId="22">
      <calculatedColumnFormula>Table24[[#This Row],[Vêtement]]&amp;".jpg"</calculatedColumnFormula>
    </tableColumn>
    <tableColumn id="2" name="Nombre de poi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2" displayName="Table2" ref="O1:Q121" totalsRowShown="0">
  <autoFilter ref="O1:Q121"/>
  <tableColumns count="3">
    <tableColumn id="1" name="Vêtement" dataDxfId="21"/>
    <tableColumn id="2" name="Taille" dataDxfId="20"/>
    <tableColumn id="3" name="Référence" dataDxf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7" displayName="Table7" ref="F3:F13" totalsRowShown="0" dataDxfId="18">
  <autoFilter ref="F3:F13"/>
  <tableColumns count="1">
    <tableColumn id="1" name="Pantalon Homme" dataDxfId="1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8" displayName="Table8" ref="G3:G13" totalsRowShown="0" dataDxfId="16">
  <autoFilter ref="G3:G13"/>
  <tableColumns count="1">
    <tableColumn id="1" name="Pantalon Femme" dataDxfId="1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9" displayName="Table9" ref="H3:H12" totalsRowShown="0" dataDxfId="14">
  <autoFilter ref="H3:H12"/>
  <tableColumns count="1">
    <tableColumn id="1" name="Salopette" dataDxfId="1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10" displayName="Table10" ref="I3:I14" totalsRowShown="0" dataDxfId="12">
  <autoFilter ref="I3:I14"/>
  <tableColumns count="1">
    <tableColumn id="1" name="Ceinture" dataDxfId="1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11" displayName="Table11" ref="J3:J9" totalsRowShown="0" dataDxfId="10">
  <autoFilter ref="J3:J9"/>
  <tableColumns count="1">
    <tableColumn id="1" name="Autre habit" dataDxfId="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12" displayName="Table12" ref="K3:K4" totalsRowShown="0" dataDxfId="8">
  <autoFilter ref="K3:K4"/>
  <tableColumns count="1">
    <tableColumn id="1" name="Protège Genoux" dataDxfId="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13" displayName="Table13" ref="L3:L7" totalsRowShown="0" dataDxfId="6">
  <autoFilter ref="L3:L7"/>
  <tableColumns count="1">
    <tableColumn id="1" name="Gilet Jaune" dataDxfId="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6" name="Table17" displayName="Table17" ref="M3:M8" totalsRowShown="0" headerRowDxfId="4" dataDxfId="3">
  <autoFilter ref="M3:M8"/>
  <tableColumns count="1">
    <tableColumn id="1" name="T-Shirt Femme / T-Shirt Jaune / Veste" dataDxfId="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5" name="Table16" displayName="Table16" ref="A1:E2" totalsRowShown="0">
  <autoFilter ref="A1:E2"/>
  <tableColumns count="5">
    <tableColumn id="4" name="Vêtement"/>
    <tableColumn id="5" name="Taille"/>
    <tableColumn id="6" name="Quantité"/>
    <tableColumn id="7" name="Point" dataDxfId="0"/>
    <tableColumn id="8" name="Référence" dataDxfId="1">
      <calculatedColumnFormula array="1">INDEX(Table2[Référence],MATCH(1,(Table2[Vêtement]=Table16[[#This Row],[Vêtement]])*(Table2[Taille]=Table16[[#This Row],[Taille]]),0),1)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4"/>
  <sheetViews>
    <sheetView tabSelected="1" workbookViewId="0">
      <selection activeCell="C2" sqref="C2"/>
    </sheetView>
  </sheetViews>
  <sheetFormatPr defaultRowHeight="14.4" x14ac:dyDescent="0.3"/>
  <cols>
    <col min="1" max="1" width="14.109375" customWidth="1"/>
    <col min="2" max="4" width="12.109375" customWidth="1"/>
    <col min="5" max="5" width="13.44140625" bestFit="1" customWidth="1"/>
    <col min="6" max="6" width="15.33203125" bestFit="1" customWidth="1"/>
    <col min="7" max="7" width="12.109375" style="8" customWidth="1"/>
    <col min="8" max="8" width="12.109375" style="15" customWidth="1"/>
    <col min="9" max="9" width="15.6640625" bestFit="1" customWidth="1"/>
  </cols>
  <sheetData>
    <row r="1" spans="1:8" x14ac:dyDescent="0.3">
      <c r="A1" s="38" t="s">
        <v>186</v>
      </c>
      <c r="D1" s="38" t="s">
        <v>187</v>
      </c>
      <c r="E1" t="s">
        <v>188</v>
      </c>
    </row>
    <row r="2" spans="1:8" x14ac:dyDescent="0.3">
      <c r="E2" t="s">
        <v>217</v>
      </c>
    </row>
    <row r="3" spans="1:8" x14ac:dyDescent="0.3">
      <c r="A3" t="s">
        <v>1</v>
      </c>
      <c r="B3" t="s">
        <v>0</v>
      </c>
      <c r="C3" t="s">
        <v>2</v>
      </c>
      <c r="D3" t="s">
        <v>3</v>
      </c>
      <c r="E3" t="s">
        <v>4</v>
      </c>
      <c r="F3" t="s">
        <v>5</v>
      </c>
      <c r="G3" s="8" t="s">
        <v>31</v>
      </c>
      <c r="H3" s="15" t="s">
        <v>30</v>
      </c>
    </row>
    <row r="4" spans="1:8" x14ac:dyDescent="0.3">
      <c r="A4" t="s">
        <v>203</v>
      </c>
      <c r="B4" t="s">
        <v>189</v>
      </c>
      <c r="C4" t="s">
        <v>7</v>
      </c>
      <c r="D4" t="s">
        <v>18</v>
      </c>
      <c r="E4" t="s">
        <v>9</v>
      </c>
      <c r="F4" t="s">
        <v>182</v>
      </c>
      <c r="G4" s="8" t="s">
        <v>183</v>
      </c>
      <c r="H4" s="15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9</xdr:col>
                    <xdr:colOff>45720</xdr:colOff>
                    <xdr:row>10</xdr:row>
                    <xdr:rowOff>0</xdr:rowOff>
                  </from>
                  <to>
                    <xdr:col>13</xdr:col>
                    <xdr:colOff>38100</xdr:colOff>
                    <xdr:row>13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15"/>
  <sheetViews>
    <sheetView workbookViewId="0">
      <selection activeCell="F25" sqref="F25"/>
    </sheetView>
  </sheetViews>
  <sheetFormatPr defaultColWidth="11.5546875" defaultRowHeight="14.4" x14ac:dyDescent="0.3"/>
  <cols>
    <col min="1" max="1" width="12.109375" bestFit="1" customWidth="1"/>
    <col min="2" max="2" width="14.109375" bestFit="1" customWidth="1"/>
    <col min="3" max="3" width="16.6640625" customWidth="1"/>
    <col min="4" max="4" width="10.109375" style="6" bestFit="1" customWidth="1"/>
    <col min="5" max="5" width="13.88671875" style="6" bestFit="1" customWidth="1"/>
    <col min="6" max="6" width="14.5546875" style="12" bestFit="1" customWidth="1"/>
    <col min="7" max="7" width="15.77734375" style="12" bestFit="1" customWidth="1"/>
    <col min="8" max="8" width="11.6640625" style="6" bestFit="1" customWidth="1"/>
    <col min="9" max="9" width="10.109375" style="6" bestFit="1" customWidth="1"/>
    <col min="10" max="10" width="13.5546875" bestFit="1" customWidth="1"/>
    <col min="11" max="11" width="24" bestFit="1" customWidth="1"/>
    <col min="12" max="12" width="14.44140625" bestFit="1" customWidth="1"/>
  </cols>
  <sheetData>
    <row r="1" spans="1:13" x14ac:dyDescent="0.3">
      <c r="A1" s="27" t="s">
        <v>0</v>
      </c>
      <c r="B1" s="27" t="s">
        <v>1</v>
      </c>
      <c r="C1" s="27" t="s">
        <v>178</v>
      </c>
      <c r="D1" s="27" t="s">
        <v>2</v>
      </c>
      <c r="E1" s="27" t="s">
        <v>175</v>
      </c>
      <c r="F1" s="27" t="s">
        <v>176</v>
      </c>
      <c r="G1" s="27" t="s">
        <v>180</v>
      </c>
      <c r="H1" s="36" t="s">
        <v>181</v>
      </c>
      <c r="I1" s="10"/>
    </row>
    <row r="2" spans="1:13" x14ac:dyDescent="0.3">
      <c r="A2" s="1" t="s">
        <v>189</v>
      </c>
      <c r="B2" s="1" t="s">
        <v>203</v>
      </c>
      <c r="C2" s="1" t="s">
        <v>184</v>
      </c>
      <c r="D2" s="3" t="s">
        <v>50</v>
      </c>
      <c r="E2" s="3">
        <f t="array" ref="E2">INDEX(Table6[Point max],MATCH(Table4[[#This Row],[Poste]]&amp;Table4[[#This Row],[N° Trimestre]],Table6[Poste]&amp;Table6[N° Trimestre],0))</f>
        <v>24</v>
      </c>
      <c r="F2" s="33">
        <v>44237</v>
      </c>
      <c r="G2" s="12" t="str">
        <f>IF(Table4[[#This Row],[Date arrivé]]&gt;DATE(2022,1,1),ROUNDUP(MONTH(Table4[[#This Row],[Date arrivé]])/3,0),"1")</f>
        <v>1</v>
      </c>
      <c r="H2" s="2"/>
    </row>
    <row r="3" spans="1:13" x14ac:dyDescent="0.3">
      <c r="A3" s="1" t="s">
        <v>190</v>
      </c>
      <c r="B3" s="1" t="s">
        <v>204</v>
      </c>
      <c r="C3" s="1" t="s">
        <v>184</v>
      </c>
      <c r="D3" s="3" t="s">
        <v>50</v>
      </c>
      <c r="E3" s="3">
        <f t="array" ref="E3">INDEX(Table6[Point max],MATCH(Table4[[#This Row],[Poste]]&amp;Table4[[#This Row],[N° Trimestre]],Table6[Poste]&amp;Table6[N° Trimestre],0))</f>
        <v>24</v>
      </c>
      <c r="F3" s="33">
        <v>44237</v>
      </c>
      <c r="G3" s="12" t="str">
        <f>IF(Table4[[#This Row],[Date arrivé]]&gt;DATE(2022,1,1),ROUNDUP(MONTH(Table4[[#This Row],[Date arrivé]])/3,0),"1")</f>
        <v>1</v>
      </c>
      <c r="H3" s="2"/>
      <c r="I3" t="s">
        <v>2</v>
      </c>
      <c r="J3" t="s">
        <v>180</v>
      </c>
      <c r="K3" s="12" t="s">
        <v>175</v>
      </c>
    </row>
    <row r="4" spans="1:13" x14ac:dyDescent="0.3">
      <c r="A4" s="1" t="s">
        <v>191</v>
      </c>
      <c r="B4" s="1" t="s">
        <v>205</v>
      </c>
      <c r="C4" s="1" t="s">
        <v>184</v>
      </c>
      <c r="D4" s="3" t="s">
        <v>50</v>
      </c>
      <c r="E4" s="3">
        <f t="array" ref="E4">INDEX(Table6[Point max],MATCH(Table4[[#This Row],[Poste]]&amp;Table4[[#This Row],[N° Trimestre]],Table6[Poste]&amp;Table6[N° Trimestre],0))</f>
        <v>24</v>
      </c>
      <c r="F4" s="33">
        <v>43983</v>
      </c>
      <c r="G4" s="12" t="str">
        <f>IF(Table4[[#This Row],[Date arrivé]]&gt;DATE(2022,1,1),ROUNDUP(MONTH(Table4[[#This Row],[Date arrivé]])/3,0),"1")</f>
        <v>1</v>
      </c>
      <c r="H4" s="1"/>
      <c r="I4" s="5" t="s">
        <v>7</v>
      </c>
      <c r="J4" s="12">
        <v>1</v>
      </c>
      <c r="K4" s="12">
        <v>36</v>
      </c>
    </row>
    <row r="5" spans="1:13" x14ac:dyDescent="0.3">
      <c r="A5" s="1" t="s">
        <v>192</v>
      </c>
      <c r="B5" s="1" t="s">
        <v>206</v>
      </c>
      <c r="C5" s="1" t="s">
        <v>184</v>
      </c>
      <c r="D5" s="5" t="s">
        <v>7</v>
      </c>
      <c r="E5" s="5">
        <f t="array" ref="E5">INDEX(Table6[Point max],MATCH(Table4[[#This Row],[Poste]]&amp;Table4[[#This Row],[N° Trimestre]],Table6[Poste]&amp;Table6[N° Trimestre],0))</f>
        <v>36</v>
      </c>
      <c r="F5" s="31">
        <v>44287</v>
      </c>
      <c r="G5" s="12" t="str">
        <f>IF(Table4[[#This Row],[Date arrivé]]&gt;DATE(2022,1,1),ROUNDUP(MONTH(Table4[[#This Row],[Date arrivé]])/3,0),"1")</f>
        <v>1</v>
      </c>
      <c r="H5" s="1"/>
      <c r="I5" s="5" t="s">
        <v>7</v>
      </c>
      <c r="J5" s="12">
        <v>2</v>
      </c>
      <c r="K5" s="12">
        <v>24</v>
      </c>
      <c r="L5" s="7"/>
      <c r="M5" s="7"/>
    </row>
    <row r="6" spans="1:13" x14ac:dyDescent="0.3">
      <c r="A6" s="1" t="s">
        <v>193</v>
      </c>
      <c r="B6" s="1" t="s">
        <v>207</v>
      </c>
      <c r="C6" s="1" t="s">
        <v>185</v>
      </c>
      <c r="D6" s="4" t="s">
        <v>179</v>
      </c>
      <c r="E6" s="4">
        <f t="array" ref="E6">INDEX(Table6[Point max],MATCH(Table4[[#This Row],[Poste]]&amp;Table4[[#This Row],[N° Trimestre]],Table6[Poste]&amp;Table6[N° Trimestre],0))</f>
        <v>24</v>
      </c>
      <c r="F6" s="32">
        <v>44136</v>
      </c>
      <c r="G6" s="12" t="str">
        <f>IF(Table4[[#This Row],[Date arrivé]]&gt;DATE(2022,1,1),ROUNDUP(MONTH(Table4[[#This Row],[Date arrivé]])/3,0),"1")</f>
        <v>1</v>
      </c>
      <c r="H6" s="1"/>
      <c r="I6" s="5" t="s">
        <v>7</v>
      </c>
      <c r="J6" s="12">
        <v>3</v>
      </c>
      <c r="K6" s="12">
        <v>12</v>
      </c>
      <c r="L6" s="2"/>
      <c r="M6" s="37"/>
    </row>
    <row r="7" spans="1:13" x14ac:dyDescent="0.3">
      <c r="A7" s="1" t="s">
        <v>194</v>
      </c>
      <c r="B7" s="1" t="s">
        <v>208</v>
      </c>
      <c r="C7" s="1" t="s">
        <v>184</v>
      </c>
      <c r="D7" s="3" t="s">
        <v>50</v>
      </c>
      <c r="E7" s="3">
        <f t="array" ref="E7">INDEX(Table6[Point max],MATCH(Table4[[#This Row],[Poste]]&amp;Table4[[#This Row],[N° Trimestre]],Table6[Poste]&amp;Table6[N° Trimestre],0))</f>
        <v>0</v>
      </c>
      <c r="F7" s="33">
        <v>44860</v>
      </c>
      <c r="G7" s="12">
        <f>IF(Table4[[#This Row],[Date arrivé]]&gt;DATE(2022,1,1),ROUNDUP(MONTH(Table4[[#This Row],[Date arrivé]])/3,0),"1")</f>
        <v>4</v>
      </c>
      <c r="H7" s="35"/>
      <c r="I7" s="5" t="s">
        <v>7</v>
      </c>
      <c r="J7" s="12">
        <v>4</v>
      </c>
      <c r="K7" s="12">
        <v>0</v>
      </c>
      <c r="L7" s="12"/>
      <c r="M7" s="12"/>
    </row>
    <row r="8" spans="1:13" x14ac:dyDescent="0.3">
      <c r="A8" s="1" t="s">
        <v>195</v>
      </c>
      <c r="B8" s="1" t="s">
        <v>209</v>
      </c>
      <c r="C8" s="1" t="s">
        <v>184</v>
      </c>
      <c r="D8" s="3" t="s">
        <v>50</v>
      </c>
      <c r="E8" s="3">
        <f t="array" ref="E8">INDEX(Table6[Point max],MATCH(Table4[[#This Row],[Poste]]&amp;Table4[[#This Row],[N° Trimestre]],Table6[Poste]&amp;Table6[N° Trimestre],0))</f>
        <v>24</v>
      </c>
      <c r="F8" s="33">
        <v>44221</v>
      </c>
      <c r="G8" s="12" t="str">
        <f>IF(Table4[[#This Row],[Date arrivé]]&gt;DATE(2022,1,1),ROUNDUP(MONTH(Table4[[#This Row],[Date arrivé]])/3,0),"1")</f>
        <v>1</v>
      </c>
      <c r="H8" s="1"/>
      <c r="I8" s="3" t="s">
        <v>50</v>
      </c>
      <c r="J8" s="12">
        <v>1</v>
      </c>
      <c r="K8" s="12">
        <v>24</v>
      </c>
      <c r="L8" s="12"/>
      <c r="M8" s="12"/>
    </row>
    <row r="9" spans="1:13" x14ac:dyDescent="0.3">
      <c r="A9" s="1" t="s">
        <v>196</v>
      </c>
      <c r="B9" s="1" t="s">
        <v>210</v>
      </c>
      <c r="C9" s="1" t="s">
        <v>185</v>
      </c>
      <c r="D9" s="5" t="s">
        <v>7</v>
      </c>
      <c r="E9" s="5">
        <f t="array" ref="E9">INDEX(Table6[Point max],MATCH(Table4[[#This Row],[Poste]]&amp;Table4[[#This Row],[N° Trimestre]],Table6[Poste]&amp;Table6[N° Trimestre],0))</f>
        <v>36</v>
      </c>
      <c r="F9" s="31">
        <v>44473</v>
      </c>
      <c r="G9" s="12" t="str">
        <f>IF(Table4[[#This Row],[Date arrivé]]&gt;DATE(2022,1,1),ROUNDUP(MONTH(Table4[[#This Row],[Date arrivé]])/3,0),"1")</f>
        <v>1</v>
      </c>
      <c r="H9" s="1"/>
      <c r="I9" s="3" t="s">
        <v>50</v>
      </c>
      <c r="J9" s="12">
        <v>2</v>
      </c>
      <c r="K9" s="12">
        <v>18</v>
      </c>
      <c r="L9" s="12"/>
      <c r="M9" s="12"/>
    </row>
    <row r="10" spans="1:13" x14ac:dyDescent="0.3">
      <c r="A10" s="1" t="s">
        <v>197</v>
      </c>
      <c r="B10" s="1" t="s">
        <v>211</v>
      </c>
      <c r="C10" s="1" t="s">
        <v>185</v>
      </c>
      <c r="D10" s="3" t="s">
        <v>50</v>
      </c>
      <c r="E10" s="3">
        <f t="array" ref="E10">INDEX(Table6[Point max],MATCH(Table4[[#This Row],[Poste]]&amp;Table4[[#This Row],[N° Trimestre]],Table6[Poste]&amp;Table6[N° Trimestre],0))</f>
        <v>24</v>
      </c>
      <c r="F10" s="33">
        <v>44136</v>
      </c>
      <c r="G10" s="12" t="str">
        <f>IF(Table4[[#This Row],[Date arrivé]]&gt;DATE(2022,1,1),ROUNDUP(MONTH(Table4[[#This Row],[Date arrivé]])/3,0),"1")</f>
        <v>1</v>
      </c>
      <c r="H10" s="1"/>
      <c r="I10" s="3" t="s">
        <v>50</v>
      </c>
      <c r="J10" s="12">
        <v>3</v>
      </c>
      <c r="K10" s="12">
        <v>12</v>
      </c>
      <c r="L10" s="12"/>
      <c r="M10" s="12"/>
    </row>
    <row r="11" spans="1:13" x14ac:dyDescent="0.3">
      <c r="A11" s="1" t="s">
        <v>198</v>
      </c>
      <c r="B11" s="1" t="s">
        <v>212</v>
      </c>
      <c r="C11" s="1" t="s">
        <v>185</v>
      </c>
      <c r="D11" s="3" t="s">
        <v>50</v>
      </c>
      <c r="E11" s="3">
        <f t="array" ref="E11">INDEX(Table6[Point max],MATCH(Table4[[#This Row],[Poste]]&amp;Table4[[#This Row],[N° Trimestre]],Table6[Poste]&amp;Table6[N° Trimestre],0))</f>
        <v>0</v>
      </c>
      <c r="F11" s="33">
        <v>44860</v>
      </c>
      <c r="G11" s="12">
        <f>IF(Table4[[#This Row],[Date arrivé]]&gt;DATE(2022,1,1),ROUNDUP(MONTH(Table4[[#This Row],[Date arrivé]])/3,0),"1")</f>
        <v>4</v>
      </c>
      <c r="H11" s="35"/>
      <c r="I11" s="3" t="s">
        <v>50</v>
      </c>
      <c r="J11" s="12">
        <v>4</v>
      </c>
      <c r="K11" s="12">
        <v>0</v>
      </c>
    </row>
    <row r="12" spans="1:13" x14ac:dyDescent="0.3">
      <c r="A12" s="1" t="s">
        <v>199</v>
      </c>
      <c r="B12" s="1" t="s">
        <v>213</v>
      </c>
      <c r="C12" s="1" t="s">
        <v>185</v>
      </c>
      <c r="D12" s="5" t="s">
        <v>7</v>
      </c>
      <c r="E12" s="5">
        <f t="array" ref="E12">INDEX(Table6[Point max],MATCH(Table4[[#This Row],[Poste]]&amp;Table4[[#This Row],[N° Trimestre]],Table6[Poste]&amp;Table6[N° Trimestre],0))</f>
        <v>36</v>
      </c>
      <c r="F12" s="34">
        <v>44044</v>
      </c>
      <c r="G12" s="12" t="str">
        <f>IF(Table4[[#This Row],[Date arrivé]]&gt;DATE(2022,1,1),ROUNDUP(MONTH(Table4[[#This Row],[Date arrivé]])/3,0),"1")</f>
        <v>1</v>
      </c>
      <c r="H12" s="9"/>
      <c r="I12" s="30" t="s">
        <v>179</v>
      </c>
      <c r="J12" s="12">
        <v>1</v>
      </c>
      <c r="K12" s="12">
        <v>24</v>
      </c>
    </row>
    <row r="13" spans="1:13" x14ac:dyDescent="0.3">
      <c r="A13" s="1" t="s">
        <v>200</v>
      </c>
      <c r="B13" s="1" t="s">
        <v>214</v>
      </c>
      <c r="C13" s="1" t="s">
        <v>185</v>
      </c>
      <c r="D13" s="3" t="s">
        <v>50</v>
      </c>
      <c r="E13" s="3">
        <f t="array" ref="E13">INDEX(Table6[Point max],MATCH(Table4[[#This Row],[Poste]]&amp;Table4[[#This Row],[N° Trimestre]],Table6[Poste]&amp;Table6[N° Trimestre],0))</f>
        <v>24</v>
      </c>
      <c r="F13" s="33">
        <v>44237</v>
      </c>
      <c r="G13" s="12" t="str">
        <f>IF(Table4[[#This Row],[Date arrivé]]&gt;DATE(2022,1,1),ROUNDUP(MONTH(Table4[[#This Row],[Date arrivé]])/3,0),"1")</f>
        <v>1</v>
      </c>
      <c r="H13"/>
      <c r="I13" s="30" t="s">
        <v>179</v>
      </c>
      <c r="J13" s="12">
        <v>2</v>
      </c>
      <c r="K13" s="12">
        <v>18</v>
      </c>
    </row>
    <row r="14" spans="1:13" x14ac:dyDescent="0.3">
      <c r="A14" s="1" t="s">
        <v>201</v>
      </c>
      <c r="B14" s="1" t="s">
        <v>215</v>
      </c>
      <c r="C14" s="1" t="s">
        <v>185</v>
      </c>
      <c r="D14" s="5" t="s">
        <v>7</v>
      </c>
      <c r="E14" s="5">
        <f t="array" ref="E14">INDEX(Table6[Point max],MATCH(Table4[[#This Row],[Poste]]&amp;Table4[[#This Row],[N° Trimestre]],Table6[Poste]&amp;Table6[N° Trimestre],0))</f>
        <v>36</v>
      </c>
      <c r="F14" s="34">
        <v>44105</v>
      </c>
      <c r="G14" s="12" t="str">
        <f>IF(Table4[[#This Row],[Date arrivé]]&gt;DATE(2022,1,1),ROUNDUP(MONTH(Table4[[#This Row],[Date arrivé]])/3,0),"1")</f>
        <v>1</v>
      </c>
      <c r="H14"/>
      <c r="I14" s="30" t="s">
        <v>179</v>
      </c>
      <c r="J14" s="12">
        <v>3</v>
      </c>
      <c r="K14" s="12">
        <v>12</v>
      </c>
    </row>
    <row r="15" spans="1:13" x14ac:dyDescent="0.3">
      <c r="A15" s="1" t="s">
        <v>202</v>
      </c>
      <c r="B15" s="1" t="s">
        <v>216</v>
      </c>
      <c r="C15" s="1" t="s">
        <v>185</v>
      </c>
      <c r="D15" s="3" t="s">
        <v>50</v>
      </c>
      <c r="E15" s="3">
        <f t="array" ref="E15">INDEX(Table6[Point max],MATCH(Table4[[#This Row],[Poste]]&amp;Table4[[#This Row],[N° Trimestre]],Table6[Poste]&amp;Table6[N° Trimestre],0))</f>
        <v>24</v>
      </c>
      <c r="F15" s="33">
        <v>43892</v>
      </c>
      <c r="G15" s="12" t="str">
        <f>IF(Table4[[#This Row],[Date arrivé]]&gt;DATE(2022,1,1),ROUNDUP(MONTH(Table4[[#This Row],[Date arrivé]])/3,0),"1")</f>
        <v>1</v>
      </c>
      <c r="H15" s="2"/>
      <c r="I15" s="30" t="s">
        <v>179</v>
      </c>
      <c r="J15" s="12">
        <v>4</v>
      </c>
      <c r="K15" s="12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21"/>
  <sheetViews>
    <sheetView workbookViewId="0">
      <selection activeCell="F17" sqref="F17"/>
    </sheetView>
  </sheetViews>
  <sheetFormatPr defaultRowHeight="14.4" x14ac:dyDescent="0.3"/>
  <cols>
    <col min="1" max="1" width="15.21875" style="6" bestFit="1" customWidth="1"/>
    <col min="2" max="2" width="21.109375" style="10" bestFit="1" customWidth="1"/>
    <col min="3" max="3" width="17.21875" customWidth="1"/>
    <col min="6" max="6" width="17.5546875" customWidth="1"/>
    <col min="7" max="7" width="17.109375" customWidth="1"/>
    <col min="8" max="8" width="10.88671875" customWidth="1"/>
    <col min="9" max="9" width="10" customWidth="1"/>
    <col min="10" max="10" width="12.33203125" customWidth="1"/>
    <col min="11" max="11" width="16.33203125" customWidth="1"/>
    <col min="12" max="12" width="12" customWidth="1"/>
    <col min="13" max="13" width="34.21875" customWidth="1"/>
    <col min="14" max="14" width="11.44140625" bestFit="1" customWidth="1"/>
    <col min="15" max="15" width="15.21875" bestFit="1" customWidth="1"/>
    <col min="16" max="16" width="9.77734375" bestFit="1" customWidth="1"/>
    <col min="17" max="17" width="15.6640625" bestFit="1" customWidth="1"/>
  </cols>
  <sheetData>
    <row r="1" spans="1:17" ht="14.4" customHeight="1" x14ac:dyDescent="0.3">
      <c r="A1" s="6" t="s">
        <v>3</v>
      </c>
      <c r="B1" s="10" t="s">
        <v>49</v>
      </c>
      <c r="C1" t="s">
        <v>6</v>
      </c>
      <c r="F1" s="28" t="s">
        <v>48</v>
      </c>
      <c r="G1" s="28"/>
      <c r="H1" s="28"/>
      <c r="I1" s="28"/>
      <c r="J1" s="28"/>
      <c r="K1" s="28"/>
      <c r="O1" s="12" t="s">
        <v>3</v>
      </c>
      <c r="P1" s="12" t="s">
        <v>4</v>
      </c>
      <c r="Q1" s="12" t="s">
        <v>51</v>
      </c>
    </row>
    <row r="2" spans="1:17" ht="14.4" customHeight="1" x14ac:dyDescent="0.3">
      <c r="A2" s="6" t="s">
        <v>10</v>
      </c>
      <c r="B2" s="10" t="str">
        <f>Table24[[#This Row],[Vêtement]]&amp;".jpg"</f>
        <v>Blouson.jpg</v>
      </c>
      <c r="C2">
        <v>14</v>
      </c>
      <c r="F2" s="28"/>
      <c r="G2" s="28"/>
      <c r="H2" s="28"/>
      <c r="I2" s="28"/>
      <c r="J2" s="28"/>
      <c r="K2" s="28"/>
      <c r="M2" s="29"/>
      <c r="O2" s="16" t="s">
        <v>10</v>
      </c>
      <c r="P2" s="17" t="s">
        <v>33</v>
      </c>
      <c r="Q2" s="18" t="s">
        <v>54</v>
      </c>
    </row>
    <row r="3" spans="1:17" x14ac:dyDescent="0.3">
      <c r="A3" s="6" t="s">
        <v>26</v>
      </c>
      <c r="B3" s="10" t="str">
        <f>Table24[[#This Row],[Vêtement]]&amp;".jpg"</f>
        <v>Ceinture.jpg</v>
      </c>
      <c r="C3">
        <v>2</v>
      </c>
      <c r="F3" t="s">
        <v>23</v>
      </c>
      <c r="G3" t="s">
        <v>24</v>
      </c>
      <c r="H3" t="s">
        <v>25</v>
      </c>
      <c r="I3" t="s">
        <v>26</v>
      </c>
      <c r="J3" t="s">
        <v>32</v>
      </c>
      <c r="K3" t="s">
        <v>27</v>
      </c>
      <c r="L3" t="s">
        <v>28</v>
      </c>
      <c r="M3" s="29" t="s">
        <v>177</v>
      </c>
      <c r="O3" s="19" t="s">
        <v>10</v>
      </c>
      <c r="P3" s="20" t="s">
        <v>8</v>
      </c>
      <c r="Q3" s="21" t="s">
        <v>55</v>
      </c>
    </row>
    <row r="4" spans="1:17" x14ac:dyDescent="0.3">
      <c r="A4" s="6" t="s">
        <v>28</v>
      </c>
      <c r="B4" s="10" t="str">
        <f>Table24[[#This Row],[Vêtement]]&amp;".jpg"</f>
        <v>Gilet Jaune.jpg</v>
      </c>
      <c r="C4">
        <v>2</v>
      </c>
      <c r="F4" s="6">
        <v>42</v>
      </c>
      <c r="G4" s="6">
        <v>32</v>
      </c>
      <c r="H4" s="6">
        <v>46</v>
      </c>
      <c r="I4" s="6" t="s">
        <v>36</v>
      </c>
      <c r="J4" s="6" t="s">
        <v>33</v>
      </c>
      <c r="K4" s="11" t="s">
        <v>47</v>
      </c>
      <c r="L4" s="11" t="s">
        <v>8</v>
      </c>
      <c r="M4" s="12" t="s">
        <v>8</v>
      </c>
      <c r="N4" s="12"/>
      <c r="O4" s="19" t="s">
        <v>10</v>
      </c>
      <c r="P4" s="20" t="s">
        <v>9</v>
      </c>
      <c r="Q4" s="21" t="s">
        <v>56</v>
      </c>
    </row>
    <row r="5" spans="1:17" x14ac:dyDescent="0.3">
      <c r="A5" s="6" t="s">
        <v>11</v>
      </c>
      <c r="B5" s="10" t="str">
        <f>Table24[[#This Row],[Vêtement]]&amp;".jpg"</f>
        <v>Manteau.jpg</v>
      </c>
      <c r="C5">
        <v>18</v>
      </c>
      <c r="F5" s="6">
        <v>44</v>
      </c>
      <c r="G5" s="6">
        <v>34</v>
      </c>
      <c r="H5" s="6">
        <v>48</v>
      </c>
      <c r="I5" s="6" t="s">
        <v>37</v>
      </c>
      <c r="J5" s="6" t="s">
        <v>8</v>
      </c>
      <c r="K5" s="11"/>
      <c r="L5" s="11" t="s">
        <v>9</v>
      </c>
      <c r="M5" s="12" t="s">
        <v>9</v>
      </c>
      <c r="N5" s="12"/>
      <c r="O5" s="19" t="s">
        <v>10</v>
      </c>
      <c r="P5" s="20" t="s">
        <v>29</v>
      </c>
      <c r="Q5" s="21" t="s">
        <v>57</v>
      </c>
    </row>
    <row r="6" spans="1:17" x14ac:dyDescent="0.3">
      <c r="A6" s="6" t="s">
        <v>24</v>
      </c>
      <c r="B6" s="10" t="str">
        <f>Table24[[#This Row],[Vêtement]]&amp;".jpg"</f>
        <v>Pantalon Femme.jpg</v>
      </c>
      <c r="C6">
        <v>10</v>
      </c>
      <c r="F6" s="6">
        <v>46</v>
      </c>
      <c r="G6" s="6">
        <v>36</v>
      </c>
      <c r="H6" s="6">
        <v>50</v>
      </c>
      <c r="I6" s="6" t="s">
        <v>38</v>
      </c>
      <c r="J6" s="6" t="s">
        <v>9</v>
      </c>
      <c r="K6" s="11"/>
      <c r="L6" s="11" t="s">
        <v>29</v>
      </c>
      <c r="M6" s="12" t="s">
        <v>29</v>
      </c>
      <c r="N6" s="12"/>
      <c r="O6" s="19" t="s">
        <v>10</v>
      </c>
      <c r="P6" s="20" t="s">
        <v>34</v>
      </c>
      <c r="Q6" s="21" t="s">
        <v>58</v>
      </c>
    </row>
    <row r="7" spans="1:17" x14ac:dyDescent="0.3">
      <c r="A7" s="6" t="s">
        <v>23</v>
      </c>
      <c r="B7" s="10" t="str">
        <f>Table24[[#This Row],[Vêtement]]&amp;".jpg"</f>
        <v>Pantalon Homme.jpg</v>
      </c>
      <c r="C7">
        <v>10</v>
      </c>
      <c r="F7" s="6">
        <v>48</v>
      </c>
      <c r="G7" s="6">
        <v>38</v>
      </c>
      <c r="H7" s="6">
        <v>52</v>
      </c>
      <c r="I7" s="6" t="s">
        <v>39</v>
      </c>
      <c r="J7" s="6" t="s">
        <v>29</v>
      </c>
      <c r="K7" s="11"/>
      <c r="L7" s="11" t="s">
        <v>34</v>
      </c>
      <c r="M7" s="12" t="s">
        <v>34</v>
      </c>
      <c r="N7" s="12"/>
      <c r="O7" s="19" t="s">
        <v>10</v>
      </c>
      <c r="P7" s="20" t="s">
        <v>35</v>
      </c>
      <c r="Q7" s="21" t="s">
        <v>59</v>
      </c>
    </row>
    <row r="8" spans="1:17" x14ac:dyDescent="0.3">
      <c r="A8" s="6" t="s">
        <v>16</v>
      </c>
      <c r="B8" s="10" t="str">
        <f>Table24[[#This Row],[Vêtement]]&amp;".jpg"</f>
        <v>Polaire Femme.jpg</v>
      </c>
      <c r="C8">
        <v>5</v>
      </c>
      <c r="F8" s="6">
        <v>50</v>
      </c>
      <c r="G8" s="6">
        <v>40</v>
      </c>
      <c r="H8" s="6">
        <v>54</v>
      </c>
      <c r="I8" s="6" t="s">
        <v>40</v>
      </c>
      <c r="J8" s="6" t="s">
        <v>34</v>
      </c>
      <c r="M8" s="12" t="s">
        <v>35</v>
      </c>
      <c r="N8" s="12"/>
      <c r="O8" s="19" t="s">
        <v>26</v>
      </c>
      <c r="P8" s="20" t="s">
        <v>36</v>
      </c>
      <c r="Q8" s="21" t="s">
        <v>60</v>
      </c>
    </row>
    <row r="9" spans="1:17" x14ac:dyDescent="0.3">
      <c r="A9" s="6" t="s">
        <v>15</v>
      </c>
      <c r="B9" s="10" t="str">
        <f>Table24[[#This Row],[Vêtement]]&amp;".jpg"</f>
        <v>Polaire Homme.jpg</v>
      </c>
      <c r="C9">
        <v>5</v>
      </c>
      <c r="F9" s="6">
        <v>52</v>
      </c>
      <c r="G9" s="6">
        <v>42</v>
      </c>
      <c r="H9" s="6">
        <v>56</v>
      </c>
      <c r="I9" s="6" t="s">
        <v>41</v>
      </c>
      <c r="J9" s="6" t="s">
        <v>35</v>
      </c>
      <c r="O9" s="19" t="s">
        <v>26</v>
      </c>
      <c r="P9" s="20" t="s">
        <v>37</v>
      </c>
      <c r="Q9" s="21" t="s">
        <v>61</v>
      </c>
    </row>
    <row r="10" spans="1:17" x14ac:dyDescent="0.3">
      <c r="A10" s="6" t="s">
        <v>19</v>
      </c>
      <c r="B10" s="10" t="str">
        <f>Table24[[#This Row],[Vêtement]]&amp;".jpg"</f>
        <v>Polo Femme.jpg</v>
      </c>
      <c r="C10">
        <v>3</v>
      </c>
      <c r="F10" s="6">
        <v>54</v>
      </c>
      <c r="G10" s="6">
        <v>44</v>
      </c>
      <c r="H10" s="6">
        <v>58</v>
      </c>
      <c r="I10" s="6" t="s">
        <v>42</v>
      </c>
      <c r="J10" s="6"/>
      <c r="O10" s="19" t="s">
        <v>26</v>
      </c>
      <c r="P10" s="20" t="s">
        <v>38</v>
      </c>
      <c r="Q10" s="21" t="s">
        <v>62</v>
      </c>
    </row>
    <row r="11" spans="1:17" x14ac:dyDescent="0.3">
      <c r="A11" s="6" t="s">
        <v>18</v>
      </c>
      <c r="B11" s="10" t="str">
        <f>Table24[[#This Row],[Vêtement]]&amp;".jpg"</f>
        <v>Polo Homme.jpg</v>
      </c>
      <c r="C11">
        <v>3</v>
      </c>
      <c r="F11" s="6">
        <v>56</v>
      </c>
      <c r="G11" s="6">
        <v>46</v>
      </c>
      <c r="H11" s="6">
        <v>60</v>
      </c>
      <c r="I11" s="6" t="s">
        <v>43</v>
      </c>
      <c r="J11" s="6"/>
      <c r="O11" s="19" t="s">
        <v>26</v>
      </c>
      <c r="P11" s="20" t="s">
        <v>39</v>
      </c>
      <c r="Q11" s="21" t="s">
        <v>63</v>
      </c>
    </row>
    <row r="12" spans="1:17" x14ac:dyDescent="0.3">
      <c r="A12" s="6" t="s">
        <v>27</v>
      </c>
      <c r="B12" s="10" t="str">
        <f>Table24[[#This Row],[Vêtement]]&amp;".jpg"</f>
        <v>Protège Genoux.jpg</v>
      </c>
      <c r="C12">
        <v>1</v>
      </c>
      <c r="F12" s="6">
        <v>58</v>
      </c>
      <c r="G12" s="6">
        <v>48</v>
      </c>
      <c r="H12" s="6">
        <v>62</v>
      </c>
      <c r="I12" s="6" t="s">
        <v>44</v>
      </c>
      <c r="J12" s="6"/>
      <c r="O12" s="19" t="s">
        <v>26</v>
      </c>
      <c r="P12" s="20" t="s">
        <v>40</v>
      </c>
      <c r="Q12" s="21" t="s">
        <v>64</v>
      </c>
    </row>
    <row r="13" spans="1:17" x14ac:dyDescent="0.3">
      <c r="A13" s="6" t="s">
        <v>25</v>
      </c>
      <c r="B13" s="10" t="str">
        <f>Table24[[#This Row],[Vêtement]]&amp;".jpg"</f>
        <v>Salopette.jpg</v>
      </c>
      <c r="C13">
        <v>12</v>
      </c>
      <c r="F13" s="6">
        <v>60</v>
      </c>
      <c r="G13" s="6">
        <v>50</v>
      </c>
      <c r="H13" s="6"/>
      <c r="I13" s="6" t="s">
        <v>45</v>
      </c>
      <c r="J13" s="6"/>
      <c r="O13" s="19" t="s">
        <v>26</v>
      </c>
      <c r="P13" s="20" t="s">
        <v>41</v>
      </c>
      <c r="Q13" s="21" t="s">
        <v>65</v>
      </c>
    </row>
    <row r="14" spans="1:17" x14ac:dyDescent="0.3">
      <c r="A14" s="6" t="s">
        <v>14</v>
      </c>
      <c r="B14" s="10" t="str">
        <f>Table24[[#This Row],[Vêtement]]&amp;".jpg"</f>
        <v>Softshell Femme.jpg</v>
      </c>
      <c r="C14">
        <v>10</v>
      </c>
      <c r="F14" s="6"/>
      <c r="G14" s="6"/>
      <c r="H14" s="6"/>
      <c r="I14" s="6" t="s">
        <v>46</v>
      </c>
      <c r="J14" s="6"/>
      <c r="O14" s="19" t="s">
        <v>26</v>
      </c>
      <c r="P14" s="20" t="s">
        <v>42</v>
      </c>
      <c r="Q14" s="21" t="s">
        <v>66</v>
      </c>
    </row>
    <row r="15" spans="1:17" x14ac:dyDescent="0.3">
      <c r="A15" s="6" t="s">
        <v>13</v>
      </c>
      <c r="B15" s="10" t="str">
        <f>Table24[[#This Row],[Vêtement]]&amp;".jpg"</f>
        <v>Softshell Homme.jpg</v>
      </c>
      <c r="C15">
        <v>10</v>
      </c>
      <c r="O15" s="19" t="s">
        <v>26</v>
      </c>
      <c r="P15" s="20" t="s">
        <v>43</v>
      </c>
      <c r="Q15" s="21" t="s">
        <v>67</v>
      </c>
    </row>
    <row r="16" spans="1:17" x14ac:dyDescent="0.3">
      <c r="A16" s="6" t="s">
        <v>17</v>
      </c>
      <c r="B16" s="10" t="str">
        <f>Table24[[#This Row],[Vêtement]]&amp;".jpg"</f>
        <v>Sweatshirt.jpg</v>
      </c>
      <c r="C16">
        <v>4</v>
      </c>
      <c r="O16" s="19" t="s">
        <v>26</v>
      </c>
      <c r="P16" s="20" t="s">
        <v>44</v>
      </c>
      <c r="Q16" s="21" t="s">
        <v>68</v>
      </c>
    </row>
    <row r="17" spans="1:17" x14ac:dyDescent="0.3">
      <c r="A17" s="6" t="s">
        <v>21</v>
      </c>
      <c r="B17" s="10" t="str">
        <f>Table24[[#This Row],[Vêtement]]&amp;".jpg"</f>
        <v>T-Shirt Femme.jpg</v>
      </c>
      <c r="C17">
        <v>2</v>
      </c>
      <c r="O17" s="19" t="s">
        <v>26</v>
      </c>
      <c r="P17" s="20" t="s">
        <v>45</v>
      </c>
      <c r="Q17" s="21" t="s">
        <v>69</v>
      </c>
    </row>
    <row r="18" spans="1:17" x14ac:dyDescent="0.3">
      <c r="A18" s="6" t="s">
        <v>20</v>
      </c>
      <c r="B18" s="10" t="str">
        <f>Table24[[#This Row],[Vêtement]]&amp;".jpg"</f>
        <v>T-Shirt Homme.jpg</v>
      </c>
      <c r="C18">
        <v>2</v>
      </c>
      <c r="O18" s="19" t="s">
        <v>26</v>
      </c>
      <c r="P18" s="20" t="s">
        <v>46</v>
      </c>
      <c r="Q18" s="21" t="s">
        <v>70</v>
      </c>
    </row>
    <row r="19" spans="1:17" x14ac:dyDescent="0.3">
      <c r="A19" s="6" t="s">
        <v>22</v>
      </c>
      <c r="B19" s="10" t="str">
        <f>Table24[[#This Row],[Vêtement]]&amp;".jpg"</f>
        <v>T-Shirt Jaune.jpg</v>
      </c>
      <c r="C19">
        <v>5</v>
      </c>
      <c r="O19" s="19" t="s">
        <v>28</v>
      </c>
      <c r="P19" s="20" t="s">
        <v>8</v>
      </c>
      <c r="Q19" s="21" t="s">
        <v>71</v>
      </c>
    </row>
    <row r="20" spans="1:17" x14ac:dyDescent="0.3">
      <c r="A20" s="6" t="s">
        <v>12</v>
      </c>
      <c r="B20" s="10" t="str">
        <f>Table24[[#This Row],[Vêtement]]&amp;".jpg"</f>
        <v>Veste.jpg</v>
      </c>
      <c r="C20">
        <v>16</v>
      </c>
      <c r="O20" s="19" t="s">
        <v>28</v>
      </c>
      <c r="P20" s="20" t="s">
        <v>9</v>
      </c>
      <c r="Q20" s="21" t="s">
        <v>72</v>
      </c>
    </row>
    <row r="21" spans="1:17" x14ac:dyDescent="0.3">
      <c r="O21" s="19" t="s">
        <v>28</v>
      </c>
      <c r="P21" s="20" t="s">
        <v>29</v>
      </c>
      <c r="Q21" s="21" t="s">
        <v>73</v>
      </c>
    </row>
    <row r="22" spans="1:17" x14ac:dyDescent="0.3">
      <c r="O22" s="19" t="s">
        <v>28</v>
      </c>
      <c r="P22" s="20" t="s">
        <v>34</v>
      </c>
      <c r="Q22" s="21" t="s">
        <v>74</v>
      </c>
    </row>
    <row r="23" spans="1:17" x14ac:dyDescent="0.3">
      <c r="O23" s="19" t="s">
        <v>11</v>
      </c>
      <c r="P23" s="20" t="s">
        <v>33</v>
      </c>
      <c r="Q23" s="21" t="s">
        <v>75</v>
      </c>
    </row>
    <row r="24" spans="1:17" x14ac:dyDescent="0.3">
      <c r="O24" s="19" t="s">
        <v>11</v>
      </c>
      <c r="P24" s="20" t="s">
        <v>8</v>
      </c>
      <c r="Q24" s="21" t="s">
        <v>76</v>
      </c>
    </row>
    <row r="25" spans="1:17" x14ac:dyDescent="0.3">
      <c r="O25" s="19" t="s">
        <v>11</v>
      </c>
      <c r="P25" s="20" t="s">
        <v>9</v>
      </c>
      <c r="Q25" s="21" t="s">
        <v>77</v>
      </c>
    </row>
    <row r="26" spans="1:17" x14ac:dyDescent="0.3">
      <c r="O26" s="19" t="s">
        <v>11</v>
      </c>
      <c r="P26" s="20" t="s">
        <v>29</v>
      </c>
      <c r="Q26" s="21" t="s">
        <v>78</v>
      </c>
    </row>
    <row r="27" spans="1:17" x14ac:dyDescent="0.3">
      <c r="O27" s="19" t="s">
        <v>11</v>
      </c>
      <c r="P27" s="20" t="s">
        <v>34</v>
      </c>
      <c r="Q27" s="21" t="s">
        <v>79</v>
      </c>
    </row>
    <row r="28" spans="1:17" x14ac:dyDescent="0.3">
      <c r="O28" s="19" t="s">
        <v>11</v>
      </c>
      <c r="P28" s="20" t="s">
        <v>35</v>
      </c>
      <c r="Q28" s="21" t="s">
        <v>80</v>
      </c>
    </row>
    <row r="29" spans="1:17" x14ac:dyDescent="0.3">
      <c r="O29" s="22" t="s">
        <v>24</v>
      </c>
      <c r="P29" s="20">
        <v>32</v>
      </c>
      <c r="Q29" s="21" t="s">
        <v>81</v>
      </c>
    </row>
    <row r="30" spans="1:17" x14ac:dyDescent="0.3">
      <c r="O30" s="22" t="s">
        <v>24</v>
      </c>
      <c r="P30" s="20">
        <v>34</v>
      </c>
      <c r="Q30" s="21" t="s">
        <v>82</v>
      </c>
    </row>
    <row r="31" spans="1:17" x14ac:dyDescent="0.3">
      <c r="O31" s="22" t="s">
        <v>24</v>
      </c>
      <c r="P31" s="20">
        <v>36</v>
      </c>
      <c r="Q31" s="21" t="s">
        <v>83</v>
      </c>
    </row>
    <row r="32" spans="1:17" x14ac:dyDescent="0.3">
      <c r="O32" s="22" t="s">
        <v>24</v>
      </c>
      <c r="P32" s="20">
        <v>38</v>
      </c>
      <c r="Q32" s="21" t="s">
        <v>84</v>
      </c>
    </row>
    <row r="33" spans="15:17" x14ac:dyDescent="0.3">
      <c r="O33" s="22" t="s">
        <v>24</v>
      </c>
      <c r="P33" s="20">
        <v>40</v>
      </c>
      <c r="Q33" s="21" t="s">
        <v>85</v>
      </c>
    </row>
    <row r="34" spans="15:17" x14ac:dyDescent="0.3">
      <c r="O34" s="22" t="s">
        <v>24</v>
      </c>
      <c r="P34" s="20">
        <v>42</v>
      </c>
      <c r="Q34" s="21" t="s">
        <v>86</v>
      </c>
    </row>
    <row r="35" spans="15:17" x14ac:dyDescent="0.3">
      <c r="O35" s="22" t="s">
        <v>24</v>
      </c>
      <c r="P35" s="20">
        <v>44</v>
      </c>
      <c r="Q35" s="21" t="s">
        <v>87</v>
      </c>
    </row>
    <row r="36" spans="15:17" x14ac:dyDescent="0.3">
      <c r="O36" s="22" t="s">
        <v>24</v>
      </c>
      <c r="P36" s="20">
        <v>46</v>
      </c>
      <c r="Q36" s="21" t="s">
        <v>88</v>
      </c>
    </row>
    <row r="37" spans="15:17" x14ac:dyDescent="0.3">
      <c r="O37" s="22" t="s">
        <v>24</v>
      </c>
      <c r="P37" s="20">
        <v>48</v>
      </c>
      <c r="Q37" s="21" t="s">
        <v>89</v>
      </c>
    </row>
    <row r="38" spans="15:17" x14ac:dyDescent="0.3">
      <c r="O38" s="22" t="s">
        <v>24</v>
      </c>
      <c r="P38" s="20">
        <v>50</v>
      </c>
      <c r="Q38" s="21" t="s">
        <v>90</v>
      </c>
    </row>
    <row r="39" spans="15:17" x14ac:dyDescent="0.3">
      <c r="O39" s="23" t="s">
        <v>23</v>
      </c>
      <c r="P39" s="20">
        <v>42</v>
      </c>
      <c r="Q39" s="21" t="s">
        <v>91</v>
      </c>
    </row>
    <row r="40" spans="15:17" x14ac:dyDescent="0.3">
      <c r="O40" s="23" t="s">
        <v>23</v>
      </c>
      <c r="P40" s="20">
        <v>44</v>
      </c>
      <c r="Q40" s="21" t="s">
        <v>92</v>
      </c>
    </row>
    <row r="41" spans="15:17" x14ac:dyDescent="0.3">
      <c r="O41" s="23" t="s">
        <v>23</v>
      </c>
      <c r="P41" s="20">
        <v>46</v>
      </c>
      <c r="Q41" s="21" t="s">
        <v>93</v>
      </c>
    </row>
    <row r="42" spans="15:17" x14ac:dyDescent="0.3">
      <c r="O42" s="23" t="s">
        <v>23</v>
      </c>
      <c r="P42" s="20">
        <v>48</v>
      </c>
      <c r="Q42" s="21" t="s">
        <v>94</v>
      </c>
    </row>
    <row r="43" spans="15:17" x14ac:dyDescent="0.3">
      <c r="O43" s="23" t="s">
        <v>23</v>
      </c>
      <c r="P43" s="20">
        <v>50</v>
      </c>
      <c r="Q43" s="21" t="s">
        <v>95</v>
      </c>
    </row>
    <row r="44" spans="15:17" x14ac:dyDescent="0.3">
      <c r="O44" s="23" t="s">
        <v>23</v>
      </c>
      <c r="P44" s="20">
        <v>52</v>
      </c>
      <c r="Q44" s="21" t="s">
        <v>96</v>
      </c>
    </row>
    <row r="45" spans="15:17" x14ac:dyDescent="0.3">
      <c r="O45" s="23" t="s">
        <v>23</v>
      </c>
      <c r="P45" s="20">
        <v>54</v>
      </c>
      <c r="Q45" s="21" t="s">
        <v>97</v>
      </c>
    </row>
    <row r="46" spans="15:17" x14ac:dyDescent="0.3">
      <c r="O46" s="23" t="s">
        <v>23</v>
      </c>
      <c r="P46" s="20">
        <v>56</v>
      </c>
      <c r="Q46" s="21" t="s">
        <v>98</v>
      </c>
    </row>
    <row r="47" spans="15:17" x14ac:dyDescent="0.3">
      <c r="O47" s="23" t="s">
        <v>23</v>
      </c>
      <c r="P47" s="20">
        <v>58</v>
      </c>
      <c r="Q47" s="21" t="s">
        <v>99</v>
      </c>
    </row>
    <row r="48" spans="15:17" x14ac:dyDescent="0.3">
      <c r="O48" s="23" t="s">
        <v>23</v>
      </c>
      <c r="P48" s="20">
        <v>60</v>
      </c>
      <c r="Q48" s="21" t="s">
        <v>100</v>
      </c>
    </row>
    <row r="49" spans="15:17" x14ac:dyDescent="0.3">
      <c r="O49" s="22" t="s">
        <v>16</v>
      </c>
      <c r="P49" s="20" t="s">
        <v>33</v>
      </c>
      <c r="Q49" s="21" t="s">
        <v>101</v>
      </c>
    </row>
    <row r="50" spans="15:17" x14ac:dyDescent="0.3">
      <c r="O50" s="22" t="s">
        <v>16</v>
      </c>
      <c r="P50" s="20" t="s">
        <v>8</v>
      </c>
      <c r="Q50" s="21" t="s">
        <v>102</v>
      </c>
    </row>
    <row r="51" spans="15:17" x14ac:dyDescent="0.3">
      <c r="O51" s="22" t="s">
        <v>16</v>
      </c>
      <c r="P51" s="20" t="s">
        <v>9</v>
      </c>
      <c r="Q51" s="21" t="s">
        <v>103</v>
      </c>
    </row>
    <row r="52" spans="15:17" x14ac:dyDescent="0.3">
      <c r="O52" s="22" t="s">
        <v>16</v>
      </c>
      <c r="P52" s="20" t="s">
        <v>29</v>
      </c>
      <c r="Q52" s="21" t="s">
        <v>104</v>
      </c>
    </row>
    <row r="53" spans="15:17" x14ac:dyDescent="0.3">
      <c r="O53" s="22" t="s">
        <v>16</v>
      </c>
      <c r="P53" s="20" t="s">
        <v>34</v>
      </c>
      <c r="Q53" s="21" t="s">
        <v>105</v>
      </c>
    </row>
    <row r="54" spans="15:17" x14ac:dyDescent="0.3">
      <c r="O54" s="22" t="s">
        <v>16</v>
      </c>
      <c r="P54" s="20" t="s">
        <v>35</v>
      </c>
      <c r="Q54" s="21" t="s">
        <v>106</v>
      </c>
    </row>
    <row r="55" spans="15:17" x14ac:dyDescent="0.3">
      <c r="O55" s="23" t="s">
        <v>15</v>
      </c>
      <c r="P55" s="20" t="s">
        <v>33</v>
      </c>
      <c r="Q55" s="21" t="s">
        <v>107</v>
      </c>
    </row>
    <row r="56" spans="15:17" x14ac:dyDescent="0.3">
      <c r="O56" s="23" t="s">
        <v>15</v>
      </c>
      <c r="P56" s="20" t="s">
        <v>8</v>
      </c>
      <c r="Q56" s="21" t="s">
        <v>108</v>
      </c>
    </row>
    <row r="57" spans="15:17" x14ac:dyDescent="0.3">
      <c r="O57" s="23" t="s">
        <v>15</v>
      </c>
      <c r="P57" s="20" t="s">
        <v>9</v>
      </c>
      <c r="Q57" s="21" t="s">
        <v>109</v>
      </c>
    </row>
    <row r="58" spans="15:17" x14ac:dyDescent="0.3">
      <c r="O58" s="23" t="s">
        <v>15</v>
      </c>
      <c r="P58" s="20" t="s">
        <v>29</v>
      </c>
      <c r="Q58" s="21" t="s">
        <v>110</v>
      </c>
    </row>
    <row r="59" spans="15:17" x14ac:dyDescent="0.3">
      <c r="O59" s="23" t="s">
        <v>15</v>
      </c>
      <c r="P59" s="20" t="s">
        <v>34</v>
      </c>
      <c r="Q59" s="21" t="s">
        <v>111</v>
      </c>
    </row>
    <row r="60" spans="15:17" x14ac:dyDescent="0.3">
      <c r="O60" s="23" t="s">
        <v>15</v>
      </c>
      <c r="P60" s="20" t="s">
        <v>35</v>
      </c>
      <c r="Q60" s="21" t="s">
        <v>112</v>
      </c>
    </row>
    <row r="61" spans="15:17" x14ac:dyDescent="0.3">
      <c r="O61" s="22" t="s">
        <v>19</v>
      </c>
      <c r="P61" s="20" t="s">
        <v>33</v>
      </c>
      <c r="Q61" s="21" t="s">
        <v>113</v>
      </c>
    </row>
    <row r="62" spans="15:17" x14ac:dyDescent="0.3">
      <c r="O62" s="22" t="s">
        <v>19</v>
      </c>
      <c r="P62" s="20" t="s">
        <v>8</v>
      </c>
      <c r="Q62" s="21" t="s">
        <v>114</v>
      </c>
    </row>
    <row r="63" spans="15:17" x14ac:dyDescent="0.3">
      <c r="O63" s="22" t="s">
        <v>19</v>
      </c>
      <c r="P63" s="20" t="s">
        <v>9</v>
      </c>
      <c r="Q63" s="21" t="s">
        <v>115</v>
      </c>
    </row>
    <row r="64" spans="15:17" x14ac:dyDescent="0.3">
      <c r="O64" s="22" t="s">
        <v>19</v>
      </c>
      <c r="P64" s="20" t="s">
        <v>29</v>
      </c>
      <c r="Q64" s="21" t="s">
        <v>116</v>
      </c>
    </row>
    <row r="65" spans="15:17" x14ac:dyDescent="0.3">
      <c r="O65" s="22" t="s">
        <v>19</v>
      </c>
      <c r="P65" s="20" t="s">
        <v>34</v>
      </c>
      <c r="Q65" s="21" t="s">
        <v>117</v>
      </c>
    </row>
    <row r="66" spans="15:17" x14ac:dyDescent="0.3">
      <c r="O66" s="22" t="s">
        <v>19</v>
      </c>
      <c r="P66" s="20" t="s">
        <v>35</v>
      </c>
      <c r="Q66" s="21" t="s">
        <v>118</v>
      </c>
    </row>
    <row r="67" spans="15:17" x14ac:dyDescent="0.3">
      <c r="O67" s="23" t="s">
        <v>18</v>
      </c>
      <c r="P67" s="20" t="s">
        <v>33</v>
      </c>
      <c r="Q67" s="21" t="s">
        <v>119</v>
      </c>
    </row>
    <row r="68" spans="15:17" x14ac:dyDescent="0.3">
      <c r="O68" s="23" t="s">
        <v>18</v>
      </c>
      <c r="P68" s="20" t="s">
        <v>8</v>
      </c>
      <c r="Q68" s="21" t="s">
        <v>120</v>
      </c>
    </row>
    <row r="69" spans="15:17" x14ac:dyDescent="0.3">
      <c r="O69" s="23" t="s">
        <v>18</v>
      </c>
      <c r="P69" s="20" t="s">
        <v>9</v>
      </c>
      <c r="Q69" s="21" t="s">
        <v>121</v>
      </c>
    </row>
    <row r="70" spans="15:17" x14ac:dyDescent="0.3">
      <c r="O70" s="23" t="s">
        <v>18</v>
      </c>
      <c r="P70" s="20" t="s">
        <v>29</v>
      </c>
      <c r="Q70" s="21" t="s">
        <v>122</v>
      </c>
    </row>
    <row r="71" spans="15:17" x14ac:dyDescent="0.3">
      <c r="O71" s="23" t="s">
        <v>18</v>
      </c>
      <c r="P71" s="20" t="s">
        <v>34</v>
      </c>
      <c r="Q71" s="21" t="s">
        <v>123</v>
      </c>
    </row>
    <row r="72" spans="15:17" x14ac:dyDescent="0.3">
      <c r="O72" s="23" t="s">
        <v>18</v>
      </c>
      <c r="P72" s="20" t="s">
        <v>35</v>
      </c>
      <c r="Q72" s="21" t="s">
        <v>124</v>
      </c>
    </row>
    <row r="73" spans="15:17" x14ac:dyDescent="0.3">
      <c r="O73" s="19" t="s">
        <v>27</v>
      </c>
      <c r="P73" s="20" t="s">
        <v>47</v>
      </c>
      <c r="Q73" s="21" t="s">
        <v>125</v>
      </c>
    </row>
    <row r="74" spans="15:17" x14ac:dyDescent="0.3">
      <c r="O74" s="19" t="s">
        <v>25</v>
      </c>
      <c r="P74" s="20">
        <v>46</v>
      </c>
      <c r="Q74" s="21" t="s">
        <v>126</v>
      </c>
    </row>
    <row r="75" spans="15:17" x14ac:dyDescent="0.3">
      <c r="O75" s="19" t="s">
        <v>25</v>
      </c>
      <c r="P75" s="20">
        <v>48</v>
      </c>
      <c r="Q75" s="21" t="s">
        <v>127</v>
      </c>
    </row>
    <row r="76" spans="15:17" x14ac:dyDescent="0.3">
      <c r="O76" s="19" t="s">
        <v>25</v>
      </c>
      <c r="P76" s="20">
        <v>50</v>
      </c>
      <c r="Q76" s="21" t="s">
        <v>128</v>
      </c>
    </row>
    <row r="77" spans="15:17" x14ac:dyDescent="0.3">
      <c r="O77" s="19" t="s">
        <v>25</v>
      </c>
      <c r="P77" s="20">
        <v>52</v>
      </c>
      <c r="Q77" s="21" t="s">
        <v>129</v>
      </c>
    </row>
    <row r="78" spans="15:17" x14ac:dyDescent="0.3">
      <c r="O78" s="19" t="s">
        <v>25</v>
      </c>
      <c r="P78" s="20">
        <v>54</v>
      </c>
      <c r="Q78" s="21" t="s">
        <v>130</v>
      </c>
    </row>
    <row r="79" spans="15:17" x14ac:dyDescent="0.3">
      <c r="O79" s="19" t="s">
        <v>25</v>
      </c>
      <c r="P79" s="20">
        <v>56</v>
      </c>
      <c r="Q79" s="21" t="s">
        <v>131</v>
      </c>
    </row>
    <row r="80" spans="15:17" x14ac:dyDescent="0.3">
      <c r="O80" s="19" t="s">
        <v>25</v>
      </c>
      <c r="P80" s="20">
        <v>58</v>
      </c>
      <c r="Q80" s="21" t="s">
        <v>132</v>
      </c>
    </row>
    <row r="81" spans="15:17" x14ac:dyDescent="0.3">
      <c r="O81" s="19" t="s">
        <v>25</v>
      </c>
      <c r="P81" s="20">
        <v>60</v>
      </c>
      <c r="Q81" s="21" t="s">
        <v>133</v>
      </c>
    </row>
    <row r="82" spans="15:17" x14ac:dyDescent="0.3">
      <c r="O82" s="19" t="s">
        <v>25</v>
      </c>
      <c r="P82" s="20">
        <v>62</v>
      </c>
      <c r="Q82" s="21" t="s">
        <v>134</v>
      </c>
    </row>
    <row r="83" spans="15:17" x14ac:dyDescent="0.3">
      <c r="O83" s="22" t="s">
        <v>14</v>
      </c>
      <c r="P83" s="20" t="s">
        <v>33</v>
      </c>
      <c r="Q83" s="21" t="s">
        <v>135</v>
      </c>
    </row>
    <row r="84" spans="15:17" x14ac:dyDescent="0.3">
      <c r="O84" s="22" t="s">
        <v>14</v>
      </c>
      <c r="P84" s="20" t="s">
        <v>8</v>
      </c>
      <c r="Q84" s="21" t="s">
        <v>136</v>
      </c>
    </row>
    <row r="85" spans="15:17" x14ac:dyDescent="0.3">
      <c r="O85" s="22" t="s">
        <v>14</v>
      </c>
      <c r="P85" s="20" t="s">
        <v>9</v>
      </c>
      <c r="Q85" s="21" t="s">
        <v>137</v>
      </c>
    </row>
    <row r="86" spans="15:17" x14ac:dyDescent="0.3">
      <c r="O86" s="22" t="s">
        <v>14</v>
      </c>
      <c r="P86" s="20" t="s">
        <v>29</v>
      </c>
      <c r="Q86" s="21" t="s">
        <v>138</v>
      </c>
    </row>
    <row r="87" spans="15:17" x14ac:dyDescent="0.3">
      <c r="O87" s="22" t="s">
        <v>14</v>
      </c>
      <c r="P87" s="20" t="s">
        <v>34</v>
      </c>
      <c r="Q87" s="21" t="s">
        <v>139</v>
      </c>
    </row>
    <row r="88" spans="15:17" x14ac:dyDescent="0.3">
      <c r="O88" s="22" t="s">
        <v>14</v>
      </c>
      <c r="P88" s="20" t="s">
        <v>35</v>
      </c>
      <c r="Q88" s="21" t="s">
        <v>140</v>
      </c>
    </row>
    <row r="89" spans="15:17" x14ac:dyDescent="0.3">
      <c r="O89" s="23" t="s">
        <v>13</v>
      </c>
      <c r="P89" s="20" t="s">
        <v>33</v>
      </c>
      <c r="Q89" s="21" t="s">
        <v>141</v>
      </c>
    </row>
    <row r="90" spans="15:17" x14ac:dyDescent="0.3">
      <c r="O90" s="23" t="s">
        <v>13</v>
      </c>
      <c r="P90" s="20" t="s">
        <v>8</v>
      </c>
      <c r="Q90" s="21" t="s">
        <v>142</v>
      </c>
    </row>
    <row r="91" spans="15:17" x14ac:dyDescent="0.3">
      <c r="O91" s="23" t="s">
        <v>13</v>
      </c>
      <c r="P91" s="20" t="s">
        <v>9</v>
      </c>
      <c r="Q91" s="21" t="s">
        <v>143</v>
      </c>
    </row>
    <row r="92" spans="15:17" x14ac:dyDescent="0.3">
      <c r="O92" s="23" t="s">
        <v>13</v>
      </c>
      <c r="P92" s="20" t="s">
        <v>29</v>
      </c>
      <c r="Q92" s="21" t="s">
        <v>144</v>
      </c>
    </row>
    <row r="93" spans="15:17" x14ac:dyDescent="0.3">
      <c r="O93" s="23" t="s">
        <v>13</v>
      </c>
      <c r="P93" s="20" t="s">
        <v>34</v>
      </c>
      <c r="Q93" s="21" t="s">
        <v>145</v>
      </c>
    </row>
    <row r="94" spans="15:17" x14ac:dyDescent="0.3">
      <c r="O94" s="23" t="s">
        <v>13</v>
      </c>
      <c r="P94" s="20" t="s">
        <v>35</v>
      </c>
      <c r="Q94" s="21" t="s">
        <v>146</v>
      </c>
    </row>
    <row r="95" spans="15:17" x14ac:dyDescent="0.3">
      <c r="O95" s="19" t="s">
        <v>17</v>
      </c>
      <c r="P95" s="20" t="s">
        <v>33</v>
      </c>
      <c r="Q95" s="21" t="s">
        <v>147</v>
      </c>
    </row>
    <row r="96" spans="15:17" x14ac:dyDescent="0.3">
      <c r="O96" s="19" t="s">
        <v>17</v>
      </c>
      <c r="P96" s="20" t="s">
        <v>8</v>
      </c>
      <c r="Q96" s="21" t="s">
        <v>148</v>
      </c>
    </row>
    <row r="97" spans="15:17" x14ac:dyDescent="0.3">
      <c r="O97" s="19" t="s">
        <v>17</v>
      </c>
      <c r="P97" s="20" t="s">
        <v>9</v>
      </c>
      <c r="Q97" s="21" t="s">
        <v>149</v>
      </c>
    </row>
    <row r="98" spans="15:17" x14ac:dyDescent="0.3">
      <c r="O98" s="19" t="s">
        <v>17</v>
      </c>
      <c r="P98" s="20" t="s">
        <v>29</v>
      </c>
      <c r="Q98" s="21" t="s">
        <v>150</v>
      </c>
    </row>
    <row r="99" spans="15:17" x14ac:dyDescent="0.3">
      <c r="O99" s="19" t="s">
        <v>17</v>
      </c>
      <c r="P99" s="20" t="s">
        <v>34</v>
      </c>
      <c r="Q99" s="21" t="s">
        <v>151</v>
      </c>
    </row>
    <row r="100" spans="15:17" x14ac:dyDescent="0.3">
      <c r="O100" s="19" t="s">
        <v>17</v>
      </c>
      <c r="P100" s="20" t="s">
        <v>35</v>
      </c>
      <c r="Q100" s="21" t="s">
        <v>152</v>
      </c>
    </row>
    <row r="101" spans="15:17" x14ac:dyDescent="0.3">
      <c r="O101" s="22" t="s">
        <v>21</v>
      </c>
      <c r="P101" s="20" t="s">
        <v>8</v>
      </c>
      <c r="Q101" s="21" t="s">
        <v>153</v>
      </c>
    </row>
    <row r="102" spans="15:17" x14ac:dyDescent="0.3">
      <c r="O102" s="22" t="s">
        <v>21</v>
      </c>
      <c r="P102" s="20" t="s">
        <v>9</v>
      </c>
      <c r="Q102" s="21" t="s">
        <v>154</v>
      </c>
    </row>
    <row r="103" spans="15:17" x14ac:dyDescent="0.3">
      <c r="O103" s="22" t="s">
        <v>21</v>
      </c>
      <c r="P103" s="20" t="s">
        <v>29</v>
      </c>
      <c r="Q103" s="21" t="s">
        <v>155</v>
      </c>
    </row>
    <row r="104" spans="15:17" x14ac:dyDescent="0.3">
      <c r="O104" s="22" t="s">
        <v>21</v>
      </c>
      <c r="P104" s="20" t="s">
        <v>34</v>
      </c>
      <c r="Q104" s="21" t="s">
        <v>156</v>
      </c>
    </row>
    <row r="105" spans="15:17" x14ac:dyDescent="0.3">
      <c r="O105" s="22" t="s">
        <v>21</v>
      </c>
      <c r="P105" s="20" t="s">
        <v>35</v>
      </c>
      <c r="Q105" s="21" t="s">
        <v>157</v>
      </c>
    </row>
    <row r="106" spans="15:17" x14ac:dyDescent="0.3">
      <c r="O106" s="23" t="s">
        <v>20</v>
      </c>
      <c r="P106" s="20" t="s">
        <v>33</v>
      </c>
      <c r="Q106" s="21" t="s">
        <v>163</v>
      </c>
    </row>
    <row r="107" spans="15:17" x14ac:dyDescent="0.3">
      <c r="O107" s="23" t="s">
        <v>20</v>
      </c>
      <c r="P107" s="20" t="s">
        <v>8</v>
      </c>
      <c r="Q107" s="21" t="s">
        <v>158</v>
      </c>
    </row>
    <row r="108" spans="15:17" x14ac:dyDescent="0.3">
      <c r="O108" s="23" t="s">
        <v>20</v>
      </c>
      <c r="P108" s="20" t="s">
        <v>9</v>
      </c>
      <c r="Q108" s="21" t="s">
        <v>159</v>
      </c>
    </row>
    <row r="109" spans="15:17" x14ac:dyDescent="0.3">
      <c r="O109" s="23" t="s">
        <v>20</v>
      </c>
      <c r="P109" s="20" t="s">
        <v>29</v>
      </c>
      <c r="Q109" s="21" t="s">
        <v>160</v>
      </c>
    </row>
    <row r="110" spans="15:17" x14ac:dyDescent="0.3">
      <c r="O110" s="23" t="s">
        <v>20</v>
      </c>
      <c r="P110" s="20" t="s">
        <v>34</v>
      </c>
      <c r="Q110" s="21" t="s">
        <v>161</v>
      </c>
    </row>
    <row r="111" spans="15:17" x14ac:dyDescent="0.3">
      <c r="O111" s="23" t="s">
        <v>20</v>
      </c>
      <c r="P111" s="20" t="s">
        <v>35</v>
      </c>
      <c r="Q111" s="21" t="s">
        <v>162</v>
      </c>
    </row>
    <row r="112" spans="15:17" x14ac:dyDescent="0.3">
      <c r="O112" s="19" t="s">
        <v>22</v>
      </c>
      <c r="P112" s="20" t="s">
        <v>8</v>
      </c>
      <c r="Q112" s="21" t="s">
        <v>164</v>
      </c>
    </row>
    <row r="113" spans="15:17" x14ac:dyDescent="0.3">
      <c r="O113" s="19" t="s">
        <v>22</v>
      </c>
      <c r="P113" s="20" t="s">
        <v>9</v>
      </c>
      <c r="Q113" s="21" t="s">
        <v>165</v>
      </c>
    </row>
    <row r="114" spans="15:17" x14ac:dyDescent="0.3">
      <c r="O114" s="19" t="s">
        <v>22</v>
      </c>
      <c r="P114" s="20" t="s">
        <v>29</v>
      </c>
      <c r="Q114" s="21" t="s">
        <v>166</v>
      </c>
    </row>
    <row r="115" spans="15:17" x14ac:dyDescent="0.3">
      <c r="O115" s="19" t="s">
        <v>22</v>
      </c>
      <c r="P115" s="20" t="s">
        <v>34</v>
      </c>
      <c r="Q115" s="21" t="s">
        <v>167</v>
      </c>
    </row>
    <row r="116" spans="15:17" x14ac:dyDescent="0.3">
      <c r="O116" s="19" t="s">
        <v>22</v>
      </c>
      <c r="P116" s="20" t="s">
        <v>35</v>
      </c>
      <c r="Q116" s="21" t="s">
        <v>168</v>
      </c>
    </row>
    <row r="117" spans="15:17" x14ac:dyDescent="0.3">
      <c r="O117" s="19" t="s">
        <v>12</v>
      </c>
      <c r="P117" s="20" t="s">
        <v>8</v>
      </c>
      <c r="Q117" s="21" t="s">
        <v>169</v>
      </c>
    </row>
    <row r="118" spans="15:17" x14ac:dyDescent="0.3">
      <c r="O118" s="19" t="s">
        <v>12</v>
      </c>
      <c r="P118" s="20" t="s">
        <v>9</v>
      </c>
      <c r="Q118" s="21" t="s">
        <v>170</v>
      </c>
    </row>
    <row r="119" spans="15:17" x14ac:dyDescent="0.3">
      <c r="O119" s="19" t="s">
        <v>12</v>
      </c>
      <c r="P119" s="20" t="s">
        <v>29</v>
      </c>
      <c r="Q119" s="21" t="s">
        <v>171</v>
      </c>
    </row>
    <row r="120" spans="15:17" x14ac:dyDescent="0.3">
      <c r="O120" s="19" t="s">
        <v>12</v>
      </c>
      <c r="P120" s="20" t="s">
        <v>34</v>
      </c>
      <c r="Q120" s="21" t="s">
        <v>172</v>
      </c>
    </row>
    <row r="121" spans="15:17" x14ac:dyDescent="0.3">
      <c r="O121" s="24" t="s">
        <v>12</v>
      </c>
      <c r="P121" s="25" t="s">
        <v>35</v>
      </c>
      <c r="Q121" s="26" t="s">
        <v>173</v>
      </c>
    </row>
  </sheetData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E2"/>
  <sheetViews>
    <sheetView workbookViewId="0">
      <selection activeCell="C8" sqref="C8"/>
    </sheetView>
  </sheetViews>
  <sheetFormatPr defaultRowHeight="14.4" x14ac:dyDescent="0.3"/>
  <cols>
    <col min="1" max="1" width="11.5546875" bestFit="1" customWidth="1"/>
    <col min="2" max="2" width="9.88671875" bestFit="1" customWidth="1"/>
    <col min="3" max="3" width="9.6640625" bestFit="1" customWidth="1"/>
    <col min="4" max="4" width="15.21875" bestFit="1" customWidth="1"/>
    <col min="5" max="5" width="15.6640625" bestFit="1" customWidth="1"/>
  </cols>
  <sheetData>
    <row r="1" spans="1:5" x14ac:dyDescent="0.3">
      <c r="A1" t="s">
        <v>3</v>
      </c>
      <c r="B1" t="s">
        <v>4</v>
      </c>
      <c r="C1" t="s">
        <v>5</v>
      </c>
      <c r="D1" s="8" t="s">
        <v>31</v>
      </c>
      <c r="E1" t="s">
        <v>51</v>
      </c>
    </row>
    <row r="2" spans="1:5" x14ac:dyDescent="0.3">
      <c r="A2" t="s">
        <v>18</v>
      </c>
      <c r="B2" t="s">
        <v>9</v>
      </c>
      <c r="C2" t="s">
        <v>182</v>
      </c>
      <c r="D2" s="8" t="s">
        <v>183</v>
      </c>
      <c r="E2" s="15" t="str">
        <f t="array" ref="E2">INDEX(Table2[Référence],MATCH(1,(Table2[Vêtement]=Table16[[#This Row],[Vêtement]])*(Table2[Taille]=Table16[[#This Row],[Taille]]),0),1)</f>
        <v>10830_00779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C6"/>
  <sheetViews>
    <sheetView workbookViewId="0">
      <selection activeCell="B4" sqref="B4"/>
    </sheetView>
  </sheetViews>
  <sheetFormatPr defaultRowHeight="14.4" x14ac:dyDescent="0.3"/>
  <cols>
    <col min="1" max="1" width="13.88671875" customWidth="1"/>
    <col min="2" max="2" width="16.21875" bestFit="1" customWidth="1"/>
    <col min="3" max="3" width="54.77734375" customWidth="1"/>
    <col min="4" max="4" width="12" bestFit="1" customWidth="1"/>
    <col min="5" max="5" width="12.77734375" customWidth="1"/>
    <col min="6" max="6" width="12" customWidth="1"/>
    <col min="7" max="7" width="13.44140625" customWidth="1"/>
  </cols>
  <sheetData>
    <row r="1" spans="1:3" x14ac:dyDescent="0.3">
      <c r="C1" t="s">
        <v>174</v>
      </c>
    </row>
    <row r="3" spans="1:3" x14ac:dyDescent="0.3">
      <c r="A3" s="13" t="s">
        <v>4</v>
      </c>
      <c r="B3" t="s">
        <v>52</v>
      </c>
    </row>
    <row r="4" spans="1:3" x14ac:dyDescent="0.3">
      <c r="A4" s="9" t="s">
        <v>18</v>
      </c>
      <c r="B4" s="15">
        <v>1</v>
      </c>
    </row>
    <row r="5" spans="1:3" x14ac:dyDescent="0.3">
      <c r="A5" s="14" t="s">
        <v>9</v>
      </c>
      <c r="B5" s="15">
        <v>1</v>
      </c>
    </row>
    <row r="6" spans="1:3" x14ac:dyDescent="0.3">
      <c r="A6" s="9" t="s">
        <v>53</v>
      </c>
      <c r="B6" s="15">
        <v>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Achat</vt:lpstr>
      <vt:lpstr>Personnel</vt:lpstr>
      <vt:lpstr>Liste habit</vt:lpstr>
      <vt:lpstr>Récap par personne</vt:lpstr>
      <vt:lpstr>Récap Total</vt:lpstr>
      <vt:lpstr>Achat!Print_Area</vt:lpstr>
    </vt:vector>
  </TitlesOfParts>
  <Company>Witron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Collin, Elouan</dc:creator>
  <cp:lastModifiedBy>Collin, Elouan</cp:lastModifiedBy>
  <cp:lastPrinted>2022-11-10T14:03:41Z</cp:lastPrinted>
  <dcterms:created xsi:type="dcterms:W3CDTF">2022-10-11T12:10:50Z</dcterms:created>
  <dcterms:modified xsi:type="dcterms:W3CDTF">2022-11-16T08:34:55Z</dcterms:modified>
</cp:coreProperties>
</file>