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270" yWindow="-165" windowWidth="15810" windowHeight="13980"/>
  </bookViews>
  <sheets>
    <sheet name="CONVERTISSEUR" sheetId="3" r:id="rId1"/>
    <sheet name="FACADE" sheetId="1" state="hidden" r:id="rId2"/>
    <sheet name="BROUILLON" sheetId="2" state="hidden" r:id="rId3"/>
  </sheets>
  <definedNames>
    <definedName name="_xlnm._FilterDatabase" localSheetId="0" hidden="1">CONVERTISSEUR!$D$12:$M$14</definedName>
  </definedNames>
  <calcPr calcId="145621"/>
</workbook>
</file>

<file path=xl/calcChain.xml><?xml version="1.0" encoding="utf-8"?>
<calcChain xmlns="http://schemas.openxmlformats.org/spreadsheetml/2006/main">
  <c r="W72" i="2" l="1" a="1"/>
  <c r="W72" i="2" s="1"/>
  <c r="V72" i="2" a="1"/>
  <c r="V72" i="2" s="1"/>
  <c r="V69" i="2" a="1"/>
  <c r="V69" i="2" s="1"/>
  <c r="V66" i="2" a="1"/>
  <c r="V66" i="2" s="1"/>
  <c r="V63" i="2" a="1"/>
  <c r="V63" i="2" s="1"/>
  <c r="W63" i="2" a="1"/>
  <c r="W63" i="2" s="1"/>
  <c r="W60" i="2" a="1"/>
  <c r="W60" i="2" s="1"/>
  <c r="V60" i="2" a="1"/>
  <c r="V60" i="2" s="1"/>
  <c r="W54" i="2" a="1"/>
  <c r="W54" i="2" s="1"/>
  <c r="V54" i="2" a="1"/>
  <c r="V54" i="2" s="1"/>
  <c r="Q81" i="2" a="1"/>
  <c r="Q81" i="2" s="1"/>
  <c r="R78" i="2" a="1"/>
  <c r="R78" i="2" s="1"/>
  <c r="S78" i="2" a="1"/>
  <c r="S79" i="2" s="1"/>
  <c r="T78" i="2" a="1"/>
  <c r="T78" i="2" s="1"/>
  <c r="U78" i="2" a="1"/>
  <c r="U79" i="2" s="1"/>
  <c r="V78" i="2" a="1"/>
  <c r="V78" i="2" s="1"/>
  <c r="W78" i="2" a="1"/>
  <c r="W78" i="2" s="1"/>
  <c r="X78" i="2" a="1"/>
  <c r="X78" i="2" s="1"/>
  <c r="Q78" i="2" a="1"/>
  <c r="Q78" i="2" s="1"/>
  <c r="S75" i="2" a="1"/>
  <c r="S76" i="2" s="1"/>
  <c r="T75" i="2" a="1"/>
  <c r="T75" i="2" s="1"/>
  <c r="U75" i="2" a="1"/>
  <c r="U76" i="2" s="1"/>
  <c r="V75" i="2" a="1"/>
  <c r="V76" i="2" s="1"/>
  <c r="W75" i="2" a="1"/>
  <c r="W75" i="2" s="1"/>
  <c r="X75" i="2" a="1"/>
  <c r="X76" i="2" s="1"/>
  <c r="Y75" i="2" a="1"/>
  <c r="Y75" i="2" s="1"/>
  <c r="R75" i="2" a="1"/>
  <c r="R75" i="2" s="1"/>
  <c r="T79" i="2" l="1"/>
  <c r="X75" i="2"/>
  <c r="X79" i="2"/>
  <c r="U78" i="2"/>
  <c r="T76" i="2"/>
  <c r="S75" i="2"/>
  <c r="W73" i="2"/>
  <c r="V73" i="2"/>
  <c r="V70" i="2"/>
  <c r="V67" i="2"/>
  <c r="V64" i="2"/>
  <c r="W64" i="2"/>
  <c r="W61" i="2"/>
  <c r="V61" i="2"/>
  <c r="W55" i="2"/>
  <c r="V55" i="2"/>
  <c r="Q82" i="2"/>
  <c r="V75" i="2"/>
  <c r="S78" i="2"/>
  <c r="W76" i="2"/>
  <c r="V79" i="2"/>
  <c r="R79" i="2"/>
  <c r="W79" i="2"/>
  <c r="Q79" i="2"/>
  <c r="Y76" i="2"/>
  <c r="U75" i="2"/>
  <c r="R76" i="2"/>
  <c r="D10" i="1"/>
  <c r="D56" i="2" s="1"/>
  <c r="AD59" i="2" l="1"/>
  <c r="Q75" i="2" a="1"/>
  <c r="V57" i="2" a="1"/>
  <c r="V57" i="2" s="1"/>
  <c r="M81" i="2"/>
  <c r="Q75" i="2" l="1"/>
  <c r="Q76" i="2"/>
  <c r="V58" i="2"/>
  <c r="S72" i="2" a="1"/>
  <c r="S73" i="2" s="1"/>
  <c r="R72" i="2" a="1"/>
  <c r="R72" i="2" s="1"/>
  <c r="Q72" i="2" a="1"/>
  <c r="Q73" i="2" s="1"/>
  <c r="R69" i="2" a="1"/>
  <c r="R69" i="2" s="1"/>
  <c r="Q69" i="2" a="1"/>
  <c r="Q70" i="2" s="1"/>
  <c r="Q66" i="2" a="1"/>
  <c r="Q66" i="2" s="1"/>
  <c r="Q63" i="2" a="1"/>
  <c r="Q63" i="2" s="1"/>
  <c r="Q60" i="2" a="1"/>
  <c r="Q60" i="2" s="1"/>
  <c r="Q57" i="2" a="1"/>
  <c r="Q58" i="2" s="1"/>
  <c r="R54" i="2" a="1"/>
  <c r="R55" i="2" s="1"/>
  <c r="Q54" i="2" a="1"/>
  <c r="Q55" i="2" s="1"/>
  <c r="L81" i="2" a="1"/>
  <c r="L82" i="2" s="1"/>
  <c r="M78" i="2" a="1"/>
  <c r="M78" i="2" s="1"/>
  <c r="L78" i="2" a="1"/>
  <c r="L79" i="2" s="1"/>
  <c r="M75" i="2" a="1"/>
  <c r="M76" i="2" s="1"/>
  <c r="L75" i="2" a="1"/>
  <c r="L76" i="2" s="1"/>
  <c r="L72" i="2" a="1"/>
  <c r="L73" i="2" s="1"/>
  <c r="N69" i="2" a="1"/>
  <c r="N69" i="2" s="1"/>
  <c r="M69" i="2" a="1"/>
  <c r="M69" i="2" s="1"/>
  <c r="L69" i="2" a="1"/>
  <c r="L70" i="2" s="1"/>
  <c r="N66" i="2" a="1"/>
  <c r="N67" i="2" s="1"/>
  <c r="M66" i="2" a="1"/>
  <c r="M67" i="2" s="1"/>
  <c r="L66" i="2" a="1"/>
  <c r="L67" i="2" s="1"/>
  <c r="L63" i="2" a="1"/>
  <c r="L63" i="2" s="1"/>
  <c r="N60" i="2" a="1"/>
  <c r="N61" i="2" s="1"/>
  <c r="M60" i="2" a="1"/>
  <c r="M60" i="2" s="1"/>
  <c r="L60" i="2" a="1"/>
  <c r="L61" i="2" s="1"/>
  <c r="M57" i="2" a="1"/>
  <c r="M58" i="2" s="1"/>
  <c r="L57" i="2" a="1"/>
  <c r="L57" i="2" s="1"/>
  <c r="L54" i="2" a="1"/>
  <c r="L55" i="2" s="1"/>
  <c r="G81" i="2" a="1"/>
  <c r="G82" i="2" s="1"/>
  <c r="H78" i="2" a="1"/>
  <c r="H78" i="2" s="1"/>
  <c r="G78" i="2" a="1"/>
  <c r="G78" i="2" s="1"/>
  <c r="I75" i="2" a="1"/>
  <c r="I76" i="2" s="1"/>
  <c r="H75" i="2" a="1"/>
  <c r="H75" i="2" s="1"/>
  <c r="G75" i="2" a="1"/>
  <c r="G76" i="2" s="1"/>
  <c r="I72" i="2" a="1"/>
  <c r="I72" i="2" s="1"/>
  <c r="H72" i="2" a="1"/>
  <c r="H72" i="2" s="1"/>
  <c r="G72" i="2" a="1"/>
  <c r="G72" i="2" s="1"/>
  <c r="I69" i="2" a="1"/>
  <c r="I70" i="2" s="1"/>
  <c r="H69" i="2" a="1"/>
  <c r="H69" i="2" s="1"/>
  <c r="G69" i="2" a="1"/>
  <c r="G69" i="2" s="1"/>
  <c r="G66" i="2" a="1"/>
  <c r="G67" i="2" s="1"/>
  <c r="G63" i="2" a="1"/>
  <c r="G63" i="2" s="1"/>
  <c r="G54" i="2" a="1"/>
  <c r="G55" i="2" s="1"/>
  <c r="G57" i="2" a="1"/>
  <c r="G58" i="2" s="1"/>
  <c r="G60" i="2" a="1"/>
  <c r="G60" i="2" s="1"/>
  <c r="AC62" i="2" l="1" a="1"/>
  <c r="AC62" i="2" s="1"/>
  <c r="S72" i="2"/>
  <c r="R73" i="2"/>
  <c r="Q72" i="2"/>
  <c r="R70" i="2"/>
  <c r="Q69" i="2"/>
  <c r="Q67" i="2"/>
  <c r="Q64" i="2"/>
  <c r="Q61" i="2"/>
  <c r="Q57" i="2"/>
  <c r="R54" i="2"/>
  <c r="Q54" i="2"/>
  <c r="L81" i="2"/>
  <c r="M79" i="2"/>
  <c r="L78" i="2"/>
  <c r="M75" i="2"/>
  <c r="L75" i="2"/>
  <c r="L72" i="2"/>
  <c r="N70" i="2"/>
  <c r="M70" i="2"/>
  <c r="L69" i="2"/>
  <c r="N66" i="2"/>
  <c r="M66" i="2"/>
  <c r="L66" i="2"/>
  <c r="L64" i="2"/>
  <c r="N60" i="2"/>
  <c r="M61" i="2"/>
  <c r="L60" i="2"/>
  <c r="M57" i="2"/>
  <c r="L58" i="2"/>
  <c r="L54" i="2"/>
  <c r="G81" i="2"/>
  <c r="H79" i="2"/>
  <c r="G79" i="2"/>
  <c r="I75" i="2"/>
  <c r="H76" i="2"/>
  <c r="G75" i="2"/>
  <c r="I73" i="2"/>
  <c r="H73" i="2"/>
  <c r="G73" i="2"/>
  <c r="I69" i="2"/>
  <c r="H70" i="2"/>
  <c r="G70" i="2"/>
  <c r="G66" i="2"/>
  <c r="G64" i="2"/>
  <c r="G54" i="2"/>
  <c r="G57" i="2"/>
  <c r="C13" i="1" s="1" a="1"/>
  <c r="G61" i="2"/>
  <c r="AG62" i="2" l="1"/>
  <c r="AE62" i="2"/>
  <c r="AM63" i="2"/>
  <c r="AF63" i="2"/>
  <c r="AD62" i="2"/>
  <c r="AC69" i="2" a="1"/>
  <c r="AF69" i="2" s="1"/>
  <c r="AF73" i="2" s="1"/>
  <c r="AL63" i="2"/>
  <c r="AJ63" i="2"/>
  <c r="AK62" i="2"/>
  <c r="AC63" i="2"/>
  <c r="AG63" i="2"/>
  <c r="AL62" i="2"/>
  <c r="AE63" i="2"/>
  <c r="AH63" i="2"/>
  <c r="AI63" i="2"/>
  <c r="AD63" i="2"/>
  <c r="AM62" i="2"/>
  <c r="AK63" i="2"/>
  <c r="AJ62" i="2"/>
  <c r="AF62" i="2"/>
  <c r="AI62" i="2"/>
  <c r="AH62" i="2"/>
  <c r="E13" i="1"/>
  <c r="C14" i="1"/>
  <c r="D15" i="1"/>
  <c r="F16" i="1"/>
  <c r="C18" i="1"/>
  <c r="D19" i="1"/>
  <c r="F20" i="1"/>
  <c r="C13" i="1"/>
  <c r="D14" i="1"/>
  <c r="F15" i="1"/>
  <c r="C17" i="1"/>
  <c r="D18" i="1"/>
  <c r="F19" i="1"/>
  <c r="D13" i="1"/>
  <c r="F14" i="1"/>
  <c r="C16" i="1"/>
  <c r="D17" i="1"/>
  <c r="F18" i="1"/>
  <c r="C20" i="1"/>
  <c r="F13" i="1"/>
  <c r="C15" i="1"/>
  <c r="D16" i="1"/>
  <c r="F17" i="1"/>
  <c r="C19" i="1"/>
  <c r="D20" i="1"/>
  <c r="E19" i="1"/>
  <c r="E15" i="1"/>
  <c r="E14" i="1"/>
  <c r="E18" i="1"/>
  <c r="E17" i="1"/>
  <c r="E16" i="1"/>
  <c r="E20" i="1"/>
  <c r="AC70" i="2" l="1"/>
  <c r="AC74" i="2" s="1"/>
  <c r="AG70" i="2"/>
  <c r="AG74" i="2" s="1"/>
  <c r="AK69" i="2"/>
  <c r="AK73" i="2" s="1"/>
  <c r="AF70" i="2"/>
  <c r="AF74" i="2" s="1"/>
  <c r="AC69" i="2"/>
  <c r="AC73" i="2" s="1"/>
  <c r="AE70" i="2"/>
  <c r="AE74" i="2" s="1"/>
  <c r="AD70" i="2"/>
  <c r="AD74" i="2" s="1"/>
  <c r="AD69" i="2"/>
  <c r="AD73" i="2" s="1"/>
  <c r="AH69" i="2"/>
  <c r="AH73" i="2" s="1"/>
  <c r="AG69" i="2"/>
  <c r="AG73" i="2" s="1"/>
  <c r="AI70" i="2"/>
  <c r="AI74" i="2" s="1"/>
  <c r="AH70" i="2"/>
  <c r="AH74" i="2" s="1"/>
  <c r="AE69" i="2"/>
  <c r="AE73" i="2" s="1"/>
  <c r="AJ70" i="2"/>
  <c r="AJ74" i="2" s="1"/>
  <c r="AJ69" i="2"/>
  <c r="AJ73" i="2" s="1"/>
  <c r="AI69" i="2"/>
  <c r="AI73" i="2" s="1"/>
  <c r="AK70" i="2"/>
  <c r="AK74" i="2" s="1"/>
  <c r="E13" i="3" l="1" a="1"/>
  <c r="H13" i="3" s="1"/>
  <c r="J14" i="3" l="1"/>
  <c r="M14" i="3"/>
  <c r="K13" i="3"/>
  <c r="F14" i="3"/>
  <c r="J13" i="3"/>
  <c r="K14" i="3"/>
  <c r="M13" i="3"/>
  <c r="E13" i="3"/>
  <c r="G14" i="3"/>
  <c r="H14" i="3"/>
  <c r="L14" i="3"/>
  <c r="I14" i="3"/>
  <c r="F13" i="3"/>
  <c r="E14" i="3"/>
  <c r="G13" i="3"/>
  <c r="I13" i="3"/>
  <c r="L13" i="3"/>
</calcChain>
</file>

<file path=xl/sharedStrings.xml><?xml version="1.0" encoding="utf-8"?>
<sst xmlns="http://schemas.openxmlformats.org/spreadsheetml/2006/main" count="327" uniqueCount="48">
  <si>
    <t>SEN</t>
  </si>
  <si>
    <t>remplacé par :</t>
  </si>
  <si>
    <r>
      <t>YSN xxxx</t>
    </r>
    <r>
      <rPr>
        <sz val="10"/>
        <rFont val="Arial"/>
        <family val="2"/>
      </rPr>
      <t xml:space="preserve"> = racine du câble</t>
    </r>
  </si>
  <si>
    <t>* SEN 1119</t>
  </si>
  <si>
    <t>** SEN 1130</t>
  </si>
  <si>
    <t>3 fils (Xplat)</t>
  </si>
  <si>
    <t>2 fils (voyant)</t>
  </si>
  <si>
    <t>4 fils</t>
  </si>
  <si>
    <t>5 fils</t>
  </si>
  <si>
    <t>2 fils (bouton)</t>
  </si>
  <si>
    <t>3 fils</t>
  </si>
  <si>
    <t>3 fils (simple°</t>
  </si>
  <si>
    <t>6 fils</t>
  </si>
  <si>
    <t>5 fils ( 1NO)</t>
  </si>
  <si>
    <t>5 fils (avec FB)</t>
  </si>
  <si>
    <t>3 fils (voy clign)</t>
  </si>
  <si>
    <t>2 fils</t>
  </si>
  <si>
    <t>5 fils (1NC)</t>
  </si>
  <si>
    <t>Référence CI nu</t>
  </si>
  <si>
    <t>X</t>
  </si>
  <si>
    <r>
      <t>X</t>
    </r>
    <r>
      <rPr>
        <sz val="6"/>
        <color indexed="30"/>
        <rFont val="Arial"/>
        <family val="2"/>
      </rPr>
      <t xml:space="preserve"> (provisoire)</t>
    </r>
  </si>
  <si>
    <t>ligne n°:</t>
  </si>
  <si>
    <t>YSN</t>
  </si>
  <si>
    <t>Nb fils</t>
  </si>
  <si>
    <t>cas 4</t>
  </si>
  <si>
    <t>cas 3</t>
  </si>
  <si>
    <t>cas 2</t>
  </si>
  <si>
    <t>cas 1</t>
  </si>
  <si>
    <t>fin</t>
  </si>
  <si>
    <t>non définis</t>
  </si>
  <si>
    <t>aucun</t>
  </si>
  <si>
    <t>SEN n'existe pas</t>
  </si>
  <si>
    <t>entrer la valeur du SEN</t>
  </si>
  <si>
    <t>5 fils (1NO)</t>
  </si>
  <si>
    <t>4 fils (1NC)</t>
  </si>
  <si>
    <t>4 fils (1NO)</t>
  </si>
  <si>
    <t>2 fils (1NO)</t>
  </si>
  <si>
    <t>2 fils (1NC)</t>
  </si>
  <si>
    <t>3 fils (voyant bi)</t>
  </si>
  <si>
    <t>6fils</t>
  </si>
  <si>
    <t>3fils  (VG)</t>
  </si>
  <si>
    <t>4fils (VG)</t>
  </si>
  <si>
    <t>4fils</t>
  </si>
  <si>
    <t>cas 5</t>
  </si>
  <si>
    <t>cas 6</t>
  </si>
  <si>
    <t>cas 7</t>
  </si>
  <si>
    <t>cas 8</t>
  </si>
  <si>
    <t>cas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</si>
</sst>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6"/>
      <name val="Arial"/>
      <family val="2"/>
    </font>
    <font>
      <b/>
      <i/>
      <sz val="10"/>
      <color indexed="55"/>
      <name val="Arial"/>
      <family val="2"/>
    </font>
    <font>
      <sz val="9"/>
      <name val="Arial"/>
      <family val="2"/>
    </font>
    <font>
      <sz val="6"/>
      <color indexed="30"/>
      <name val="Arial"/>
      <family val="2"/>
    </font>
    <font>
      <sz val="10"/>
      <color rgb="FF0070C0"/>
      <name val="Arial"/>
      <family val="2"/>
    </font>
    <font>
      <b/>
      <sz val="9"/>
      <color rgb="FF0070C0"/>
      <name val="Arial"/>
      <family val="2"/>
    </font>
    <font>
      <b/>
      <sz val="10"/>
      <color rgb="FF0070C0"/>
      <name val="Arial"/>
      <family val="2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3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212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2" fillId="0" borderId="11" xfId="1" applyBorder="1"/>
    <xf numFmtId="0" fontId="4" fillId="0" borderId="12" xfId="1" applyFont="1" applyBorder="1" applyAlignment="1">
      <alignment horizontal="center"/>
    </xf>
    <xf numFmtId="0" fontId="2" fillId="0" borderId="2" xfId="1" applyBorder="1"/>
    <xf numFmtId="0" fontId="4" fillId="0" borderId="13" xfId="1" applyFont="1" applyBorder="1" applyAlignment="1">
      <alignment horizontal="center"/>
    </xf>
    <xf numFmtId="0" fontId="3" fillId="0" borderId="14" xfId="1" applyFont="1" applyBorder="1" applyAlignment="1">
      <alignment horizontal="center"/>
    </xf>
    <xf numFmtId="0" fontId="3" fillId="0" borderId="15" xfId="1" applyFont="1" applyBorder="1" applyAlignment="1">
      <alignment horizontal="center"/>
    </xf>
    <xf numFmtId="0" fontId="3" fillId="0" borderId="16" xfId="1" applyFont="1" applyBorder="1" applyAlignment="1">
      <alignment horizontal="center"/>
    </xf>
    <xf numFmtId="0" fontId="3" fillId="0" borderId="17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3" fillId="0" borderId="18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5" fillId="0" borderId="13" xfId="1" applyFont="1" applyBorder="1" applyAlignment="1">
      <alignment horizontal="center"/>
    </xf>
    <xf numFmtId="0" fontId="3" fillId="0" borderId="19" xfId="1" applyFont="1" applyBorder="1" applyAlignment="1">
      <alignment horizontal="center"/>
    </xf>
    <xf numFmtId="0" fontId="3" fillId="0" borderId="20" xfId="1" applyFont="1" applyBorder="1" applyAlignment="1">
      <alignment horizontal="center"/>
    </xf>
    <xf numFmtId="0" fontId="3" fillId="0" borderId="21" xfId="1" applyFont="1" applyBorder="1" applyAlignment="1">
      <alignment horizontal="center"/>
    </xf>
    <xf numFmtId="0" fontId="2" fillId="0" borderId="22" xfId="1" applyBorder="1"/>
    <xf numFmtId="0" fontId="2" fillId="2" borderId="2" xfId="1" applyFill="1" applyBorder="1"/>
    <xf numFmtId="0" fontId="3" fillId="2" borderId="17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3" fillId="2" borderId="18" xfId="1" applyFont="1" applyFill="1" applyBorder="1" applyAlignment="1">
      <alignment horizontal="center"/>
    </xf>
    <xf numFmtId="0" fontId="3" fillId="2" borderId="19" xfId="1" applyFont="1" applyFill="1" applyBorder="1" applyAlignment="1">
      <alignment horizontal="center"/>
    </xf>
    <xf numFmtId="0" fontId="3" fillId="2" borderId="20" xfId="1" applyFont="1" applyFill="1" applyBorder="1" applyAlignment="1">
      <alignment horizontal="center"/>
    </xf>
    <xf numFmtId="0" fontId="3" fillId="2" borderId="21" xfId="1" applyFont="1" applyFill="1" applyBorder="1" applyAlignment="1">
      <alignment horizontal="center"/>
    </xf>
    <xf numFmtId="0" fontId="2" fillId="2" borderId="22" xfId="1" applyFill="1" applyBorder="1"/>
    <xf numFmtId="0" fontId="4" fillId="0" borderId="6" xfId="1" applyFont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3" fillId="0" borderId="23" xfId="1" applyFont="1" applyBorder="1" applyAlignment="1">
      <alignment horizontal="center"/>
    </xf>
    <xf numFmtId="0" fontId="3" fillId="2" borderId="7" xfId="1" applyFont="1" applyFill="1" applyBorder="1" applyAlignment="1">
      <alignment horizontal="center"/>
    </xf>
    <xf numFmtId="0" fontId="3" fillId="0" borderId="7" xfId="1" applyFont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2" fillId="0" borderId="22" xfId="1" applyFill="1" applyBorder="1"/>
    <xf numFmtId="0" fontId="3" fillId="0" borderId="19" xfId="1" applyFont="1" applyFill="1" applyBorder="1" applyAlignment="1">
      <alignment horizontal="center"/>
    </xf>
    <xf numFmtId="0" fontId="3" fillId="0" borderId="20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3" fillId="0" borderId="21" xfId="1" applyFont="1" applyFill="1" applyBorder="1" applyAlignment="1">
      <alignment horizontal="center"/>
    </xf>
    <xf numFmtId="0" fontId="3" fillId="0" borderId="24" xfId="1" applyFont="1" applyFill="1" applyBorder="1" applyAlignment="1">
      <alignment horizontal="center"/>
    </xf>
    <xf numFmtId="0" fontId="3" fillId="0" borderId="13" xfId="1" applyFont="1" applyFill="1" applyBorder="1" applyAlignment="1">
      <alignment horizontal="center"/>
    </xf>
    <xf numFmtId="0" fontId="3" fillId="0" borderId="6" xfId="1" applyFont="1" applyFill="1" applyBorder="1" applyAlignment="1">
      <alignment horizontal="center"/>
    </xf>
    <xf numFmtId="0" fontId="3" fillId="0" borderId="25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3" fillId="0" borderId="26" xfId="1" applyFont="1" applyBorder="1" applyAlignment="1">
      <alignment horizontal="center"/>
    </xf>
    <xf numFmtId="0" fontId="3" fillId="2" borderId="8" xfId="1" applyFont="1" applyFill="1" applyBorder="1" applyAlignment="1">
      <alignment horizontal="center"/>
    </xf>
    <xf numFmtId="0" fontId="3" fillId="0" borderId="8" xfId="1" applyFont="1" applyBorder="1" applyAlignment="1">
      <alignment horizontal="center"/>
    </xf>
    <xf numFmtId="0" fontId="3" fillId="2" borderId="9" xfId="1" applyFont="1" applyFill="1" applyBorder="1" applyAlignment="1">
      <alignment horizontal="center"/>
    </xf>
    <xf numFmtId="0" fontId="3" fillId="0" borderId="9" xfId="1" applyFont="1" applyFill="1" applyBorder="1" applyAlignment="1">
      <alignment horizontal="center"/>
    </xf>
    <xf numFmtId="0" fontId="3" fillId="0" borderId="10" xfId="1" applyFont="1" applyFill="1" applyBorder="1" applyAlignment="1">
      <alignment horizontal="center"/>
    </xf>
    <xf numFmtId="0" fontId="3" fillId="0" borderId="9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6" xfId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2" fillId="0" borderId="2" xfId="1" applyFill="1" applyBorder="1"/>
    <xf numFmtId="0" fontId="3" fillId="0" borderId="17" xfId="1" applyFont="1" applyFill="1" applyBorder="1" applyAlignment="1">
      <alignment horizontal="center"/>
    </xf>
    <xf numFmtId="0" fontId="3" fillId="0" borderId="1" xfId="1" applyFont="1" applyFill="1" applyBorder="1" applyAlignment="1">
      <alignment horizontal="center"/>
    </xf>
    <xf numFmtId="0" fontId="3" fillId="0" borderId="18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center"/>
    </xf>
    <xf numFmtId="0" fontId="3" fillId="0" borderId="8" xfId="1" applyFont="1" applyFill="1" applyBorder="1" applyAlignment="1">
      <alignment horizontal="center"/>
    </xf>
    <xf numFmtId="0" fontId="2" fillId="2" borderId="27" xfId="1" applyFill="1" applyBorder="1"/>
    <xf numFmtId="0" fontId="3" fillId="2" borderId="24" xfId="1" applyFont="1" applyFill="1" applyBorder="1" applyAlignment="1">
      <alignment horizontal="center"/>
    </xf>
    <xf numFmtId="0" fontId="3" fillId="2" borderId="13" xfId="1" applyFont="1" applyFill="1" applyBorder="1" applyAlignment="1">
      <alignment horizontal="center"/>
    </xf>
    <xf numFmtId="0" fontId="3" fillId="2" borderId="25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center"/>
    </xf>
    <xf numFmtId="0" fontId="3" fillId="2" borderId="10" xfId="1" applyFont="1" applyFill="1" applyBorder="1" applyAlignment="1">
      <alignment horizontal="center"/>
    </xf>
    <xf numFmtId="0" fontId="3" fillId="2" borderId="28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  <xf numFmtId="0" fontId="3" fillId="2" borderId="29" xfId="1" applyFont="1" applyFill="1" applyBorder="1" applyAlignment="1">
      <alignment horizontal="center"/>
    </xf>
    <xf numFmtId="0" fontId="3" fillId="2" borderId="30" xfId="1" applyFont="1" applyFill="1" applyBorder="1" applyAlignment="1">
      <alignment horizontal="center"/>
    </xf>
    <xf numFmtId="0" fontId="2" fillId="0" borderId="3" xfId="1" applyFill="1" applyBorder="1"/>
    <xf numFmtId="0" fontId="6" fillId="0" borderId="10" xfId="1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5" fillId="0" borderId="10" xfId="1" applyFont="1" applyBorder="1" applyAlignment="1">
      <alignment horizontal="center"/>
    </xf>
    <xf numFmtId="0" fontId="3" fillId="3" borderId="18" xfId="1" applyFont="1" applyFill="1" applyBorder="1" applyAlignment="1">
      <alignment horizontal="center"/>
    </xf>
    <xf numFmtId="0" fontId="9" fillId="0" borderId="2" xfId="1" applyFont="1" applyBorder="1"/>
    <xf numFmtId="0" fontId="9" fillId="2" borderId="2" xfId="1" applyFont="1" applyFill="1" applyBorder="1"/>
    <xf numFmtId="0" fontId="9" fillId="0" borderId="22" xfId="1" applyFont="1" applyFill="1" applyBorder="1"/>
    <xf numFmtId="0" fontId="9" fillId="0" borderId="22" xfId="1" applyFont="1" applyBorder="1"/>
    <xf numFmtId="0" fontId="7" fillId="0" borderId="0" xfId="1" applyFont="1"/>
    <xf numFmtId="0" fontId="10" fillId="0" borderId="0" xfId="1" applyFont="1" applyAlignment="1">
      <alignment horizontal="center"/>
    </xf>
    <xf numFmtId="0" fontId="9" fillId="2" borderId="0" xfId="1" applyFont="1" applyFill="1" applyBorder="1"/>
    <xf numFmtId="0" fontId="11" fillId="2" borderId="1" xfId="1" applyFont="1" applyFill="1" applyBorder="1" applyAlignment="1">
      <alignment horizontal="center"/>
    </xf>
    <xf numFmtId="0" fontId="11" fillId="2" borderId="18" xfId="1" applyFont="1" applyFill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2" borderId="9" xfId="1" applyFont="1" applyFill="1" applyBorder="1" applyAlignment="1">
      <alignment horizontal="center"/>
    </xf>
    <xf numFmtId="0" fontId="11" fillId="0" borderId="20" xfId="1" applyFont="1" applyBorder="1" applyAlignment="1">
      <alignment horizontal="center"/>
    </xf>
    <xf numFmtId="0" fontId="11" fillId="2" borderId="8" xfId="1" applyFont="1" applyFill="1" applyBorder="1" applyAlignment="1">
      <alignment horizontal="center"/>
    </xf>
    <xf numFmtId="0" fontId="2" fillId="3" borderId="33" xfId="1" applyFont="1" applyFill="1" applyBorder="1"/>
    <xf numFmtId="0" fontId="3" fillId="3" borderId="17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2" fillId="4" borderId="33" xfId="1" applyFont="1" applyFill="1" applyBorder="1"/>
    <xf numFmtId="0" fontId="3" fillId="4" borderId="17" xfId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3" fillId="4" borderId="18" xfId="1" applyFont="1" applyFill="1" applyBorder="1" applyAlignment="1">
      <alignment horizontal="center"/>
    </xf>
    <xf numFmtId="0" fontId="3" fillId="4" borderId="7" xfId="1" applyFont="1" applyFill="1" applyBorder="1" applyAlignment="1">
      <alignment horizontal="center"/>
    </xf>
    <xf numFmtId="0" fontId="3" fillId="4" borderId="8" xfId="1" applyFont="1" applyFill="1" applyBorder="1" applyAlignment="1">
      <alignment horizontal="center"/>
    </xf>
    <xf numFmtId="0" fontId="2" fillId="4" borderId="34" xfId="1" applyFont="1" applyFill="1" applyBorder="1"/>
    <xf numFmtId="0" fontId="2" fillId="4" borderId="4" xfId="1" applyFill="1" applyBorder="1"/>
    <xf numFmtId="0" fontId="2" fillId="4" borderId="20" xfId="1" applyFill="1" applyBorder="1"/>
    <xf numFmtId="0" fontId="11" fillId="4" borderId="21" xfId="1" applyFont="1" applyFill="1" applyBorder="1" applyAlignment="1">
      <alignment horizontal="center"/>
    </xf>
    <xf numFmtId="0" fontId="2" fillId="4" borderId="19" xfId="1" applyFill="1" applyBorder="1"/>
    <xf numFmtId="0" fontId="2" fillId="4" borderId="21" xfId="1" applyFill="1" applyBorder="1"/>
    <xf numFmtId="0" fontId="2" fillId="4" borderId="9" xfId="1" applyFill="1" applyBorder="1"/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3" fillId="0" borderId="20" xfId="1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2" borderId="20" xfId="1" applyFont="1" applyFill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11" fillId="0" borderId="13" xfId="1" applyFont="1" applyFill="1" applyBorder="1" applyAlignment="1">
      <alignment horizontal="center" vertical="center"/>
    </xf>
    <xf numFmtId="0" fontId="2" fillId="4" borderId="20" xfId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2" fillId="6" borderId="0" xfId="0" applyFont="1" applyFill="1" applyAlignment="1">
      <alignment horizontal="right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15" fillId="0" borderId="0" xfId="0" applyFont="1"/>
    <xf numFmtId="0" fontId="0" fillId="7" borderId="1" xfId="0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49" fontId="0" fillId="0" borderId="0" xfId="0" applyNumberFormat="1" applyAlignment="1"/>
    <xf numFmtId="0" fontId="0" fillId="0" borderId="1" xfId="0" applyBorder="1"/>
    <xf numFmtId="0" fontId="0" fillId="0" borderId="0" xfId="0" applyAlignment="1">
      <alignment horizontal="center"/>
    </xf>
    <xf numFmtId="0" fontId="4" fillId="0" borderId="32" xfId="1" applyFont="1" applyBorder="1" applyAlignment="1">
      <alignment horizontal="center" vertical="center" textRotation="90"/>
    </xf>
    <xf numFmtId="0" fontId="4" fillId="0" borderId="27" xfId="1" applyFont="1" applyBorder="1" applyAlignment="1">
      <alignment horizontal="center" vertical="center" textRotation="90"/>
    </xf>
    <xf numFmtId="0" fontId="4" fillId="0" borderId="31" xfId="1" applyFont="1" applyBorder="1" applyAlignment="1">
      <alignment horizontal="center"/>
    </xf>
    <xf numFmtId="0" fontId="4" fillId="0" borderId="11" xfId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6" fillId="0" borderId="13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3" fillId="2" borderId="17" xfId="0" applyFont="1" applyFill="1" applyBorder="1" applyAlignment="1">
      <alignment horizontal="center"/>
    </xf>
    <xf numFmtId="0" fontId="3" fillId="2" borderId="18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0" fontId="3" fillId="2" borderId="19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3" fillId="0" borderId="13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0" fillId="4" borderId="20" xfId="0" applyFill="1" applyBorder="1"/>
    <xf numFmtId="0" fontId="0" fillId="4" borderId="21" xfId="0" applyFill="1" applyBorder="1"/>
    <xf numFmtId="0" fontId="3" fillId="4" borderId="4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3" borderId="33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8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33" xfId="0" applyFont="1" applyFill="1" applyBorder="1" applyAlignment="1">
      <alignment horizontal="center"/>
    </xf>
    <xf numFmtId="0" fontId="3" fillId="4" borderId="7" xfId="0" applyFont="1" applyFill="1" applyBorder="1" applyAlignment="1">
      <alignment horizontal="center"/>
    </xf>
    <xf numFmtId="0" fontId="2" fillId="3" borderId="33" xfId="0" applyFont="1" applyFill="1" applyBorder="1"/>
    <xf numFmtId="0" fontId="3" fillId="3" borderId="1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6"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</border>
    </dxf>
    <dxf>
      <font>
        <color theme="0"/>
      </font>
      <fill>
        <patternFill>
          <bgColor theme="0"/>
        </patternFill>
      </fill>
      <border>
        <left style="thin">
          <color auto="1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9:M14"/>
  <sheetViews>
    <sheetView tabSelected="1" workbookViewId="0">
      <selection activeCell="K23" sqref="K23"/>
    </sheetView>
  </sheetViews>
  <sheetFormatPr baseColWidth="10" defaultRowHeight="15" x14ac:dyDescent="0.25"/>
  <cols>
    <col min="4" max="4" width="14.85546875" customWidth="1"/>
    <col min="5" max="5" width="14.140625" customWidth="1"/>
    <col min="6" max="6" width="13.28515625" customWidth="1"/>
    <col min="7" max="7" width="14" customWidth="1"/>
    <col min="8" max="8" width="13" customWidth="1"/>
    <col min="9" max="9" width="14.140625" customWidth="1"/>
    <col min="10" max="10" width="14.28515625" customWidth="1"/>
    <col min="11" max="11" width="16.42578125" customWidth="1"/>
    <col min="12" max="12" width="15.85546875" customWidth="1"/>
    <col min="13" max="13" width="12.85546875" customWidth="1"/>
  </cols>
  <sheetData>
    <row r="9" spans="4:13" x14ac:dyDescent="0.25">
      <c r="E9" s="135" t="s">
        <v>32</v>
      </c>
    </row>
    <row r="10" spans="4:13" ht="23.25" x14ac:dyDescent="0.35">
      <c r="D10" s="130" t="s">
        <v>0</v>
      </c>
      <c r="E10" s="109">
        <v>1313</v>
      </c>
    </row>
    <row r="12" spans="4:13" ht="16.5" customHeight="1" x14ac:dyDescent="0.25">
      <c r="D12" s="134"/>
      <c r="E12" s="136" t="s">
        <v>27</v>
      </c>
      <c r="F12" s="136" t="s">
        <v>26</v>
      </c>
      <c r="G12" s="136" t="s">
        <v>25</v>
      </c>
      <c r="H12" s="136" t="s">
        <v>24</v>
      </c>
      <c r="I12" s="136" t="s">
        <v>43</v>
      </c>
      <c r="J12" s="136" t="s">
        <v>44</v>
      </c>
      <c r="K12" s="136" t="s">
        <v>45</v>
      </c>
      <c r="L12" s="136" t="s">
        <v>46</v>
      </c>
      <c r="M12" s="136" t="s">
        <v>47</v>
      </c>
    </row>
    <row r="13" spans="4:13" ht="36.75" customHeight="1" x14ac:dyDescent="0.25">
      <c r="D13" s="137" t="s">
        <v>22</v>
      </c>
      <c r="E13" s="138">
        <f t="array" ref="E13:M14">BROUILLON!AC73:AK74</f>
        <v>2140</v>
      </c>
      <c r="F13" s="138">
        <v>2143</v>
      </c>
      <c r="G13" s="138" t="str">
        <v>aucun</v>
      </c>
      <c r="H13" s="138" t="str">
        <v>aucun</v>
      </c>
      <c r="I13" s="136" t="str">
        <v>aucun</v>
      </c>
      <c r="J13" s="136" t="str">
        <v>aucun</v>
      </c>
      <c r="K13" s="136" t="str">
        <v>aucun</v>
      </c>
      <c r="L13" s="136" t="str">
        <v>aucun</v>
      </c>
      <c r="M13" s="136" t="str">
        <v>aucun</v>
      </c>
    </row>
    <row r="14" spans="4:13" ht="37.5" customHeight="1" x14ac:dyDescent="0.25">
      <c r="D14" s="137" t="s">
        <v>23</v>
      </c>
      <c r="E14" s="138" t="str">
        <v>5 fils (1NO)</v>
      </c>
      <c r="F14" s="138" t="str">
        <v>4 fils (1NO)</v>
      </c>
      <c r="G14" s="138" t="str">
        <v>aucun</v>
      </c>
      <c r="H14" s="138" t="str">
        <v>aucun</v>
      </c>
      <c r="I14" s="136" t="str">
        <v>aucun</v>
      </c>
      <c r="J14" s="136" t="str">
        <v>aucun</v>
      </c>
      <c r="K14" s="136" t="str">
        <v>aucun</v>
      </c>
      <c r="L14" s="136" t="str">
        <v>aucun</v>
      </c>
      <c r="M14" s="136" t="str">
        <v>aucun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9:J20"/>
  <sheetViews>
    <sheetView workbookViewId="0">
      <selection activeCell="D11" sqref="D11"/>
    </sheetView>
  </sheetViews>
  <sheetFormatPr baseColWidth="10" defaultRowHeight="15" x14ac:dyDescent="0.25"/>
  <cols>
    <col min="3" max="3" width="12.85546875" customWidth="1"/>
    <col min="4" max="4" width="12.7109375" customWidth="1"/>
    <col min="5" max="5" width="12.42578125" customWidth="1"/>
    <col min="6" max="6" width="12.28515625" customWidth="1"/>
    <col min="10" max="10" width="10" customWidth="1"/>
  </cols>
  <sheetData>
    <row r="9" spans="2:10" x14ac:dyDescent="0.25">
      <c r="D9" s="135" t="s">
        <v>32</v>
      </c>
    </row>
    <row r="10" spans="2:10" ht="23.25" x14ac:dyDescent="0.35">
      <c r="C10" s="130" t="s">
        <v>0</v>
      </c>
      <c r="D10" s="109">
        <f>CONVERTISSEUR!E10</f>
        <v>1313</v>
      </c>
    </row>
    <row r="12" spans="2:10" x14ac:dyDescent="0.25">
      <c r="B12" s="131"/>
      <c r="C12" s="136" t="s">
        <v>27</v>
      </c>
      <c r="D12" s="136" t="s">
        <v>26</v>
      </c>
      <c r="E12" s="136" t="s">
        <v>25</v>
      </c>
      <c r="F12" s="136" t="s">
        <v>24</v>
      </c>
    </row>
    <row r="13" spans="2:10" ht="31.5" customHeight="1" x14ac:dyDescent="0.25">
      <c r="B13" s="137" t="s">
        <v>22</v>
      </c>
      <c r="C13" s="138" t="e">
        <f t="array" ref="C13:F20">CHOOSE(BROUILLON!D56,BROUILLON!G54:J55,BROUILLON!G57:J58,BROUILLON!G60:J61,BROUILLON!G63:J64,BROUILLON!G66:J67,BROUILLON!G69:J70,BROUILLON!G72:J73,BROUILLON!G75:J76,BROUILLON!G78:J79,BROUILLON!G81:J82,BROUILLON!L54:O55,BROUILLON!L57:O58,BROUILLON!L60:O61,BROUILLON!L63:O64,BROUILLON!L66:O67,BROUILLON!L69:O70,BROUILLON!L72:O73,BROUILLON!L75:O76,BROUILLON!L78:O79,BROUILLON!L81:O82,BROUILLON!Q54:T55,BROUILLON!Q57:T58,BROUILLON!Q60:T61,BROUILLON!Q63:T64,BROUILLON!Q66:T67,BROUILLON!Q69:T70,BROUILLON!Q72:T73,BROUILLON!Q75:T76,BROUILLON!V57:Y58,BROUILLON!Q81:T82,BROUILLON!V54:Y55,BROUILLON!V57:Y58,BROUILLON!V60:Y61,BROUILLON!V63:Y64,BROUILLON!V66:Y67,BROUILLON!V69:Y70)</f>
        <v>#VALUE!</v>
      </c>
      <c r="D13" s="138" t="e">
        <v>#VALUE!</v>
      </c>
      <c r="E13" s="138" t="e">
        <v>#VALUE!</v>
      </c>
      <c r="F13" s="138" t="e">
        <v>#VALUE!</v>
      </c>
    </row>
    <row r="14" spans="2:10" ht="42.75" customHeight="1" x14ac:dyDescent="0.25">
      <c r="B14" s="137" t="s">
        <v>23</v>
      </c>
      <c r="C14" s="138" t="e">
        <v>#VALUE!</v>
      </c>
      <c r="D14" s="138" t="e">
        <v>#VALUE!</v>
      </c>
      <c r="E14" s="138" t="e">
        <v>#VALUE!</v>
      </c>
      <c r="F14" s="138" t="e">
        <v>#VALUE!</v>
      </c>
      <c r="J14" s="139"/>
    </row>
    <row r="15" spans="2:10" x14ac:dyDescent="0.25">
      <c r="C15" s="128" t="e">
        <v>#VALUE!</v>
      </c>
      <c r="D15" s="129" t="e">
        <v>#VALUE!</v>
      </c>
      <c r="E15" s="129" t="e">
        <v>#VALUE!</v>
      </c>
      <c r="F15" s="129" t="e">
        <v>#VALUE!</v>
      </c>
    </row>
    <row r="16" spans="2:10" x14ac:dyDescent="0.25">
      <c r="C16" s="129" t="e">
        <v>#VALUE!</v>
      </c>
      <c r="D16" s="129" t="e">
        <v>#VALUE!</v>
      </c>
      <c r="E16" s="129" t="e">
        <v>#VALUE!</v>
      </c>
      <c r="F16" s="129" t="e">
        <v>#VALUE!</v>
      </c>
    </row>
    <row r="17" spans="3:6" x14ac:dyDescent="0.25">
      <c r="C17" s="129" t="e">
        <v>#VALUE!</v>
      </c>
      <c r="D17" s="129" t="e">
        <v>#VALUE!</v>
      </c>
      <c r="E17" s="129" t="e">
        <v>#VALUE!</v>
      </c>
      <c r="F17" s="129" t="e">
        <v>#VALUE!</v>
      </c>
    </row>
    <row r="18" spans="3:6" x14ac:dyDescent="0.25">
      <c r="C18" s="129" t="e">
        <v>#VALUE!</v>
      </c>
      <c r="D18" s="129" t="e">
        <v>#VALUE!</v>
      </c>
      <c r="E18" s="129" t="e">
        <v>#VALUE!</v>
      </c>
      <c r="F18" s="129" t="e">
        <v>#VALUE!</v>
      </c>
    </row>
    <row r="19" spans="3:6" x14ac:dyDescent="0.25">
      <c r="C19" s="129" t="e">
        <v>#VALUE!</v>
      </c>
      <c r="D19" s="129" t="e">
        <v>#VALUE!</v>
      </c>
      <c r="E19" s="129" t="e">
        <v>#VALUE!</v>
      </c>
      <c r="F19" s="129" t="e">
        <v>#VALUE!</v>
      </c>
    </row>
    <row r="20" spans="3:6" x14ac:dyDescent="0.25">
      <c r="C20" s="129" t="e">
        <v>#VALUE!</v>
      </c>
      <c r="D20" s="129" t="e">
        <v>#VALUE!</v>
      </c>
      <c r="E20" s="129" t="e">
        <v>#VALUE!</v>
      </c>
      <c r="F20" s="129" t="e">
        <v>#VALUE!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FD1048576"/>
  <sheetViews>
    <sheetView topLeftCell="A22" zoomScale="60" zoomScaleNormal="60" workbookViewId="0">
      <selection activeCell="X89" sqref="X89"/>
    </sheetView>
  </sheetViews>
  <sheetFormatPr baseColWidth="10" defaultRowHeight="15" x14ac:dyDescent="0.25"/>
  <cols>
    <col min="6" max="7" width="11.42578125" style="108"/>
    <col min="11" max="11" width="11.42578125" style="108"/>
  </cols>
  <sheetData>
    <row r="1" spans="3:50" x14ac:dyDescent="0.25">
      <c r="F1"/>
    </row>
    <row r="2" spans="3:50" x14ac:dyDescent="0.25">
      <c r="F2"/>
    </row>
    <row r="3" spans="3:50" x14ac:dyDescent="0.25">
      <c r="F3"/>
    </row>
    <row r="4" spans="3:50" x14ac:dyDescent="0.25">
      <c r="F4"/>
    </row>
    <row r="5" spans="3:50" x14ac:dyDescent="0.25">
      <c r="F5"/>
    </row>
    <row r="7" spans="3:50" ht="15.75" thickBot="1" x14ac:dyDescent="0.3"/>
    <row r="8" spans="3:50" x14ac:dyDescent="0.25">
      <c r="C8" s="1"/>
      <c r="D8" s="81" t="s">
        <v>1</v>
      </c>
      <c r="E8" s="144" t="s">
        <v>2</v>
      </c>
      <c r="F8" s="145"/>
      <c r="G8" s="145"/>
      <c r="H8" s="145"/>
      <c r="I8" s="145"/>
      <c r="J8" s="14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  <c r="AF8" s="145"/>
    </row>
    <row r="9" spans="3:50" x14ac:dyDescent="0.25">
      <c r="C9" s="2"/>
      <c r="D9" s="82" t="s">
        <v>3</v>
      </c>
      <c r="E9" s="55">
        <v>1</v>
      </c>
      <c r="F9" s="110">
        <v>2</v>
      </c>
      <c r="G9" s="110">
        <v>3</v>
      </c>
      <c r="H9" s="52">
        <v>4</v>
      </c>
      <c r="I9" s="52">
        <v>5</v>
      </c>
      <c r="J9" s="52">
        <v>6</v>
      </c>
      <c r="K9" s="110">
        <v>7</v>
      </c>
      <c r="L9" s="53">
        <v>8</v>
      </c>
      <c r="M9" s="53">
        <v>9</v>
      </c>
      <c r="N9" s="54">
        <v>10</v>
      </c>
      <c r="O9" s="52">
        <v>11</v>
      </c>
      <c r="P9" s="54">
        <v>12</v>
      </c>
      <c r="Q9" s="52">
        <v>13</v>
      </c>
      <c r="R9" s="54">
        <v>14</v>
      </c>
      <c r="S9" s="52">
        <v>15</v>
      </c>
      <c r="T9" s="54">
        <v>16</v>
      </c>
      <c r="U9" s="52">
        <v>17</v>
      </c>
      <c r="V9" s="54">
        <v>18</v>
      </c>
      <c r="W9" s="52">
        <v>19</v>
      </c>
      <c r="X9" s="54">
        <v>20</v>
      </c>
      <c r="Y9" s="52">
        <v>21</v>
      </c>
      <c r="Z9" s="54">
        <v>22</v>
      </c>
      <c r="AA9" s="52">
        <v>23</v>
      </c>
      <c r="AB9" s="52">
        <v>24</v>
      </c>
      <c r="AC9" s="53">
        <v>25</v>
      </c>
      <c r="AD9" s="54">
        <v>26</v>
      </c>
      <c r="AE9" s="52">
        <v>27</v>
      </c>
      <c r="AF9" s="73">
        <v>28</v>
      </c>
      <c r="AG9" s="147">
        <v>27</v>
      </c>
      <c r="AH9" s="148">
        <v>28</v>
      </c>
      <c r="AI9" s="149">
        <v>29</v>
      </c>
      <c r="AJ9" s="150">
        <v>30</v>
      </c>
      <c r="AK9" s="147">
        <v>30</v>
      </c>
      <c r="AL9" s="151">
        <v>32</v>
      </c>
      <c r="AM9" s="149">
        <v>33</v>
      </c>
      <c r="AN9" s="150">
        <v>34</v>
      </c>
      <c r="AO9" s="147">
        <v>35</v>
      </c>
      <c r="AP9" s="151">
        <v>36</v>
      </c>
      <c r="AQ9" s="149">
        <v>37</v>
      </c>
      <c r="AR9" s="150">
        <v>38</v>
      </c>
      <c r="AS9" s="147">
        <v>39</v>
      </c>
      <c r="AT9" s="151">
        <v>40</v>
      </c>
      <c r="AU9" s="149">
        <v>41</v>
      </c>
      <c r="AV9" s="150">
        <v>42</v>
      </c>
      <c r="AW9" s="147">
        <v>43</v>
      </c>
      <c r="AX9" s="151">
        <v>44</v>
      </c>
    </row>
    <row r="10" spans="3:50" x14ac:dyDescent="0.25">
      <c r="C10" s="2"/>
      <c r="D10" s="82" t="s">
        <v>4</v>
      </c>
      <c r="E10" s="4">
        <v>1253</v>
      </c>
      <c r="F10" s="111">
        <v>1254</v>
      </c>
      <c r="G10" s="111">
        <v>1255</v>
      </c>
      <c r="H10" s="6">
        <v>1256</v>
      </c>
      <c r="I10" s="6">
        <v>1257</v>
      </c>
      <c r="J10" s="6">
        <v>1258</v>
      </c>
      <c r="K10" s="111">
        <v>1264</v>
      </c>
      <c r="L10" s="27">
        <v>1265</v>
      </c>
      <c r="M10" s="27">
        <v>1260</v>
      </c>
      <c r="N10" s="43">
        <v>1299</v>
      </c>
      <c r="O10" s="6">
        <v>1319</v>
      </c>
      <c r="P10" s="43">
        <v>1336</v>
      </c>
      <c r="Q10" s="6">
        <v>1337</v>
      </c>
      <c r="R10" s="43">
        <v>1385</v>
      </c>
      <c r="S10" s="6">
        <v>1397</v>
      </c>
      <c r="T10" s="6">
        <v>1398</v>
      </c>
      <c r="U10" s="6">
        <v>1627</v>
      </c>
      <c r="V10" s="43">
        <v>1648</v>
      </c>
      <c r="W10" s="6">
        <v>1654</v>
      </c>
      <c r="X10" s="6">
        <v>1656</v>
      </c>
      <c r="Y10" s="6">
        <v>1678</v>
      </c>
      <c r="Z10" s="43">
        <v>1717</v>
      </c>
      <c r="AA10" s="6">
        <v>1866</v>
      </c>
      <c r="AB10" s="6">
        <v>1886</v>
      </c>
      <c r="AC10" s="6">
        <v>1955</v>
      </c>
      <c r="AD10" s="43">
        <v>2005</v>
      </c>
      <c r="AE10" s="6">
        <v>2007</v>
      </c>
      <c r="AF10" s="74">
        <v>2062</v>
      </c>
      <c r="AG10" s="152">
        <v>2007</v>
      </c>
      <c r="AH10" s="153">
        <v>2062</v>
      </c>
      <c r="AI10" s="154">
        <v>2140</v>
      </c>
      <c r="AJ10" s="155">
        <v>2141</v>
      </c>
      <c r="AK10" s="152">
        <v>2142</v>
      </c>
      <c r="AL10" s="156">
        <v>2143</v>
      </c>
      <c r="AM10" s="154">
        <v>2144</v>
      </c>
      <c r="AN10" s="155">
        <v>2145</v>
      </c>
      <c r="AO10" s="152">
        <v>2146</v>
      </c>
      <c r="AP10" s="156">
        <v>2147</v>
      </c>
      <c r="AQ10" s="154">
        <v>2285</v>
      </c>
      <c r="AR10" s="155">
        <v>2506</v>
      </c>
      <c r="AS10" s="152">
        <v>2395</v>
      </c>
      <c r="AT10" s="156">
        <v>2520</v>
      </c>
      <c r="AU10" s="154">
        <v>2594</v>
      </c>
      <c r="AV10" s="155">
        <v>2611</v>
      </c>
      <c r="AW10" s="152"/>
      <c r="AX10" s="156"/>
    </row>
    <row r="11" spans="3:50" ht="15.75" thickBot="1" x14ac:dyDescent="0.3">
      <c r="C11" s="2"/>
      <c r="D11" s="2"/>
      <c r="E11" s="13" t="s">
        <v>5</v>
      </c>
      <c r="F11" s="112" t="s">
        <v>6</v>
      </c>
      <c r="G11" s="112" t="s">
        <v>7</v>
      </c>
      <c r="H11" s="14" t="s">
        <v>7</v>
      </c>
      <c r="I11" s="14" t="s">
        <v>7</v>
      </c>
      <c r="J11" s="14" t="s">
        <v>7</v>
      </c>
      <c r="K11" s="112" t="s">
        <v>8</v>
      </c>
      <c r="L11" s="28" t="s">
        <v>8</v>
      </c>
      <c r="M11" s="28" t="s">
        <v>7</v>
      </c>
      <c r="N11" s="44" t="s">
        <v>8</v>
      </c>
      <c r="O11" s="14" t="s">
        <v>9</v>
      </c>
      <c r="P11" s="44" t="s">
        <v>7</v>
      </c>
      <c r="Q11" s="14" t="s">
        <v>8</v>
      </c>
      <c r="R11" s="44" t="s">
        <v>6</v>
      </c>
      <c r="S11" s="14" t="s">
        <v>7</v>
      </c>
      <c r="T11" s="14" t="s">
        <v>10</v>
      </c>
      <c r="U11" s="14" t="s">
        <v>11</v>
      </c>
      <c r="V11" s="14" t="s">
        <v>12</v>
      </c>
      <c r="W11" s="14" t="s">
        <v>7</v>
      </c>
      <c r="X11" s="14"/>
      <c r="Y11" s="14" t="s">
        <v>13</v>
      </c>
      <c r="Z11" s="14" t="s">
        <v>6</v>
      </c>
      <c r="AA11" s="14" t="s">
        <v>14</v>
      </c>
      <c r="AB11" s="14" t="s">
        <v>12</v>
      </c>
      <c r="AC11" s="14" t="s">
        <v>15</v>
      </c>
      <c r="AD11" s="14" t="s">
        <v>10</v>
      </c>
      <c r="AE11" s="14" t="s">
        <v>16</v>
      </c>
      <c r="AF11" s="75" t="s">
        <v>17</v>
      </c>
      <c r="AG11" s="157" t="s">
        <v>16</v>
      </c>
      <c r="AH11" s="158" t="s">
        <v>17</v>
      </c>
      <c r="AI11" s="159" t="s">
        <v>33</v>
      </c>
      <c r="AJ11" s="157" t="s">
        <v>17</v>
      </c>
      <c r="AK11" s="157" t="s">
        <v>34</v>
      </c>
      <c r="AL11" s="160" t="s">
        <v>35</v>
      </c>
      <c r="AM11" s="159" t="s">
        <v>36</v>
      </c>
      <c r="AN11" s="157" t="s">
        <v>37</v>
      </c>
      <c r="AO11" s="157" t="s">
        <v>6</v>
      </c>
      <c r="AP11" s="160" t="s">
        <v>38</v>
      </c>
      <c r="AQ11" s="159" t="s">
        <v>39</v>
      </c>
      <c r="AR11" s="157" t="s">
        <v>40</v>
      </c>
      <c r="AS11" s="157" t="s">
        <v>41</v>
      </c>
      <c r="AT11" s="160" t="s">
        <v>42</v>
      </c>
      <c r="AU11" s="159" t="s">
        <v>42</v>
      </c>
      <c r="AV11" s="157" t="s">
        <v>42</v>
      </c>
      <c r="AW11" s="157"/>
      <c r="AX11" s="160"/>
    </row>
    <row r="12" spans="3:50" x14ac:dyDescent="0.25">
      <c r="C12" s="142" t="s">
        <v>18</v>
      </c>
      <c r="D12" s="3">
        <v>831</v>
      </c>
      <c r="E12" s="7"/>
      <c r="F12" s="113"/>
      <c r="G12" s="113"/>
      <c r="H12" s="9"/>
      <c r="I12" s="29" t="s">
        <v>19</v>
      </c>
      <c r="J12" s="8"/>
      <c r="K12" s="113"/>
      <c r="L12" s="45"/>
      <c r="M12" s="7"/>
      <c r="N12" s="45"/>
      <c r="O12" s="8"/>
      <c r="P12" s="9"/>
      <c r="Q12" s="29"/>
      <c r="R12" s="45"/>
      <c r="S12" s="8"/>
      <c r="T12" s="9"/>
      <c r="U12" s="8"/>
      <c r="V12" s="45"/>
      <c r="W12" s="8"/>
      <c r="X12" s="9"/>
      <c r="Y12" s="8"/>
      <c r="Z12" s="45"/>
      <c r="AA12" s="8"/>
      <c r="AB12" s="9"/>
      <c r="AC12" s="8"/>
      <c r="AD12" s="45"/>
      <c r="AE12" s="8"/>
      <c r="AF12" s="45"/>
      <c r="AG12" s="161"/>
      <c r="AH12" s="162"/>
      <c r="AI12" s="163"/>
      <c r="AJ12" s="162"/>
      <c r="AK12" s="161"/>
      <c r="AL12" s="164"/>
      <c r="AM12" s="163"/>
      <c r="AN12" s="162"/>
      <c r="AO12" s="161"/>
      <c r="AP12" s="164"/>
      <c r="AQ12" s="163"/>
      <c r="AR12" s="162"/>
      <c r="AS12" s="161"/>
      <c r="AT12" s="164"/>
      <c r="AU12" s="163"/>
      <c r="AV12" s="162"/>
      <c r="AW12" s="161"/>
      <c r="AX12" s="164"/>
    </row>
    <row r="13" spans="3:50" x14ac:dyDescent="0.25">
      <c r="C13" s="143"/>
      <c r="D13" s="78">
        <v>832</v>
      </c>
      <c r="E13" s="20"/>
      <c r="F13" s="114"/>
      <c r="G13" s="114"/>
      <c r="H13" s="22"/>
      <c r="I13" s="30"/>
      <c r="J13" s="21"/>
      <c r="K13" s="116" t="s">
        <v>19</v>
      </c>
      <c r="L13" s="46"/>
      <c r="M13" s="20"/>
      <c r="N13" s="46"/>
      <c r="O13" s="21"/>
      <c r="P13" s="22"/>
      <c r="Q13" s="30"/>
      <c r="R13" s="46"/>
      <c r="S13" s="21"/>
      <c r="T13" s="22"/>
      <c r="U13" s="21"/>
      <c r="V13" s="46"/>
      <c r="W13" s="21"/>
      <c r="X13" s="22"/>
      <c r="Y13" s="21"/>
      <c r="Z13" s="46"/>
      <c r="AA13" s="21"/>
      <c r="AB13" s="22"/>
      <c r="AC13" s="21"/>
      <c r="AD13" s="46"/>
      <c r="AE13" s="21"/>
      <c r="AF13" s="46"/>
      <c r="AG13" s="165"/>
      <c r="AH13" s="166"/>
      <c r="AI13" s="167"/>
      <c r="AJ13" s="166"/>
      <c r="AK13" s="165"/>
      <c r="AL13" s="168"/>
      <c r="AM13" s="167"/>
      <c r="AN13" s="166"/>
      <c r="AO13" s="165"/>
      <c r="AP13" s="168"/>
      <c r="AQ13" s="167"/>
      <c r="AR13" s="166"/>
      <c r="AS13" s="165"/>
      <c r="AT13" s="168"/>
      <c r="AU13" s="167"/>
      <c r="AV13" s="166"/>
      <c r="AW13" s="165"/>
      <c r="AX13" s="168"/>
    </row>
    <row r="14" spans="3:50" x14ac:dyDescent="0.25">
      <c r="C14" s="143"/>
      <c r="D14" s="77">
        <v>845</v>
      </c>
      <c r="E14" s="10"/>
      <c r="F14" s="115"/>
      <c r="G14" s="115"/>
      <c r="H14" s="12"/>
      <c r="I14" s="31"/>
      <c r="J14" s="11"/>
      <c r="K14" s="115"/>
      <c r="L14" s="86" t="s">
        <v>19</v>
      </c>
      <c r="M14" s="10"/>
      <c r="N14" s="47"/>
      <c r="O14" s="11"/>
      <c r="P14" s="12"/>
      <c r="Q14" s="31"/>
      <c r="R14" s="47"/>
      <c r="S14" s="11"/>
      <c r="T14" s="12"/>
      <c r="U14" s="11"/>
      <c r="V14" s="47"/>
      <c r="W14" s="11"/>
      <c r="X14" s="12"/>
      <c r="Y14" s="11"/>
      <c r="Z14" s="47"/>
      <c r="AA14" s="11"/>
      <c r="AB14" s="12"/>
      <c r="AC14" s="11"/>
      <c r="AD14" s="47"/>
      <c r="AE14" s="11"/>
      <c r="AF14" s="47"/>
      <c r="AG14" s="169"/>
      <c r="AH14" s="170"/>
      <c r="AI14" s="171"/>
      <c r="AJ14" s="170"/>
      <c r="AK14" s="169"/>
      <c r="AL14" s="172"/>
      <c r="AM14" s="171"/>
      <c r="AN14" s="170"/>
      <c r="AO14" s="169"/>
      <c r="AP14" s="172"/>
      <c r="AQ14" s="171"/>
      <c r="AR14" s="170"/>
      <c r="AS14" s="169"/>
      <c r="AT14" s="172"/>
      <c r="AU14" s="171"/>
      <c r="AV14" s="170"/>
      <c r="AW14" s="169"/>
      <c r="AX14" s="172"/>
    </row>
    <row r="15" spans="3:50" x14ac:dyDescent="0.25">
      <c r="C15" s="143"/>
      <c r="D15" s="19">
        <v>846</v>
      </c>
      <c r="E15" s="20"/>
      <c r="F15" s="114"/>
      <c r="G15" s="114"/>
      <c r="H15" s="22"/>
      <c r="I15" s="30"/>
      <c r="J15" s="21" t="s">
        <v>19</v>
      </c>
      <c r="K15" s="114"/>
      <c r="L15" s="46"/>
      <c r="M15" s="20"/>
      <c r="N15" s="46"/>
      <c r="O15" s="21"/>
      <c r="P15" s="22"/>
      <c r="Q15" s="30"/>
      <c r="R15" s="46"/>
      <c r="S15" s="21"/>
      <c r="T15" s="22"/>
      <c r="U15" s="21"/>
      <c r="V15" s="46"/>
      <c r="W15" s="21"/>
      <c r="X15" s="22"/>
      <c r="Y15" s="21"/>
      <c r="Z15" s="46"/>
      <c r="AA15" s="21"/>
      <c r="AB15" s="22"/>
      <c r="AC15" s="21"/>
      <c r="AD15" s="46"/>
      <c r="AE15" s="21"/>
      <c r="AF15" s="46"/>
      <c r="AG15" s="165"/>
      <c r="AH15" s="166"/>
      <c r="AI15" s="167"/>
      <c r="AJ15" s="166"/>
      <c r="AK15" s="165"/>
      <c r="AL15" s="168"/>
      <c r="AM15" s="167"/>
      <c r="AN15" s="166"/>
      <c r="AO15" s="165"/>
      <c r="AP15" s="168"/>
      <c r="AQ15" s="167"/>
      <c r="AR15" s="166"/>
      <c r="AS15" s="165"/>
      <c r="AT15" s="168"/>
      <c r="AU15" s="167"/>
      <c r="AV15" s="166"/>
      <c r="AW15" s="165"/>
      <c r="AX15" s="168"/>
    </row>
    <row r="16" spans="3:50" x14ac:dyDescent="0.25">
      <c r="C16" s="143"/>
      <c r="D16" s="5">
        <v>850</v>
      </c>
      <c r="E16" s="10" t="s">
        <v>19</v>
      </c>
      <c r="F16" s="115"/>
      <c r="G16" s="115"/>
      <c r="H16" s="12"/>
      <c r="I16" s="31"/>
      <c r="J16" s="11"/>
      <c r="K16" s="115"/>
      <c r="L16" s="47"/>
      <c r="M16" s="10"/>
      <c r="N16" s="47"/>
      <c r="O16" s="11"/>
      <c r="P16" s="12"/>
      <c r="Q16" s="31"/>
      <c r="R16" s="47"/>
      <c r="S16" s="11"/>
      <c r="T16" s="12"/>
      <c r="U16" s="11"/>
      <c r="V16" s="47"/>
      <c r="W16" s="11"/>
      <c r="X16" s="12"/>
      <c r="Y16" s="11"/>
      <c r="Z16" s="47"/>
      <c r="AA16" s="11"/>
      <c r="AB16" s="12"/>
      <c r="AC16" s="11"/>
      <c r="AD16" s="47"/>
      <c r="AE16" s="11"/>
      <c r="AF16" s="47"/>
      <c r="AG16" s="169"/>
      <c r="AH16" s="170"/>
      <c r="AI16" s="171"/>
      <c r="AJ16" s="170"/>
      <c r="AK16" s="169"/>
      <c r="AL16" s="172"/>
      <c r="AM16" s="171"/>
      <c r="AN16" s="170"/>
      <c r="AO16" s="169"/>
      <c r="AP16" s="172"/>
      <c r="AQ16" s="171"/>
      <c r="AR16" s="170"/>
      <c r="AS16" s="169"/>
      <c r="AT16" s="172"/>
      <c r="AU16" s="171"/>
      <c r="AV16" s="170"/>
      <c r="AW16" s="169"/>
      <c r="AX16" s="172"/>
    </row>
    <row r="17" spans="1:50" x14ac:dyDescent="0.25">
      <c r="C17" s="143"/>
      <c r="D17" s="78">
        <v>855</v>
      </c>
      <c r="E17" s="20"/>
      <c r="F17" s="116" t="s">
        <v>19</v>
      </c>
      <c r="G17" s="114"/>
      <c r="H17" s="85" t="s">
        <v>19</v>
      </c>
      <c r="I17" s="30"/>
      <c r="J17" s="21"/>
      <c r="K17" s="114"/>
      <c r="L17" s="46"/>
      <c r="M17" s="20"/>
      <c r="N17" s="46"/>
      <c r="O17" s="84" t="s">
        <v>19</v>
      </c>
      <c r="P17" s="22"/>
      <c r="Q17" s="30"/>
      <c r="R17" s="46"/>
      <c r="S17" s="21"/>
      <c r="T17" s="22"/>
      <c r="U17" s="21"/>
      <c r="V17" s="46"/>
      <c r="W17" s="21"/>
      <c r="X17" s="22"/>
      <c r="Y17" s="21"/>
      <c r="Z17" s="46"/>
      <c r="AA17" s="21"/>
      <c r="AB17" s="22"/>
      <c r="AC17" s="21"/>
      <c r="AD17" s="46"/>
      <c r="AE17" s="21"/>
      <c r="AF17" s="46"/>
      <c r="AG17" s="165"/>
      <c r="AH17" s="166"/>
      <c r="AI17" s="167"/>
      <c r="AJ17" s="166"/>
      <c r="AK17" s="165"/>
      <c r="AL17" s="168"/>
      <c r="AM17" s="167"/>
      <c r="AN17" s="166"/>
      <c r="AO17" s="165"/>
      <c r="AP17" s="168"/>
      <c r="AQ17" s="167"/>
      <c r="AR17" s="166"/>
      <c r="AS17" s="165"/>
      <c r="AT17" s="168"/>
      <c r="AU17" s="167"/>
      <c r="AV17" s="166"/>
      <c r="AW17" s="165"/>
      <c r="AX17" s="168"/>
    </row>
    <row r="18" spans="1:50" x14ac:dyDescent="0.25">
      <c r="C18" s="143"/>
      <c r="D18" s="5">
        <v>858</v>
      </c>
      <c r="E18" s="10"/>
      <c r="F18" s="115"/>
      <c r="G18" s="115"/>
      <c r="H18" s="12" t="s">
        <v>19</v>
      </c>
      <c r="I18" s="31"/>
      <c r="J18" s="11"/>
      <c r="K18" s="115"/>
      <c r="L18" s="47"/>
      <c r="M18" s="10"/>
      <c r="N18" s="47"/>
      <c r="O18" s="11"/>
      <c r="P18" s="12"/>
      <c r="Q18" s="31"/>
      <c r="R18" s="47"/>
      <c r="S18" s="11"/>
      <c r="T18" s="12"/>
      <c r="U18" s="11"/>
      <c r="V18" s="47"/>
      <c r="W18" s="11"/>
      <c r="X18" s="12"/>
      <c r="Y18" s="11"/>
      <c r="Z18" s="47"/>
      <c r="AA18" s="11" t="s">
        <v>19</v>
      </c>
      <c r="AB18" s="12"/>
      <c r="AC18" s="11"/>
      <c r="AD18" s="47" t="s">
        <v>19</v>
      </c>
      <c r="AE18" s="11"/>
      <c r="AF18" s="47"/>
      <c r="AG18" s="169"/>
      <c r="AH18" s="170"/>
      <c r="AI18" s="171"/>
      <c r="AJ18" s="170"/>
      <c r="AK18" s="169"/>
      <c r="AL18" s="172"/>
      <c r="AM18" s="171"/>
      <c r="AN18" s="170"/>
      <c r="AO18" s="169"/>
      <c r="AP18" s="172"/>
      <c r="AQ18" s="171"/>
      <c r="AR18" s="170"/>
      <c r="AS18" s="169"/>
      <c r="AT18" s="172"/>
      <c r="AU18" s="171"/>
      <c r="AV18" s="170"/>
      <c r="AW18" s="169"/>
      <c r="AX18" s="172"/>
    </row>
    <row r="19" spans="1:50" x14ac:dyDescent="0.25">
      <c r="C19" s="143"/>
      <c r="D19" s="83">
        <v>868</v>
      </c>
      <c r="E19" s="23"/>
      <c r="F19" s="117" t="s">
        <v>19</v>
      </c>
      <c r="G19" s="117" t="s">
        <v>19</v>
      </c>
      <c r="H19" s="25"/>
      <c r="I19" s="32"/>
      <c r="J19" s="24"/>
      <c r="K19" s="120"/>
      <c r="L19" s="48"/>
      <c r="M19" s="23"/>
      <c r="N19" s="48"/>
      <c r="O19" s="24"/>
      <c r="P19" s="25"/>
      <c r="Q19" s="32"/>
      <c r="R19" s="48"/>
      <c r="S19" s="24"/>
      <c r="T19" s="25"/>
      <c r="U19" s="24"/>
      <c r="V19" s="48"/>
      <c r="W19" s="24"/>
      <c r="X19" s="25"/>
      <c r="Y19" s="24"/>
      <c r="Z19" s="87" t="s">
        <v>19</v>
      </c>
      <c r="AA19" s="24"/>
      <c r="AB19" s="25"/>
      <c r="AC19" s="24"/>
      <c r="AD19" s="48"/>
      <c r="AE19" s="24"/>
      <c r="AF19" s="48"/>
      <c r="AG19" s="173"/>
      <c r="AH19" s="174"/>
      <c r="AI19" s="175"/>
      <c r="AJ19" s="174"/>
      <c r="AK19" s="173"/>
      <c r="AL19" s="176"/>
      <c r="AM19" s="175"/>
      <c r="AN19" s="174"/>
      <c r="AO19" s="173"/>
      <c r="AP19" s="176"/>
      <c r="AQ19" s="175"/>
      <c r="AR19" s="174"/>
      <c r="AS19" s="173"/>
      <c r="AT19" s="176"/>
      <c r="AU19" s="175"/>
      <c r="AV19" s="174"/>
      <c r="AW19" s="173"/>
      <c r="AX19" s="176"/>
    </row>
    <row r="20" spans="1:50" x14ac:dyDescent="0.25">
      <c r="C20" s="143"/>
      <c r="D20" s="34">
        <v>873</v>
      </c>
      <c r="E20" s="35"/>
      <c r="F20" s="118"/>
      <c r="G20" s="118"/>
      <c r="H20" s="38"/>
      <c r="I20" s="37"/>
      <c r="J20" s="36"/>
      <c r="K20" s="118"/>
      <c r="L20" s="49"/>
      <c r="M20" s="35" t="s">
        <v>19</v>
      </c>
      <c r="N20" s="49"/>
      <c r="O20" s="36"/>
      <c r="P20" s="38"/>
      <c r="Q20" s="37"/>
      <c r="R20" s="49"/>
      <c r="S20" s="36"/>
      <c r="T20" s="38"/>
      <c r="U20" s="36"/>
      <c r="V20" s="49"/>
      <c r="W20" s="36"/>
      <c r="X20" s="38"/>
      <c r="Y20" s="36"/>
      <c r="Z20" s="49"/>
      <c r="AA20" s="36"/>
      <c r="AB20" s="38"/>
      <c r="AC20" s="36"/>
      <c r="AD20" s="49"/>
      <c r="AE20" s="36" t="s">
        <v>19</v>
      </c>
      <c r="AF20" s="49"/>
      <c r="AG20" s="177" t="s">
        <v>19</v>
      </c>
      <c r="AH20" s="178"/>
      <c r="AI20" s="179"/>
      <c r="AJ20" s="178"/>
      <c r="AK20" s="177"/>
      <c r="AL20" s="180"/>
      <c r="AM20" s="179"/>
      <c r="AN20" s="178"/>
      <c r="AO20" s="177"/>
      <c r="AP20" s="180"/>
      <c r="AQ20" s="179"/>
      <c r="AR20" s="178"/>
      <c r="AS20" s="177"/>
      <c r="AT20" s="180"/>
      <c r="AU20" s="179"/>
      <c r="AV20" s="178"/>
      <c r="AW20" s="177"/>
      <c r="AX20" s="180"/>
    </row>
    <row r="21" spans="1:50" x14ac:dyDescent="0.25">
      <c r="C21" s="143"/>
      <c r="D21" s="19">
        <v>886</v>
      </c>
      <c r="E21" s="20"/>
      <c r="F21" s="114"/>
      <c r="G21" s="114"/>
      <c r="H21" s="22"/>
      <c r="I21" s="30"/>
      <c r="J21" s="21" t="s">
        <v>19</v>
      </c>
      <c r="K21" s="114"/>
      <c r="L21" s="46"/>
      <c r="M21" s="20"/>
      <c r="N21" s="46"/>
      <c r="O21" s="21"/>
      <c r="P21" s="22"/>
      <c r="Q21" s="30"/>
      <c r="R21" s="46"/>
      <c r="S21" s="21"/>
      <c r="T21" s="22"/>
      <c r="U21" s="21"/>
      <c r="V21" s="46"/>
      <c r="W21" s="21"/>
      <c r="X21" s="22"/>
      <c r="Y21" s="21"/>
      <c r="Z21" s="46"/>
      <c r="AA21" s="21"/>
      <c r="AB21" s="22"/>
      <c r="AC21" s="21"/>
      <c r="AD21" s="46"/>
      <c r="AE21" s="21"/>
      <c r="AF21" s="46"/>
      <c r="AG21" s="165"/>
      <c r="AH21" s="166"/>
      <c r="AI21" s="167"/>
      <c r="AJ21" s="166"/>
      <c r="AK21" s="165"/>
      <c r="AL21" s="168"/>
      <c r="AM21" s="167"/>
      <c r="AN21" s="166"/>
      <c r="AO21" s="165"/>
      <c r="AP21" s="168"/>
      <c r="AQ21" s="167"/>
      <c r="AR21" s="166"/>
      <c r="AS21" s="165"/>
      <c r="AT21" s="168"/>
      <c r="AU21" s="167"/>
      <c r="AV21" s="166"/>
      <c r="AW21" s="165"/>
      <c r="AX21" s="168"/>
    </row>
    <row r="22" spans="1:50" x14ac:dyDescent="0.25">
      <c r="C22" s="143"/>
      <c r="D22" s="79">
        <v>890</v>
      </c>
      <c r="E22" s="39"/>
      <c r="F22" s="119"/>
      <c r="G22" s="126" t="s">
        <v>19</v>
      </c>
      <c r="H22" s="42"/>
      <c r="I22" s="41"/>
      <c r="J22" s="40"/>
      <c r="K22" s="119"/>
      <c r="L22" s="50"/>
      <c r="M22" s="39"/>
      <c r="N22" s="50"/>
      <c r="O22" s="40"/>
      <c r="P22" s="42"/>
      <c r="Q22" s="41"/>
      <c r="R22" s="50"/>
      <c r="S22" s="40"/>
      <c r="T22" s="42"/>
      <c r="U22" s="40"/>
      <c r="V22" s="50"/>
      <c r="W22" s="40"/>
      <c r="X22" s="42"/>
      <c r="Y22" s="40"/>
      <c r="Z22" s="50"/>
      <c r="AA22" s="40"/>
      <c r="AB22" s="42"/>
      <c r="AC22" s="40"/>
      <c r="AD22" s="50"/>
      <c r="AE22" s="40"/>
      <c r="AF22" s="50"/>
      <c r="AG22" s="181"/>
      <c r="AH22" s="182"/>
      <c r="AI22" s="183"/>
      <c r="AJ22" s="182"/>
      <c r="AK22" s="181"/>
      <c r="AL22" s="184"/>
      <c r="AM22" s="183"/>
      <c r="AN22" s="182"/>
      <c r="AO22" s="181"/>
      <c r="AP22" s="184"/>
      <c r="AQ22" s="183"/>
      <c r="AR22" s="182"/>
      <c r="AS22" s="181"/>
      <c r="AT22" s="184"/>
      <c r="AU22" s="183"/>
      <c r="AV22" s="182"/>
      <c r="AW22" s="181"/>
      <c r="AX22" s="184"/>
    </row>
    <row r="23" spans="1:50" x14ac:dyDescent="0.25">
      <c r="C23" s="143"/>
      <c r="D23" s="26">
        <v>891</v>
      </c>
      <c r="E23" s="23"/>
      <c r="F23" s="120"/>
      <c r="G23" s="120"/>
      <c r="H23" s="25"/>
      <c r="I23" s="32"/>
      <c r="J23" s="24"/>
      <c r="K23" s="120"/>
      <c r="L23" s="48"/>
      <c r="M23" s="23"/>
      <c r="N23" s="48" t="s">
        <v>19</v>
      </c>
      <c r="O23" s="24"/>
      <c r="P23" s="25"/>
      <c r="Q23" s="32"/>
      <c r="R23" s="48"/>
      <c r="S23" s="24"/>
      <c r="T23" s="25"/>
      <c r="U23" s="24"/>
      <c r="V23" s="48"/>
      <c r="W23" s="24" t="s">
        <v>19</v>
      </c>
      <c r="X23" s="25"/>
      <c r="Y23" s="24"/>
      <c r="Z23" s="48"/>
      <c r="AA23" s="24"/>
      <c r="AB23" s="25"/>
      <c r="AC23" s="24"/>
      <c r="AD23" s="48"/>
      <c r="AE23" s="24"/>
      <c r="AF23" s="48"/>
      <c r="AG23" s="173"/>
      <c r="AH23" s="174"/>
      <c r="AI23" s="175"/>
      <c r="AJ23" s="174"/>
      <c r="AK23" s="173"/>
      <c r="AL23" s="176"/>
      <c r="AM23" s="175"/>
      <c r="AN23" s="174"/>
      <c r="AO23" s="173"/>
      <c r="AP23" s="176"/>
      <c r="AQ23" s="175"/>
      <c r="AR23" s="174"/>
      <c r="AS23" s="173"/>
      <c r="AT23" s="176"/>
      <c r="AU23" s="175"/>
      <c r="AV23" s="174"/>
      <c r="AW23" s="173"/>
      <c r="AX23" s="176"/>
    </row>
    <row r="24" spans="1:50" x14ac:dyDescent="0.25">
      <c r="C24" s="143"/>
      <c r="D24" s="18">
        <v>897</v>
      </c>
      <c r="E24" s="15"/>
      <c r="F24" s="121"/>
      <c r="G24" s="121"/>
      <c r="H24" s="17"/>
      <c r="I24" s="33"/>
      <c r="J24" s="16"/>
      <c r="K24" s="121"/>
      <c r="L24" s="51"/>
      <c r="M24" s="15"/>
      <c r="N24" s="51"/>
      <c r="O24" s="16"/>
      <c r="P24" s="17" t="s">
        <v>19</v>
      </c>
      <c r="Q24" s="33" t="s">
        <v>19</v>
      </c>
      <c r="R24" s="51" t="s">
        <v>19</v>
      </c>
      <c r="S24" s="16"/>
      <c r="T24" s="17"/>
      <c r="U24" s="16"/>
      <c r="V24" s="51"/>
      <c r="W24" s="16"/>
      <c r="X24" s="17"/>
      <c r="Y24" s="16"/>
      <c r="Z24" s="51"/>
      <c r="AA24" s="16"/>
      <c r="AB24" s="17"/>
      <c r="AC24" s="16"/>
      <c r="AD24" s="51"/>
      <c r="AE24" s="16"/>
      <c r="AF24" s="51"/>
      <c r="AG24" s="185"/>
      <c r="AH24" s="186"/>
      <c r="AI24" s="187"/>
      <c r="AJ24" s="186"/>
      <c r="AK24" s="185"/>
      <c r="AL24" s="188"/>
      <c r="AM24" s="187"/>
      <c r="AN24" s="186"/>
      <c r="AO24" s="185"/>
      <c r="AP24" s="188"/>
      <c r="AQ24" s="187"/>
      <c r="AR24" s="186"/>
      <c r="AS24" s="185"/>
      <c r="AT24" s="188"/>
      <c r="AU24" s="187"/>
      <c r="AV24" s="186"/>
      <c r="AW24" s="185"/>
      <c r="AX24" s="188"/>
    </row>
    <row r="25" spans="1:50" x14ac:dyDescent="0.25">
      <c r="C25" s="143"/>
      <c r="D25" s="26">
        <v>918</v>
      </c>
      <c r="E25" s="23"/>
      <c r="F25" s="120"/>
      <c r="G25" s="120"/>
      <c r="H25" s="25" t="s">
        <v>19</v>
      </c>
      <c r="I25" s="32"/>
      <c r="J25" s="24"/>
      <c r="K25" s="120"/>
      <c r="L25" s="48"/>
      <c r="M25" s="23"/>
      <c r="N25" s="48"/>
      <c r="O25" s="24"/>
      <c r="P25" s="25"/>
      <c r="Q25" s="32"/>
      <c r="R25" s="48"/>
      <c r="S25" s="24"/>
      <c r="T25" s="25"/>
      <c r="U25" s="24"/>
      <c r="V25" s="48"/>
      <c r="W25" s="24"/>
      <c r="X25" s="25"/>
      <c r="Y25" s="24"/>
      <c r="Z25" s="48"/>
      <c r="AA25" s="24"/>
      <c r="AB25" s="25"/>
      <c r="AC25" s="24"/>
      <c r="AD25" s="48"/>
      <c r="AE25" s="24"/>
      <c r="AF25" s="48"/>
      <c r="AG25" s="173"/>
      <c r="AH25" s="174"/>
      <c r="AI25" s="175"/>
      <c r="AJ25" s="174"/>
      <c r="AK25" s="173"/>
      <c r="AL25" s="176"/>
      <c r="AM25" s="175"/>
      <c r="AN25" s="174"/>
      <c r="AO25" s="173"/>
      <c r="AP25" s="176"/>
      <c r="AQ25" s="175"/>
      <c r="AR25" s="174"/>
      <c r="AS25" s="173"/>
      <c r="AT25" s="176"/>
      <c r="AU25" s="175"/>
      <c r="AV25" s="174"/>
      <c r="AW25" s="173"/>
      <c r="AX25" s="176"/>
    </row>
    <row r="26" spans="1:50" x14ac:dyDescent="0.25">
      <c r="C26" s="143"/>
      <c r="D26" s="80">
        <v>923</v>
      </c>
      <c r="E26" s="15"/>
      <c r="F26" s="121"/>
      <c r="G26" s="121"/>
      <c r="H26" s="17"/>
      <c r="I26" s="33"/>
      <c r="J26" s="16"/>
      <c r="K26" s="121"/>
      <c r="L26" s="51"/>
      <c r="M26" s="15"/>
      <c r="N26" s="51"/>
      <c r="O26" s="16"/>
      <c r="P26" s="17"/>
      <c r="Q26" s="33"/>
      <c r="R26" s="51"/>
      <c r="S26" s="88" t="s">
        <v>19</v>
      </c>
      <c r="T26" s="17"/>
      <c r="U26" s="16"/>
      <c r="V26" s="51"/>
      <c r="W26" s="16"/>
      <c r="X26" s="17"/>
      <c r="Y26" s="16" t="s">
        <v>19</v>
      </c>
      <c r="Z26" s="51"/>
      <c r="AA26" s="16"/>
      <c r="AB26" s="17"/>
      <c r="AC26" s="16"/>
      <c r="AD26" s="51"/>
      <c r="AE26" s="16"/>
      <c r="AF26" s="51" t="s">
        <v>19</v>
      </c>
      <c r="AG26" s="185"/>
      <c r="AH26" s="186" t="s">
        <v>19</v>
      </c>
      <c r="AI26" s="187"/>
      <c r="AJ26" s="186"/>
      <c r="AK26" s="185"/>
      <c r="AL26" s="188"/>
      <c r="AM26" s="187"/>
      <c r="AN26" s="186"/>
      <c r="AO26" s="185"/>
      <c r="AP26" s="188"/>
      <c r="AQ26" s="187"/>
      <c r="AR26" s="186"/>
      <c r="AS26" s="185"/>
      <c r="AT26" s="188"/>
      <c r="AU26" s="187"/>
      <c r="AV26" s="186"/>
      <c r="AW26" s="185"/>
      <c r="AX26" s="188"/>
    </row>
    <row r="27" spans="1:50" x14ac:dyDescent="0.25">
      <c r="C27" s="143"/>
      <c r="D27" s="26">
        <v>926</v>
      </c>
      <c r="E27" s="23"/>
      <c r="F27" s="120"/>
      <c r="G27" s="120"/>
      <c r="H27" s="25"/>
      <c r="I27" s="32"/>
      <c r="J27" s="24"/>
      <c r="K27" s="120"/>
      <c r="L27" s="48"/>
      <c r="M27" s="23"/>
      <c r="N27" s="48"/>
      <c r="O27" s="24"/>
      <c r="P27" s="25" t="s">
        <v>19</v>
      </c>
      <c r="Q27" s="32" t="s">
        <v>19</v>
      </c>
      <c r="R27" s="48" t="s">
        <v>19</v>
      </c>
      <c r="S27" s="24"/>
      <c r="T27" s="25"/>
      <c r="U27" s="24"/>
      <c r="V27" s="48"/>
      <c r="W27" s="24"/>
      <c r="X27" s="25"/>
      <c r="Y27" s="24"/>
      <c r="Z27" s="48"/>
      <c r="AA27" s="24"/>
      <c r="AB27" s="25"/>
      <c r="AC27" s="24"/>
      <c r="AD27" s="48"/>
      <c r="AE27" s="24"/>
      <c r="AF27" s="48"/>
      <c r="AG27" s="173"/>
      <c r="AH27" s="174"/>
      <c r="AI27" s="175"/>
      <c r="AJ27" s="174"/>
      <c r="AK27" s="173"/>
      <c r="AL27" s="176"/>
      <c r="AM27" s="175"/>
      <c r="AN27" s="174"/>
      <c r="AO27" s="173"/>
      <c r="AP27" s="176"/>
      <c r="AQ27" s="175"/>
      <c r="AR27" s="174"/>
      <c r="AS27" s="173"/>
      <c r="AT27" s="176"/>
      <c r="AU27" s="175"/>
      <c r="AV27" s="174"/>
      <c r="AW27" s="173"/>
      <c r="AX27" s="176"/>
    </row>
    <row r="28" spans="1:50" x14ac:dyDescent="0.25">
      <c r="C28" s="143"/>
      <c r="D28" s="18">
        <v>942</v>
      </c>
      <c r="E28" s="15"/>
      <c r="F28" s="121"/>
      <c r="G28" s="121"/>
      <c r="H28" s="17" t="s">
        <v>19</v>
      </c>
      <c r="I28" s="33"/>
      <c r="J28" s="16"/>
      <c r="K28" s="121"/>
      <c r="L28" s="51"/>
      <c r="M28" s="15"/>
      <c r="N28" s="51"/>
      <c r="O28" s="16"/>
      <c r="P28" s="17"/>
      <c r="Q28" s="33"/>
      <c r="R28" s="51"/>
      <c r="S28" s="16"/>
      <c r="T28" s="17"/>
      <c r="U28" s="16"/>
      <c r="V28" s="51"/>
      <c r="W28" s="16"/>
      <c r="X28" s="17"/>
      <c r="Y28" s="16"/>
      <c r="Z28" s="51"/>
      <c r="AA28" s="16"/>
      <c r="AB28" s="17"/>
      <c r="AC28" s="16"/>
      <c r="AD28" s="51"/>
      <c r="AE28" s="16"/>
      <c r="AF28" s="51"/>
      <c r="AG28" s="185"/>
      <c r="AH28" s="186"/>
      <c r="AI28" s="187"/>
      <c r="AJ28" s="186"/>
      <c r="AK28" s="185"/>
      <c r="AL28" s="188"/>
      <c r="AM28" s="187"/>
      <c r="AN28" s="186"/>
      <c r="AO28" s="185"/>
      <c r="AP28" s="188"/>
      <c r="AQ28" s="187"/>
      <c r="AR28" s="186"/>
      <c r="AS28" s="185"/>
      <c r="AT28" s="188"/>
      <c r="AU28" s="187"/>
      <c r="AV28" s="186"/>
      <c r="AW28" s="185"/>
      <c r="AX28" s="188"/>
    </row>
    <row r="29" spans="1:50" x14ac:dyDescent="0.25">
      <c r="C29" s="143"/>
      <c r="D29" s="18">
        <v>955</v>
      </c>
      <c r="E29" s="15"/>
      <c r="F29" s="121"/>
      <c r="G29" s="121"/>
      <c r="H29" s="17"/>
      <c r="I29" s="33"/>
      <c r="J29" s="16"/>
      <c r="K29" s="121"/>
      <c r="L29" s="51"/>
      <c r="M29" s="15" t="s">
        <v>19</v>
      </c>
      <c r="N29" s="51"/>
      <c r="O29" s="16"/>
      <c r="P29" s="17"/>
      <c r="Q29" s="33"/>
      <c r="R29" s="51"/>
      <c r="S29" s="16"/>
      <c r="T29" s="17"/>
      <c r="U29" s="16"/>
      <c r="V29" s="51"/>
      <c r="W29" s="16"/>
      <c r="X29" s="17"/>
      <c r="Y29" s="16"/>
      <c r="Z29" s="51"/>
      <c r="AA29" s="16"/>
      <c r="AB29" s="17"/>
      <c r="AC29" s="16"/>
      <c r="AD29" s="51"/>
      <c r="AE29" s="16" t="s">
        <v>19</v>
      </c>
      <c r="AF29" s="51"/>
      <c r="AG29" s="185" t="s">
        <v>19</v>
      </c>
      <c r="AH29" s="186"/>
      <c r="AI29" s="187"/>
      <c r="AJ29" s="186"/>
      <c r="AK29" s="185"/>
      <c r="AL29" s="188"/>
      <c r="AM29" s="187"/>
      <c r="AN29" s="186"/>
      <c r="AO29" s="185"/>
      <c r="AP29" s="188"/>
      <c r="AQ29" s="187"/>
      <c r="AR29" s="186"/>
      <c r="AS29" s="185"/>
      <c r="AT29" s="188"/>
      <c r="AU29" s="187"/>
      <c r="AV29" s="186"/>
      <c r="AW29" s="185"/>
      <c r="AX29" s="188"/>
    </row>
    <row r="30" spans="1:50" x14ac:dyDescent="0.25">
      <c r="C30" s="143"/>
      <c r="D30" s="26">
        <v>980</v>
      </c>
      <c r="E30" s="23"/>
      <c r="F30" s="120"/>
      <c r="G30" s="120"/>
      <c r="H30" s="25"/>
      <c r="I30" s="32"/>
      <c r="J30" s="24"/>
      <c r="K30" s="120"/>
      <c r="L30" s="48"/>
      <c r="M30" s="23"/>
      <c r="N30" s="48"/>
      <c r="O30" s="24"/>
      <c r="P30" s="25"/>
      <c r="Q30" s="32"/>
      <c r="R30" s="48"/>
      <c r="S30" s="24"/>
      <c r="T30" s="25"/>
      <c r="U30" s="24" t="s">
        <v>19</v>
      </c>
      <c r="V30" s="48"/>
      <c r="W30" s="24"/>
      <c r="X30" s="25"/>
      <c r="Y30" s="24"/>
      <c r="Z30" s="48"/>
      <c r="AA30" s="24"/>
      <c r="AB30" s="25"/>
      <c r="AC30" s="24"/>
      <c r="AD30" s="48"/>
      <c r="AE30" s="24"/>
      <c r="AF30" s="48"/>
      <c r="AG30" s="173"/>
      <c r="AH30" s="174"/>
      <c r="AI30" s="175"/>
      <c r="AJ30" s="174"/>
      <c r="AK30" s="173"/>
      <c r="AL30" s="176"/>
      <c r="AM30" s="175"/>
      <c r="AN30" s="174"/>
      <c r="AO30" s="173"/>
      <c r="AP30" s="176"/>
      <c r="AQ30" s="175"/>
      <c r="AR30" s="174"/>
      <c r="AS30" s="173"/>
      <c r="AT30" s="176"/>
      <c r="AU30" s="175"/>
      <c r="AV30" s="174"/>
      <c r="AW30" s="173"/>
      <c r="AX30" s="176"/>
    </row>
    <row r="31" spans="1:50" x14ac:dyDescent="0.25">
      <c r="A31" s="133"/>
      <c r="C31" s="143"/>
      <c r="D31" s="18">
        <v>987</v>
      </c>
      <c r="E31" s="15"/>
      <c r="F31" s="121"/>
      <c r="G31" s="121"/>
      <c r="H31" s="17"/>
      <c r="I31" s="33"/>
      <c r="J31" s="16"/>
      <c r="K31" s="121"/>
      <c r="L31" s="51"/>
      <c r="M31" s="15"/>
      <c r="N31" s="51"/>
      <c r="O31" s="16"/>
      <c r="P31" s="17"/>
      <c r="Q31" s="33"/>
      <c r="R31" s="51"/>
      <c r="S31" s="16"/>
      <c r="T31" s="17"/>
      <c r="U31" s="16"/>
      <c r="V31" s="51" t="s">
        <v>19</v>
      </c>
      <c r="W31" s="16"/>
      <c r="X31" s="17" t="s">
        <v>19</v>
      </c>
      <c r="Y31" s="16"/>
      <c r="Z31" s="51"/>
      <c r="AA31" s="16"/>
      <c r="AB31" s="17"/>
      <c r="AC31" s="16"/>
      <c r="AD31" s="51"/>
      <c r="AE31" s="16"/>
      <c r="AF31" s="51"/>
      <c r="AG31" s="185"/>
      <c r="AH31" s="186"/>
      <c r="AI31" s="187"/>
      <c r="AJ31" s="186"/>
      <c r="AK31" s="185"/>
      <c r="AL31" s="188"/>
      <c r="AM31" s="187"/>
      <c r="AN31" s="186"/>
      <c r="AO31" s="185"/>
      <c r="AP31" s="188"/>
      <c r="AQ31" s="187"/>
      <c r="AR31" s="186"/>
      <c r="AS31" s="185"/>
      <c r="AT31" s="188"/>
      <c r="AU31" s="187"/>
      <c r="AV31" s="186"/>
      <c r="AW31" s="185"/>
      <c r="AX31" s="188"/>
    </row>
    <row r="32" spans="1:50" x14ac:dyDescent="0.25">
      <c r="C32" s="143"/>
      <c r="D32" s="26">
        <v>988</v>
      </c>
      <c r="E32" s="23"/>
      <c r="F32" s="120" t="s">
        <v>19</v>
      </c>
      <c r="G32" s="120"/>
      <c r="H32" s="25" t="s">
        <v>19</v>
      </c>
      <c r="I32" s="32"/>
      <c r="J32" s="24"/>
      <c r="K32" s="120"/>
      <c r="L32" s="48"/>
      <c r="M32" s="23"/>
      <c r="N32" s="48"/>
      <c r="O32" s="24"/>
      <c r="P32" s="25"/>
      <c r="Q32" s="32"/>
      <c r="R32" s="48"/>
      <c r="S32" s="24"/>
      <c r="T32" s="25"/>
      <c r="U32" s="24"/>
      <c r="V32" s="48"/>
      <c r="W32" s="24"/>
      <c r="X32" s="25"/>
      <c r="Y32" s="24"/>
      <c r="Z32" s="48"/>
      <c r="AA32" s="24"/>
      <c r="AB32" s="25"/>
      <c r="AC32" s="24"/>
      <c r="AD32" s="48"/>
      <c r="AE32" s="24"/>
      <c r="AF32" s="48"/>
      <c r="AG32" s="173"/>
      <c r="AH32" s="174"/>
      <c r="AI32" s="175"/>
      <c r="AJ32" s="174"/>
      <c r="AK32" s="173"/>
      <c r="AL32" s="176"/>
      <c r="AM32" s="175"/>
      <c r="AN32" s="174"/>
      <c r="AO32" s="173"/>
      <c r="AP32" s="176"/>
      <c r="AQ32" s="175"/>
      <c r="AR32" s="174"/>
      <c r="AS32" s="173"/>
      <c r="AT32" s="176"/>
      <c r="AU32" s="175"/>
      <c r="AV32" s="174"/>
      <c r="AW32" s="173"/>
      <c r="AX32" s="176"/>
    </row>
    <row r="33" spans="3:78" x14ac:dyDescent="0.25">
      <c r="C33" s="143"/>
      <c r="D33" s="18">
        <v>1000</v>
      </c>
      <c r="E33" s="15"/>
      <c r="F33" s="121"/>
      <c r="G33" s="121"/>
      <c r="H33" s="17"/>
      <c r="I33" s="33"/>
      <c r="J33" s="16"/>
      <c r="K33" s="121"/>
      <c r="L33" s="51"/>
      <c r="M33" s="15"/>
      <c r="N33" s="51"/>
      <c r="O33" s="16"/>
      <c r="P33" s="17"/>
      <c r="Q33" s="33"/>
      <c r="R33" s="51"/>
      <c r="S33" s="16"/>
      <c r="T33" s="17"/>
      <c r="U33" s="16"/>
      <c r="V33" s="51"/>
      <c r="W33" s="16"/>
      <c r="X33" s="17"/>
      <c r="Y33" s="16" t="s">
        <v>19</v>
      </c>
      <c r="Z33" s="51"/>
      <c r="AA33" s="16"/>
      <c r="AB33" s="17"/>
      <c r="AC33" s="16"/>
      <c r="AD33" s="51"/>
      <c r="AE33" s="16"/>
      <c r="AF33" s="51"/>
      <c r="AG33" s="185"/>
      <c r="AH33" s="186"/>
      <c r="AI33" s="187"/>
      <c r="AJ33" s="186"/>
      <c r="AK33" s="185"/>
      <c r="AL33" s="188"/>
      <c r="AM33" s="187"/>
      <c r="AN33" s="186"/>
      <c r="AO33" s="185"/>
      <c r="AP33" s="188"/>
      <c r="AQ33" s="187"/>
      <c r="AR33" s="186"/>
      <c r="AS33" s="185"/>
      <c r="AT33" s="188"/>
      <c r="AU33" s="187"/>
      <c r="AV33" s="186"/>
      <c r="AW33" s="185"/>
      <c r="AX33" s="188"/>
    </row>
    <row r="34" spans="3:78" x14ac:dyDescent="0.25">
      <c r="C34" s="143"/>
      <c r="D34" s="19">
        <v>1008</v>
      </c>
      <c r="E34" s="20"/>
      <c r="F34" s="114"/>
      <c r="G34" s="114"/>
      <c r="H34" s="22" t="s">
        <v>19</v>
      </c>
      <c r="I34" s="30"/>
      <c r="J34" s="21"/>
      <c r="K34" s="114"/>
      <c r="L34" s="46"/>
      <c r="M34" s="20"/>
      <c r="N34" s="46"/>
      <c r="O34" s="21"/>
      <c r="P34" s="22"/>
      <c r="Q34" s="30"/>
      <c r="R34" s="46"/>
      <c r="S34" s="21"/>
      <c r="T34" s="22"/>
      <c r="U34" s="21"/>
      <c r="V34" s="46"/>
      <c r="W34" s="21"/>
      <c r="X34" s="22"/>
      <c r="Y34" s="21"/>
      <c r="Z34" s="46"/>
      <c r="AA34" s="21"/>
      <c r="AB34" s="22"/>
      <c r="AC34" s="21"/>
      <c r="AD34" s="46"/>
      <c r="AE34" s="21"/>
      <c r="AF34" s="46"/>
      <c r="AG34" s="165"/>
      <c r="AH34" s="166"/>
      <c r="AI34" s="167"/>
      <c r="AJ34" s="166"/>
      <c r="AK34" s="165"/>
      <c r="AL34" s="168"/>
      <c r="AM34" s="167"/>
      <c r="AN34" s="166"/>
      <c r="AO34" s="165"/>
      <c r="AP34" s="168"/>
      <c r="AQ34" s="167"/>
      <c r="AR34" s="166"/>
      <c r="AS34" s="165"/>
      <c r="AT34" s="168"/>
      <c r="AU34" s="167"/>
      <c r="AV34" s="166"/>
      <c r="AW34" s="165"/>
      <c r="AX34" s="168"/>
    </row>
    <row r="35" spans="3:78" x14ac:dyDescent="0.25">
      <c r="C35" s="143"/>
      <c r="D35" s="56">
        <v>1027</v>
      </c>
      <c r="E35" s="57"/>
      <c r="F35" s="122"/>
      <c r="G35" s="122"/>
      <c r="H35" s="59"/>
      <c r="I35" s="60"/>
      <c r="J35" s="58"/>
      <c r="K35" s="122"/>
      <c r="L35" s="61"/>
      <c r="M35" s="57"/>
      <c r="N35" s="61"/>
      <c r="O35" s="58"/>
      <c r="P35" s="59"/>
      <c r="Q35" s="60"/>
      <c r="R35" s="61"/>
      <c r="S35" s="58"/>
      <c r="T35" s="59"/>
      <c r="U35" s="58"/>
      <c r="V35" s="61"/>
      <c r="W35" s="58"/>
      <c r="X35" s="59"/>
      <c r="Y35" s="58"/>
      <c r="Z35" s="61"/>
      <c r="AA35" s="58"/>
      <c r="AB35" s="59" t="s">
        <v>19</v>
      </c>
      <c r="AC35" s="58"/>
      <c r="AD35" s="61"/>
      <c r="AE35" s="58"/>
      <c r="AF35" s="61"/>
      <c r="AG35" s="189"/>
      <c r="AH35" s="190"/>
      <c r="AI35" s="191"/>
      <c r="AJ35" s="190"/>
      <c r="AK35" s="189"/>
      <c r="AL35" s="192"/>
      <c r="AM35" s="191"/>
      <c r="AN35" s="190"/>
      <c r="AO35" s="189"/>
      <c r="AP35" s="192"/>
      <c r="AQ35" s="191"/>
      <c r="AR35" s="190"/>
      <c r="AS35" s="189"/>
      <c r="AT35" s="192"/>
      <c r="AU35" s="191"/>
      <c r="AV35" s="190"/>
      <c r="AW35" s="189"/>
      <c r="AX35" s="192"/>
    </row>
    <row r="36" spans="3:78" x14ac:dyDescent="0.25">
      <c r="C36" s="143"/>
      <c r="D36" s="62">
        <v>1028</v>
      </c>
      <c r="E36" s="63"/>
      <c r="F36" s="123"/>
      <c r="G36" s="123"/>
      <c r="H36" s="65"/>
      <c r="I36" s="66"/>
      <c r="J36" s="64"/>
      <c r="K36" s="123"/>
      <c r="L36" s="67"/>
      <c r="M36" s="68"/>
      <c r="N36" s="69"/>
      <c r="O36" s="70"/>
      <c r="P36" s="71"/>
      <c r="Q36" s="66"/>
      <c r="R36" s="67"/>
      <c r="S36" s="64"/>
      <c r="T36" s="65"/>
      <c r="U36" s="64"/>
      <c r="V36" s="67"/>
      <c r="W36" s="64"/>
      <c r="X36" s="65"/>
      <c r="Y36" s="64" t="s">
        <v>19</v>
      </c>
      <c r="Z36" s="67"/>
      <c r="AA36" s="64"/>
      <c r="AB36" s="65"/>
      <c r="AC36" s="64"/>
      <c r="AD36" s="67"/>
      <c r="AE36" s="64"/>
      <c r="AF36" s="67"/>
      <c r="AG36" s="193"/>
      <c r="AH36" s="194"/>
      <c r="AI36" s="195"/>
      <c r="AJ36" s="194"/>
      <c r="AK36" s="193"/>
      <c r="AL36" s="196"/>
      <c r="AM36" s="195"/>
      <c r="AN36" s="194"/>
      <c r="AO36" s="193"/>
      <c r="AP36" s="196"/>
      <c r="AQ36" s="195"/>
      <c r="AR36" s="194"/>
      <c r="AS36" s="193"/>
      <c r="AT36" s="196"/>
      <c r="AU36" s="195"/>
      <c r="AV36" s="194"/>
      <c r="AW36" s="193"/>
      <c r="AX36" s="196"/>
      <c r="AY36">
        <v>873</v>
      </c>
      <c r="AZ36">
        <v>886</v>
      </c>
      <c r="BA36">
        <v>890</v>
      </c>
      <c r="BB36">
        <v>891</v>
      </c>
      <c r="BC36">
        <v>897</v>
      </c>
      <c r="BD36">
        <v>918</v>
      </c>
      <c r="BE36">
        <v>923</v>
      </c>
      <c r="BF36">
        <v>926</v>
      </c>
      <c r="BG36">
        <v>942</v>
      </c>
      <c r="BH36">
        <v>955</v>
      </c>
      <c r="BI36">
        <v>980</v>
      </c>
      <c r="BJ36">
        <v>987</v>
      </c>
      <c r="BK36">
        <v>988</v>
      </c>
      <c r="BL36">
        <v>1000</v>
      </c>
      <c r="BM36">
        <v>1008</v>
      </c>
      <c r="BN36">
        <v>1027</v>
      </c>
      <c r="BO36">
        <v>1028</v>
      </c>
      <c r="BP36">
        <v>1039</v>
      </c>
      <c r="BQ36">
        <v>1067</v>
      </c>
      <c r="BR36">
        <v>1119</v>
      </c>
      <c r="BS36">
        <v>1130</v>
      </c>
      <c r="BT36">
        <v>1185</v>
      </c>
      <c r="BU36">
        <v>1186</v>
      </c>
      <c r="BV36">
        <v>1227</v>
      </c>
      <c r="BW36">
        <v>1235</v>
      </c>
      <c r="BX36">
        <v>1237</v>
      </c>
      <c r="BY36">
        <v>1256</v>
      </c>
      <c r="BZ36">
        <v>1308</v>
      </c>
    </row>
    <row r="37" spans="3:78" x14ac:dyDescent="0.25">
      <c r="C37" s="143"/>
      <c r="D37" s="72">
        <v>1039</v>
      </c>
      <c r="E37" s="35"/>
      <c r="F37" s="118"/>
      <c r="G37" s="118"/>
      <c r="H37" s="38" t="s">
        <v>19</v>
      </c>
      <c r="I37" s="37"/>
      <c r="J37" s="36"/>
      <c r="K37" s="118"/>
      <c r="L37" s="49"/>
      <c r="M37" s="35"/>
      <c r="N37" s="49"/>
      <c r="O37" s="36"/>
      <c r="P37" s="38"/>
      <c r="Q37" s="37"/>
      <c r="R37" s="49"/>
      <c r="S37" s="36"/>
      <c r="T37" s="38"/>
      <c r="U37" s="36"/>
      <c r="V37" s="49"/>
      <c r="W37" s="36"/>
      <c r="X37" s="38"/>
      <c r="Y37" s="36"/>
      <c r="Z37" s="49"/>
      <c r="AA37" s="36"/>
      <c r="AB37" s="38"/>
      <c r="AC37" s="36" t="s">
        <v>19</v>
      </c>
      <c r="AD37" s="49"/>
      <c r="AE37" s="36"/>
      <c r="AF37" s="49"/>
      <c r="AG37" s="177"/>
      <c r="AH37" s="178"/>
      <c r="AI37" s="179"/>
      <c r="AJ37" s="178"/>
      <c r="AK37" s="177"/>
      <c r="AL37" s="180"/>
      <c r="AM37" s="179"/>
      <c r="AN37" s="178"/>
      <c r="AO37" s="177"/>
      <c r="AP37" s="180"/>
      <c r="AQ37" s="179"/>
      <c r="AR37" s="178"/>
      <c r="AS37" s="177"/>
      <c r="AT37" s="180"/>
      <c r="AU37" s="179"/>
      <c r="AV37" s="178"/>
      <c r="AW37" s="177"/>
      <c r="AX37" s="180"/>
    </row>
    <row r="38" spans="3:78" x14ac:dyDescent="0.25">
      <c r="C38" s="143"/>
      <c r="D38" s="78">
        <v>1067</v>
      </c>
      <c r="E38" s="20"/>
      <c r="F38" s="116" t="s">
        <v>19</v>
      </c>
      <c r="G38" s="116" t="s">
        <v>19</v>
      </c>
      <c r="H38" s="22"/>
      <c r="I38" s="30"/>
      <c r="J38" s="21"/>
      <c r="K38" s="114"/>
      <c r="L38" s="46"/>
      <c r="M38" s="20"/>
      <c r="N38" s="46"/>
      <c r="O38" s="21"/>
      <c r="P38" s="76"/>
      <c r="Q38" s="30"/>
      <c r="R38" s="46"/>
      <c r="S38" s="21"/>
      <c r="T38" s="22"/>
      <c r="U38" s="21"/>
      <c r="V38" s="46"/>
      <c r="W38" s="21"/>
      <c r="X38" s="22"/>
      <c r="Y38" s="21"/>
      <c r="Z38" s="89" t="s">
        <v>19</v>
      </c>
      <c r="AA38" s="21"/>
      <c r="AB38" s="22"/>
      <c r="AC38" s="21"/>
      <c r="AD38" s="46"/>
      <c r="AE38" s="21"/>
      <c r="AF38" s="46"/>
      <c r="AG38" s="165"/>
      <c r="AH38" s="166"/>
      <c r="AI38" s="167"/>
      <c r="AJ38" s="166"/>
      <c r="AK38" s="165"/>
      <c r="AL38" s="168"/>
      <c r="AM38" s="167"/>
      <c r="AN38" s="166"/>
      <c r="AO38" s="165"/>
      <c r="AP38" s="168"/>
      <c r="AQ38" s="167"/>
      <c r="AR38" s="166"/>
      <c r="AS38" s="165"/>
      <c r="AT38" s="168"/>
      <c r="AU38" s="167"/>
      <c r="AV38" s="166"/>
      <c r="AW38" s="165"/>
      <c r="AX38" s="168"/>
    </row>
    <row r="39" spans="3:78" x14ac:dyDescent="0.25">
      <c r="C39" s="143"/>
      <c r="D39" s="101">
        <v>1119</v>
      </c>
      <c r="E39" s="102"/>
      <c r="F39" s="127"/>
      <c r="G39" s="127"/>
      <c r="H39" s="104" t="s">
        <v>20</v>
      </c>
      <c r="I39" s="105"/>
      <c r="J39" s="102"/>
      <c r="K39" s="127"/>
      <c r="L39" s="106"/>
      <c r="M39" s="105"/>
      <c r="N39" s="103"/>
      <c r="O39" s="103"/>
      <c r="P39" s="107"/>
      <c r="Q39" s="105"/>
      <c r="R39" s="103"/>
      <c r="S39" s="103"/>
      <c r="T39" s="106"/>
      <c r="U39" s="102"/>
      <c r="V39" s="103"/>
      <c r="W39" s="103"/>
      <c r="X39" s="107"/>
      <c r="Y39" s="105"/>
      <c r="Z39" s="103"/>
      <c r="AA39" s="103"/>
      <c r="AB39" s="106"/>
      <c r="AC39" s="102"/>
      <c r="AD39" s="103"/>
      <c r="AE39" s="103"/>
      <c r="AF39" s="106"/>
      <c r="AG39" s="197"/>
      <c r="AH39" s="198"/>
      <c r="AI39" s="199" t="s">
        <v>19</v>
      </c>
      <c r="AJ39" s="199" t="s">
        <v>19</v>
      </c>
      <c r="AK39" s="199" t="s">
        <v>19</v>
      </c>
      <c r="AL39" s="200" t="s">
        <v>19</v>
      </c>
      <c r="AM39" s="199" t="s">
        <v>19</v>
      </c>
      <c r="AN39" s="199" t="s">
        <v>19</v>
      </c>
      <c r="AO39" s="199" t="s">
        <v>19</v>
      </c>
      <c r="AP39" s="200" t="s">
        <v>19</v>
      </c>
      <c r="AQ39" s="199"/>
      <c r="AR39" s="199"/>
      <c r="AS39" s="199"/>
      <c r="AT39" s="199"/>
      <c r="AU39" s="199"/>
      <c r="AV39" s="199"/>
      <c r="AW39" s="199"/>
      <c r="AX39" s="199"/>
    </row>
    <row r="40" spans="3:78" x14ac:dyDescent="0.25">
      <c r="C40" s="143"/>
      <c r="D40" s="90">
        <v>1130</v>
      </c>
      <c r="E40" s="91"/>
      <c r="F40" s="124"/>
      <c r="G40" s="124"/>
      <c r="H40" s="76"/>
      <c r="I40" s="93"/>
      <c r="J40" s="92"/>
      <c r="K40" s="124"/>
      <c r="L40" s="94"/>
      <c r="M40" s="91"/>
      <c r="N40" s="94"/>
      <c r="O40" s="92"/>
      <c r="P40" s="76"/>
      <c r="Q40" s="93"/>
      <c r="R40" s="94"/>
      <c r="S40" s="92"/>
      <c r="T40" s="76"/>
      <c r="U40" s="92"/>
      <c r="V40" s="94"/>
      <c r="W40" s="92"/>
      <c r="X40" s="76"/>
      <c r="Y40" s="92"/>
      <c r="Z40" s="94"/>
      <c r="AA40" s="92"/>
      <c r="AB40" s="76"/>
      <c r="AC40" s="92"/>
      <c r="AD40" s="94"/>
      <c r="AE40" s="92"/>
      <c r="AF40" s="94"/>
      <c r="AG40" s="201"/>
      <c r="AH40" s="202"/>
      <c r="AI40" s="203" t="s">
        <v>19</v>
      </c>
      <c r="AJ40" s="201" t="s">
        <v>19</v>
      </c>
      <c r="AK40" s="201" t="s">
        <v>19</v>
      </c>
      <c r="AL40" s="204" t="s">
        <v>19</v>
      </c>
      <c r="AM40" s="203" t="s">
        <v>19</v>
      </c>
      <c r="AN40" s="201" t="s">
        <v>19</v>
      </c>
      <c r="AO40" s="201" t="s">
        <v>19</v>
      </c>
      <c r="AP40" s="205" t="s">
        <v>19</v>
      </c>
      <c r="AQ40" s="203"/>
      <c r="AR40" s="201"/>
      <c r="AS40" s="201"/>
      <c r="AT40" s="201"/>
      <c r="AU40" s="203"/>
      <c r="AV40" s="201"/>
      <c r="AW40" s="201"/>
      <c r="AX40" s="201"/>
    </row>
    <row r="41" spans="3:78" x14ac:dyDescent="0.25">
      <c r="C41" s="143"/>
      <c r="D41" s="95">
        <v>1185</v>
      </c>
      <c r="E41" s="96"/>
      <c r="F41" s="125"/>
      <c r="G41" s="125"/>
      <c r="H41" s="98"/>
      <c r="I41" s="99"/>
      <c r="J41" s="97"/>
      <c r="K41" s="125"/>
      <c r="L41" s="100"/>
      <c r="M41" s="96"/>
      <c r="N41" s="100"/>
      <c r="O41" s="97"/>
      <c r="P41" s="98"/>
      <c r="Q41" s="99"/>
      <c r="R41" s="100"/>
      <c r="S41" s="97"/>
      <c r="T41" s="98"/>
      <c r="U41" s="97"/>
      <c r="V41" s="100"/>
      <c r="W41" s="97"/>
      <c r="X41" s="98"/>
      <c r="Y41" s="97"/>
      <c r="Z41" s="100"/>
      <c r="AA41" s="97"/>
      <c r="AB41" s="98"/>
      <c r="AC41" s="97"/>
      <c r="AD41" s="100"/>
      <c r="AE41" s="97"/>
      <c r="AF41" s="100"/>
      <c r="AG41" s="206"/>
      <c r="AH41" s="207"/>
      <c r="AI41" s="208" t="s">
        <v>19</v>
      </c>
      <c r="AJ41" s="206"/>
      <c r="AK41" s="206"/>
      <c r="AL41" s="209"/>
      <c r="AM41" s="208"/>
      <c r="AN41" s="206"/>
      <c r="AO41" s="206"/>
      <c r="AP41" s="200"/>
      <c r="AQ41" s="208"/>
      <c r="AR41" s="206"/>
      <c r="AS41" s="206"/>
      <c r="AT41" s="206"/>
      <c r="AU41" s="208"/>
      <c r="AV41" s="206"/>
      <c r="AW41" s="206"/>
      <c r="AX41" s="206"/>
    </row>
    <row r="42" spans="3:78" x14ac:dyDescent="0.25">
      <c r="C42" s="143"/>
      <c r="D42" s="90">
        <v>1186</v>
      </c>
      <c r="E42" s="91"/>
      <c r="F42" s="124"/>
      <c r="G42" s="124"/>
      <c r="H42" s="76"/>
      <c r="I42" s="93"/>
      <c r="J42" s="92"/>
      <c r="K42" s="124"/>
      <c r="L42" s="94"/>
      <c r="M42" s="91"/>
      <c r="N42" s="94"/>
      <c r="O42" s="92"/>
      <c r="P42" s="76"/>
      <c r="Q42" s="93"/>
      <c r="R42" s="94"/>
      <c r="S42" s="92"/>
      <c r="T42" s="76"/>
      <c r="U42" s="92"/>
      <c r="V42" s="94"/>
      <c r="W42" s="92"/>
      <c r="X42" s="76"/>
      <c r="Y42" s="92"/>
      <c r="Z42" s="94"/>
      <c r="AA42" s="92"/>
      <c r="AB42" s="76"/>
      <c r="AC42" s="92"/>
      <c r="AD42" s="94"/>
      <c r="AE42" s="92"/>
      <c r="AF42" s="94"/>
      <c r="AG42" s="201"/>
      <c r="AH42" s="202"/>
      <c r="AI42" s="203"/>
      <c r="AJ42" s="201"/>
      <c r="AK42" s="201"/>
      <c r="AL42" s="204"/>
      <c r="AM42" s="203"/>
      <c r="AN42" s="201"/>
      <c r="AO42" s="201"/>
      <c r="AP42" s="205"/>
      <c r="AQ42" s="203" t="s">
        <v>19</v>
      </c>
      <c r="AR42" s="201"/>
      <c r="AS42" s="201"/>
      <c r="AT42" s="201"/>
      <c r="AU42" s="203"/>
      <c r="AV42" s="201" t="s">
        <v>19</v>
      </c>
      <c r="AW42" s="201"/>
      <c r="AX42" s="201"/>
    </row>
    <row r="43" spans="3:78" x14ac:dyDescent="0.25">
      <c r="C43" s="143"/>
      <c r="D43" s="95">
        <v>1227</v>
      </c>
      <c r="E43" s="96"/>
      <c r="F43" s="125"/>
      <c r="G43" s="125"/>
      <c r="H43" s="98"/>
      <c r="I43" s="99"/>
      <c r="J43" s="97"/>
      <c r="K43" s="125"/>
      <c r="L43" s="100"/>
      <c r="M43" s="96"/>
      <c r="N43" s="100"/>
      <c r="O43" s="97"/>
      <c r="P43" s="98"/>
      <c r="Q43" s="99"/>
      <c r="R43" s="100"/>
      <c r="S43" s="97"/>
      <c r="T43" s="98"/>
      <c r="U43" s="97"/>
      <c r="V43" s="100"/>
      <c r="W43" s="97"/>
      <c r="X43" s="98"/>
      <c r="Y43" s="97"/>
      <c r="Z43" s="100"/>
      <c r="AA43" s="97"/>
      <c r="AB43" s="98" t="s">
        <v>19</v>
      </c>
      <c r="AC43" s="97"/>
      <c r="AD43" s="100"/>
      <c r="AE43" s="97"/>
      <c r="AF43" s="100"/>
      <c r="AG43" s="206"/>
      <c r="AH43" s="207"/>
      <c r="AI43" s="208"/>
      <c r="AJ43" s="206"/>
      <c r="AK43" s="206"/>
      <c r="AL43" s="209"/>
      <c r="AM43" s="208"/>
      <c r="AN43" s="206"/>
      <c r="AO43" s="206"/>
      <c r="AP43" s="200"/>
      <c r="AQ43" s="208"/>
      <c r="AR43" s="206"/>
      <c r="AS43" s="206"/>
      <c r="AT43" s="206"/>
      <c r="AU43" s="208"/>
      <c r="AV43" s="206"/>
      <c r="AW43" s="206"/>
      <c r="AX43" s="206"/>
    </row>
    <row r="44" spans="3:78" x14ac:dyDescent="0.25">
      <c r="C44" s="143"/>
      <c r="D44" s="90">
        <v>1235</v>
      </c>
      <c r="E44" s="91"/>
      <c r="F44" s="124"/>
      <c r="G44" s="124"/>
      <c r="H44" s="76"/>
      <c r="I44" s="93"/>
      <c r="J44" s="92"/>
      <c r="K44" s="124"/>
      <c r="L44" s="94"/>
      <c r="M44" s="91"/>
      <c r="N44" s="94"/>
      <c r="O44" s="92"/>
      <c r="P44" s="76"/>
      <c r="Q44" s="93"/>
      <c r="R44" s="94"/>
      <c r="S44" s="92"/>
      <c r="T44" s="76"/>
      <c r="U44" s="92"/>
      <c r="V44" s="94"/>
      <c r="W44" s="92"/>
      <c r="X44" s="76"/>
      <c r="Y44" s="92"/>
      <c r="Z44" s="94"/>
      <c r="AA44" s="92"/>
      <c r="AB44" s="76"/>
      <c r="AC44" s="92"/>
      <c r="AD44" s="94"/>
      <c r="AE44" s="92"/>
      <c r="AF44" s="94"/>
      <c r="AG44" s="201"/>
      <c r="AH44" s="202"/>
      <c r="AI44" s="203" t="s">
        <v>19</v>
      </c>
      <c r="AJ44" s="201"/>
      <c r="AK44" s="201"/>
      <c r="AL44" s="204"/>
      <c r="AM44" s="203"/>
      <c r="AN44" s="201"/>
      <c r="AO44" s="201"/>
      <c r="AP44" s="205"/>
      <c r="AQ44" s="203"/>
      <c r="AR44" s="201" t="s">
        <v>19</v>
      </c>
      <c r="AS44" s="201"/>
      <c r="AT44" s="201"/>
      <c r="AU44" s="203"/>
      <c r="AV44" s="201"/>
      <c r="AW44" s="201"/>
      <c r="AX44" s="201"/>
    </row>
    <row r="45" spans="3:78" x14ac:dyDescent="0.25">
      <c r="C45" s="143"/>
      <c r="D45" s="95">
        <v>1237</v>
      </c>
      <c r="E45" s="96"/>
      <c r="F45" s="125"/>
      <c r="G45" s="125"/>
      <c r="H45" s="98"/>
      <c r="I45" s="99"/>
      <c r="J45" s="97"/>
      <c r="K45" s="125"/>
      <c r="L45" s="100"/>
      <c r="M45" s="96"/>
      <c r="N45" s="100"/>
      <c r="O45" s="97"/>
      <c r="P45" s="98"/>
      <c r="Q45" s="99"/>
      <c r="R45" s="100"/>
      <c r="S45" s="97"/>
      <c r="T45" s="98"/>
      <c r="U45" s="97"/>
      <c r="V45" s="100"/>
      <c r="W45" s="97"/>
      <c r="X45" s="98"/>
      <c r="Y45" s="97"/>
      <c r="Z45" s="100"/>
      <c r="AA45" s="97"/>
      <c r="AB45" s="98"/>
      <c r="AC45" s="97"/>
      <c r="AD45" s="100"/>
      <c r="AE45" s="97"/>
      <c r="AF45" s="100"/>
      <c r="AG45" s="206"/>
      <c r="AH45" s="207"/>
      <c r="AI45" s="208" t="s">
        <v>19</v>
      </c>
      <c r="AJ45" s="206"/>
      <c r="AK45" s="206"/>
      <c r="AL45" s="209"/>
      <c r="AM45" s="208"/>
      <c r="AN45" s="206"/>
      <c r="AO45" s="206"/>
      <c r="AP45" s="200"/>
      <c r="AQ45" s="208"/>
      <c r="AR45" s="206"/>
      <c r="AS45" s="206" t="s">
        <v>19</v>
      </c>
      <c r="AT45" s="206"/>
      <c r="AU45" s="208"/>
      <c r="AV45" s="206"/>
      <c r="AW45" s="206"/>
      <c r="AX45" s="206"/>
    </row>
    <row r="46" spans="3:78" x14ac:dyDescent="0.25">
      <c r="C46" s="143"/>
      <c r="D46" s="90">
        <v>1256</v>
      </c>
      <c r="E46" s="91"/>
      <c r="F46" s="124"/>
      <c r="G46" s="124"/>
      <c r="H46" s="76"/>
      <c r="I46" s="93"/>
      <c r="J46" s="92"/>
      <c r="K46" s="124"/>
      <c r="L46" s="94"/>
      <c r="M46" s="91"/>
      <c r="N46" s="94"/>
      <c r="O46" s="92"/>
      <c r="P46" s="76"/>
      <c r="Q46" s="93"/>
      <c r="R46" s="94"/>
      <c r="S46" s="92"/>
      <c r="T46" s="76"/>
      <c r="U46" s="92"/>
      <c r="V46" s="94"/>
      <c r="W46" s="92"/>
      <c r="X46" s="76"/>
      <c r="Y46" s="92"/>
      <c r="Z46" s="94"/>
      <c r="AA46" s="92"/>
      <c r="AB46" s="76"/>
      <c r="AC46" s="92"/>
      <c r="AD46" s="94"/>
      <c r="AE46" s="92"/>
      <c r="AF46" s="94"/>
      <c r="AG46" s="201"/>
      <c r="AH46" s="202"/>
      <c r="AI46" s="203"/>
      <c r="AJ46" s="201"/>
      <c r="AK46" s="201"/>
      <c r="AL46" s="204"/>
      <c r="AM46" s="203"/>
      <c r="AN46" s="201"/>
      <c r="AO46" s="201"/>
      <c r="AP46" s="205"/>
      <c r="AQ46" s="203"/>
      <c r="AR46" s="201"/>
      <c r="AS46" s="201"/>
      <c r="AT46" s="201" t="s">
        <v>19</v>
      </c>
      <c r="AU46" s="203"/>
      <c r="AV46" s="201"/>
      <c r="AW46" s="201"/>
      <c r="AX46" s="201"/>
    </row>
    <row r="47" spans="3:78" x14ac:dyDescent="0.25">
      <c r="C47" s="143"/>
      <c r="D47" s="95">
        <v>1308</v>
      </c>
      <c r="E47" s="96"/>
      <c r="F47" s="125"/>
      <c r="G47" s="125"/>
      <c r="H47" s="98"/>
      <c r="I47" s="99"/>
      <c r="J47" s="97"/>
      <c r="K47" s="125"/>
      <c r="L47" s="100"/>
      <c r="M47" s="96"/>
      <c r="N47" s="100"/>
      <c r="O47" s="97"/>
      <c r="P47" s="98"/>
      <c r="Q47" s="99"/>
      <c r="R47" s="100"/>
      <c r="S47" s="97"/>
      <c r="T47" s="98"/>
      <c r="U47" s="97"/>
      <c r="V47" s="100"/>
      <c r="W47" s="97"/>
      <c r="X47" s="98"/>
      <c r="Y47" s="97"/>
      <c r="Z47" s="100"/>
      <c r="AA47" s="97"/>
      <c r="AB47" s="98"/>
      <c r="AC47" s="97"/>
      <c r="AD47" s="100"/>
      <c r="AE47" s="97"/>
      <c r="AF47" s="100"/>
      <c r="AG47" s="206"/>
      <c r="AH47" s="207"/>
      <c r="AI47" s="208"/>
      <c r="AJ47" s="206"/>
      <c r="AK47" s="206"/>
      <c r="AL47" s="209"/>
      <c r="AM47" s="208"/>
      <c r="AN47" s="206"/>
      <c r="AO47" s="206"/>
      <c r="AP47" s="200"/>
      <c r="AQ47" s="208"/>
      <c r="AR47" s="206"/>
      <c r="AS47" s="206"/>
      <c r="AT47" s="206"/>
      <c r="AU47" s="208" t="s">
        <v>19</v>
      </c>
      <c r="AV47" s="206"/>
      <c r="AW47" s="206"/>
      <c r="AX47" s="206"/>
    </row>
    <row r="48" spans="3:78" x14ac:dyDescent="0.25">
      <c r="D48" s="210">
        <v>1313</v>
      </c>
      <c r="E48" s="211"/>
      <c r="F48" s="201"/>
      <c r="G48" s="201"/>
      <c r="H48" s="205"/>
      <c r="I48" s="204"/>
      <c r="J48" s="201"/>
      <c r="K48" s="201"/>
      <c r="L48" s="202"/>
      <c r="M48" s="211"/>
      <c r="N48" s="202"/>
      <c r="O48" s="201"/>
      <c r="P48" s="205"/>
      <c r="Q48" s="204"/>
      <c r="R48" s="202"/>
      <c r="S48" s="201"/>
      <c r="T48" s="205"/>
      <c r="U48" s="201"/>
      <c r="V48" s="202"/>
      <c r="W48" s="201"/>
      <c r="X48" s="205"/>
      <c r="Y48" s="201"/>
      <c r="Z48" s="202"/>
      <c r="AA48" s="201"/>
      <c r="AB48" s="205"/>
      <c r="AC48" s="201"/>
      <c r="AD48" s="202"/>
      <c r="AE48" s="201"/>
      <c r="AF48" s="202"/>
      <c r="AG48" s="201"/>
      <c r="AH48" s="202"/>
      <c r="AI48" s="203" t="s">
        <v>19</v>
      </c>
      <c r="AJ48" s="201"/>
      <c r="AK48" s="201"/>
      <c r="AL48" s="204" t="s">
        <v>19</v>
      </c>
      <c r="AM48" s="203"/>
      <c r="AN48" s="201"/>
      <c r="AO48" s="201"/>
      <c r="AP48" s="205"/>
      <c r="AQ48" s="203"/>
      <c r="AR48" s="201"/>
      <c r="AS48" s="201"/>
      <c r="AT48" s="201"/>
      <c r="AU48" s="203"/>
      <c r="AV48" s="201"/>
      <c r="AW48" s="201"/>
      <c r="AX48" s="201"/>
    </row>
    <row r="54" spans="4:39" x14ac:dyDescent="0.25">
      <c r="F54" s="146">
        <v>1</v>
      </c>
      <c r="G54" s="108" t="b">
        <f t="array" ref="G54:G55">IF(FACADE!D10=BROUILLON!D12,I10:I11)</f>
        <v>0</v>
      </c>
      <c r="H54" t="s">
        <v>30</v>
      </c>
      <c r="I54" t="s">
        <v>30</v>
      </c>
      <c r="J54" t="s">
        <v>30</v>
      </c>
      <c r="K54" s="146">
        <v>11</v>
      </c>
      <c r="L54" t="b">
        <f t="array" ref="L54:L55">IF(FACADE!D10=D22,G10:G11)</f>
        <v>0</v>
      </c>
      <c r="M54" t="s">
        <v>30</v>
      </c>
      <c r="N54" t="s">
        <v>30</v>
      </c>
      <c r="O54" t="s">
        <v>30</v>
      </c>
      <c r="P54" s="141">
        <v>21</v>
      </c>
      <c r="Q54" t="b">
        <f t="array" ref="Q54:Q55">IF(FACADE!D10=D32,F10:F11)</f>
        <v>0</v>
      </c>
      <c r="R54" t="b">
        <f t="array" ref="R54:R55">IF(FACADE!D10=D32,H10:H11)</f>
        <v>0</v>
      </c>
      <c r="S54" t="s">
        <v>30</v>
      </c>
      <c r="T54" t="s">
        <v>30</v>
      </c>
      <c r="U54" s="141">
        <v>31</v>
      </c>
      <c r="V54" t="b">
        <f t="array" ref="V54:V55">IF(CONVERTISSEUR!$E$10=BROUILLON!$D$42,AQ10:AQ11)</f>
        <v>0</v>
      </c>
      <c r="W54" t="b">
        <f t="array" ref="W54:W55">IF(CONVERTISSEUR!$E$10=BROUILLON!$D$42,AV10:AV11)</f>
        <v>0</v>
      </c>
      <c r="X54" t="s">
        <v>30</v>
      </c>
      <c r="Y54" t="s">
        <v>30</v>
      </c>
    </row>
    <row r="55" spans="4:39" x14ac:dyDescent="0.25">
      <c r="D55" t="s">
        <v>21</v>
      </c>
      <c r="F55" s="146"/>
      <c r="G55" s="108" t="b">
        <v>0</v>
      </c>
      <c r="H55" t="s">
        <v>30</v>
      </c>
      <c r="I55" t="s">
        <v>30</v>
      </c>
      <c r="J55" t="s">
        <v>30</v>
      </c>
      <c r="K55" s="146"/>
      <c r="L55" t="b">
        <v>0</v>
      </c>
      <c r="M55" t="s">
        <v>30</v>
      </c>
      <c r="N55" t="s">
        <v>30</v>
      </c>
      <c r="O55" t="s">
        <v>30</v>
      </c>
      <c r="P55" s="141"/>
      <c r="Q55" t="b">
        <v>0</v>
      </c>
      <c r="R55" t="b">
        <v>0</v>
      </c>
      <c r="S55" t="s">
        <v>30</v>
      </c>
      <c r="T55" t="s">
        <v>30</v>
      </c>
      <c r="U55" s="141"/>
      <c r="V55" t="b">
        <v>0</v>
      </c>
      <c r="W55" t="b">
        <v>0</v>
      </c>
      <c r="X55" t="s">
        <v>30</v>
      </c>
      <c r="Y55" t="s">
        <v>30</v>
      </c>
      <c r="AH55" s="140"/>
      <c r="AI55" s="140"/>
      <c r="AJ55" s="140"/>
      <c r="AK55" s="140"/>
    </row>
    <row r="56" spans="4:39" x14ac:dyDescent="0.25">
      <c r="D56">
        <f>MATCH(FACADE!D10,D12:D48,1)</f>
        <v>37</v>
      </c>
      <c r="AH56" s="140"/>
      <c r="AI56" s="140"/>
      <c r="AJ56" s="140"/>
      <c r="AK56" s="140"/>
    </row>
    <row r="57" spans="4:39" x14ac:dyDescent="0.25">
      <c r="F57" s="146">
        <v>2</v>
      </c>
      <c r="G57" s="108" t="b">
        <f t="array" ref="G57:G58">IF(FACADE!D10=BROUILLON!D13,K10:K11)</f>
        <v>0</v>
      </c>
      <c r="H57" t="s">
        <v>30</v>
      </c>
      <c r="I57" t="s">
        <v>30</v>
      </c>
      <c r="J57" t="s">
        <v>30</v>
      </c>
      <c r="K57" s="146">
        <v>12</v>
      </c>
      <c r="L57" t="b">
        <f t="array" ref="L57:L58">IF(FACADE!D10=D23,N10:N11)</f>
        <v>0</v>
      </c>
      <c r="M57" t="b">
        <f t="array" ref="M57:M58">IF(FACADE!D10=D23,W10:W11)</f>
        <v>0</v>
      </c>
      <c r="N57" t="s">
        <v>30</v>
      </c>
      <c r="O57" t="s">
        <v>30</v>
      </c>
      <c r="P57" s="141">
        <v>22</v>
      </c>
      <c r="Q57" t="b">
        <f t="array" ref="Q57:Q58">IF(FACADE!D10=D33,Y10:Y11)</f>
        <v>0</v>
      </c>
      <c r="R57" t="s">
        <v>30</v>
      </c>
      <c r="S57" t="s">
        <v>30</v>
      </c>
      <c r="T57" t="s">
        <v>30</v>
      </c>
      <c r="U57" s="141">
        <v>32</v>
      </c>
      <c r="V57" t="b">
        <f t="array" ref="V57:V58">IF(FACADE!D10=D43,AB10:AB11)</f>
        <v>0</v>
      </c>
      <c r="W57" t="s">
        <v>30</v>
      </c>
      <c r="X57" t="s">
        <v>30</v>
      </c>
      <c r="Y57" t="s">
        <v>30</v>
      </c>
      <c r="AH57" s="140"/>
      <c r="AI57" s="140"/>
      <c r="AJ57" s="140"/>
      <c r="AK57" s="140"/>
    </row>
    <row r="58" spans="4:39" x14ac:dyDescent="0.25">
      <c r="F58" s="146"/>
      <c r="G58" s="108" t="b">
        <v>0</v>
      </c>
      <c r="H58" t="s">
        <v>30</v>
      </c>
      <c r="I58" t="s">
        <v>30</v>
      </c>
      <c r="J58" t="s">
        <v>30</v>
      </c>
      <c r="K58" s="146"/>
      <c r="L58" t="b">
        <v>0</v>
      </c>
      <c r="M58" t="b">
        <v>0</v>
      </c>
      <c r="N58" t="s">
        <v>30</v>
      </c>
      <c r="O58" t="s">
        <v>30</v>
      </c>
      <c r="P58" s="141"/>
      <c r="Q58" t="b">
        <v>0</v>
      </c>
      <c r="R58" t="s">
        <v>30</v>
      </c>
      <c r="S58" t="s">
        <v>30</v>
      </c>
      <c r="T58" t="s">
        <v>30</v>
      </c>
      <c r="U58" s="141"/>
      <c r="V58" t="b">
        <v>0</v>
      </c>
      <c r="W58" t="s">
        <v>30</v>
      </c>
      <c r="X58" t="s">
        <v>30</v>
      </c>
      <c r="Y58" t="s">
        <v>30</v>
      </c>
    </row>
    <row r="59" spans="4:39" ht="23.25" x14ac:dyDescent="0.35">
      <c r="AC59" s="130" t="s">
        <v>0</v>
      </c>
      <c r="AD59" s="109">
        <f>FACADE!D10</f>
        <v>1313</v>
      </c>
    </row>
    <row r="60" spans="4:39" x14ac:dyDescent="0.25">
      <c r="F60" s="146">
        <v>3</v>
      </c>
      <c r="G60" s="108" t="b">
        <f t="array" ref="G60:G61">IF(FACADE!D10=BROUILLON!D14,L10:L11)</f>
        <v>0</v>
      </c>
      <c r="H60" t="s">
        <v>30</v>
      </c>
      <c r="I60" t="s">
        <v>30</v>
      </c>
      <c r="J60" t="s">
        <v>30</v>
      </c>
      <c r="K60" s="146">
        <v>13</v>
      </c>
      <c r="L60" t="b">
        <f t="array" ref="L60:L61">IF(FACADE!D10=D24,P10:P11)</f>
        <v>0</v>
      </c>
      <c r="M60" t="b">
        <f t="array" ref="M60:M61">IF(FACADE!D10=D24,Q10:Q11)</f>
        <v>0</v>
      </c>
      <c r="N60" t="b">
        <f t="array" ref="N60:N61">IF(FACADE!D10=D24,R10:R11)</f>
        <v>0</v>
      </c>
      <c r="O60" t="s">
        <v>30</v>
      </c>
      <c r="P60" s="141">
        <v>23</v>
      </c>
      <c r="Q60" t="b">
        <f t="array" ref="Q60:Q61">IF(FACADE!D10=D34,H10:H11)</f>
        <v>0</v>
      </c>
      <c r="R60" t="s">
        <v>30</v>
      </c>
      <c r="S60" t="s">
        <v>30</v>
      </c>
      <c r="T60" t="s">
        <v>30</v>
      </c>
      <c r="U60" s="141">
        <v>33</v>
      </c>
      <c r="V60" t="b">
        <f t="array" ref="V60:V61">IF(CONVERTISSEUR!$E$10=BROUILLON!$D$44,AI10:AI11)</f>
        <v>0</v>
      </c>
      <c r="W60" t="b">
        <f t="array" ref="W60:W61">IF(CONVERTISSEUR!$E$10=BROUILLON!$D$44,AR10:AR11)</f>
        <v>0</v>
      </c>
      <c r="X60" t="s">
        <v>30</v>
      </c>
      <c r="Y60" t="s">
        <v>30</v>
      </c>
    </row>
    <row r="61" spans="4:39" x14ac:dyDescent="0.25">
      <c r="F61" s="146"/>
      <c r="G61" s="108" t="b">
        <v>0</v>
      </c>
      <c r="H61" t="s">
        <v>30</v>
      </c>
      <c r="I61" t="s">
        <v>30</v>
      </c>
      <c r="J61" t="s">
        <v>30</v>
      </c>
      <c r="K61" s="146"/>
      <c r="L61" t="b">
        <v>0</v>
      </c>
      <c r="M61" t="b">
        <v>0</v>
      </c>
      <c r="N61" t="b">
        <v>0</v>
      </c>
      <c r="O61" t="s">
        <v>30</v>
      </c>
      <c r="P61" s="141"/>
      <c r="Q61" t="b">
        <v>0</v>
      </c>
      <c r="R61" t="s">
        <v>30</v>
      </c>
      <c r="S61" t="s">
        <v>30</v>
      </c>
      <c r="T61" t="s">
        <v>30</v>
      </c>
      <c r="U61" s="141"/>
      <c r="V61" t="b">
        <v>0</v>
      </c>
      <c r="W61" t="b">
        <v>0</v>
      </c>
      <c r="X61" t="s">
        <v>30</v>
      </c>
      <c r="Y61" t="s">
        <v>30</v>
      </c>
      <c r="AB61" s="134"/>
      <c r="AC61" s="136" t="s">
        <v>27</v>
      </c>
      <c r="AD61" s="136" t="s">
        <v>26</v>
      </c>
      <c r="AE61" s="136" t="s">
        <v>25</v>
      </c>
      <c r="AF61" s="136" t="s">
        <v>24</v>
      </c>
    </row>
    <row r="62" spans="4:39" ht="21" x14ac:dyDescent="0.25">
      <c r="AB62" s="137" t="s">
        <v>22</v>
      </c>
      <c r="AC62" s="138">
        <f t="array" ref="AC62:AM63">CHOOSE(BROUILLON!D56,BROUILLON!G54:J55,BROUILLON!G57:J58,BROUILLON!G60:J61,BROUILLON!G63:J64,BROUILLON!G66:J67,BROUILLON!G69:J70,BROUILLON!G72:J73,BROUILLON!G75:J76,BROUILLON!G78:J79,BROUILLON!G81:J82,BROUILLON!L54:O55,BROUILLON!L57:O58,BROUILLON!L60:O61,BROUILLON!L63:O64,BROUILLON!L66:O67,BROUILLON!L69:O70,BROUILLON!L72:O73,BROUILLON!L75:O76,BROUILLON!L78:O79,BROUILLON!L81:O82,BROUILLON!Q54:T55,BROUILLON!Q57:T58,BROUILLON!Q60:T61,BROUILLON!Q63:T64,BROUILLON!Q66:T67,BROUILLON!Q69:T70,BROUILLON!Q72:T73,Q75:Y76,Q78:X79,BROUILLON!Q81:T82,BROUILLON!V54:Y55,BROUILLON!V57:Y58,BROUILLON!V60:Y61,BROUILLON!V63:Y64,BROUILLON!V66:Y67,BROUILLON!V69:Y70,V72:Y73)</f>
        <v>2140</v>
      </c>
      <c r="AD62" s="138">
        <v>2143</v>
      </c>
      <c r="AE62" s="138" t="str">
        <v>aucun</v>
      </c>
      <c r="AF62" s="138" t="str">
        <v>aucun</v>
      </c>
      <c r="AG62" t="e">
        <v>#N/A</v>
      </c>
      <c r="AH62" t="e">
        <v>#N/A</v>
      </c>
      <c r="AI62" t="e">
        <v>#N/A</v>
      </c>
      <c r="AJ62" t="e">
        <v>#N/A</v>
      </c>
      <c r="AK62" t="e">
        <v>#N/A</v>
      </c>
      <c r="AL62" t="e">
        <v>#N/A</v>
      </c>
      <c r="AM62" t="e">
        <v>#N/A</v>
      </c>
    </row>
    <row r="63" spans="4:39" ht="30" x14ac:dyDescent="0.25">
      <c r="F63" s="146">
        <v>4</v>
      </c>
      <c r="G63" s="108" t="b">
        <f t="array" ref="G63:G64">IF(FACADE!D10=BROUILLON!D15,J10:J11)</f>
        <v>0</v>
      </c>
      <c r="H63" t="s">
        <v>30</v>
      </c>
      <c r="I63" t="s">
        <v>30</v>
      </c>
      <c r="J63" t="s">
        <v>30</v>
      </c>
      <c r="K63" s="146">
        <v>14</v>
      </c>
      <c r="L63" t="b">
        <f t="array" ref="L63:L64">IF(FACADE!D10=D25,H10:H11)</f>
        <v>0</v>
      </c>
      <c r="M63" t="s">
        <v>30</v>
      </c>
      <c r="N63" t="s">
        <v>30</v>
      </c>
      <c r="O63" t="s">
        <v>30</v>
      </c>
      <c r="P63" s="141">
        <v>24</v>
      </c>
      <c r="Q63" t="b">
        <f t="array" ref="Q63:Q64">IF(FACADE!D10=D35,AB10:AB11)</f>
        <v>0</v>
      </c>
      <c r="R63" t="s">
        <v>30</v>
      </c>
      <c r="S63" t="s">
        <v>30</v>
      </c>
      <c r="T63" t="s">
        <v>30</v>
      </c>
      <c r="U63" s="141">
        <v>34</v>
      </c>
      <c r="V63" t="b">
        <f t="array" ref="V63:V64">IF(CONVERTISSEUR!$E$10=BROUILLON!$D$45,AI10:AI11)</f>
        <v>0</v>
      </c>
      <c r="W63" t="b">
        <f t="array" ref="W63:W64">IF(CONVERTISSEUR!$E$10=BROUILLON!$D$45,AS10:AS11)</f>
        <v>0</v>
      </c>
      <c r="X63" t="s">
        <v>30</v>
      </c>
      <c r="Y63" t="s">
        <v>30</v>
      </c>
      <c r="AB63" s="137" t="s">
        <v>23</v>
      </c>
      <c r="AC63" s="138" t="str">
        <v>5 fils (1NO)</v>
      </c>
      <c r="AD63" s="138" t="str">
        <v>4 fils (1NO)</v>
      </c>
      <c r="AE63" s="138" t="str">
        <v>aucun</v>
      </c>
      <c r="AF63" s="138" t="str">
        <v>aucun</v>
      </c>
      <c r="AG63" t="e">
        <v>#N/A</v>
      </c>
      <c r="AH63" t="e">
        <v>#N/A</v>
      </c>
      <c r="AI63" t="e">
        <v>#N/A</v>
      </c>
      <c r="AJ63" t="e">
        <v>#N/A</v>
      </c>
      <c r="AK63" t="e">
        <v>#N/A</v>
      </c>
      <c r="AL63" t="e">
        <v>#N/A</v>
      </c>
      <c r="AM63" t="e">
        <v>#N/A</v>
      </c>
    </row>
    <row r="64" spans="4:39" x14ac:dyDescent="0.25">
      <c r="F64" s="146"/>
      <c r="G64" s="108" t="b">
        <v>0</v>
      </c>
      <c r="H64" t="s">
        <v>30</v>
      </c>
      <c r="I64" t="s">
        <v>30</v>
      </c>
      <c r="J64" t="s">
        <v>30</v>
      </c>
      <c r="K64" s="146"/>
      <c r="L64" t="b">
        <v>0</v>
      </c>
      <c r="M64" t="s">
        <v>30</v>
      </c>
      <c r="N64" t="s">
        <v>30</v>
      </c>
      <c r="O64" t="s">
        <v>30</v>
      </c>
      <c r="P64" s="141"/>
      <c r="Q64" t="b">
        <v>0</v>
      </c>
      <c r="R64" t="s">
        <v>30</v>
      </c>
      <c r="S64" t="s">
        <v>30</v>
      </c>
      <c r="T64" t="s">
        <v>30</v>
      </c>
      <c r="U64" s="141"/>
      <c r="V64" t="b">
        <v>0</v>
      </c>
      <c r="W64" t="b">
        <v>0</v>
      </c>
      <c r="X64" t="s">
        <v>30</v>
      </c>
      <c r="Y64" t="s">
        <v>30</v>
      </c>
    </row>
    <row r="65" spans="6:37" x14ac:dyDescent="0.25">
      <c r="O65" t="s">
        <v>30</v>
      </c>
    </row>
    <row r="66" spans="6:37" x14ac:dyDescent="0.25">
      <c r="F66" s="146">
        <v>5</v>
      </c>
      <c r="G66" s="108" t="b">
        <f t="array" ref="G66:G67">IF(FACADE!D10=BROUILLON!D16,E10:E11)</f>
        <v>0</v>
      </c>
      <c r="H66" t="s">
        <v>30</v>
      </c>
      <c r="I66" t="s">
        <v>30</v>
      </c>
      <c r="J66" t="s">
        <v>30</v>
      </c>
      <c r="K66" s="146">
        <v>15</v>
      </c>
      <c r="L66" t="b">
        <f t="array" ref="L66:L67">IF(FACADE!D10=D26,S10:S11)</f>
        <v>0</v>
      </c>
      <c r="M66" t="b">
        <f t="array" ref="M66:M67">IF(FACADE!D10=D26,Y10:Y11)</f>
        <v>0</v>
      </c>
      <c r="N66" t="b">
        <f t="array" ref="N66:N67">IF(FACADE!D10=D26,AF10:AF11)</f>
        <v>0</v>
      </c>
      <c r="O66" t="s">
        <v>30</v>
      </c>
      <c r="P66" s="141">
        <v>25</v>
      </c>
      <c r="Q66" t="b">
        <f t="array" ref="Q66:Q67">IF(FACADE!D10=D36,Y10:Y11)</f>
        <v>0</v>
      </c>
      <c r="R66" t="s">
        <v>30</v>
      </c>
      <c r="S66" t="s">
        <v>30</v>
      </c>
      <c r="T66" t="s">
        <v>30</v>
      </c>
      <c r="U66" s="141">
        <v>35</v>
      </c>
      <c r="V66" t="b">
        <f t="array" ref="V66:V67">IF(CONVERTISSEUR!$E$10=BROUILLON!$D$46,AT10:AT11)</f>
        <v>0</v>
      </c>
      <c r="W66" t="s">
        <v>30</v>
      </c>
      <c r="X66" t="s">
        <v>30</v>
      </c>
      <c r="Y66" t="s">
        <v>30</v>
      </c>
    </row>
    <row r="67" spans="6:37" x14ac:dyDescent="0.25">
      <c r="F67" s="146"/>
      <c r="G67" s="108" t="b">
        <v>0</v>
      </c>
      <c r="H67" t="s">
        <v>30</v>
      </c>
      <c r="I67" t="s">
        <v>30</v>
      </c>
      <c r="J67" t="s">
        <v>30</v>
      </c>
      <c r="K67" s="146"/>
      <c r="L67" t="b">
        <v>0</v>
      </c>
      <c r="M67" t="b">
        <v>0</v>
      </c>
      <c r="N67" t="b">
        <v>0</v>
      </c>
      <c r="O67" t="s">
        <v>30</v>
      </c>
      <c r="P67" s="141"/>
      <c r="Q67" t="b">
        <v>0</v>
      </c>
      <c r="R67" t="s">
        <v>30</v>
      </c>
      <c r="S67" t="s">
        <v>30</v>
      </c>
      <c r="T67" t="s">
        <v>30</v>
      </c>
      <c r="U67" s="141"/>
      <c r="V67" t="b">
        <v>0</v>
      </c>
      <c r="W67" t="s">
        <v>30</v>
      </c>
      <c r="X67" t="s">
        <v>30</v>
      </c>
      <c r="Y67" t="s">
        <v>30</v>
      </c>
    </row>
    <row r="69" spans="6:37" x14ac:dyDescent="0.25">
      <c r="F69" s="146">
        <v>6</v>
      </c>
      <c r="G69" s="108" t="b">
        <f t="array" ref="G69:G70">IF(FACADE!D10=D17,F10:F11)</f>
        <v>0</v>
      </c>
      <c r="H69" s="108" t="b">
        <f t="array" ref="H69:H70">IF(FACADE!D10=BROUILLON!D17,H10:H11)</f>
        <v>0</v>
      </c>
      <c r="I69" s="108" t="b">
        <f t="array" ref="I69:I70">IF(FACADE!D10=BROUILLON!D17,O10:O11)</f>
        <v>0</v>
      </c>
      <c r="J69" t="s">
        <v>30</v>
      </c>
      <c r="K69" s="146">
        <v>16</v>
      </c>
      <c r="L69" t="b">
        <f t="array" ref="L69:L70">IF(FACADE!D10=D27,P10:P11)</f>
        <v>0</v>
      </c>
      <c r="M69" t="b">
        <f t="array" ref="M69:M70">IF(FACADE!D10=D27,Q10:Q11)</f>
        <v>0</v>
      </c>
      <c r="N69" t="b">
        <f t="array" ref="N69:N70">IF(FACADE!D10=D27,R10:R11)</f>
        <v>0</v>
      </c>
      <c r="O69" t="s">
        <v>30</v>
      </c>
      <c r="P69" s="141">
        <v>26</v>
      </c>
      <c r="Q69" t="b">
        <f t="array" ref="Q69:Q70">IF(FACADE!D10=D37,H10:H11)</f>
        <v>0</v>
      </c>
      <c r="R69" t="b">
        <f t="array" ref="R69:R70">IF(FACADE!D10=D37,AC10:AC11)</f>
        <v>0</v>
      </c>
      <c r="S69" t="s">
        <v>30</v>
      </c>
      <c r="T69" t="s">
        <v>30</v>
      </c>
      <c r="U69" s="141">
        <v>36</v>
      </c>
      <c r="V69" t="b">
        <f t="array" ref="V69:V70">IF(CONVERTISSEUR!$E$10=BROUILLON!$D$47,AU10:AU11)</f>
        <v>0</v>
      </c>
      <c r="W69" t="s">
        <v>30</v>
      </c>
      <c r="X69" t="s">
        <v>30</v>
      </c>
      <c r="Y69" t="s">
        <v>30</v>
      </c>
      <c r="AC69">
        <f t="array" ref="AC69:AK70">IF(FACADE!D10=BROUILLON!D12,X83:AA84,IF(FACADE!D10=BROUILLON!D13,BROUILLON!AC62:AF63,IF(FACADE!D10=BROUILLON!D14,BROUILLON!AC62:AF63,IF(FACADE!D10=BROUILLON!D15,AC62:AF63,IF(FACADE!D10=BROUILLON!D16,AC62:AF63,IF(FACADE!D10=BROUILLON!D17,AC62:AF63,IF(FACADE!D10=BROUILLON!D18,AC62:AF63,IF(FACADE!D10=BROUILLON!D19,AC62:AF63,IF(FACADE!D10=BROUILLON!D20,AC62:AF63,IF(FACADE!D10=BROUILLON!D21,AC62:AF63,IF(FACADE!D10=BROUILLON!D22,AC62:AF63,IF(FACADE!D10=BROUILLON!D23,AC62:AF63,IF(FACADE!D10=BROUILLON!D24,AC62:AF63,IF(FACADE!D10=BROUILLON!D25,AC62:AF63,IF(FACADE!D10=BROUILLON!D26,AC62:AF63,IF(FACADE!D10=BROUILLON!D27,AC62:AF63,IF(FACADE!D10=BROUILLON!D28,AC62:AF63,IF(FACADE!D10=BROUILLON!D29,AC62:AF63,IF(FACADE!D10=BROUILLON!D30,AC62:AF63,IF(FACADE!D10=BROUILLON!D31,AC62:AF63,IF(FACADE!D10=BROUILLON!D32,AC62:AF63,IF(FACADE!D10=BROUILLON!D33,AC62:AF63,IF(FACADE!D10=BROUILLON!D34,AC62:AF63,IF(FACADE!D10=BROUILLON!D35,AC62:AF63,IF(FACADE!D10=BROUILLON!D36,AC62:AF63,IF(FACADE!D10=BROUILLON!D37,AC62:AF63,IF(FACADE!D10=BROUILLON!D38,AC62:AF63,IF(FACADE!D10=BROUILLON!D39,AC62:AK63,IF(FACADE!D10=BROUILLON!D40,AC62:AJ63,IF(FACADE!D10=BROUILLON!D41,AC62:AF63,IF(FACADE!D10=BROUILLON!D42,AC62:AF63,IF(FACADE!D10=BROUILLON!D43,AC62:AF63,IF(FACADE!D10=BROUILLON!D44,AC62:AF63,IF(FACADE!D10=BROUILLON!D45,AC62:AF63,IF(FACADE!D10=BROUILLON!D47,AC62:AF63,IF(FACADE!D10=BROUILLON!D48,AC62:AF63,BROUILLON!X83:AA84))))))))))))))))))))))))))))))))))))</f>
        <v>2140</v>
      </c>
      <c r="AD69">
        <v>2143</v>
      </c>
      <c r="AE69" t="str">
        <v>aucun</v>
      </c>
      <c r="AF69" t="str">
        <v>aucun</v>
      </c>
      <c r="AG69" t="e">
        <v>#N/A</v>
      </c>
      <c r="AH69" t="e">
        <v>#N/A</v>
      </c>
      <c r="AI69" t="e">
        <v>#N/A</v>
      </c>
      <c r="AJ69" t="e">
        <v>#N/A</v>
      </c>
      <c r="AK69" t="e">
        <v>#N/A</v>
      </c>
    </row>
    <row r="70" spans="6:37" x14ac:dyDescent="0.25">
      <c r="F70" s="146"/>
      <c r="G70" s="108" t="b">
        <v>0</v>
      </c>
      <c r="H70" s="108" t="b">
        <v>0</v>
      </c>
      <c r="I70" s="108" t="b">
        <v>0</v>
      </c>
      <c r="J70" t="s">
        <v>30</v>
      </c>
      <c r="K70" s="146"/>
      <c r="L70" t="b">
        <v>0</v>
      </c>
      <c r="M70" t="b">
        <v>0</v>
      </c>
      <c r="N70" t="b">
        <v>0</v>
      </c>
      <c r="O70" t="s">
        <v>30</v>
      </c>
      <c r="P70" s="141"/>
      <c r="Q70" t="b">
        <v>0</v>
      </c>
      <c r="R70" t="b">
        <v>0</v>
      </c>
      <c r="S70" t="s">
        <v>30</v>
      </c>
      <c r="T70" t="s">
        <v>30</v>
      </c>
      <c r="U70" s="141"/>
      <c r="V70" t="b">
        <v>0</v>
      </c>
      <c r="W70" t="s">
        <v>30</v>
      </c>
      <c r="X70" t="s">
        <v>30</v>
      </c>
      <c r="Y70" t="s">
        <v>30</v>
      </c>
      <c r="AC70" t="str">
        <v>5 fils (1NO)</v>
      </c>
      <c r="AD70" t="str">
        <v>4 fils (1NO)</v>
      </c>
      <c r="AE70" t="str">
        <v>aucun</v>
      </c>
      <c r="AF70" t="str">
        <v>aucun</v>
      </c>
      <c r="AG70" t="e">
        <v>#N/A</v>
      </c>
      <c r="AH70" t="e">
        <v>#N/A</v>
      </c>
      <c r="AI70" t="e">
        <v>#N/A</v>
      </c>
      <c r="AJ70" t="e">
        <v>#N/A</v>
      </c>
      <c r="AK70" t="e">
        <v>#N/A</v>
      </c>
    </row>
    <row r="72" spans="6:37" x14ac:dyDescent="0.25">
      <c r="F72" s="146">
        <v>7</v>
      </c>
      <c r="G72" s="108" t="b">
        <f t="array" ref="G72:G73">IF(FACADE!D10=D18,F10:F11)</f>
        <v>0</v>
      </c>
      <c r="H72" t="b">
        <f t="array" ref="H72:H73">IF(FACADE!D10=D18,AA10:AA11)</f>
        <v>0</v>
      </c>
      <c r="I72" t="b">
        <f t="array" ref="I72:I73">IF(FACADE!D10=D18,AD10:AD11)</f>
        <v>0</v>
      </c>
      <c r="J72" t="s">
        <v>30</v>
      </c>
      <c r="K72" s="146">
        <v>17</v>
      </c>
      <c r="L72" t="b">
        <f t="array" ref="L72:L73">IF(FACADE!D10=D28,H10:H11)</f>
        <v>0</v>
      </c>
      <c r="M72" t="s">
        <v>30</v>
      </c>
      <c r="N72" t="s">
        <v>30</v>
      </c>
      <c r="O72" t="s">
        <v>30</v>
      </c>
      <c r="P72" s="141">
        <v>27</v>
      </c>
      <c r="Q72" t="b">
        <f t="array" ref="Q72:Q73">IF(FACADE!D10=D38,F10:F11)</f>
        <v>0</v>
      </c>
      <c r="R72" t="b">
        <f t="array" ref="R72:R73">IF(FACADE!D10=D38,G10:G11)</f>
        <v>0</v>
      </c>
      <c r="S72" t="b">
        <f t="array" ref="S72:S73">IF(FACADE!D10=D38,Z10:Z11)</f>
        <v>0</v>
      </c>
      <c r="T72" t="s">
        <v>30</v>
      </c>
      <c r="U72" s="141">
        <v>37</v>
      </c>
      <c r="V72">
        <f t="array" ref="V72:V73">IF(CONVERTISSEUR!$E$10=BROUILLON!$D$48,AI10:AI11)</f>
        <v>2140</v>
      </c>
      <c r="W72">
        <f t="array" ref="W72:W73">IF(CONVERTISSEUR!$E$10=BROUILLON!$D$48,AL10:AL11)</f>
        <v>2143</v>
      </c>
      <c r="X72" t="s">
        <v>30</v>
      </c>
      <c r="Y72" t="s">
        <v>30</v>
      </c>
    </row>
    <row r="73" spans="6:37" x14ac:dyDescent="0.25">
      <c r="F73" s="146"/>
      <c r="G73" s="108" t="b">
        <v>0</v>
      </c>
      <c r="H73" t="b">
        <v>0</v>
      </c>
      <c r="I73" t="b">
        <v>0</v>
      </c>
      <c r="J73" t="s">
        <v>30</v>
      </c>
      <c r="K73" s="146"/>
      <c r="L73" t="b">
        <v>0</v>
      </c>
      <c r="M73" t="s">
        <v>30</v>
      </c>
      <c r="N73" t="s">
        <v>30</v>
      </c>
      <c r="O73" t="s">
        <v>30</v>
      </c>
      <c r="P73" s="141"/>
      <c r="Q73" t="b">
        <v>0</v>
      </c>
      <c r="R73" t="b">
        <v>0</v>
      </c>
      <c r="S73" t="b">
        <v>0</v>
      </c>
      <c r="T73" t="s">
        <v>30</v>
      </c>
      <c r="U73" s="141"/>
      <c r="V73" t="str">
        <v>5 fils (1NO)</v>
      </c>
      <c r="W73" t="str">
        <v>4 fils (1NO)</v>
      </c>
      <c r="X73" t="s">
        <v>30</v>
      </c>
      <c r="Y73" t="s">
        <v>30</v>
      </c>
      <c r="AC73">
        <f>IF(ISNA(AC69),"aucun",AC69)</f>
        <v>2140</v>
      </c>
      <c r="AD73">
        <f t="shared" ref="AD73:AK73" si="0">IF(ISNA(AD69),"aucun",AD69)</f>
        <v>2143</v>
      </c>
      <c r="AE73" t="str">
        <f t="shared" si="0"/>
        <v>aucun</v>
      </c>
      <c r="AF73" t="str">
        <f t="shared" si="0"/>
        <v>aucun</v>
      </c>
      <c r="AG73" t="str">
        <f t="shared" si="0"/>
        <v>aucun</v>
      </c>
      <c r="AH73" t="str">
        <f t="shared" si="0"/>
        <v>aucun</v>
      </c>
      <c r="AI73" t="str">
        <f t="shared" si="0"/>
        <v>aucun</v>
      </c>
      <c r="AJ73" t="str">
        <f t="shared" si="0"/>
        <v>aucun</v>
      </c>
      <c r="AK73" t="str">
        <f t="shared" si="0"/>
        <v>aucun</v>
      </c>
    </row>
    <row r="74" spans="6:37" x14ac:dyDescent="0.25">
      <c r="AC74" t="str">
        <f>IF(ISNA(AC70),"aucun",AC70)</f>
        <v>5 fils (1NO)</v>
      </c>
      <c r="AD74" t="str">
        <f t="shared" ref="AD74:AK74" si="1">IF(ISNA(AD70),"aucun",AD70)</f>
        <v>4 fils (1NO)</v>
      </c>
      <c r="AE74" t="str">
        <f t="shared" si="1"/>
        <v>aucun</v>
      </c>
      <c r="AF74" t="str">
        <f t="shared" si="1"/>
        <v>aucun</v>
      </c>
      <c r="AG74" t="str">
        <f t="shared" si="1"/>
        <v>aucun</v>
      </c>
      <c r="AH74" t="str">
        <f t="shared" si="1"/>
        <v>aucun</v>
      </c>
      <c r="AI74" t="str">
        <f t="shared" si="1"/>
        <v>aucun</v>
      </c>
      <c r="AJ74" t="str">
        <f t="shared" si="1"/>
        <v>aucun</v>
      </c>
      <c r="AK74" t="str">
        <f t="shared" si="1"/>
        <v>aucun</v>
      </c>
    </row>
    <row r="75" spans="6:37" x14ac:dyDescent="0.25">
      <c r="F75" s="146">
        <v>8</v>
      </c>
      <c r="G75" s="108" t="b">
        <f t="array" ref="G75:G76">IF(FACADE!D10=D19,F10:F11)</f>
        <v>0</v>
      </c>
      <c r="H75" t="b">
        <f t="array" ref="H75:H76">IF(FACADE!D10=D19,G10:G11)</f>
        <v>0</v>
      </c>
      <c r="I75" t="b">
        <f t="array" ref="I75:I76">IF(FACADE!D10=D19,Z10:Z11)</f>
        <v>0</v>
      </c>
      <c r="J75" t="s">
        <v>30</v>
      </c>
      <c r="K75" s="146">
        <v>18</v>
      </c>
      <c r="L75" t="b">
        <f t="array" ref="L75:L76">IF(FACADE!D10=D29,M10:M11)</f>
        <v>0</v>
      </c>
      <c r="M75" t="b">
        <f t="array" ref="M75:M76">IF(FACADE!D10=D29,AE10:AE11)</f>
        <v>0</v>
      </c>
      <c r="N75" t="s">
        <v>30</v>
      </c>
      <c r="O75" t="s">
        <v>30</v>
      </c>
      <c r="P75" s="141">
        <v>28</v>
      </c>
      <c r="Q75" t="b">
        <f t="array" ref="Q75:Q76">IF(FACADE!D10=D39,H10:H11)</f>
        <v>0</v>
      </c>
      <c r="R75" t="b">
        <f t="array" ref="R75:R76">IF(CONVERTISSEUR!$E$10=BROUILLON!$D$39,AI10:AI11)</f>
        <v>0</v>
      </c>
      <c r="S75" t="b">
        <f t="array" ref="S75:S76">IF(CONVERTISSEUR!$E$10=BROUILLON!$D$39,AJ10:AJ11)</f>
        <v>0</v>
      </c>
      <c r="T75" t="b">
        <f t="array" ref="T75:T76">IF(CONVERTISSEUR!$E$10=BROUILLON!$D$39,AK10:AK11)</f>
        <v>0</v>
      </c>
      <c r="U75" t="b">
        <f t="array" ref="U75:U76">IF(CONVERTISSEUR!$E$10=BROUILLON!$D$39,AL10:AL11)</f>
        <v>0</v>
      </c>
      <c r="V75" t="b">
        <f t="array" ref="V75:V76">IF(CONVERTISSEUR!$E$10=BROUILLON!$D$39,AM10:AM11)</f>
        <v>0</v>
      </c>
      <c r="W75" t="b">
        <f t="array" ref="W75:W76">IF(CONVERTISSEUR!$E$10=BROUILLON!$D$39,AN10:AN11)</f>
        <v>0</v>
      </c>
      <c r="X75" t="b">
        <f t="array" ref="X75:X76">IF(CONVERTISSEUR!$E$10=BROUILLON!$D$39,AO10:AO11)</f>
        <v>0</v>
      </c>
      <c r="Y75" t="b">
        <f t="array" ref="Y75:Y76">IF(CONVERTISSEUR!$E$10=BROUILLON!$D$39,AP10:AP11)</f>
        <v>0</v>
      </c>
    </row>
    <row r="76" spans="6:37" x14ac:dyDescent="0.25">
      <c r="F76" s="146"/>
      <c r="G76" s="108" t="b">
        <v>0</v>
      </c>
      <c r="H76" t="b">
        <v>0</v>
      </c>
      <c r="I76" t="b">
        <v>0</v>
      </c>
      <c r="J76" t="s">
        <v>30</v>
      </c>
      <c r="K76" s="146"/>
      <c r="L76" t="b">
        <v>0</v>
      </c>
      <c r="M76" t="b">
        <v>0</v>
      </c>
      <c r="N76" t="s">
        <v>30</v>
      </c>
      <c r="O76" t="s">
        <v>30</v>
      </c>
      <c r="P76" s="141"/>
      <c r="Q76" t="b">
        <v>0</v>
      </c>
      <c r="R76" t="b">
        <v>0</v>
      </c>
      <c r="S76" t="b">
        <v>0</v>
      </c>
      <c r="T76" t="b">
        <v>0</v>
      </c>
      <c r="U76" t="b">
        <v>0</v>
      </c>
      <c r="V76" t="b">
        <v>0</v>
      </c>
      <c r="W76" t="b">
        <v>0</v>
      </c>
      <c r="X76" t="b">
        <v>0</v>
      </c>
      <c r="Y76" t="b">
        <v>0</v>
      </c>
    </row>
    <row r="78" spans="6:37" x14ac:dyDescent="0.25">
      <c r="F78" s="146">
        <v>9</v>
      </c>
      <c r="G78" s="108" t="b">
        <f t="array" ref="G78:G79">IF(FACADE!D10=D20,M10:M11)</f>
        <v>0</v>
      </c>
      <c r="H78" t="b">
        <f t="array" ref="H78:H79">IF(FACADE!D10=D20,AE10:AE11)</f>
        <v>0</v>
      </c>
      <c r="I78" t="s">
        <v>30</v>
      </c>
      <c r="J78" t="s">
        <v>30</v>
      </c>
      <c r="K78" s="146">
        <v>19</v>
      </c>
      <c r="L78" t="b">
        <f t="array" ref="L78:L79">IF(FACADE!D10=D30,U10:U11)</f>
        <v>0</v>
      </c>
      <c r="M78" t="b">
        <f t="array" ref="M78:M79">IF(FACADE!D10=D30,V10:V11)</f>
        <v>0</v>
      </c>
      <c r="N78" t="s">
        <v>30</v>
      </c>
      <c r="O78" t="s">
        <v>30</v>
      </c>
      <c r="P78" s="141">
        <v>29</v>
      </c>
      <c r="Q78" t="b">
        <f t="array" ref="Q78:Q79">IF(CONVERTISSEUR!$E$10=BROUILLON!$D$40,AI10:AI11)</f>
        <v>0</v>
      </c>
      <c r="R78" t="b">
        <f t="array" ref="R78:R79">IF(CONVERTISSEUR!$E$10=BROUILLON!$D$40,AJ10:AJ11)</f>
        <v>0</v>
      </c>
      <c r="S78" t="b">
        <f t="array" ref="S78:S79">IF(CONVERTISSEUR!$E$10=BROUILLON!$D$40,AK10:AK11)</f>
        <v>0</v>
      </c>
      <c r="T78" t="b">
        <f t="array" ref="T78:T79">IF(CONVERTISSEUR!$E$10=BROUILLON!$D$40,AL10:AL11)</f>
        <v>0</v>
      </c>
      <c r="U78" t="b">
        <f t="array" ref="U78:U79">IF(CONVERTISSEUR!$E$10=BROUILLON!$D$40,AM10:AM11)</f>
        <v>0</v>
      </c>
      <c r="V78" t="b">
        <f t="array" ref="V78:V79">IF(CONVERTISSEUR!$E$10=BROUILLON!$D$40,AN10:AN11)</f>
        <v>0</v>
      </c>
      <c r="W78" t="b">
        <f t="array" ref="W78:W79">IF(CONVERTISSEUR!$E$10=BROUILLON!$D$40,AO10:AO11)</f>
        <v>0</v>
      </c>
      <c r="X78" t="b">
        <f t="array" ref="X78:X79">IF(CONVERTISSEUR!$E$10=BROUILLON!$D$40,AP10:AP11)</f>
        <v>0</v>
      </c>
    </row>
    <row r="79" spans="6:37" x14ac:dyDescent="0.25">
      <c r="F79" s="146"/>
      <c r="G79" s="108" t="b">
        <v>0</v>
      </c>
      <c r="H79" t="b">
        <v>0</v>
      </c>
      <c r="I79" t="s">
        <v>30</v>
      </c>
      <c r="J79" t="s">
        <v>30</v>
      </c>
      <c r="K79" s="146"/>
      <c r="L79" t="b">
        <v>0</v>
      </c>
      <c r="M79" t="b">
        <v>0</v>
      </c>
      <c r="N79" t="s">
        <v>30</v>
      </c>
      <c r="O79" t="s">
        <v>30</v>
      </c>
      <c r="P79" s="141"/>
      <c r="Q79" t="b">
        <v>0</v>
      </c>
      <c r="R79" t="b">
        <v>0</v>
      </c>
      <c r="S79" t="b">
        <v>0</v>
      </c>
      <c r="T79" t="b">
        <v>0</v>
      </c>
      <c r="U79" t="b">
        <v>0</v>
      </c>
      <c r="V79" t="b">
        <v>0</v>
      </c>
      <c r="W79" t="b">
        <v>0</v>
      </c>
      <c r="X79" t="b">
        <v>0</v>
      </c>
    </row>
    <row r="81" spans="6:27" x14ac:dyDescent="0.25">
      <c r="F81" s="146">
        <v>10</v>
      </c>
      <c r="G81" s="108" t="b">
        <f t="array" ref="G81:G82">IF(FACADE!D10=D21,J10:J11)</f>
        <v>0</v>
      </c>
      <c r="H81" t="s">
        <v>30</v>
      </c>
      <c r="I81" t="s">
        <v>30</v>
      </c>
      <c r="J81" t="s">
        <v>30</v>
      </c>
      <c r="K81" s="146">
        <v>20</v>
      </c>
      <c r="L81" t="b">
        <f t="array" ref="L81:L82">IF(FACADE!D10=D31,V10:V11)</f>
        <v>0</v>
      </c>
      <c r="M81" t="b">
        <f>IF(FACADE!D10=D31,X10)</f>
        <v>0</v>
      </c>
      <c r="N81" t="s">
        <v>30</v>
      </c>
      <c r="O81" t="s">
        <v>30</v>
      </c>
      <c r="P81" s="141">
        <v>30</v>
      </c>
      <c r="Q81" t="b">
        <f t="array" ref="Q81:Q82">IF(CONVERTISSEUR!$E$10=BROUILLON!$D$41,AI10:AI11)</f>
        <v>0</v>
      </c>
      <c r="R81" t="s">
        <v>30</v>
      </c>
      <c r="S81" t="s">
        <v>30</v>
      </c>
      <c r="T81" t="s">
        <v>30</v>
      </c>
    </row>
    <row r="82" spans="6:27" x14ac:dyDescent="0.25">
      <c r="F82" s="146"/>
      <c r="G82" s="108" t="b">
        <v>0</v>
      </c>
      <c r="H82" t="s">
        <v>30</v>
      </c>
      <c r="I82" t="s">
        <v>30</v>
      </c>
      <c r="J82" t="s">
        <v>30</v>
      </c>
      <c r="K82" s="146"/>
      <c r="L82" t="b">
        <v>0</v>
      </c>
      <c r="M82" t="s">
        <v>29</v>
      </c>
      <c r="N82" t="s">
        <v>30</v>
      </c>
      <c r="O82" t="s">
        <v>30</v>
      </c>
      <c r="P82" s="141"/>
      <c r="Q82" t="b">
        <v>0</v>
      </c>
      <c r="R82" t="s">
        <v>30</v>
      </c>
      <c r="S82" t="s">
        <v>30</v>
      </c>
      <c r="T82" t="s">
        <v>30</v>
      </c>
    </row>
    <row r="83" spans="6:27" x14ac:dyDescent="0.25">
      <c r="X83" t="s">
        <v>31</v>
      </c>
      <c r="Y83" t="s">
        <v>30</v>
      </c>
      <c r="Z83" t="s">
        <v>30</v>
      </c>
      <c r="AA83" t="s">
        <v>30</v>
      </c>
    </row>
    <row r="84" spans="6:27" x14ac:dyDescent="0.25">
      <c r="X84" t="s">
        <v>31</v>
      </c>
      <c r="Y84" t="s">
        <v>30</v>
      </c>
      <c r="Z84" t="s">
        <v>30</v>
      </c>
      <c r="AA84" t="s">
        <v>30</v>
      </c>
    </row>
    <row r="1048576" spans="16384:16384" ht="46.5" x14ac:dyDescent="0.25">
      <c r="XFD1048576" s="132" t="s">
        <v>28</v>
      </c>
    </row>
  </sheetData>
  <mergeCells count="39">
    <mergeCell ref="P69:P70"/>
    <mergeCell ref="U72:U73"/>
    <mergeCell ref="F75:F76"/>
    <mergeCell ref="P81:P82"/>
    <mergeCell ref="P78:P79"/>
    <mergeCell ref="P75:P76"/>
    <mergeCell ref="P72:P73"/>
    <mergeCell ref="F81:F82"/>
    <mergeCell ref="F78:F79"/>
    <mergeCell ref="K54:K55"/>
    <mergeCell ref="K81:K82"/>
    <mergeCell ref="K78:K79"/>
    <mergeCell ref="K75:K76"/>
    <mergeCell ref="K72:K73"/>
    <mergeCell ref="K69:K70"/>
    <mergeCell ref="K66:K67"/>
    <mergeCell ref="K63:K64"/>
    <mergeCell ref="K60:K61"/>
    <mergeCell ref="K57:K58"/>
    <mergeCell ref="F72:F73"/>
    <mergeCell ref="F69:F70"/>
    <mergeCell ref="F66:F67"/>
    <mergeCell ref="F63:F64"/>
    <mergeCell ref="U63:U64"/>
    <mergeCell ref="U66:U67"/>
    <mergeCell ref="U69:U70"/>
    <mergeCell ref="C12:C47"/>
    <mergeCell ref="E8:AF8"/>
    <mergeCell ref="F54:F55"/>
    <mergeCell ref="F57:F58"/>
    <mergeCell ref="F60:F61"/>
    <mergeCell ref="P54:P55"/>
    <mergeCell ref="U54:U55"/>
    <mergeCell ref="U57:U58"/>
    <mergeCell ref="U60:U61"/>
    <mergeCell ref="P66:P67"/>
    <mergeCell ref="P63:P64"/>
    <mergeCell ref="P60:P61"/>
    <mergeCell ref="P57:P5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CONVERTISSEUR</vt:lpstr>
      <vt:lpstr>FACADE</vt:lpstr>
      <vt:lpstr>BROUILLON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Quentin</dc:creator>
  <cp:lastModifiedBy>DUFOUR Quentin</cp:lastModifiedBy>
  <dcterms:created xsi:type="dcterms:W3CDTF">2020-10-26T12:18:54Z</dcterms:created>
  <dcterms:modified xsi:type="dcterms:W3CDTF">2021-02-17T15:08:03Z</dcterms:modified>
</cp:coreProperties>
</file>