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\Downloads\"/>
    </mc:Choice>
  </mc:AlternateContent>
  <xr:revisionPtr revIDLastSave="0" documentId="13_ncr:1_{873995BD-5A01-499D-BF51-230407193E31}" xr6:coauthVersionLast="45" xr6:coauthVersionMax="45" xr10:uidLastSave="{00000000-0000-0000-0000-000000000000}"/>
  <bookViews>
    <workbookView xWindow="-120" yWindow="-120" windowWidth="29040" windowHeight="15840" xr2:uid="{382C6827-A99D-4343-8C07-1A50FFE4F2EC}"/>
  </bookViews>
  <sheets>
    <sheet name="Chiffrage" sheetId="1" r:id="rId1"/>
    <sheet name="Financement" sheetId="2" r:id="rId2"/>
  </sheets>
  <definedNames>
    <definedName name="FINANCEMENT">Financement!$A$1:$B$1</definedName>
    <definedName name="PART">Financement!$B$2:$B$5</definedName>
    <definedName name="PRO">Financement!$A$2:$A$4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" i="2" l="1"/>
  <c r="D16" i="2"/>
  <c r="D17" i="2"/>
  <c r="D18" i="2"/>
  <c r="D19" i="2"/>
  <c r="D20" i="2"/>
  <c r="D21" i="2"/>
  <c r="D22" i="2"/>
  <c r="D23" i="2"/>
  <c r="C15" i="2"/>
  <c r="C16" i="2"/>
  <c r="C17" i="2"/>
  <c r="C18" i="2"/>
  <c r="C19" i="2"/>
  <c r="C20" i="2"/>
  <c r="C21" i="2"/>
  <c r="C22" i="2"/>
  <c r="C23" i="2"/>
  <c r="C14" i="2"/>
  <c r="B15" i="2"/>
  <c r="B16" i="2"/>
  <c r="B17" i="2"/>
  <c r="B18" i="2"/>
  <c r="B19" i="2"/>
  <c r="B20" i="2"/>
  <c r="B21" i="2"/>
  <c r="B22" i="2"/>
  <c r="B23" i="2"/>
  <c r="B14" i="2"/>
  <c r="A15" i="2"/>
  <c r="A16" i="2"/>
  <c r="A17" i="2"/>
  <c r="A18" i="2"/>
  <c r="A19" i="2"/>
  <c r="A20" i="2"/>
  <c r="A21" i="2"/>
  <c r="A22" i="2"/>
  <c r="A23" i="2"/>
  <c r="A14" i="2"/>
  <c r="D3" i="1" l="1"/>
  <c r="D4" i="1"/>
  <c r="D5" i="1"/>
  <c r="D6" i="1"/>
  <c r="D7" i="1"/>
  <c r="D8" i="1"/>
  <c r="D9" i="1"/>
  <c r="D10" i="1"/>
  <c r="D11" i="1"/>
  <c r="D2" i="1"/>
  <c r="C13" i="1" l="1"/>
  <c r="A12" i="1" s="1"/>
  <c r="C14" i="1" s="1"/>
  <c r="C15" i="1" s="1"/>
  <c r="C17" i="1" s="1"/>
  <c r="C16" i="1" s="1"/>
  <c r="D14" i="2"/>
  <c r="D25" i="2" s="1"/>
  <c r="B12" i="1" l="1"/>
  <c r="C10" i="2"/>
  <c r="C9" i="2"/>
  <c r="C8" i="2"/>
  <c r="C20" i="1" s="1"/>
</calcChain>
</file>

<file path=xl/sharedStrings.xml><?xml version="1.0" encoding="utf-8"?>
<sst xmlns="http://schemas.openxmlformats.org/spreadsheetml/2006/main" count="34" uniqueCount="27">
  <si>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</si>
  <si>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</si>
  <si>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</si>
  <si>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</si>
  <si>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</si>
  <si>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</si>
  <si>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</si>
  <si>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</si>
  <si>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</si>
  <si>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</si>
  <si>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Réf.</t>
  </si>
  <si>
    <t>PU HT</t>
  </si>
  <si>
    <t>Qté.</t>
  </si>
  <si>
    <t>TOTAL HT</t>
  </si>
  <si>
    <t>Remise</t>
  </si>
  <si>
    <t>MONTANT HT</t>
  </si>
  <si>
    <t>TVA</t>
  </si>
  <si>
    <t>TOTAL TTC</t>
  </si>
  <si>
    <t>PRO</t>
  </si>
  <si>
    <t>PART</t>
  </si>
  <si>
    <t>Montant mensuel</t>
  </si>
  <si>
    <t>Mensualités</t>
  </si>
  <si>
    <t>COEF-PRO</t>
  </si>
  <si>
    <t>Montant mensuel Pro</t>
  </si>
  <si>
    <t>Instructions :
B18 = Type de clients "Pro ou Particuliers"
C18 = Nombre de mensualités selon choix de B18
C20 = Résultat selon choix B18 + C18 ???
Feuille "Financement" stockage données selon typologie client
Actuellement Pro fonctionne car prix mensuel basé sur remise en pourcentage du total HT, contrairement à particuliers ou le prix mensuel est basé sur des prix fixes.
J'aimerais que C20 change de formule losque l'on change le choix de B18 et C18...</t>
  </si>
  <si>
    <t>FINANCEMENT PROS</t>
  </si>
  <si>
    <t>FINANCEMENT PARTICULIERS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</si>
</sst>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\-#,##0.00\ &quot;€&quot;"/>
    <numFmt numFmtId="166" formatCode="0.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64" fontId="0" fillId="0" borderId="0" xfId="0" applyNumberFormat="1"/>
    <xf numFmtId="164" fontId="2" fillId="0" borderId="0" xfId="0" applyNumberFormat="1" applyFont="1"/>
    <xf numFmtId="0" fontId="0" fillId="0" borderId="0" xfId="0" applyAlignment="1">
      <alignment horizontal="left"/>
    </xf>
    <xf numFmtId="0" fontId="0" fillId="0" borderId="5" xfId="0" applyBorder="1"/>
    <xf numFmtId="9" fontId="0" fillId="0" borderId="0" xfId="0" applyNumberFormat="1" applyBorder="1"/>
    <xf numFmtId="165" fontId="0" fillId="0" borderId="6" xfId="0" applyNumberFormat="1" applyBorder="1"/>
    <xf numFmtId="164" fontId="0" fillId="0" borderId="6" xfId="0" applyNumberFormat="1" applyBorder="1"/>
    <xf numFmtId="0" fontId="0" fillId="2" borderId="5" xfId="0" applyFill="1" applyBorder="1"/>
    <xf numFmtId="0" fontId="0" fillId="2" borderId="0" xfId="0" applyFill="1" applyBorder="1"/>
    <xf numFmtId="164" fontId="0" fillId="2" borderId="6" xfId="0" applyNumberFormat="1" applyFill="1" applyBorder="1"/>
    <xf numFmtId="0" fontId="1" fillId="2" borderId="7" xfId="0" applyFont="1" applyFill="1" applyBorder="1"/>
    <xf numFmtId="0" fontId="1" fillId="2" borderId="8" xfId="0" applyFont="1" applyFill="1" applyBorder="1"/>
    <xf numFmtId="164" fontId="1" fillId="2" borderId="9" xfId="0" applyNumberFormat="1" applyFont="1" applyFill="1" applyBorder="1"/>
    <xf numFmtId="164" fontId="1" fillId="2" borderId="4" xfId="0" applyNumberFormat="1" applyFont="1" applyFill="1" applyBorder="1"/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6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1" fillId="0" borderId="1" xfId="0" applyNumberFormat="1" applyFont="1" applyBorder="1"/>
    <xf numFmtId="9" fontId="0" fillId="4" borderId="0" xfId="0" applyNumberFormat="1" applyFill="1" applyBorder="1"/>
    <xf numFmtId="0" fontId="0" fillId="0" borderId="0" xfId="0" applyFill="1" applyBorder="1" applyAlignment="1">
      <alignment vertical="top" wrapText="1"/>
    </xf>
    <xf numFmtId="0" fontId="0" fillId="3" borderId="2" xfId="0" applyFill="1" applyBorder="1" applyAlignment="1">
      <alignment horizontal="left" vertical="top" wrapText="1"/>
    </xf>
    <xf numFmtId="0" fontId="0" fillId="3" borderId="3" xfId="0" applyFill="1" applyBorder="1" applyAlignment="1">
      <alignment horizontal="left" vertical="top" wrapText="1"/>
    </xf>
    <xf numFmtId="0" fontId="0" fillId="3" borderId="4" xfId="0" applyFill="1" applyBorder="1" applyAlignment="1">
      <alignment horizontal="left" vertical="top" wrapText="1"/>
    </xf>
    <xf numFmtId="0" fontId="0" fillId="3" borderId="5" xfId="0" applyFill="1" applyBorder="1" applyAlignment="1">
      <alignment horizontal="left" vertical="top" wrapText="1"/>
    </xf>
    <xf numFmtId="0" fontId="0" fillId="3" borderId="0" xfId="0" applyFill="1" applyBorder="1" applyAlignment="1">
      <alignment horizontal="left" vertical="top" wrapText="1"/>
    </xf>
    <xf numFmtId="0" fontId="0" fillId="3" borderId="6" xfId="0" applyFill="1" applyBorder="1" applyAlignment="1">
      <alignment horizontal="left" vertical="top" wrapText="1"/>
    </xf>
    <xf numFmtId="0" fontId="0" fillId="3" borderId="7" xfId="0" applyFill="1" applyBorder="1" applyAlignment="1">
      <alignment horizontal="left" vertical="top" wrapText="1"/>
    </xf>
    <xf numFmtId="0" fontId="0" fillId="3" borderId="8" xfId="0" applyFill="1" applyBorder="1" applyAlignment="1">
      <alignment horizontal="left" vertical="top" wrapText="1"/>
    </xf>
    <xf numFmtId="0" fontId="0" fillId="3" borderId="9" xfId="0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A6165-BBFF-45DE-A172-3144FDE67C1F}">
  <dimension ref="A1:J24"/>
  <sheetViews>
    <sheetView tabSelected="1" workbookViewId="0">
      <selection activeCell="F6" sqref="F6"/>
    </sheetView>
  </sheetViews>
  <sheetFormatPr baseColWidth="10" defaultColWidth="11.42578125" defaultRowHeight="15" x14ac:dyDescent="0.25"/>
  <sheetData>
    <row r="1" spans="1:10" x14ac:dyDescent="0.25">
      <c r="A1" t="s">
        <v>12</v>
      </c>
      <c r="B1" t="s">
        <v>10</v>
      </c>
      <c r="C1" t="s">
        <v>11</v>
      </c>
      <c r="D1" t="s">
        <v>13</v>
      </c>
    </row>
    <row r="2" spans="1:10" x14ac:dyDescent="0.25">
      <c r="A2">
        <v>1</v>
      </c>
      <c r="B2" t="s">
        <v>0</v>
      </c>
      <c r="C2" s="1">
        <v>10</v>
      </c>
      <c r="D2" s="1">
        <f>SUM(C2*A2)</f>
        <v>10</v>
      </c>
    </row>
    <row r="3" spans="1:10" x14ac:dyDescent="0.25">
      <c r="A3">
        <v>2</v>
      </c>
      <c r="B3" t="s">
        <v>1</v>
      </c>
      <c r="C3" s="1">
        <v>11</v>
      </c>
      <c r="D3" s="1">
        <f t="shared" ref="D3:D11" si="0">SUM(C3*A3)</f>
        <v>22</v>
      </c>
    </row>
    <row r="4" spans="1:10" x14ac:dyDescent="0.25">
      <c r="A4">
        <v>3</v>
      </c>
      <c r="B4" t="s">
        <v>2</v>
      </c>
      <c r="C4" s="1">
        <v>12</v>
      </c>
      <c r="D4" s="1">
        <f t="shared" si="0"/>
        <v>36</v>
      </c>
    </row>
    <row r="5" spans="1:10" x14ac:dyDescent="0.25">
      <c r="A5">
        <v>4</v>
      </c>
      <c r="B5" t="s">
        <v>3</v>
      </c>
      <c r="C5" s="1">
        <v>13</v>
      </c>
      <c r="D5" s="1">
        <f t="shared" si="0"/>
        <v>52</v>
      </c>
    </row>
    <row r="6" spans="1:10" x14ac:dyDescent="0.25">
      <c r="A6">
        <v>5</v>
      </c>
      <c r="B6" t="s">
        <v>4</v>
      </c>
      <c r="C6" s="1">
        <v>14</v>
      </c>
      <c r="D6" s="1">
        <f t="shared" si="0"/>
        <v>70</v>
      </c>
    </row>
    <row r="7" spans="1:10" x14ac:dyDescent="0.25">
      <c r="A7">
        <v>6</v>
      </c>
      <c r="B7" t="s">
        <v>5</v>
      </c>
      <c r="C7" s="1">
        <v>15</v>
      </c>
      <c r="D7" s="1">
        <f t="shared" si="0"/>
        <v>90</v>
      </c>
    </row>
    <row r="8" spans="1:10" x14ac:dyDescent="0.25">
      <c r="A8">
        <v>7</v>
      </c>
      <c r="B8" t="s">
        <v>6</v>
      </c>
      <c r="C8" s="1">
        <v>16</v>
      </c>
      <c r="D8" s="1">
        <f t="shared" si="0"/>
        <v>112</v>
      </c>
    </row>
    <row r="9" spans="1:10" x14ac:dyDescent="0.25">
      <c r="A9">
        <v>8</v>
      </c>
      <c r="B9" t="s">
        <v>7</v>
      </c>
      <c r="C9" s="1">
        <v>17</v>
      </c>
      <c r="D9" s="1">
        <f t="shared" si="0"/>
        <v>136</v>
      </c>
    </row>
    <row r="10" spans="1:10" x14ac:dyDescent="0.25">
      <c r="A10">
        <v>9</v>
      </c>
      <c r="B10" t="s">
        <v>8</v>
      </c>
      <c r="C10" s="1">
        <v>18</v>
      </c>
      <c r="D10" s="1">
        <f t="shared" si="0"/>
        <v>162</v>
      </c>
    </row>
    <row r="11" spans="1:10" x14ac:dyDescent="0.25">
      <c r="A11">
        <v>10</v>
      </c>
      <c r="B11" t="s">
        <v>9</v>
      </c>
      <c r="C11" s="1">
        <v>19</v>
      </c>
      <c r="D11" s="1">
        <f t="shared" si="0"/>
        <v>190</v>
      </c>
    </row>
    <row r="12" spans="1:10" ht="15.75" thickBot="1" x14ac:dyDescent="0.3">
      <c r="A12" s="2">
        <f>C13*(1-B14)</f>
        <v>880</v>
      </c>
      <c r="B12" s="2">
        <f>C15*(1-B16)</f>
        <v>704</v>
      </c>
    </row>
    <row r="13" spans="1:10" ht="15" customHeight="1" x14ac:dyDescent="0.25">
      <c r="A13" s="15" t="s">
        <v>15</v>
      </c>
      <c r="B13" s="16"/>
      <c r="C13" s="14">
        <f>SUM(D2:D11)</f>
        <v>880</v>
      </c>
      <c r="E13" s="26" t="s">
        <v>24</v>
      </c>
      <c r="F13" s="27"/>
      <c r="G13" s="27"/>
      <c r="H13" s="27"/>
      <c r="I13" s="28"/>
      <c r="J13" s="3"/>
    </row>
    <row r="14" spans="1:10" x14ac:dyDescent="0.25">
      <c r="A14" s="4" t="s">
        <v>14</v>
      </c>
      <c r="B14" s="24">
        <v>0</v>
      </c>
      <c r="C14" s="6">
        <f>C13-A12</f>
        <v>0</v>
      </c>
      <c r="E14" s="29"/>
      <c r="F14" s="30"/>
      <c r="G14" s="30"/>
      <c r="H14" s="30"/>
      <c r="I14" s="31"/>
    </row>
    <row r="15" spans="1:10" x14ac:dyDescent="0.25">
      <c r="A15" s="8" t="s">
        <v>13</v>
      </c>
      <c r="B15" s="9"/>
      <c r="C15" s="10">
        <f>C13-C14</f>
        <v>880</v>
      </c>
      <c r="E15" s="29"/>
      <c r="F15" s="30"/>
      <c r="G15" s="30"/>
      <c r="H15" s="30"/>
      <c r="I15" s="31"/>
    </row>
    <row r="16" spans="1:10" x14ac:dyDescent="0.25">
      <c r="A16" s="4" t="s">
        <v>16</v>
      </c>
      <c r="B16" s="5">
        <v>0.2</v>
      </c>
      <c r="C16" s="7">
        <f>C17-C15</f>
        <v>176</v>
      </c>
      <c r="E16" s="29"/>
      <c r="F16" s="30"/>
      <c r="G16" s="30"/>
      <c r="H16" s="30"/>
      <c r="I16" s="31"/>
    </row>
    <row r="17" spans="1:9" ht="15.75" thickBot="1" x14ac:dyDescent="0.3">
      <c r="A17" s="11" t="s">
        <v>17</v>
      </c>
      <c r="B17" s="12"/>
      <c r="C17" s="13">
        <f>C15*(1+B16)</f>
        <v>1056</v>
      </c>
      <c r="E17" s="29"/>
      <c r="F17" s="30"/>
      <c r="G17" s="30"/>
      <c r="H17" s="30"/>
      <c r="I17" s="31"/>
    </row>
    <row r="18" spans="1:9" x14ac:dyDescent="0.25">
      <c r="A18" t="s">
        <v>21</v>
      </c>
      <c r="B18" s="20" t="s">
        <v>18</v>
      </c>
      <c r="C18">
        <v>36</v>
      </c>
      <c r="E18" s="29"/>
      <c r="F18" s="30"/>
      <c r="G18" s="30"/>
      <c r="H18" s="30"/>
      <c r="I18" s="31"/>
    </row>
    <row r="19" spans="1:9" ht="15.75" thickBot="1" x14ac:dyDescent="0.3">
      <c r="E19" s="29"/>
      <c r="F19" s="30"/>
      <c r="G19" s="30"/>
      <c r="H19" s="30"/>
      <c r="I19" s="31"/>
    </row>
    <row r="20" spans="1:9" ht="15.75" thickBot="1" x14ac:dyDescent="0.3">
      <c r="A20" s="19" t="s">
        <v>20</v>
      </c>
      <c r="B20" s="19"/>
      <c r="C20" s="23">
        <f>VLOOKUP(Chiffrage!C18,Financement!A7:D10,3,FALSE)</f>
        <v>52.8</v>
      </c>
      <c r="E20" s="29"/>
      <c r="F20" s="30"/>
      <c r="G20" s="30"/>
      <c r="H20" s="30"/>
      <c r="I20" s="31"/>
    </row>
    <row r="21" spans="1:9" x14ac:dyDescent="0.25">
      <c r="E21" s="29"/>
      <c r="F21" s="30"/>
      <c r="G21" s="30"/>
      <c r="H21" s="30"/>
      <c r="I21" s="31"/>
    </row>
    <row r="22" spans="1:9" x14ac:dyDescent="0.25">
      <c r="E22" s="29"/>
      <c r="F22" s="30"/>
      <c r="G22" s="30"/>
      <c r="H22" s="30"/>
      <c r="I22" s="31"/>
    </row>
    <row r="23" spans="1:9" ht="15.75" thickBot="1" x14ac:dyDescent="0.3">
      <c r="E23" s="32"/>
      <c r="F23" s="33"/>
      <c r="G23" s="33"/>
      <c r="H23" s="33"/>
      <c r="I23" s="34"/>
    </row>
    <row r="24" spans="1:9" x14ac:dyDescent="0.25">
      <c r="E24" s="25"/>
      <c r="F24" s="25"/>
      <c r="G24" s="25"/>
      <c r="H24" s="25"/>
      <c r="I24" s="25"/>
    </row>
  </sheetData>
  <mergeCells count="3">
    <mergeCell ref="A13:B13"/>
    <mergeCell ref="A20:B20"/>
    <mergeCell ref="E13:I23"/>
  </mergeCells>
  <phoneticPr fontId="3" type="noConversion"/>
  <dataValidations count="3">
    <dataValidation type="decimal" operator="lessThanOrEqual" allowBlank="1" showInputMessage="1" showErrorMessage="1" errorTitle="Remise trop importante" error="Cette valeur ne peut pas être supérieure à 20% ! Appuyer sur annuler et recommencer." sqref="B14" xr:uid="{FB5F5BEB-0EB9-488F-B2E1-5D5B3C9421E2}">
      <formula1>0.2</formula1>
    </dataValidation>
    <dataValidation type="list" allowBlank="1" showInputMessage="1" showErrorMessage="1" sqref="B18" xr:uid="{BE1EB06B-87ED-4CE0-B345-C41B89C932DF}">
      <formula1>FINANCEMENT</formula1>
    </dataValidation>
    <dataValidation type="list" allowBlank="1" showInputMessage="1" showErrorMessage="1" sqref="C18" xr:uid="{1FB289F8-C765-46C3-A5BA-1336E495F018}">
      <formula1>INDIRECT($B$18)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C2D11-5F5B-446B-A426-14AFC6A8B622}">
  <dimension ref="A1:H25"/>
  <sheetViews>
    <sheetView workbookViewId="0">
      <selection activeCell="I8" sqref="I8"/>
    </sheetView>
  </sheetViews>
  <sheetFormatPr baseColWidth="10" defaultRowHeight="15" x14ac:dyDescent="0.25"/>
  <sheetData>
    <row r="1" spans="1:8" x14ac:dyDescent="0.25">
      <c r="A1" s="17" t="s">
        <v>18</v>
      </c>
      <c r="B1" s="17" t="s">
        <v>19</v>
      </c>
    </row>
    <row r="2" spans="1:8" x14ac:dyDescent="0.25">
      <c r="A2" s="17">
        <v>36</v>
      </c>
      <c r="B2" s="17">
        <v>36</v>
      </c>
    </row>
    <row r="3" spans="1:8" x14ac:dyDescent="0.25">
      <c r="A3" s="17">
        <v>48</v>
      </c>
      <c r="B3" s="17">
        <v>60</v>
      </c>
    </row>
    <row r="4" spans="1:8" x14ac:dyDescent="0.25">
      <c r="A4" s="17">
        <v>60</v>
      </c>
      <c r="B4" s="17">
        <v>84</v>
      </c>
    </row>
    <row r="5" spans="1:8" x14ac:dyDescent="0.25">
      <c r="A5" s="17"/>
      <c r="B5" s="17">
        <v>120</v>
      </c>
    </row>
    <row r="6" spans="1:8" x14ac:dyDescent="0.25">
      <c r="A6" s="18" t="s">
        <v>25</v>
      </c>
      <c r="B6" s="18"/>
      <c r="C6" s="18"/>
      <c r="D6" s="18"/>
    </row>
    <row r="7" spans="1:8" x14ac:dyDescent="0.25">
      <c r="A7" s="17" t="s">
        <v>18</v>
      </c>
      <c r="B7" s="17" t="s">
        <v>22</v>
      </c>
      <c r="C7" s="18" t="s">
        <v>23</v>
      </c>
      <c r="D7" s="18"/>
    </row>
    <row r="8" spans="1:8" x14ac:dyDescent="0.25">
      <c r="A8" s="17">
        <v>36</v>
      </c>
      <c r="B8" s="21">
        <v>0.06</v>
      </c>
      <c r="C8" s="22">
        <f>Chiffrage!C15*Financement!B8</f>
        <v>52.8</v>
      </c>
      <c r="D8" s="22"/>
    </row>
    <row r="9" spans="1:8" x14ac:dyDescent="0.25">
      <c r="A9" s="17">
        <v>48</v>
      </c>
      <c r="B9" s="21">
        <v>0.04</v>
      </c>
      <c r="C9" s="22">
        <f>Chiffrage!C15*Financement!B9</f>
        <v>35.200000000000003</v>
      </c>
      <c r="D9" s="22"/>
    </row>
    <row r="10" spans="1:8" x14ac:dyDescent="0.25">
      <c r="A10" s="17">
        <v>60</v>
      </c>
      <c r="B10" s="21">
        <v>0.02</v>
      </c>
      <c r="C10" s="22">
        <f>Chiffrage!C15*Financement!B10</f>
        <v>17.600000000000001</v>
      </c>
      <c r="D10" s="22"/>
    </row>
    <row r="12" spans="1:8" x14ac:dyDescent="0.25">
      <c r="A12" s="18" t="s">
        <v>26</v>
      </c>
      <c r="B12" s="18"/>
      <c r="C12" s="18"/>
      <c r="D12" s="18"/>
      <c r="E12" s="18"/>
      <c r="F12" s="18"/>
      <c r="G12" s="18"/>
      <c r="H12" s="18"/>
    </row>
    <row r="13" spans="1:8" x14ac:dyDescent="0.25">
      <c r="A13" t="s">
        <v>12</v>
      </c>
      <c r="B13" t="s">
        <v>10</v>
      </c>
      <c r="C13" t="s">
        <v>11</v>
      </c>
      <c r="D13" t="s">
        <v>13</v>
      </c>
      <c r="E13">
        <v>36</v>
      </c>
      <c r="F13">
        <v>60</v>
      </c>
      <c r="G13">
        <v>84</v>
      </c>
      <c r="H13">
        <v>120</v>
      </c>
    </row>
    <row r="14" spans="1:8" x14ac:dyDescent="0.25">
      <c r="A14">
        <f>Chiffrage!A2</f>
        <v>1</v>
      </c>
      <c r="B14" t="str">
        <f>Chiffrage!B2</f>
        <v>Article 1</v>
      </c>
      <c r="C14" s="1">
        <f>Chiffrage!C2</f>
        <v>10</v>
      </c>
      <c r="D14" s="1">
        <f>Chiffrage!D2</f>
        <v>10</v>
      </c>
      <c r="E14">
        <v>4</v>
      </c>
      <c r="F14">
        <v>3</v>
      </c>
      <c r="G14">
        <v>2</v>
      </c>
      <c r="H14">
        <v>1</v>
      </c>
    </row>
    <row r="15" spans="1:8" x14ac:dyDescent="0.25">
      <c r="A15">
        <f>Chiffrage!A3</f>
        <v>2</v>
      </c>
      <c r="B15" t="str">
        <f>Chiffrage!B3</f>
        <v>Article 2</v>
      </c>
      <c r="C15" s="1">
        <f>Chiffrage!C3</f>
        <v>11</v>
      </c>
      <c r="D15" s="1">
        <f>Chiffrage!D3</f>
        <v>22</v>
      </c>
      <c r="E15">
        <v>5</v>
      </c>
      <c r="F15">
        <v>4</v>
      </c>
      <c r="G15">
        <v>3</v>
      </c>
      <c r="H15">
        <v>2</v>
      </c>
    </row>
    <row r="16" spans="1:8" x14ac:dyDescent="0.25">
      <c r="A16">
        <f>Chiffrage!A4</f>
        <v>3</v>
      </c>
      <c r="B16" t="str">
        <f>Chiffrage!B4</f>
        <v>Article 3</v>
      </c>
      <c r="C16" s="1">
        <f>Chiffrage!C4</f>
        <v>12</v>
      </c>
      <c r="D16" s="1">
        <f>Chiffrage!D4</f>
        <v>36</v>
      </c>
      <c r="E16">
        <v>6</v>
      </c>
      <c r="F16">
        <v>5</v>
      </c>
      <c r="G16">
        <v>4</v>
      </c>
      <c r="H16">
        <v>3</v>
      </c>
    </row>
    <row r="17" spans="1:8" x14ac:dyDescent="0.25">
      <c r="A17">
        <f>Chiffrage!A5</f>
        <v>4</v>
      </c>
      <c r="B17" t="str">
        <f>Chiffrage!B5</f>
        <v>Article 4</v>
      </c>
      <c r="C17" s="1">
        <f>Chiffrage!C5</f>
        <v>13</v>
      </c>
      <c r="D17" s="1">
        <f>Chiffrage!D5</f>
        <v>52</v>
      </c>
      <c r="E17">
        <v>7</v>
      </c>
      <c r="F17">
        <v>6</v>
      </c>
      <c r="G17">
        <v>5</v>
      </c>
      <c r="H17">
        <v>4</v>
      </c>
    </row>
    <row r="18" spans="1:8" x14ac:dyDescent="0.25">
      <c r="A18">
        <f>Chiffrage!A6</f>
        <v>5</v>
      </c>
      <c r="B18" t="str">
        <f>Chiffrage!B6</f>
        <v>Article 5</v>
      </c>
      <c r="C18" s="1">
        <f>Chiffrage!C6</f>
        <v>14</v>
      </c>
      <c r="D18" s="1">
        <f>Chiffrage!D6</f>
        <v>70</v>
      </c>
      <c r="E18">
        <v>8</v>
      </c>
      <c r="F18">
        <v>7</v>
      </c>
      <c r="G18">
        <v>6</v>
      </c>
      <c r="H18">
        <v>5</v>
      </c>
    </row>
    <row r="19" spans="1:8" x14ac:dyDescent="0.25">
      <c r="A19">
        <f>Chiffrage!A7</f>
        <v>6</v>
      </c>
      <c r="B19" t="str">
        <f>Chiffrage!B7</f>
        <v>Article 6</v>
      </c>
      <c r="C19" s="1">
        <f>Chiffrage!C7</f>
        <v>15</v>
      </c>
      <c r="D19" s="1">
        <f>Chiffrage!D7</f>
        <v>90</v>
      </c>
      <c r="E19">
        <v>9</v>
      </c>
      <c r="F19">
        <v>8</v>
      </c>
      <c r="G19">
        <v>7</v>
      </c>
      <c r="H19">
        <v>6</v>
      </c>
    </row>
    <row r="20" spans="1:8" x14ac:dyDescent="0.25">
      <c r="A20">
        <f>Chiffrage!A8</f>
        <v>7</v>
      </c>
      <c r="B20" t="str">
        <f>Chiffrage!B8</f>
        <v>Article 7</v>
      </c>
      <c r="C20" s="1">
        <f>Chiffrage!C8</f>
        <v>16</v>
      </c>
      <c r="D20" s="1">
        <f>Chiffrage!D8</f>
        <v>112</v>
      </c>
      <c r="E20">
        <v>10</v>
      </c>
      <c r="F20">
        <v>9</v>
      </c>
      <c r="G20">
        <v>8</v>
      </c>
      <c r="H20">
        <v>7</v>
      </c>
    </row>
    <row r="21" spans="1:8" x14ac:dyDescent="0.25">
      <c r="A21">
        <f>Chiffrage!A9</f>
        <v>8</v>
      </c>
      <c r="B21" t="str">
        <f>Chiffrage!B9</f>
        <v>Article 8</v>
      </c>
      <c r="C21" s="1">
        <f>Chiffrage!C9</f>
        <v>17</v>
      </c>
      <c r="D21" s="1">
        <f>Chiffrage!D9</f>
        <v>136</v>
      </c>
      <c r="E21">
        <v>11</v>
      </c>
      <c r="F21">
        <v>10</v>
      </c>
      <c r="G21">
        <v>9</v>
      </c>
      <c r="H21">
        <v>8</v>
      </c>
    </row>
    <row r="22" spans="1:8" x14ac:dyDescent="0.25">
      <c r="A22">
        <f>Chiffrage!A10</f>
        <v>9</v>
      </c>
      <c r="B22" t="str">
        <f>Chiffrage!B10</f>
        <v>Article 9</v>
      </c>
      <c r="C22" s="1">
        <f>Chiffrage!C10</f>
        <v>18</v>
      </c>
      <c r="D22" s="1">
        <f>Chiffrage!D10</f>
        <v>162</v>
      </c>
      <c r="E22">
        <v>12</v>
      </c>
      <c r="F22">
        <v>11</v>
      </c>
      <c r="G22">
        <v>10</v>
      </c>
      <c r="H22">
        <v>9</v>
      </c>
    </row>
    <row r="23" spans="1:8" x14ac:dyDescent="0.25">
      <c r="A23">
        <f>Chiffrage!A11</f>
        <v>10</v>
      </c>
      <c r="B23" t="str">
        <f>Chiffrage!B11</f>
        <v>Article 10</v>
      </c>
      <c r="C23" s="1">
        <f>Chiffrage!C11</f>
        <v>19</v>
      </c>
      <c r="D23" s="1">
        <f>Chiffrage!D11</f>
        <v>190</v>
      </c>
      <c r="E23">
        <v>13</v>
      </c>
      <c r="F23">
        <v>12</v>
      </c>
      <c r="G23">
        <v>11</v>
      </c>
      <c r="H23">
        <v>10</v>
      </c>
    </row>
    <row r="25" spans="1:8" x14ac:dyDescent="0.25">
      <c r="D25" s="1">
        <f>SUM(D14:D24)</f>
        <v>880</v>
      </c>
    </row>
  </sheetData>
  <mergeCells count="6">
    <mergeCell ref="C7:D7"/>
    <mergeCell ref="C8:D8"/>
    <mergeCell ref="C9:D9"/>
    <mergeCell ref="C10:D10"/>
    <mergeCell ref="A6:D6"/>
    <mergeCell ref="A12:H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Chiffrage</vt:lpstr>
      <vt:lpstr>Financement</vt:lpstr>
      <vt:lpstr>FINANCEMENT</vt:lpstr>
      <vt:lpstr>PART</vt:lpstr>
      <vt:lpstr>PRO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BROYE</dc:creator>
  <cp:lastModifiedBy>le</cp:lastModifiedBy>
  <dcterms:created xsi:type="dcterms:W3CDTF">2020-11-12T15:50:06Z</dcterms:created>
  <dcterms:modified xsi:type="dcterms:W3CDTF">2020-11-13T16:36:01Z</dcterms:modified>
</cp:coreProperties>
</file>