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arretraphael\Desktop\Planning\"/>
    </mc:Choice>
  </mc:AlternateContent>
  <xr:revisionPtr revIDLastSave="0" documentId="8_{2D94FA39-9FB5-4DBD-A13A-B7F957F99C64}" xr6:coauthVersionLast="47" xr6:coauthVersionMax="47" xr10:uidLastSave="{00000000-0000-0000-0000-000000000000}"/>
  <bookViews>
    <workbookView xWindow="28680" yWindow="-120" windowWidth="29040" windowHeight="15840" xr2:uid="{434E3CBD-1FBE-4604-B870-12DF706C3453}"/>
  </bookViews>
  <sheets>
    <sheet name="Planning" sheetId="1" r:id="rId1"/>
    <sheet name="Personnel" sheetId="3" r:id="rId2"/>
    <sheet name="Base" sheetId="2" state="hidden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10" i="1" l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C2" i="2"/>
  <c r="C16" i="2" s="1"/>
  <c r="AJ5" i="1"/>
  <c r="AJ4" i="1"/>
  <c r="E2" i="1" s="1"/>
  <c r="D8" i="1" l="1"/>
  <c r="D9" i="1" s="1"/>
  <c r="E8" i="1"/>
  <c r="E9" i="1" s="1"/>
  <c r="C15" i="2"/>
  <c r="C8" i="2"/>
  <c r="C17" i="2"/>
  <c r="C9" i="2"/>
  <c r="C13" i="2"/>
  <c r="C14" i="2"/>
  <c r="C5" i="2"/>
  <c r="C6" i="2"/>
  <c r="C7" i="2" s="1"/>
  <c r="F8" i="1" l="1"/>
  <c r="F9" i="1" s="1"/>
  <c r="C12" i="2"/>
  <c r="C11" i="2"/>
  <c r="C10" i="2"/>
  <c r="G8" i="1" l="1"/>
  <c r="G9" i="1" s="1"/>
  <c r="H8" i="1" l="1"/>
  <c r="H9" i="1" s="1"/>
  <c r="I8" i="1" l="1"/>
  <c r="I9" i="1" s="1"/>
  <c r="J8" i="1" l="1"/>
  <c r="J9" i="1" s="1"/>
  <c r="K8" i="1" l="1"/>
  <c r="K9" i="1" s="1"/>
  <c r="L8" i="1" l="1"/>
  <c r="L9" i="1" s="1"/>
  <c r="M8" i="1" l="1"/>
  <c r="M9" i="1" s="1"/>
  <c r="N8" i="1" l="1"/>
  <c r="N9" i="1" s="1"/>
  <c r="O8" i="1" l="1"/>
  <c r="O9" i="1" s="1"/>
  <c r="P8" i="1" l="1"/>
  <c r="P9" i="1" s="1"/>
  <c r="Q8" i="1" l="1"/>
  <c r="Q9" i="1" s="1"/>
  <c r="R8" i="1" l="1"/>
  <c r="R9" i="1" s="1"/>
  <c r="S8" i="1" l="1"/>
  <c r="S9" i="1" s="1"/>
  <c r="T8" i="1" l="1"/>
  <c r="T9" i="1" s="1"/>
  <c r="U8" i="1" l="1"/>
  <c r="U9" i="1" s="1"/>
  <c r="V8" i="1" l="1"/>
  <c r="V9" i="1" s="1"/>
  <c r="W8" i="1" l="1"/>
  <c r="W9" i="1" s="1"/>
  <c r="X8" i="1" l="1"/>
  <c r="X9" i="1" s="1"/>
  <c r="Y8" i="1" l="1"/>
  <c r="Y9" i="1" s="1"/>
  <c r="Z8" i="1" l="1"/>
  <c r="Z9" i="1" s="1"/>
  <c r="AA8" i="1" l="1"/>
  <c r="AA9" i="1" s="1"/>
  <c r="AB8" i="1" l="1"/>
  <c r="AB9" i="1" s="1"/>
  <c r="AC8" i="1" l="1"/>
  <c r="AC9" i="1" s="1"/>
  <c r="AD8" i="1" l="1"/>
  <c r="AD9" i="1" s="1"/>
  <c r="AE8" i="1" l="1"/>
  <c r="AE9" i="1" s="1"/>
  <c r="AF8" i="1" l="1"/>
  <c r="AF9" i="1" s="1"/>
  <c r="AG8" i="1" l="1"/>
  <c r="AG9" i="1" s="1"/>
  <c r="AH8" i="1" l="1"/>
  <c r="AH9" i="1" s="1"/>
</calcChain>
</file>

<file path=xl/sharedStrings.xml><?xml version="1.0" encoding="utf-8"?>
<sst xmlns="http://schemas.openxmlformats.org/spreadsheetml/2006/main" count="46" uniqueCount="45">
  <si>
    <t>Mois</t>
  </si>
  <si>
    <t>Année</t>
  </si>
  <si>
    <t>Janvier</t>
  </si>
  <si>
    <t>Février</t>
  </si>
  <si>
    <t>Mars</t>
  </si>
  <si>
    <t>Avril</t>
  </si>
  <si>
    <t>Mai</t>
  </si>
  <si>
    <t>Juin</t>
  </si>
  <si>
    <t>Août</t>
  </si>
  <si>
    <t>Septembre</t>
  </si>
  <si>
    <t>Octobre</t>
  </si>
  <si>
    <t>Novembre</t>
  </si>
  <si>
    <t>Décembre</t>
  </si>
  <si>
    <t>Pâques</t>
  </si>
  <si>
    <t>Lundi de Pâques</t>
  </si>
  <si>
    <t>Pentecôte</t>
  </si>
  <si>
    <t>Ascension</t>
  </si>
  <si>
    <t>Lundi de Pentecôte</t>
  </si>
  <si>
    <t>1er Novembre</t>
  </si>
  <si>
    <t>Le 8 Mai</t>
  </si>
  <si>
    <t>Le 14 Juillet</t>
  </si>
  <si>
    <t>Le 15 Août</t>
  </si>
  <si>
    <t>Le 11 Novembre</t>
  </si>
  <si>
    <t>Le 25 Décembre</t>
  </si>
  <si>
    <t>Le 1er Janvier</t>
  </si>
  <si>
    <t>Le 1er Mai</t>
  </si>
  <si>
    <t>Nom Prénom</t>
  </si>
  <si>
    <t>Société</t>
  </si>
  <si>
    <t>Date</t>
  </si>
  <si>
    <t>Référence (année)</t>
  </si>
  <si>
    <t>Jour férié</t>
  </si>
  <si>
    <t>Listes déroulantes</t>
  </si>
  <si>
    <t>Liste du personnel</t>
  </si>
  <si>
    <t>Semaine</t>
  </si>
  <si>
    <t>Juillet</t>
  </si>
  <si>
    <t>N° Semaine</t>
  </si>
  <si>
    <t>Maladie</t>
  </si>
  <si>
    <t>CP</t>
  </si>
  <si>
    <t>Nuit</t>
  </si>
  <si>
    <t>Légende</t>
  </si>
  <si>
    <t>Personnel disponible</t>
  </si>
  <si>
    <t>Bontons de sélection</t>
  </si>
  <si>
    <t xml:space="preserve"> </t>
  </si>
  <si>
    <t>Fériés</t>
  </si>
  <si>
    <t>ZE / ZC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</si>
</sst>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d\ dd"/>
  </numFmts>
  <fonts count="16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indexed="8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b/>
      <i/>
      <sz val="20"/>
      <color theme="0"/>
      <name val="Calibri"/>
      <family val="2"/>
      <scheme val="minor"/>
    </font>
    <font>
      <sz val="12"/>
      <name val="Times New Roman"/>
      <family val="1"/>
    </font>
    <font>
      <sz val="20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7"/>
      <name val="Calibri"/>
      <family val="2"/>
    </font>
    <font>
      <b/>
      <sz val="17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indexed="9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sz val="12"/>
      <color indexed="8"/>
      <name val="Calibri"/>
      <family val="2"/>
      <scheme val="minor"/>
    </font>
    <font>
      <b/>
      <sz val="12"/>
      <color indexed="9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3" fillId="0" borderId="0"/>
    <xf numFmtId="0" fontId="6" fillId="0" borderId="0"/>
  </cellStyleXfs>
  <cellXfs count="50">
    <xf numFmtId="0" fontId="0" fillId="0" borderId="0" xfId="0"/>
    <xf numFmtId="0" fontId="0" fillId="0" borderId="0" xfId="0" applyAlignment="1">
      <alignment horizontal="center" vertical="center"/>
    </xf>
    <xf numFmtId="0" fontId="5" fillId="2" borderId="0" xfId="0" applyFont="1" applyFill="1" applyAlignment="1" applyProtection="1">
      <alignment horizontal="center" vertical="center"/>
      <protection locked="0"/>
    </xf>
    <xf numFmtId="0" fontId="4" fillId="0" borderId="0" xfId="1" applyFont="1" applyBorder="1" applyAlignment="1">
      <alignment horizontal="center" vertical="center" wrapText="1"/>
    </xf>
    <xf numFmtId="0" fontId="3" fillId="0" borderId="0" xfId="2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0" fontId="0" fillId="0" borderId="0" xfId="0" applyNumberFormat="1" applyBorder="1" applyAlignment="1">
      <alignment horizontal="center"/>
    </xf>
    <xf numFmtId="14" fontId="0" fillId="0" borderId="0" xfId="0" applyNumberFormat="1" applyBorder="1" applyAlignment="1">
      <alignment horizontal="center"/>
    </xf>
    <xf numFmtId="14" fontId="0" fillId="0" borderId="0" xfId="0" applyNumberFormat="1" applyAlignment="1">
      <alignment horizontal="center" vertical="center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center" vertical="center" wrapText="1"/>
    </xf>
    <xf numFmtId="164" fontId="10" fillId="0" borderId="5" xfId="0" applyNumberFormat="1" applyFont="1" applyBorder="1" applyAlignment="1">
      <alignment horizontal="center" vertical="center" textRotation="90"/>
    </xf>
    <xf numFmtId="164" fontId="10" fillId="0" borderId="3" xfId="0" applyNumberFormat="1" applyFont="1" applyBorder="1" applyAlignment="1">
      <alignment horizontal="center" vertical="center" textRotation="90"/>
    </xf>
    <xf numFmtId="164" fontId="10" fillId="0" borderId="1" xfId="0" applyNumberFormat="1" applyFont="1" applyBorder="1" applyAlignment="1">
      <alignment horizontal="center" vertical="center" textRotation="90"/>
    </xf>
    <xf numFmtId="0" fontId="13" fillId="0" borderId="0" xfId="0" applyFont="1" applyFill="1" applyAlignment="1">
      <alignment horizontal="center" vertical="center"/>
    </xf>
    <xf numFmtId="0" fontId="12" fillId="3" borderId="2" xfId="0" applyFont="1" applyFill="1" applyBorder="1" applyAlignment="1">
      <alignment horizontal="center" vertical="center"/>
    </xf>
    <xf numFmtId="0" fontId="11" fillId="4" borderId="2" xfId="0" applyFont="1" applyFill="1" applyBorder="1" applyAlignment="1">
      <alignment horizontal="center" vertical="center"/>
    </xf>
    <xf numFmtId="0" fontId="11" fillId="5" borderId="2" xfId="0" applyFont="1" applyFill="1" applyBorder="1" applyAlignment="1">
      <alignment horizontal="center" vertical="center" wrapText="1"/>
    </xf>
    <xf numFmtId="0" fontId="11" fillId="6" borderId="2" xfId="0" applyFont="1" applyFill="1" applyBorder="1" applyAlignment="1">
      <alignment horizontal="center" vertical="center" wrapText="1"/>
    </xf>
    <xf numFmtId="0" fontId="10" fillId="0" borderId="7" xfId="0" applyNumberFormat="1" applyFont="1" applyBorder="1" applyAlignment="1">
      <alignment horizontal="center" vertical="center"/>
    </xf>
    <xf numFmtId="0" fontId="10" fillId="0" borderId="8" xfId="0" applyNumberFormat="1" applyFont="1" applyBorder="1" applyAlignment="1">
      <alignment horizontal="center" vertical="center"/>
    </xf>
    <xf numFmtId="0" fontId="10" fillId="0" borderId="9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  <xf numFmtId="0" fontId="14" fillId="0" borderId="3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7" fillId="0" borderId="0" xfId="0" applyFont="1" applyFill="1" applyAlignment="1" applyProtection="1">
      <alignment horizontal="center"/>
      <protection locked="0"/>
    </xf>
    <xf numFmtId="0" fontId="0" fillId="0" borderId="0" xfId="0" applyFont="1" applyFill="1" applyAlignment="1">
      <alignment horizontal="center"/>
    </xf>
    <xf numFmtId="0" fontId="14" fillId="0" borderId="5" xfId="0" applyNumberFormat="1" applyFont="1" applyFill="1" applyBorder="1" applyAlignment="1">
      <alignment horizontal="center" vertical="center" wrapText="1"/>
    </xf>
    <xf numFmtId="0" fontId="14" fillId="0" borderId="2" xfId="0" applyNumberFormat="1" applyFont="1" applyFill="1" applyBorder="1" applyAlignment="1">
      <alignment horizontal="center" vertical="center" wrapText="1"/>
    </xf>
    <xf numFmtId="0" fontId="13" fillId="0" borderId="0" xfId="0" applyFont="1" applyFill="1" applyAlignment="1">
      <alignment horizontal="center"/>
    </xf>
    <xf numFmtId="0" fontId="5" fillId="2" borderId="2" xfId="0" applyFont="1" applyFill="1" applyBorder="1" applyAlignment="1" applyProtection="1">
      <alignment horizontal="center" vertical="center" wrapText="1"/>
      <protection locked="0"/>
    </xf>
    <xf numFmtId="0" fontId="15" fillId="3" borderId="3" xfId="0" applyNumberFormat="1" applyFont="1" applyFill="1" applyBorder="1" applyAlignment="1">
      <alignment horizontal="center" vertical="center" wrapText="1"/>
    </xf>
    <xf numFmtId="0" fontId="5" fillId="2" borderId="12" xfId="0" applyFont="1" applyFill="1" applyBorder="1" applyAlignment="1" applyProtection="1">
      <alignment horizontal="center" vertical="center"/>
      <protection locked="0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10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14" fontId="9" fillId="0" borderId="13" xfId="3" applyNumberFormat="1" applyFont="1" applyBorder="1" applyAlignment="1">
      <alignment horizontal="center" vertical="center"/>
    </xf>
    <xf numFmtId="14" fontId="9" fillId="0" borderId="14" xfId="3" applyNumberFormat="1" applyFont="1" applyBorder="1" applyAlignment="1">
      <alignment horizontal="center" vertical="center"/>
    </xf>
    <xf numFmtId="0" fontId="9" fillId="0" borderId="11" xfId="3" applyFont="1" applyBorder="1" applyAlignment="1">
      <alignment horizontal="center" vertical="center"/>
    </xf>
    <xf numFmtId="0" fontId="9" fillId="0" borderId="15" xfId="3" applyFont="1" applyBorder="1" applyAlignment="1">
      <alignment horizontal="center" vertical="center"/>
    </xf>
    <xf numFmtId="0" fontId="5" fillId="2" borderId="0" xfId="0" applyFont="1" applyFill="1" applyAlignment="1" applyProtection="1">
      <alignment horizontal="center" vertical="center"/>
      <protection locked="0"/>
    </xf>
    <xf numFmtId="0" fontId="3" fillId="0" borderId="0" xfId="2" applyFill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</cellXfs>
  <cellStyles count="4">
    <cellStyle name="Normal" xfId="0" builtinId="0"/>
    <cellStyle name="Normal 2" xfId="2" xr:uid="{87954A79-A58E-49DB-B95B-BAC71DBDAF76}"/>
    <cellStyle name="Normal_Listes" xfId="1" xr:uid="{F399967B-55A8-4148-AE1F-7A6C2F8299E6}"/>
    <cellStyle name="Normal_planning 2001 semestre 2" xfId="3" xr:uid="{04F46660-EA34-4653-8063-730F46EDD7BA}"/>
  </cellStyles>
  <dxfs count="17">
    <dxf>
      <fill>
        <patternFill>
          <bgColor rgb="FFFF0000"/>
        </patternFill>
      </fill>
    </dxf>
    <dxf>
      <alignment horizontal="center" vertical="center" textRotation="0" wrapText="0" indent="0" justifyLastLine="0" shrinkToFit="0" readingOrder="0"/>
    </dxf>
    <dxf>
      <fill>
        <patternFill>
          <bgColor theme="9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5" tint="0.39994506668294322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none"/>
      </font>
      <alignment horizontal="center" vertical="center" textRotation="0" wrapText="1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26" fmlaLink="$AI$4" fmlaRange="Base!$E$5:$E$16" noThreeD="1" sel="4" val="0"/>
</file>

<file path=xl/ctrlProps/ctrlProp2.xml><?xml version="1.0" encoding="utf-8"?>
<formControlPr xmlns="http://schemas.microsoft.com/office/spreadsheetml/2009/9/main" objectType="Drop" dropStyle="combo" dx="26" fmlaLink="$AI$5" fmlaRange="Base!$F$5:$F$16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99060</xdr:colOff>
          <xdr:row>2</xdr:row>
          <xdr:rowOff>15240</xdr:rowOff>
        </xdr:from>
        <xdr:to>
          <xdr:col>1</xdr:col>
          <xdr:colOff>1005840</xdr:colOff>
          <xdr:row>3</xdr:row>
          <xdr:rowOff>15240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99060</xdr:colOff>
          <xdr:row>3</xdr:row>
          <xdr:rowOff>15240</xdr:rowOff>
        </xdr:from>
        <xdr:to>
          <xdr:col>1</xdr:col>
          <xdr:colOff>990600</xdr:colOff>
          <xdr:row>4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</xdr:col>
      <xdr:colOff>55116</xdr:colOff>
      <xdr:row>4</xdr:row>
      <xdr:rowOff>134312</xdr:rowOff>
    </xdr:from>
    <xdr:to>
      <xdr:col>1</xdr:col>
      <xdr:colOff>1037133</xdr:colOff>
      <xdr:row>6</xdr:row>
      <xdr:rowOff>247649</xdr:rowOff>
    </xdr:to>
    <xdr:sp macro="[0]!Efface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455166" y="1448762"/>
          <a:ext cx="982017" cy="741987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i="1" u="sng"/>
            <a:t>EFFACER LE PLANNING</a:t>
          </a:r>
        </a:p>
      </xdr:txBody>
    </xdr:sp>
    <xdr:clientData/>
  </xdr:twoCellAnchor>
  <xdr:twoCellAnchor>
    <xdr:from>
      <xdr:col>1</xdr:col>
      <xdr:colOff>1353897</xdr:colOff>
      <xdr:row>4</xdr:row>
      <xdr:rowOff>17860</xdr:rowOff>
    </xdr:from>
    <xdr:to>
      <xdr:col>1</xdr:col>
      <xdr:colOff>2686707</xdr:colOff>
      <xdr:row>4</xdr:row>
      <xdr:rowOff>310909</xdr:rowOff>
    </xdr:to>
    <xdr:sp macro="[0]!Nuit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1752756" y="1172766"/>
          <a:ext cx="1332810" cy="293049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i="1" u="sng"/>
            <a:t>Nuit</a:t>
          </a:r>
        </a:p>
      </xdr:txBody>
    </xdr:sp>
    <xdr:clientData/>
  </xdr:twoCellAnchor>
  <xdr:twoCellAnchor>
    <xdr:from>
      <xdr:col>1</xdr:col>
      <xdr:colOff>1352550</xdr:colOff>
      <xdr:row>3</xdr:row>
      <xdr:rowOff>21669</xdr:rowOff>
    </xdr:from>
    <xdr:to>
      <xdr:col>2</xdr:col>
      <xdr:colOff>1682</xdr:colOff>
      <xdr:row>3</xdr:row>
      <xdr:rowOff>308018</xdr:rowOff>
    </xdr:to>
    <xdr:sp macro="[0]!CP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1752600" y="1021794"/>
          <a:ext cx="1068482" cy="286349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i="1" u="sng"/>
            <a:t>CP</a:t>
          </a:r>
        </a:p>
      </xdr:txBody>
    </xdr:sp>
    <xdr:clientData/>
  </xdr:twoCellAnchor>
  <xdr:twoCellAnchor>
    <xdr:from>
      <xdr:col>1</xdr:col>
      <xdr:colOff>1353736</xdr:colOff>
      <xdr:row>2</xdr:row>
      <xdr:rowOff>11907</xdr:rowOff>
    </xdr:from>
    <xdr:to>
      <xdr:col>1</xdr:col>
      <xdr:colOff>2665107</xdr:colOff>
      <xdr:row>2</xdr:row>
      <xdr:rowOff>308553</xdr:rowOff>
    </xdr:to>
    <xdr:sp macro="[0]!Maladie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1752595" y="535782"/>
          <a:ext cx="1311371" cy="296646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i="1" u="sng"/>
            <a:t>Maladie</a:t>
          </a:r>
        </a:p>
      </xdr:txBody>
    </xdr:sp>
    <xdr:clientData/>
  </xdr:twoCellAnchor>
  <xdr:twoCellAnchor>
    <xdr:from>
      <xdr:col>1</xdr:col>
      <xdr:colOff>1353331</xdr:colOff>
      <xdr:row>5</xdr:row>
      <xdr:rowOff>57150</xdr:rowOff>
    </xdr:from>
    <xdr:to>
      <xdr:col>2</xdr:col>
      <xdr:colOff>1709</xdr:colOff>
      <xdr:row>6</xdr:row>
      <xdr:rowOff>243840</xdr:rowOff>
    </xdr:to>
    <xdr:sp macro="[0]!Annuler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1753381" y="1685925"/>
          <a:ext cx="1067728" cy="50101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i="1" u="sng"/>
            <a:t>Annuler sélection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91488913-F4E9-46C1-9DD3-DDFDA42A0269}" name="Tableau7" displayName="Tableau7" ref="B4:D30" totalsRowShown="0" headerRowDxfId="16">
  <autoFilter ref="B4:D30" xr:uid="{91488913-F4E9-46C1-9DD3-DDFDA42A0269}"/>
  <sortState xmlns:xlrd2="http://schemas.microsoft.com/office/spreadsheetml/2017/richdata2" ref="B5:C30">
    <sortCondition ref="B4:B30"/>
  </sortState>
  <tableColumns count="3">
    <tableColumn id="1" xr3:uid="{DB092AF2-0477-4789-9F31-97DF1504971A}" name="Nom Prénom" dataDxfId="15" dataCellStyle="Normal_Listes"/>
    <tableColumn id="2" xr3:uid="{2F5D3822-7100-4A0A-B8C4-8A19081F3BDB}" name="Société" dataDxfId="14" dataCellStyle="Normal 2"/>
    <tableColumn id="3" xr3:uid="{37EC7195-F10C-47C3-B797-C8D3D9F4AEF0}" name="ZE / ZC" dataDxfId="1" dataCellStyle="Normal 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BB478D4C-8737-43C3-897E-A3D16AE79E2B}" name="Tableau5" displayName="Tableau5" ref="E4:F16" totalsRowShown="0" headerRowDxfId="13">
  <autoFilter ref="E4:F16" xr:uid="{BB478D4C-8737-43C3-897E-A3D16AE79E2B}"/>
  <tableColumns count="2">
    <tableColumn id="1" xr3:uid="{F0D97D43-2147-484D-8465-CAF033D1892B}" name="Mois" dataDxfId="12"/>
    <tableColumn id="2" xr3:uid="{E5710C82-2DFF-41C0-8888-57E60CF20FA6}" name="Année" dataDxfId="11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36DC0CF7-B74B-431D-9456-FF6E57A20CBA}" name="Tableau6" displayName="Tableau6" ref="B4:C17" totalsRowShown="0" headerRowDxfId="10">
  <autoFilter ref="B4:C17" xr:uid="{36DC0CF7-B74B-431D-9456-FF6E57A20CBA}"/>
  <tableColumns count="2">
    <tableColumn id="1" xr3:uid="{F724200C-BB08-4C6C-99D1-DEE7FDFC9A76}" name="Jour férié" dataDxfId="9"/>
    <tableColumn id="2" xr3:uid="{392AFBBC-9E5F-4255-9360-E2998C95D2A5}" name="Date" dataDxfId="8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9140E9C-0859-46BA-9999-B3779546EEB0}" name="Tableau1" displayName="Tableau1" ref="H4:H56" totalsRowShown="0" headerRowDxfId="7" dataDxfId="6">
  <autoFilter ref="H4:H56" xr:uid="{A9140E9C-0859-46BA-9999-B3779546EEB0}"/>
  <tableColumns count="1">
    <tableColumn id="1" xr3:uid="{6DC28F58-7E6E-4685-B501-97CF2A6A77C3}" name="Semaine" dataDxfId="5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3D6FD1-6985-441E-A868-868637D06E19}">
  <sheetPr codeName="Feuil1"/>
  <dimension ref="B2:BN35"/>
  <sheetViews>
    <sheetView tabSelected="1" zoomScale="70" zoomScaleNormal="70" workbookViewId="0">
      <pane xSplit="3" ySplit="9" topLeftCell="D10" activePane="bottomRight" state="frozen"/>
      <selection pane="topRight" activeCell="D1" sqref="D1"/>
      <selection pane="bottomLeft" activeCell="A11" sqref="A11"/>
      <selection pane="bottomRight" activeCell="G10" sqref="G10"/>
    </sheetView>
  </sheetViews>
  <sheetFormatPr baseColWidth="10" defaultRowHeight="14.4" outlineLevelCol="1" x14ac:dyDescent="0.3"/>
  <cols>
    <col min="1" max="1" width="5.77734375" style="28" customWidth="1"/>
    <col min="2" max="2" width="35.21875" style="28" bestFit="1" customWidth="1"/>
    <col min="3" max="3" width="25" style="28" bestFit="1" customWidth="1"/>
    <col min="4" max="4" width="15.77734375" style="28" customWidth="1"/>
    <col min="5" max="6" width="5.77734375" style="28" customWidth="1"/>
    <col min="7" max="11" width="15.77734375" style="1" customWidth="1"/>
    <col min="12" max="13" width="5.77734375" style="28" customWidth="1"/>
    <col min="14" max="18" width="15.77734375" style="28" customWidth="1"/>
    <col min="19" max="20" width="5.77734375" style="28" customWidth="1"/>
    <col min="21" max="25" width="15.77734375" style="28" customWidth="1"/>
    <col min="26" max="27" width="5.77734375" style="28" customWidth="1"/>
    <col min="28" max="32" width="15.77734375" style="28" customWidth="1"/>
    <col min="33" max="34" width="5.77734375" style="28" customWidth="1"/>
    <col min="35" max="36" width="15.77734375" style="28" hidden="1" customWidth="1" outlineLevel="1"/>
    <col min="37" max="37" width="11.5546875" style="28" collapsed="1"/>
    <col min="38" max="16384" width="11.5546875" style="28"/>
  </cols>
  <sheetData>
    <row r="2" spans="2:66" s="1" customFormat="1" ht="40.049999999999997" customHeight="1" x14ac:dyDescent="0.3">
      <c r="B2" s="34" t="s">
        <v>41</v>
      </c>
      <c r="C2" s="34" t="s">
        <v>39</v>
      </c>
      <c r="E2" s="36" t="str">
        <f>"Période du "&amp;TEXT($AJ$4,"jj mmmm aaaa")&amp;" au "&amp;TEXT($AJ$5,"jj mmmm aaaa")</f>
        <v>Période du 01 avril 2022 au 30 avril 2022</v>
      </c>
      <c r="F2" s="37"/>
      <c r="G2" s="37"/>
      <c r="H2" s="37"/>
      <c r="I2" s="37"/>
      <c r="J2" s="37"/>
      <c r="K2" s="37"/>
      <c r="L2" s="37"/>
      <c r="M2" s="37"/>
      <c r="N2" s="37"/>
    </row>
    <row r="3" spans="2:66" ht="25.05" customHeight="1" x14ac:dyDescent="0.5">
      <c r="C3" s="18" t="s">
        <v>36</v>
      </c>
      <c r="F3" s="33"/>
      <c r="G3" s="28"/>
      <c r="J3" s="17"/>
      <c r="L3" s="1"/>
      <c r="O3" s="1"/>
      <c r="P3" s="1"/>
      <c r="AI3" s="1"/>
      <c r="AJ3" s="10"/>
      <c r="AK3" s="29"/>
      <c r="AL3" s="29"/>
      <c r="AM3" s="29"/>
      <c r="AN3" s="29"/>
      <c r="AO3" s="29"/>
      <c r="AP3" s="29"/>
      <c r="AQ3" s="29"/>
      <c r="AR3" s="29"/>
      <c r="AS3" s="29"/>
      <c r="AT3" s="29"/>
      <c r="AU3" s="29"/>
      <c r="AV3" s="29"/>
      <c r="AW3" s="29"/>
      <c r="AX3" s="29"/>
      <c r="AY3" s="29"/>
      <c r="AZ3" s="29"/>
      <c r="BA3" s="29"/>
      <c r="BB3" s="29"/>
      <c r="BC3" s="29"/>
      <c r="BD3" s="29"/>
      <c r="BE3" s="29"/>
      <c r="BF3" s="29"/>
      <c r="BG3" s="29"/>
      <c r="BH3" s="29"/>
      <c r="BI3" s="29"/>
      <c r="BJ3" s="29"/>
      <c r="BK3" s="29"/>
      <c r="BL3" s="29"/>
      <c r="BM3" s="30"/>
      <c r="BN3" s="30"/>
    </row>
    <row r="4" spans="2:66" ht="25.05" customHeight="1" x14ac:dyDescent="0.5">
      <c r="C4" s="18" t="s">
        <v>37</v>
      </c>
      <c r="E4" s="1"/>
      <c r="F4" s="17"/>
      <c r="G4" s="28"/>
      <c r="J4" s="17"/>
      <c r="L4" s="1"/>
      <c r="Q4" s="28" t="s">
        <v>42</v>
      </c>
      <c r="AI4" s="1">
        <v>4</v>
      </c>
      <c r="AJ4" s="10">
        <f>DATE(AI5+2021,AI4,1)</f>
        <v>44652</v>
      </c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29"/>
      <c r="AZ4" s="29"/>
      <c r="BA4" s="29"/>
      <c r="BB4" s="29"/>
      <c r="BC4" s="29"/>
      <c r="BD4" s="29"/>
      <c r="BE4" s="29"/>
      <c r="BF4" s="29"/>
      <c r="BG4" s="29"/>
      <c r="BH4" s="29"/>
      <c r="BI4" s="29"/>
      <c r="BJ4" s="29"/>
      <c r="BK4" s="29"/>
      <c r="BL4" s="29"/>
      <c r="BM4" s="30"/>
      <c r="BN4" s="30"/>
    </row>
    <row r="5" spans="2:66" ht="25.05" customHeight="1" x14ac:dyDescent="0.3">
      <c r="C5" s="19" t="s">
        <v>38</v>
      </c>
      <c r="E5" s="1"/>
      <c r="F5" s="1"/>
      <c r="G5" s="28"/>
      <c r="H5" s="28"/>
      <c r="I5" s="17"/>
      <c r="AI5" s="1">
        <v>1</v>
      </c>
      <c r="AJ5" s="10">
        <f>DATE(AI5+2021,AI4+1,1)-1</f>
        <v>44681</v>
      </c>
    </row>
    <row r="6" spans="2:66" ht="25.05" customHeight="1" x14ac:dyDescent="0.3">
      <c r="C6" s="21" t="s">
        <v>43</v>
      </c>
      <c r="E6" s="1"/>
      <c r="F6" s="1"/>
      <c r="G6" s="28"/>
      <c r="H6" s="28"/>
    </row>
    <row r="7" spans="2:66" ht="25.05" customHeight="1" thickBot="1" x14ac:dyDescent="0.35">
      <c r="C7" s="20" t="s">
        <v>40</v>
      </c>
      <c r="G7" s="28"/>
      <c r="H7" s="28"/>
      <c r="I7" s="28"/>
      <c r="J7" s="28"/>
      <c r="K7" s="28"/>
      <c r="M7" s="1"/>
    </row>
    <row r="8" spans="2:66" s="1" customFormat="1" ht="55.8" x14ac:dyDescent="0.3">
      <c r="B8" s="42" t="s">
        <v>28</v>
      </c>
      <c r="C8" s="43"/>
      <c r="D8" s="14">
        <f>AJ4</f>
        <v>44652</v>
      </c>
      <c r="E8" s="15">
        <f>AJ4+1</f>
        <v>44653</v>
      </c>
      <c r="F8" s="15">
        <f t="shared" ref="F8:AH8" si="0">E8+1</f>
        <v>44654</v>
      </c>
      <c r="G8" s="15">
        <f t="shared" si="0"/>
        <v>44655</v>
      </c>
      <c r="H8" s="15">
        <f t="shared" si="0"/>
        <v>44656</v>
      </c>
      <c r="I8" s="15">
        <f t="shared" si="0"/>
        <v>44657</v>
      </c>
      <c r="J8" s="15">
        <f t="shared" si="0"/>
        <v>44658</v>
      </c>
      <c r="K8" s="15">
        <f t="shared" si="0"/>
        <v>44659</v>
      </c>
      <c r="L8" s="15">
        <f t="shared" si="0"/>
        <v>44660</v>
      </c>
      <c r="M8" s="15">
        <f t="shared" si="0"/>
        <v>44661</v>
      </c>
      <c r="N8" s="15">
        <f t="shared" si="0"/>
        <v>44662</v>
      </c>
      <c r="O8" s="15">
        <f t="shared" si="0"/>
        <v>44663</v>
      </c>
      <c r="P8" s="15">
        <f t="shared" si="0"/>
        <v>44664</v>
      </c>
      <c r="Q8" s="15">
        <f t="shared" si="0"/>
        <v>44665</v>
      </c>
      <c r="R8" s="15">
        <f t="shared" si="0"/>
        <v>44666</v>
      </c>
      <c r="S8" s="15">
        <f t="shared" si="0"/>
        <v>44667</v>
      </c>
      <c r="T8" s="15">
        <f t="shared" si="0"/>
        <v>44668</v>
      </c>
      <c r="U8" s="15">
        <f t="shared" si="0"/>
        <v>44669</v>
      </c>
      <c r="V8" s="15">
        <f t="shared" si="0"/>
        <v>44670</v>
      </c>
      <c r="W8" s="15">
        <f t="shared" si="0"/>
        <v>44671</v>
      </c>
      <c r="X8" s="15">
        <f t="shared" si="0"/>
        <v>44672</v>
      </c>
      <c r="Y8" s="15">
        <f t="shared" si="0"/>
        <v>44673</v>
      </c>
      <c r="Z8" s="15">
        <f t="shared" si="0"/>
        <v>44674</v>
      </c>
      <c r="AA8" s="15">
        <f t="shared" si="0"/>
        <v>44675</v>
      </c>
      <c r="AB8" s="15">
        <f t="shared" si="0"/>
        <v>44676</v>
      </c>
      <c r="AC8" s="15">
        <f t="shared" si="0"/>
        <v>44677</v>
      </c>
      <c r="AD8" s="15">
        <f t="shared" si="0"/>
        <v>44678</v>
      </c>
      <c r="AE8" s="15">
        <f t="shared" si="0"/>
        <v>44679</v>
      </c>
      <c r="AF8" s="15">
        <f t="shared" si="0"/>
        <v>44680</v>
      </c>
      <c r="AG8" s="15">
        <f t="shared" si="0"/>
        <v>44681</v>
      </c>
      <c r="AH8" s="16">
        <f t="shared" si="0"/>
        <v>44682</v>
      </c>
    </row>
    <row r="9" spans="2:66" s="1" customFormat="1" ht="22.8" thickBot="1" x14ac:dyDescent="0.35">
      <c r="B9" s="44" t="s">
        <v>35</v>
      </c>
      <c r="C9" s="45"/>
      <c r="D9" s="22">
        <f>_xlfn.ISOWEEKNUM(D8)</f>
        <v>13</v>
      </c>
      <c r="E9" s="23">
        <f t="shared" ref="E9:AH9" si="1">_xlfn.ISOWEEKNUM(E8)</f>
        <v>13</v>
      </c>
      <c r="F9" s="23">
        <f t="shared" si="1"/>
        <v>13</v>
      </c>
      <c r="G9" s="23">
        <f t="shared" si="1"/>
        <v>14</v>
      </c>
      <c r="H9" s="23">
        <f t="shared" si="1"/>
        <v>14</v>
      </c>
      <c r="I9" s="23">
        <f t="shared" si="1"/>
        <v>14</v>
      </c>
      <c r="J9" s="23">
        <f t="shared" si="1"/>
        <v>14</v>
      </c>
      <c r="K9" s="23">
        <f t="shared" si="1"/>
        <v>14</v>
      </c>
      <c r="L9" s="23">
        <f t="shared" si="1"/>
        <v>14</v>
      </c>
      <c r="M9" s="23">
        <f t="shared" si="1"/>
        <v>14</v>
      </c>
      <c r="N9" s="23">
        <f t="shared" si="1"/>
        <v>15</v>
      </c>
      <c r="O9" s="23">
        <f t="shared" si="1"/>
        <v>15</v>
      </c>
      <c r="P9" s="23">
        <f t="shared" si="1"/>
        <v>15</v>
      </c>
      <c r="Q9" s="23">
        <f t="shared" si="1"/>
        <v>15</v>
      </c>
      <c r="R9" s="23">
        <f t="shared" si="1"/>
        <v>15</v>
      </c>
      <c r="S9" s="23">
        <f t="shared" si="1"/>
        <v>15</v>
      </c>
      <c r="T9" s="23">
        <f t="shared" si="1"/>
        <v>15</v>
      </c>
      <c r="U9" s="23">
        <f t="shared" si="1"/>
        <v>16</v>
      </c>
      <c r="V9" s="23">
        <f t="shared" si="1"/>
        <v>16</v>
      </c>
      <c r="W9" s="23">
        <f t="shared" si="1"/>
        <v>16</v>
      </c>
      <c r="X9" s="23">
        <f t="shared" si="1"/>
        <v>16</v>
      </c>
      <c r="Y9" s="23">
        <f t="shared" si="1"/>
        <v>16</v>
      </c>
      <c r="Z9" s="23">
        <f t="shared" si="1"/>
        <v>16</v>
      </c>
      <c r="AA9" s="23">
        <f t="shared" si="1"/>
        <v>16</v>
      </c>
      <c r="AB9" s="23">
        <f t="shared" si="1"/>
        <v>17</v>
      </c>
      <c r="AC9" s="23">
        <f t="shared" si="1"/>
        <v>17</v>
      </c>
      <c r="AD9" s="23">
        <f t="shared" si="1"/>
        <v>17</v>
      </c>
      <c r="AE9" s="23">
        <f t="shared" si="1"/>
        <v>17</v>
      </c>
      <c r="AF9" s="23">
        <f t="shared" si="1"/>
        <v>17</v>
      </c>
      <c r="AG9" s="23">
        <f t="shared" si="1"/>
        <v>17</v>
      </c>
      <c r="AH9" s="24">
        <f t="shared" si="1"/>
        <v>17</v>
      </c>
    </row>
    <row r="10" spans="2:66" ht="70.05" customHeight="1" x14ac:dyDescent="0.3">
      <c r="B10" s="38" t="str">
        <f>Personnel!B5&amp;" "&amp;"("&amp;Personnel!D5&amp;")"</f>
        <v xml:space="preserve"> ()</v>
      </c>
      <c r="C10" s="39"/>
      <c r="D10" s="31"/>
      <c r="E10" s="26"/>
      <c r="F10" s="26"/>
      <c r="G10" s="26"/>
      <c r="H10" s="26"/>
      <c r="I10" s="35"/>
      <c r="J10" s="3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7"/>
    </row>
    <row r="11" spans="2:66" ht="70.05" customHeight="1" x14ac:dyDescent="0.3">
      <c r="B11" s="40" t="str">
        <f>Personnel!B6&amp;" "&amp;"("&amp;Personnel!D6&amp;")"</f>
        <v xml:space="preserve"> ()</v>
      </c>
      <c r="C11" s="41"/>
      <c r="D11" s="13"/>
      <c r="E11" s="11"/>
      <c r="F11" s="11"/>
      <c r="G11" s="32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2"/>
    </row>
    <row r="12" spans="2:66" ht="70.05" customHeight="1" x14ac:dyDescent="0.3">
      <c r="B12" s="40" t="str">
        <f>Personnel!B7&amp;" "&amp;"("&amp;Personnel!D7&amp;")"</f>
        <v xml:space="preserve"> ()</v>
      </c>
      <c r="C12" s="41"/>
      <c r="D12" s="13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2"/>
    </row>
    <row r="13" spans="2:66" ht="70.05" customHeight="1" x14ac:dyDescent="0.3">
      <c r="B13" s="40" t="str">
        <f>Personnel!B8&amp;" "&amp;"("&amp;Personnel!D8&amp;")"</f>
        <v xml:space="preserve"> ()</v>
      </c>
      <c r="C13" s="41"/>
      <c r="D13" s="13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2"/>
    </row>
    <row r="14" spans="2:66" ht="70.05" customHeight="1" x14ac:dyDescent="0.3">
      <c r="B14" s="40" t="str">
        <f>Personnel!B9&amp;" "&amp;"("&amp;Personnel!D9&amp;")"</f>
        <v xml:space="preserve"> ()</v>
      </c>
      <c r="C14" s="41"/>
      <c r="D14" s="13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2"/>
    </row>
    <row r="15" spans="2:66" ht="70.05" customHeight="1" x14ac:dyDescent="0.3">
      <c r="B15" s="40" t="str">
        <f>Personnel!B10&amp;" "&amp;"("&amp;Personnel!D10&amp;")"</f>
        <v xml:space="preserve"> ()</v>
      </c>
      <c r="C15" s="41"/>
      <c r="D15" s="13"/>
      <c r="E15" s="32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2"/>
    </row>
    <row r="16" spans="2:66" ht="70.05" customHeight="1" x14ac:dyDescent="0.3">
      <c r="B16" s="40" t="str">
        <f>Personnel!B11&amp;" "&amp;"("&amp;Personnel!D11&amp;")"</f>
        <v xml:space="preserve"> ()</v>
      </c>
      <c r="C16" s="41"/>
      <c r="D16" s="13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2"/>
    </row>
    <row r="17" spans="2:34" ht="70.05" customHeight="1" x14ac:dyDescent="0.3">
      <c r="B17" s="40" t="str">
        <f>Personnel!B12&amp;" "&amp;"("&amp;Personnel!D12&amp;")"</f>
        <v xml:space="preserve"> ()</v>
      </c>
      <c r="C17" s="41"/>
      <c r="D17" s="13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2"/>
    </row>
    <row r="18" spans="2:34" ht="70.05" customHeight="1" x14ac:dyDescent="0.3">
      <c r="B18" s="40" t="str">
        <f>Personnel!B13&amp;" "&amp;"("&amp;Personnel!D13&amp;")"</f>
        <v xml:space="preserve"> ()</v>
      </c>
      <c r="C18" s="41"/>
      <c r="D18" s="13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2"/>
    </row>
    <row r="19" spans="2:34" ht="70.05" customHeight="1" x14ac:dyDescent="0.3">
      <c r="B19" s="40" t="str">
        <f>Personnel!B14&amp;" "&amp;"("&amp;Personnel!D14&amp;")"</f>
        <v xml:space="preserve"> ()</v>
      </c>
      <c r="C19" s="41"/>
      <c r="D19" s="13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2"/>
    </row>
    <row r="20" spans="2:34" ht="70.05" customHeight="1" x14ac:dyDescent="0.3">
      <c r="B20" s="40" t="str">
        <f>Personnel!B15&amp;" "&amp;"("&amp;Personnel!D15&amp;")"</f>
        <v xml:space="preserve"> ()</v>
      </c>
      <c r="C20" s="41"/>
      <c r="D20" s="13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2"/>
    </row>
    <row r="21" spans="2:34" ht="70.05" customHeight="1" x14ac:dyDescent="0.3">
      <c r="B21" s="40" t="str">
        <f>Personnel!B16&amp;" "&amp;"("&amp;Personnel!D16&amp;")"</f>
        <v xml:space="preserve"> ()</v>
      </c>
      <c r="C21" s="41"/>
      <c r="D21" s="13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2"/>
    </row>
    <row r="22" spans="2:34" ht="70.05" customHeight="1" x14ac:dyDescent="0.3">
      <c r="B22" s="40" t="str">
        <f>Personnel!B17&amp;" "&amp;"("&amp;Personnel!D17&amp;")"</f>
        <v xml:space="preserve"> ()</v>
      </c>
      <c r="C22" s="41"/>
      <c r="D22" s="13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2"/>
    </row>
    <row r="23" spans="2:34" ht="70.05" customHeight="1" x14ac:dyDescent="0.3">
      <c r="B23" s="48" t="str">
        <f>Personnel!B18&amp;" "&amp;"("&amp;Personnel!D18&amp;")"</f>
        <v xml:space="preserve"> ()</v>
      </c>
      <c r="C23" s="49"/>
      <c r="D23" s="13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2"/>
    </row>
    <row r="24" spans="2:34" ht="70.05" customHeight="1" x14ac:dyDescent="0.3">
      <c r="B24" s="40" t="str">
        <f>Personnel!B19&amp;" "&amp;"("&amp;Personnel!D19&amp;")"</f>
        <v xml:space="preserve"> ()</v>
      </c>
      <c r="C24" s="41"/>
      <c r="D24" s="13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2"/>
    </row>
    <row r="25" spans="2:34" ht="70.05" customHeight="1" x14ac:dyDescent="0.3">
      <c r="B25" s="48" t="str">
        <f>Personnel!B20&amp;" "&amp;"("&amp;Personnel!D20&amp;")"</f>
        <v xml:space="preserve"> ()</v>
      </c>
      <c r="C25" s="49"/>
      <c r="D25" s="13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2"/>
    </row>
    <row r="26" spans="2:34" ht="70.05" customHeight="1" x14ac:dyDescent="0.3">
      <c r="B26" s="40" t="str">
        <f>Personnel!B21&amp;" "&amp;"("&amp;Personnel!D21&amp;")"</f>
        <v xml:space="preserve"> ()</v>
      </c>
      <c r="C26" s="41"/>
      <c r="D26" s="13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2"/>
    </row>
    <row r="27" spans="2:34" ht="70.05" customHeight="1" x14ac:dyDescent="0.3">
      <c r="B27" s="40" t="str">
        <f>Personnel!B22&amp;" "&amp;"("&amp;Personnel!D22&amp;")"</f>
        <v xml:space="preserve"> ()</v>
      </c>
      <c r="C27" s="41"/>
      <c r="D27" s="13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2"/>
    </row>
    <row r="28" spans="2:34" ht="70.05" customHeight="1" x14ac:dyDescent="0.3">
      <c r="B28" s="48" t="str">
        <f>Personnel!B23&amp;" "&amp;"("&amp;Personnel!D23&amp;")"</f>
        <v xml:space="preserve"> ()</v>
      </c>
      <c r="C28" s="49"/>
      <c r="D28" s="13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2"/>
    </row>
    <row r="29" spans="2:34" ht="70.05" customHeight="1" x14ac:dyDescent="0.3">
      <c r="B29" s="40" t="str">
        <f>Personnel!B24&amp;" "&amp;"("&amp;Personnel!D24&amp;")"</f>
        <v xml:space="preserve"> ()</v>
      </c>
      <c r="C29" s="41"/>
      <c r="D29" s="13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2"/>
    </row>
    <row r="30" spans="2:34" ht="70.05" customHeight="1" x14ac:dyDescent="0.3">
      <c r="B30" s="40" t="str">
        <f>Personnel!B25&amp;" "&amp;"("&amp;Personnel!D25&amp;")"</f>
        <v xml:space="preserve"> ()</v>
      </c>
      <c r="C30" s="41"/>
      <c r="D30" s="13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2"/>
    </row>
    <row r="31" spans="2:34" ht="70.05" customHeight="1" x14ac:dyDescent="0.3">
      <c r="B31" s="40" t="str">
        <f>Personnel!B26&amp;" "&amp;"("&amp;Personnel!D26&amp;")"</f>
        <v xml:space="preserve"> ()</v>
      </c>
      <c r="C31" s="41"/>
      <c r="D31" s="13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2"/>
    </row>
    <row r="32" spans="2:34" ht="70.05" customHeight="1" x14ac:dyDescent="0.3">
      <c r="B32" s="40" t="str">
        <f>Personnel!B27&amp;" "&amp;"("&amp;Personnel!D27&amp;")"</f>
        <v xml:space="preserve"> ()</v>
      </c>
      <c r="C32" s="41"/>
      <c r="D32" s="13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2"/>
    </row>
    <row r="33" spans="2:34" ht="70.05" customHeight="1" x14ac:dyDescent="0.3">
      <c r="B33" s="40" t="str">
        <f>Personnel!B28&amp;" "&amp;"("&amp;Personnel!D28&amp;")"</f>
        <v xml:space="preserve"> ()</v>
      </c>
      <c r="C33" s="41"/>
      <c r="D33" s="13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2"/>
    </row>
    <row r="34" spans="2:34" ht="70.05" customHeight="1" x14ac:dyDescent="0.3">
      <c r="B34" s="48" t="str">
        <f>Personnel!B29&amp;" "&amp;"("&amp;Personnel!D29&amp;")"</f>
        <v xml:space="preserve"> ()</v>
      </c>
      <c r="C34" s="49"/>
      <c r="D34" s="13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2"/>
    </row>
    <row r="35" spans="2:34" ht="70.05" customHeight="1" x14ac:dyDescent="0.3">
      <c r="B35" s="40" t="str">
        <f>Personnel!B30&amp;" "&amp;"("&amp;Personnel!D30&amp;")"</f>
        <v xml:space="preserve"> ()</v>
      </c>
      <c r="C35" s="41"/>
      <c r="D35" s="13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2"/>
    </row>
  </sheetData>
  <mergeCells count="29">
    <mergeCell ref="B34:C34"/>
    <mergeCell ref="B35:C35"/>
    <mergeCell ref="B29:C29"/>
    <mergeCell ref="B30:C30"/>
    <mergeCell ref="B31:C31"/>
    <mergeCell ref="B32:C32"/>
    <mergeCell ref="B33:C33"/>
    <mergeCell ref="B24:C24"/>
    <mergeCell ref="B25:C25"/>
    <mergeCell ref="B26:C26"/>
    <mergeCell ref="B27:C27"/>
    <mergeCell ref="B28:C28"/>
    <mergeCell ref="B19:C19"/>
    <mergeCell ref="B20:C20"/>
    <mergeCell ref="B21:C21"/>
    <mergeCell ref="B22:C22"/>
    <mergeCell ref="B23:C23"/>
    <mergeCell ref="B14:C14"/>
    <mergeCell ref="B15:C15"/>
    <mergeCell ref="B16:C16"/>
    <mergeCell ref="B17:C17"/>
    <mergeCell ref="B18:C18"/>
    <mergeCell ref="E2:N2"/>
    <mergeCell ref="B10:C10"/>
    <mergeCell ref="B11:C11"/>
    <mergeCell ref="B12:C12"/>
    <mergeCell ref="B13:C13"/>
    <mergeCell ref="B8:C8"/>
    <mergeCell ref="B9:C9"/>
  </mergeCells>
  <phoneticPr fontId="1" type="noConversion"/>
  <conditionalFormatting sqref="D10:AH35">
    <cfRule type="containsBlanks" dxfId="4" priority="76">
      <formula>LEN(TRIM(D10))=0</formula>
    </cfRule>
  </conditionalFormatting>
  <conditionalFormatting sqref="D8:AH35">
    <cfRule type="expression" dxfId="3" priority="2">
      <formula>WEEKDAY(D$8,2)&gt;5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Drop Down 4">
              <controlPr defaultSize="0" autoLine="0" autoPict="0">
                <anchor moveWithCells="1">
                  <from>
                    <xdr:col>1</xdr:col>
                    <xdr:colOff>99060</xdr:colOff>
                    <xdr:row>2</xdr:row>
                    <xdr:rowOff>15240</xdr:rowOff>
                  </from>
                  <to>
                    <xdr:col>1</xdr:col>
                    <xdr:colOff>998220</xdr:colOff>
                    <xdr:row>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>
                <anchor moveWithCells="1">
                  <from>
                    <xdr:col>1</xdr:col>
                    <xdr:colOff>99060</xdr:colOff>
                    <xdr:row>3</xdr:row>
                    <xdr:rowOff>15240</xdr:rowOff>
                  </from>
                  <to>
                    <xdr:col>1</xdr:col>
                    <xdr:colOff>990600</xdr:colOff>
                    <xdr:row>4</xdr:row>
                    <xdr:rowOff>7620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1A488C-5731-4AD0-8EB2-03535CB85E69}">
            <xm:f>NOT(ISNA(VLOOKUP(D$8,Base!$C$5:$C$17,1,0)))</xm:f>
            <x14:dxf>
              <fill>
                <patternFill>
                  <bgColor theme="9" tint="0.39994506668294322"/>
                </patternFill>
              </fill>
            </x14:dxf>
          </x14:cfRule>
          <xm:sqref>D8:AH35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8E4BEF-D59E-4771-AB65-44E6C3AEE737}">
  <sheetPr codeName="Feuil3"/>
  <dimension ref="B2:D273"/>
  <sheetViews>
    <sheetView topLeftCell="A3" workbookViewId="0">
      <selection activeCell="G27" sqref="G27"/>
    </sheetView>
  </sheetViews>
  <sheetFormatPr baseColWidth="10" defaultRowHeight="14.4" x14ac:dyDescent="0.3"/>
  <cols>
    <col min="1" max="1" width="5.77734375" customWidth="1"/>
    <col min="2" max="2" width="25.44140625" bestFit="1" customWidth="1"/>
    <col min="3" max="3" width="20.77734375" customWidth="1"/>
    <col min="4" max="4" width="11.33203125" bestFit="1" customWidth="1"/>
  </cols>
  <sheetData>
    <row r="2" spans="2:4" ht="25.8" x14ac:dyDescent="0.3">
      <c r="B2" s="46" t="s">
        <v>32</v>
      </c>
      <c r="C2" s="46"/>
      <c r="D2" s="46"/>
    </row>
    <row r="4" spans="2:4" ht="15" customHeight="1" x14ac:dyDescent="0.3">
      <c r="B4" s="5" t="s">
        <v>26</v>
      </c>
      <c r="C4" s="5" t="s">
        <v>27</v>
      </c>
      <c r="D4" s="5" t="s">
        <v>44</v>
      </c>
    </row>
    <row r="5" spans="2:4" ht="15" customHeight="1" x14ac:dyDescent="0.3">
      <c r="B5" s="3"/>
      <c r="C5" s="4"/>
      <c r="D5" s="47"/>
    </row>
    <row r="6" spans="2:4" ht="15" customHeight="1" x14ac:dyDescent="0.3">
      <c r="B6" s="3"/>
      <c r="C6" s="4"/>
      <c r="D6" s="47"/>
    </row>
    <row r="7" spans="2:4" ht="15" customHeight="1" x14ac:dyDescent="0.3">
      <c r="B7" s="3"/>
      <c r="C7" s="4"/>
      <c r="D7" s="47"/>
    </row>
    <row r="8" spans="2:4" ht="15" customHeight="1" x14ac:dyDescent="0.3">
      <c r="B8" s="3"/>
      <c r="C8" s="4"/>
      <c r="D8" s="47"/>
    </row>
    <row r="9" spans="2:4" ht="15" customHeight="1" x14ac:dyDescent="0.3">
      <c r="B9" s="3"/>
      <c r="C9" s="4"/>
      <c r="D9" s="47"/>
    </row>
    <row r="10" spans="2:4" ht="15" customHeight="1" x14ac:dyDescent="0.3">
      <c r="B10" s="3"/>
      <c r="C10" s="4"/>
      <c r="D10" s="47"/>
    </row>
    <row r="11" spans="2:4" ht="15" customHeight="1" x14ac:dyDescent="0.3">
      <c r="B11" s="3"/>
      <c r="C11" s="4"/>
      <c r="D11" s="47"/>
    </row>
    <row r="12" spans="2:4" ht="15" customHeight="1" x14ac:dyDescent="0.3">
      <c r="B12" s="3"/>
      <c r="C12" s="4"/>
      <c r="D12" s="47"/>
    </row>
    <row r="13" spans="2:4" ht="15" customHeight="1" x14ac:dyDescent="0.3">
      <c r="B13" s="3"/>
      <c r="C13" s="4"/>
      <c r="D13" s="47"/>
    </row>
    <row r="14" spans="2:4" ht="15" customHeight="1" x14ac:dyDescent="0.3">
      <c r="B14" s="3"/>
      <c r="C14" s="4"/>
      <c r="D14" s="47"/>
    </row>
    <row r="15" spans="2:4" ht="15" customHeight="1" x14ac:dyDescent="0.3">
      <c r="B15" s="3"/>
      <c r="C15" s="4"/>
      <c r="D15" s="47"/>
    </row>
    <row r="16" spans="2:4" ht="15" customHeight="1" x14ac:dyDescent="0.3">
      <c r="B16" s="3"/>
      <c r="C16" s="4"/>
      <c r="D16" s="47"/>
    </row>
    <row r="17" spans="2:4" ht="15" customHeight="1" x14ac:dyDescent="0.3">
      <c r="B17" s="3"/>
      <c r="C17" s="4"/>
      <c r="D17" s="47"/>
    </row>
    <row r="18" spans="2:4" ht="15" customHeight="1" x14ac:dyDescent="0.3">
      <c r="B18" s="3"/>
      <c r="C18" s="4"/>
      <c r="D18" s="47"/>
    </row>
    <row r="19" spans="2:4" ht="15" customHeight="1" x14ac:dyDescent="0.3">
      <c r="B19" s="3"/>
      <c r="C19" s="4"/>
      <c r="D19" s="47"/>
    </row>
    <row r="20" spans="2:4" ht="15" customHeight="1" x14ac:dyDescent="0.3">
      <c r="B20" s="3"/>
      <c r="C20" s="4"/>
      <c r="D20" s="47"/>
    </row>
    <row r="21" spans="2:4" ht="15" customHeight="1" x14ac:dyDescent="0.3">
      <c r="B21" s="3"/>
      <c r="C21" s="4"/>
      <c r="D21" s="47"/>
    </row>
    <row r="22" spans="2:4" ht="15" customHeight="1" x14ac:dyDescent="0.3">
      <c r="B22" s="3"/>
      <c r="C22" s="4"/>
      <c r="D22" s="47"/>
    </row>
    <row r="23" spans="2:4" ht="15" customHeight="1" x14ac:dyDescent="0.3">
      <c r="B23" s="3"/>
      <c r="C23" s="4"/>
      <c r="D23" s="47"/>
    </row>
    <row r="24" spans="2:4" ht="15" customHeight="1" x14ac:dyDescent="0.3">
      <c r="B24" s="3"/>
      <c r="C24" s="4"/>
      <c r="D24" s="47"/>
    </row>
    <row r="25" spans="2:4" ht="15" customHeight="1" x14ac:dyDescent="0.3">
      <c r="B25" s="3"/>
      <c r="C25" s="4"/>
      <c r="D25" s="47"/>
    </row>
    <row r="26" spans="2:4" ht="15" customHeight="1" x14ac:dyDescent="0.3">
      <c r="B26" s="3"/>
      <c r="C26" s="4"/>
      <c r="D26" s="47"/>
    </row>
    <row r="27" spans="2:4" ht="15" customHeight="1" x14ac:dyDescent="0.3">
      <c r="B27" s="3"/>
      <c r="C27" s="4"/>
      <c r="D27" s="47"/>
    </row>
    <row r="28" spans="2:4" ht="15" customHeight="1" x14ac:dyDescent="0.3">
      <c r="B28" s="3"/>
      <c r="C28" s="4"/>
      <c r="D28" s="47"/>
    </row>
    <row r="29" spans="2:4" ht="15" customHeight="1" x14ac:dyDescent="0.3">
      <c r="B29" s="3"/>
      <c r="C29" s="4"/>
      <c r="D29" s="47"/>
    </row>
    <row r="30" spans="2:4" ht="15" customHeight="1" x14ac:dyDescent="0.3">
      <c r="B30" s="3"/>
      <c r="C30" s="4"/>
      <c r="D30" s="47"/>
    </row>
    <row r="31" spans="2:4" ht="15" customHeight="1" x14ac:dyDescent="0.3"/>
    <row r="32" spans="2:4" ht="15" customHeight="1" x14ac:dyDescent="0.3"/>
    <row r="33" ht="15" customHeight="1" x14ac:dyDescent="0.3"/>
    <row r="34" ht="15" customHeight="1" x14ac:dyDescent="0.3"/>
    <row r="35" ht="15" customHeight="1" x14ac:dyDescent="0.3"/>
    <row r="36" ht="15" customHeight="1" x14ac:dyDescent="0.3"/>
    <row r="37" ht="15" customHeight="1" x14ac:dyDescent="0.3"/>
    <row r="38" ht="15" customHeight="1" x14ac:dyDescent="0.3"/>
    <row r="39" ht="15" customHeight="1" x14ac:dyDescent="0.3"/>
    <row r="40" ht="15" customHeight="1" x14ac:dyDescent="0.3"/>
    <row r="41" ht="15" customHeight="1" x14ac:dyDescent="0.3"/>
    <row r="42" ht="15" customHeight="1" x14ac:dyDescent="0.3"/>
    <row r="43" ht="15" customHeight="1" x14ac:dyDescent="0.3"/>
    <row r="44" ht="15" customHeight="1" x14ac:dyDescent="0.3"/>
    <row r="45" ht="15" customHeight="1" x14ac:dyDescent="0.3"/>
    <row r="46" ht="15" customHeight="1" x14ac:dyDescent="0.3"/>
    <row r="47" ht="15" customHeight="1" x14ac:dyDescent="0.3"/>
    <row r="48" ht="15" customHeight="1" x14ac:dyDescent="0.3"/>
    <row r="49" ht="15" customHeight="1" x14ac:dyDescent="0.3"/>
    <row r="50" ht="15" customHeight="1" x14ac:dyDescent="0.3"/>
    <row r="51" ht="15" customHeight="1" x14ac:dyDescent="0.3"/>
    <row r="52" ht="15" customHeight="1" x14ac:dyDescent="0.3"/>
    <row r="53" ht="15" customHeight="1" x14ac:dyDescent="0.3"/>
    <row r="54" ht="15" customHeight="1" x14ac:dyDescent="0.3"/>
    <row r="55" ht="15" customHeight="1" x14ac:dyDescent="0.3"/>
    <row r="56" ht="15" customHeight="1" x14ac:dyDescent="0.3"/>
    <row r="57" ht="15" customHeight="1" x14ac:dyDescent="0.3"/>
    <row r="58" ht="15" customHeight="1" x14ac:dyDescent="0.3"/>
    <row r="59" ht="15" customHeight="1" x14ac:dyDescent="0.3"/>
    <row r="60" ht="15" customHeight="1" x14ac:dyDescent="0.3"/>
    <row r="61" ht="15" customHeight="1" x14ac:dyDescent="0.3"/>
    <row r="62" ht="15" customHeight="1" x14ac:dyDescent="0.3"/>
    <row r="63" ht="15" customHeight="1" x14ac:dyDescent="0.3"/>
    <row r="64" ht="15" customHeight="1" x14ac:dyDescent="0.3"/>
    <row r="65" ht="15" customHeight="1" x14ac:dyDescent="0.3"/>
    <row r="66" ht="15" customHeight="1" x14ac:dyDescent="0.3"/>
    <row r="67" ht="15" customHeight="1" x14ac:dyDescent="0.3"/>
    <row r="68" ht="15" customHeight="1" x14ac:dyDescent="0.3"/>
    <row r="69" ht="15" customHeight="1" x14ac:dyDescent="0.3"/>
    <row r="70" ht="15" customHeight="1" x14ac:dyDescent="0.3"/>
    <row r="71" ht="15" customHeight="1" x14ac:dyDescent="0.3"/>
    <row r="72" ht="15" customHeight="1" x14ac:dyDescent="0.3"/>
    <row r="73" ht="15" customHeight="1" x14ac:dyDescent="0.3"/>
    <row r="74" ht="15" customHeight="1" x14ac:dyDescent="0.3"/>
    <row r="75" ht="15" customHeight="1" x14ac:dyDescent="0.3"/>
    <row r="76" ht="15" customHeight="1" x14ac:dyDescent="0.3"/>
    <row r="77" ht="15" customHeight="1" x14ac:dyDescent="0.3"/>
    <row r="78" ht="15" customHeight="1" x14ac:dyDescent="0.3"/>
    <row r="79" ht="15" customHeight="1" x14ac:dyDescent="0.3"/>
    <row r="80" ht="15" customHeight="1" x14ac:dyDescent="0.3"/>
    <row r="81" ht="15" customHeight="1" x14ac:dyDescent="0.3"/>
    <row r="82" ht="15" customHeight="1" x14ac:dyDescent="0.3"/>
    <row r="83" ht="15" customHeight="1" x14ac:dyDescent="0.3"/>
    <row r="84" ht="15" customHeight="1" x14ac:dyDescent="0.3"/>
    <row r="85" ht="15" customHeight="1" x14ac:dyDescent="0.3"/>
    <row r="86" ht="15" customHeight="1" x14ac:dyDescent="0.3"/>
    <row r="87" ht="15" customHeight="1" x14ac:dyDescent="0.3"/>
    <row r="88" ht="15" customHeight="1" x14ac:dyDescent="0.3"/>
    <row r="89" ht="15" customHeight="1" x14ac:dyDescent="0.3"/>
    <row r="90" ht="15" customHeight="1" x14ac:dyDescent="0.3"/>
    <row r="91" ht="15" customHeight="1" x14ac:dyDescent="0.3"/>
    <row r="92" ht="15" customHeight="1" x14ac:dyDescent="0.3"/>
    <row r="93" ht="15" customHeight="1" x14ac:dyDescent="0.3"/>
    <row r="94" ht="15" customHeight="1" x14ac:dyDescent="0.3"/>
    <row r="95" ht="15" customHeight="1" x14ac:dyDescent="0.3"/>
    <row r="96" ht="15" customHeight="1" x14ac:dyDescent="0.3"/>
    <row r="97" ht="15" customHeight="1" x14ac:dyDescent="0.3"/>
    <row r="98" ht="15" customHeight="1" x14ac:dyDescent="0.3"/>
    <row r="99" ht="15" customHeight="1" x14ac:dyDescent="0.3"/>
    <row r="100" ht="15" customHeight="1" x14ac:dyDescent="0.3"/>
    <row r="101" ht="15" customHeight="1" x14ac:dyDescent="0.3"/>
    <row r="102" ht="15" customHeight="1" x14ac:dyDescent="0.3"/>
    <row r="103" ht="15" customHeight="1" x14ac:dyDescent="0.3"/>
    <row r="104" ht="15" customHeight="1" x14ac:dyDescent="0.3"/>
    <row r="105" ht="15" customHeight="1" x14ac:dyDescent="0.3"/>
    <row r="106" ht="15" customHeight="1" x14ac:dyDescent="0.3"/>
    <row r="107" ht="15" customHeight="1" x14ac:dyDescent="0.3"/>
    <row r="108" ht="15" customHeight="1" x14ac:dyDescent="0.3"/>
    <row r="109" ht="15" customHeight="1" x14ac:dyDescent="0.3"/>
    <row r="110" ht="15" customHeight="1" x14ac:dyDescent="0.3"/>
    <row r="111" ht="15" customHeight="1" x14ac:dyDescent="0.3"/>
    <row r="112" ht="15" customHeight="1" x14ac:dyDescent="0.3"/>
    <row r="113" ht="15" customHeight="1" x14ac:dyDescent="0.3"/>
    <row r="114" ht="15" customHeight="1" x14ac:dyDescent="0.3"/>
    <row r="115" ht="15" customHeight="1" x14ac:dyDescent="0.3"/>
    <row r="116" ht="15" customHeight="1" x14ac:dyDescent="0.3"/>
    <row r="117" ht="15" customHeight="1" x14ac:dyDescent="0.3"/>
    <row r="118" ht="15" customHeight="1" x14ac:dyDescent="0.3"/>
    <row r="119" ht="15" customHeight="1" x14ac:dyDescent="0.3"/>
    <row r="120" ht="15" customHeight="1" x14ac:dyDescent="0.3"/>
    <row r="121" ht="15" customHeight="1" x14ac:dyDescent="0.3"/>
    <row r="122" ht="15" customHeight="1" x14ac:dyDescent="0.3"/>
    <row r="123" ht="15" customHeight="1" x14ac:dyDescent="0.3"/>
    <row r="124" ht="15" customHeight="1" x14ac:dyDescent="0.3"/>
    <row r="125" ht="15" customHeight="1" x14ac:dyDescent="0.3"/>
    <row r="126" ht="15" customHeight="1" x14ac:dyDescent="0.3"/>
    <row r="127" ht="15" customHeight="1" x14ac:dyDescent="0.3"/>
    <row r="128" ht="15" customHeight="1" x14ac:dyDescent="0.3"/>
    <row r="129" ht="15" customHeight="1" x14ac:dyDescent="0.3"/>
    <row r="130" ht="15" customHeight="1" x14ac:dyDescent="0.3"/>
    <row r="131" ht="15" customHeight="1" x14ac:dyDescent="0.3"/>
    <row r="132" ht="15" customHeight="1" x14ac:dyDescent="0.3"/>
    <row r="133" ht="15" customHeight="1" x14ac:dyDescent="0.3"/>
    <row r="134" ht="15" customHeight="1" x14ac:dyDescent="0.3"/>
    <row r="135" ht="15" customHeight="1" x14ac:dyDescent="0.3"/>
    <row r="136" ht="15" customHeight="1" x14ac:dyDescent="0.3"/>
    <row r="137" ht="15" customHeight="1" x14ac:dyDescent="0.3"/>
    <row r="138" ht="15" customHeight="1" x14ac:dyDescent="0.3"/>
    <row r="139" ht="15" customHeight="1" x14ac:dyDescent="0.3"/>
    <row r="140" ht="15" customHeight="1" x14ac:dyDescent="0.3"/>
    <row r="141" ht="15" customHeight="1" x14ac:dyDescent="0.3"/>
    <row r="142" ht="15" customHeight="1" x14ac:dyDescent="0.3"/>
    <row r="143" ht="15" customHeight="1" x14ac:dyDescent="0.3"/>
    <row r="144" ht="15" customHeight="1" x14ac:dyDescent="0.3"/>
    <row r="145" ht="15" customHeight="1" x14ac:dyDescent="0.3"/>
    <row r="146" ht="15" customHeight="1" x14ac:dyDescent="0.3"/>
    <row r="147" ht="15" customHeight="1" x14ac:dyDescent="0.3"/>
    <row r="148" ht="15" customHeight="1" x14ac:dyDescent="0.3"/>
    <row r="149" ht="15" customHeight="1" x14ac:dyDescent="0.3"/>
    <row r="150" ht="15" customHeight="1" x14ac:dyDescent="0.3"/>
    <row r="151" ht="15" customHeight="1" x14ac:dyDescent="0.3"/>
    <row r="152" ht="15" customHeight="1" x14ac:dyDescent="0.3"/>
    <row r="153" ht="15" customHeight="1" x14ac:dyDescent="0.3"/>
    <row r="154" ht="15" customHeight="1" x14ac:dyDescent="0.3"/>
    <row r="155" ht="15" customHeight="1" x14ac:dyDescent="0.3"/>
    <row r="156" ht="15" customHeight="1" x14ac:dyDescent="0.3"/>
    <row r="157" ht="15" customHeight="1" x14ac:dyDescent="0.3"/>
    <row r="158" ht="15" customHeight="1" x14ac:dyDescent="0.3"/>
    <row r="159" ht="15" customHeight="1" x14ac:dyDescent="0.3"/>
    <row r="160" ht="15" customHeight="1" x14ac:dyDescent="0.3"/>
    <row r="161" ht="15" customHeight="1" x14ac:dyDescent="0.3"/>
    <row r="162" ht="15" customHeight="1" x14ac:dyDescent="0.3"/>
    <row r="163" ht="15" customHeight="1" x14ac:dyDescent="0.3"/>
    <row r="164" ht="15" customHeight="1" x14ac:dyDescent="0.3"/>
    <row r="165" ht="15" customHeight="1" x14ac:dyDescent="0.3"/>
    <row r="166" ht="15" customHeight="1" x14ac:dyDescent="0.3"/>
    <row r="167" ht="15" customHeight="1" x14ac:dyDescent="0.3"/>
    <row r="168" ht="15" customHeight="1" x14ac:dyDescent="0.3"/>
    <row r="169" ht="15" customHeight="1" x14ac:dyDescent="0.3"/>
    <row r="170" ht="15" customHeight="1" x14ac:dyDescent="0.3"/>
    <row r="171" ht="15" customHeight="1" x14ac:dyDescent="0.3"/>
    <row r="172" ht="15" customHeight="1" x14ac:dyDescent="0.3"/>
    <row r="173" ht="15" customHeight="1" x14ac:dyDescent="0.3"/>
    <row r="174" ht="15" customHeight="1" x14ac:dyDescent="0.3"/>
    <row r="175" ht="15" customHeight="1" x14ac:dyDescent="0.3"/>
    <row r="176" ht="15" customHeight="1" x14ac:dyDescent="0.3"/>
    <row r="177" ht="15" customHeight="1" x14ac:dyDescent="0.3"/>
    <row r="178" ht="15" customHeight="1" x14ac:dyDescent="0.3"/>
    <row r="179" ht="15" customHeight="1" x14ac:dyDescent="0.3"/>
    <row r="180" ht="15" customHeight="1" x14ac:dyDescent="0.3"/>
    <row r="181" ht="15" customHeight="1" x14ac:dyDescent="0.3"/>
    <row r="182" ht="15" customHeight="1" x14ac:dyDescent="0.3"/>
    <row r="183" ht="15" customHeight="1" x14ac:dyDescent="0.3"/>
    <row r="184" ht="15" customHeight="1" x14ac:dyDescent="0.3"/>
    <row r="185" ht="15" customHeight="1" x14ac:dyDescent="0.3"/>
    <row r="186" ht="15" customHeight="1" x14ac:dyDescent="0.3"/>
    <row r="187" ht="15" customHeight="1" x14ac:dyDescent="0.3"/>
    <row r="188" ht="15" customHeight="1" x14ac:dyDescent="0.3"/>
    <row r="189" ht="15" customHeight="1" x14ac:dyDescent="0.3"/>
    <row r="190" ht="15" customHeight="1" x14ac:dyDescent="0.3"/>
    <row r="191" ht="15" customHeight="1" x14ac:dyDescent="0.3"/>
    <row r="192" ht="15" customHeight="1" x14ac:dyDescent="0.3"/>
    <row r="193" ht="15" customHeight="1" x14ac:dyDescent="0.3"/>
    <row r="194" ht="15" customHeight="1" x14ac:dyDescent="0.3"/>
    <row r="195" ht="15" customHeight="1" x14ac:dyDescent="0.3"/>
    <row r="196" ht="15" customHeight="1" x14ac:dyDescent="0.3"/>
    <row r="197" ht="15" customHeight="1" x14ac:dyDescent="0.3"/>
    <row r="198" ht="15" customHeight="1" x14ac:dyDescent="0.3"/>
    <row r="199" ht="15" customHeight="1" x14ac:dyDescent="0.3"/>
    <row r="200" ht="15" customHeight="1" x14ac:dyDescent="0.3"/>
    <row r="201" ht="15" customHeight="1" x14ac:dyDescent="0.3"/>
    <row r="202" ht="15" customHeight="1" x14ac:dyDescent="0.3"/>
    <row r="203" ht="15" customHeight="1" x14ac:dyDescent="0.3"/>
    <row r="204" ht="15" customHeight="1" x14ac:dyDescent="0.3"/>
    <row r="205" ht="15" customHeight="1" x14ac:dyDescent="0.3"/>
    <row r="206" ht="15" customHeight="1" x14ac:dyDescent="0.3"/>
    <row r="207" ht="15" customHeight="1" x14ac:dyDescent="0.3"/>
    <row r="208" ht="15" customHeight="1" x14ac:dyDescent="0.3"/>
    <row r="209" ht="15" customHeight="1" x14ac:dyDescent="0.3"/>
    <row r="210" ht="15" customHeight="1" x14ac:dyDescent="0.3"/>
    <row r="211" ht="15" customHeight="1" x14ac:dyDescent="0.3"/>
    <row r="212" ht="15" customHeight="1" x14ac:dyDescent="0.3"/>
    <row r="213" ht="15" customHeight="1" x14ac:dyDescent="0.3"/>
    <row r="214" ht="15" customHeight="1" x14ac:dyDescent="0.3"/>
    <row r="215" ht="15" customHeight="1" x14ac:dyDescent="0.3"/>
    <row r="216" ht="15" customHeight="1" x14ac:dyDescent="0.3"/>
    <row r="217" ht="15" customHeight="1" x14ac:dyDescent="0.3"/>
    <row r="218" ht="15" customHeight="1" x14ac:dyDescent="0.3"/>
    <row r="219" ht="15" customHeight="1" x14ac:dyDescent="0.3"/>
    <row r="220" ht="15" customHeight="1" x14ac:dyDescent="0.3"/>
    <row r="221" ht="15" customHeight="1" x14ac:dyDescent="0.3"/>
    <row r="222" ht="15" customHeight="1" x14ac:dyDescent="0.3"/>
    <row r="223" ht="15" customHeight="1" x14ac:dyDescent="0.3"/>
    <row r="224" ht="15" customHeight="1" x14ac:dyDescent="0.3"/>
    <row r="225" ht="15" customHeight="1" x14ac:dyDescent="0.3"/>
    <row r="226" ht="15" customHeight="1" x14ac:dyDescent="0.3"/>
    <row r="227" ht="15" customHeight="1" x14ac:dyDescent="0.3"/>
    <row r="228" ht="15" customHeight="1" x14ac:dyDescent="0.3"/>
    <row r="229" ht="15" customHeight="1" x14ac:dyDescent="0.3"/>
    <row r="230" ht="15" customHeight="1" x14ac:dyDescent="0.3"/>
    <row r="231" ht="15" customHeight="1" x14ac:dyDescent="0.3"/>
    <row r="232" ht="15" customHeight="1" x14ac:dyDescent="0.3"/>
    <row r="233" ht="15" customHeight="1" x14ac:dyDescent="0.3"/>
    <row r="234" ht="15" customHeight="1" x14ac:dyDescent="0.3"/>
    <row r="235" ht="15" customHeight="1" x14ac:dyDescent="0.3"/>
    <row r="236" ht="15" customHeight="1" x14ac:dyDescent="0.3"/>
    <row r="237" ht="15" customHeight="1" x14ac:dyDescent="0.3"/>
    <row r="238" ht="15" customHeight="1" x14ac:dyDescent="0.3"/>
    <row r="239" ht="15" customHeight="1" x14ac:dyDescent="0.3"/>
    <row r="240" ht="15" customHeight="1" x14ac:dyDescent="0.3"/>
    <row r="241" ht="15" customHeight="1" x14ac:dyDescent="0.3"/>
    <row r="242" ht="15" customHeight="1" x14ac:dyDescent="0.3"/>
    <row r="243" ht="15" customHeight="1" x14ac:dyDescent="0.3"/>
    <row r="244" ht="15" customHeight="1" x14ac:dyDescent="0.3"/>
    <row r="245" ht="15" customHeight="1" x14ac:dyDescent="0.3"/>
    <row r="246" ht="15" customHeight="1" x14ac:dyDescent="0.3"/>
    <row r="247" ht="15" customHeight="1" x14ac:dyDescent="0.3"/>
    <row r="248" ht="15" customHeight="1" x14ac:dyDescent="0.3"/>
    <row r="249" ht="15" customHeight="1" x14ac:dyDescent="0.3"/>
    <row r="250" ht="15" customHeight="1" x14ac:dyDescent="0.3"/>
    <row r="251" ht="15" customHeight="1" x14ac:dyDescent="0.3"/>
    <row r="252" ht="15" customHeight="1" x14ac:dyDescent="0.3"/>
    <row r="253" ht="15" customHeight="1" x14ac:dyDescent="0.3"/>
    <row r="254" ht="15" customHeight="1" x14ac:dyDescent="0.3"/>
    <row r="255" ht="15" customHeight="1" x14ac:dyDescent="0.3"/>
    <row r="256" ht="15" customHeight="1" x14ac:dyDescent="0.3"/>
    <row r="257" ht="15" customHeight="1" x14ac:dyDescent="0.3"/>
    <row r="258" ht="15" customHeight="1" x14ac:dyDescent="0.3"/>
    <row r="259" ht="15" customHeight="1" x14ac:dyDescent="0.3"/>
    <row r="260" ht="15" customHeight="1" x14ac:dyDescent="0.3"/>
    <row r="261" ht="15" customHeight="1" x14ac:dyDescent="0.3"/>
    <row r="262" ht="15" customHeight="1" x14ac:dyDescent="0.3"/>
    <row r="263" ht="15" customHeight="1" x14ac:dyDescent="0.3"/>
    <row r="264" ht="15" customHeight="1" x14ac:dyDescent="0.3"/>
    <row r="265" ht="15" customHeight="1" x14ac:dyDescent="0.3"/>
    <row r="266" ht="15" customHeight="1" x14ac:dyDescent="0.3"/>
    <row r="267" ht="15" customHeight="1" x14ac:dyDescent="0.3"/>
    <row r="268" ht="15" customHeight="1" x14ac:dyDescent="0.3"/>
    <row r="269" ht="15" customHeight="1" x14ac:dyDescent="0.3"/>
    <row r="270" ht="15" customHeight="1" x14ac:dyDescent="0.3"/>
    <row r="271" ht="15" customHeight="1" x14ac:dyDescent="0.3"/>
    <row r="272" ht="15" customHeight="1" x14ac:dyDescent="0.3"/>
    <row r="273" ht="15" customHeight="1" x14ac:dyDescent="0.3"/>
  </sheetData>
  <mergeCells count="1">
    <mergeCell ref="B2:D2"/>
  </mergeCells>
  <phoneticPr fontId="1" type="noConversion"/>
  <conditionalFormatting sqref="B5:B30">
    <cfRule type="expression" dxfId="0" priority="1">
      <formula>C5&lt;&gt;"Sequor"</formula>
    </cfRule>
  </conditionalFormatting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9309E3-2D3B-409F-9EBB-24757F8728E1}">
  <sheetPr codeName="Feuil5"/>
  <dimension ref="B2:H56"/>
  <sheetViews>
    <sheetView workbookViewId="0">
      <selection activeCell="F20" sqref="F20"/>
    </sheetView>
  </sheetViews>
  <sheetFormatPr baseColWidth="10" defaultRowHeight="14.4" x14ac:dyDescent="0.3"/>
  <cols>
    <col min="1" max="1" width="5.77734375" customWidth="1"/>
    <col min="2" max="2" width="31.21875" bestFit="1" customWidth="1"/>
    <col min="3" max="3" width="10.6640625" bestFit="1" customWidth="1"/>
    <col min="5" max="6" width="15.77734375" style="1" customWidth="1"/>
    <col min="8" max="8" width="12.88671875" bestFit="1" customWidth="1"/>
  </cols>
  <sheetData>
    <row r="2" spans="2:8" ht="25.8" x14ac:dyDescent="0.3">
      <c r="B2" s="2" t="s">
        <v>29</v>
      </c>
      <c r="C2" s="2">
        <f>Planning!AI5+2021</f>
        <v>2022</v>
      </c>
      <c r="E2" s="46" t="s">
        <v>31</v>
      </c>
      <c r="F2" s="46"/>
      <c r="G2" s="46"/>
      <c r="H2" s="46"/>
    </row>
    <row r="3" spans="2:8" x14ac:dyDescent="0.3">
      <c r="B3" s="1"/>
      <c r="C3" s="1"/>
    </row>
    <row r="4" spans="2:8" x14ac:dyDescent="0.3">
      <c r="B4" s="5" t="s">
        <v>30</v>
      </c>
      <c r="C4" s="5" t="s">
        <v>28</v>
      </c>
      <c r="E4" s="5" t="s">
        <v>0</v>
      </c>
      <c r="F4" s="5" t="s">
        <v>1</v>
      </c>
      <c r="H4" s="1" t="s">
        <v>33</v>
      </c>
    </row>
    <row r="5" spans="2:8" x14ac:dyDescent="0.3">
      <c r="B5" s="6" t="s">
        <v>24</v>
      </c>
      <c r="C5" s="7">
        <f>DATE($C$2,1,1)</f>
        <v>44562</v>
      </c>
      <c r="E5" s="5" t="s">
        <v>2</v>
      </c>
      <c r="F5" s="5">
        <v>2022</v>
      </c>
      <c r="H5" s="1">
        <v>1</v>
      </c>
    </row>
    <row r="6" spans="2:8" x14ac:dyDescent="0.3">
      <c r="B6" s="6" t="s">
        <v>13</v>
      </c>
      <c r="C6" s="7">
        <f>ROUND(DATE($C$2,4,MOD(234-11*MOD($C$2,19),30))/7,)*7-6</f>
        <v>44668</v>
      </c>
      <c r="E6" s="5" t="s">
        <v>3</v>
      </c>
      <c r="F6" s="5">
        <v>2023</v>
      </c>
      <c r="H6" s="1">
        <v>2</v>
      </c>
    </row>
    <row r="7" spans="2:8" x14ac:dyDescent="0.3">
      <c r="B7" s="6" t="s">
        <v>14</v>
      </c>
      <c r="C7" s="7">
        <f>C6+1</f>
        <v>44669</v>
      </c>
      <c r="E7" s="5" t="s">
        <v>4</v>
      </c>
      <c r="F7" s="5">
        <v>2024</v>
      </c>
      <c r="H7" s="1">
        <v>3</v>
      </c>
    </row>
    <row r="8" spans="2:8" x14ac:dyDescent="0.3">
      <c r="B8" s="6" t="s">
        <v>25</v>
      </c>
      <c r="C8" s="7">
        <f>DATE($C$2,5,1)</f>
        <v>44682</v>
      </c>
      <c r="E8" s="5" t="s">
        <v>5</v>
      </c>
      <c r="F8" s="5">
        <v>2025</v>
      </c>
      <c r="H8" s="1">
        <v>4</v>
      </c>
    </row>
    <row r="9" spans="2:8" x14ac:dyDescent="0.3">
      <c r="B9" s="6" t="s">
        <v>19</v>
      </c>
      <c r="C9" s="7">
        <f>DATE($C$2,5,8)</f>
        <v>44689</v>
      </c>
      <c r="E9" s="5" t="s">
        <v>6</v>
      </c>
      <c r="F9" s="5">
        <v>2026</v>
      </c>
      <c r="H9" s="1">
        <v>5</v>
      </c>
    </row>
    <row r="10" spans="2:8" x14ac:dyDescent="0.3">
      <c r="B10" s="6" t="s">
        <v>16</v>
      </c>
      <c r="C10" s="7">
        <f>C6+39</f>
        <v>44707</v>
      </c>
      <c r="E10" s="5" t="s">
        <v>7</v>
      </c>
      <c r="F10" s="5">
        <v>2027</v>
      </c>
      <c r="H10" s="1">
        <v>6</v>
      </c>
    </row>
    <row r="11" spans="2:8" x14ac:dyDescent="0.3">
      <c r="B11" s="6" t="s">
        <v>15</v>
      </c>
      <c r="C11" s="7">
        <f>C6+49</f>
        <v>44717</v>
      </c>
      <c r="E11" s="5" t="s">
        <v>34</v>
      </c>
      <c r="F11" s="5">
        <v>2028</v>
      </c>
      <c r="H11" s="1">
        <v>7</v>
      </c>
    </row>
    <row r="12" spans="2:8" x14ac:dyDescent="0.3">
      <c r="B12" s="6" t="s">
        <v>17</v>
      </c>
      <c r="C12" s="7">
        <f>C6+50</f>
        <v>44718</v>
      </c>
      <c r="E12" s="5" t="s">
        <v>8</v>
      </c>
      <c r="F12" s="5">
        <v>2029</v>
      </c>
      <c r="H12" s="1">
        <v>8</v>
      </c>
    </row>
    <row r="13" spans="2:8" x14ac:dyDescent="0.3">
      <c r="B13" s="6" t="s">
        <v>20</v>
      </c>
      <c r="C13" s="7">
        <f>DATE($C$2,7,14)</f>
        <v>44756</v>
      </c>
      <c r="E13" s="5" t="s">
        <v>9</v>
      </c>
      <c r="F13" s="5">
        <v>2030</v>
      </c>
      <c r="H13" s="1">
        <v>9</v>
      </c>
    </row>
    <row r="14" spans="2:8" x14ac:dyDescent="0.3">
      <c r="B14" s="6" t="s">
        <v>21</v>
      </c>
      <c r="C14" s="7">
        <f>DATE($C$2,8,15)</f>
        <v>44788</v>
      </c>
      <c r="E14" s="5" t="s">
        <v>10</v>
      </c>
      <c r="F14" s="5">
        <v>2031</v>
      </c>
      <c r="H14" s="1">
        <v>10</v>
      </c>
    </row>
    <row r="15" spans="2:8" x14ac:dyDescent="0.3">
      <c r="B15" s="6" t="s">
        <v>18</v>
      </c>
      <c r="C15" s="7">
        <f>DATE($C$2,11,1)</f>
        <v>44866</v>
      </c>
      <c r="E15" s="5" t="s">
        <v>11</v>
      </c>
      <c r="F15" s="5">
        <v>2032</v>
      </c>
      <c r="H15" s="1">
        <v>11</v>
      </c>
    </row>
    <row r="16" spans="2:8" x14ac:dyDescent="0.3">
      <c r="B16" s="6" t="s">
        <v>22</v>
      </c>
      <c r="C16" s="7">
        <f>DATE($C$2,11,11)</f>
        <v>44876</v>
      </c>
      <c r="E16" s="5" t="s">
        <v>12</v>
      </c>
      <c r="F16" s="5">
        <v>2033</v>
      </c>
      <c r="H16" s="1">
        <v>12</v>
      </c>
    </row>
    <row r="17" spans="2:8" x14ac:dyDescent="0.3">
      <c r="B17" s="8" t="s">
        <v>23</v>
      </c>
      <c r="C17" s="9">
        <f>DATE($C$2,12,25)</f>
        <v>44920</v>
      </c>
      <c r="H17" s="1">
        <v>13</v>
      </c>
    </row>
    <row r="18" spans="2:8" x14ac:dyDescent="0.3">
      <c r="H18" s="1">
        <v>14</v>
      </c>
    </row>
    <row r="19" spans="2:8" x14ac:dyDescent="0.3">
      <c r="H19" s="1">
        <v>15</v>
      </c>
    </row>
    <row r="20" spans="2:8" x14ac:dyDescent="0.3">
      <c r="H20" s="1">
        <v>16</v>
      </c>
    </row>
    <row r="21" spans="2:8" x14ac:dyDescent="0.3">
      <c r="H21" s="1">
        <v>17</v>
      </c>
    </row>
    <row r="22" spans="2:8" x14ac:dyDescent="0.3">
      <c r="H22" s="1">
        <v>18</v>
      </c>
    </row>
    <row r="23" spans="2:8" x14ac:dyDescent="0.3">
      <c r="H23" s="1">
        <v>19</v>
      </c>
    </row>
    <row r="24" spans="2:8" x14ac:dyDescent="0.3">
      <c r="H24" s="1">
        <v>20</v>
      </c>
    </row>
    <row r="25" spans="2:8" x14ac:dyDescent="0.3">
      <c r="H25" s="1">
        <v>21</v>
      </c>
    </row>
    <row r="26" spans="2:8" x14ac:dyDescent="0.3">
      <c r="H26" s="1">
        <v>22</v>
      </c>
    </row>
    <row r="27" spans="2:8" x14ac:dyDescent="0.3">
      <c r="H27" s="1">
        <v>23</v>
      </c>
    </row>
    <row r="28" spans="2:8" x14ac:dyDescent="0.3">
      <c r="H28" s="1">
        <v>24</v>
      </c>
    </row>
    <row r="29" spans="2:8" x14ac:dyDescent="0.3">
      <c r="H29" s="1">
        <v>25</v>
      </c>
    </row>
    <row r="30" spans="2:8" x14ac:dyDescent="0.3">
      <c r="H30" s="1">
        <v>26</v>
      </c>
    </row>
    <row r="31" spans="2:8" x14ac:dyDescent="0.3">
      <c r="H31" s="1">
        <v>27</v>
      </c>
    </row>
    <row r="32" spans="2:8" x14ac:dyDescent="0.3">
      <c r="H32" s="1">
        <v>28</v>
      </c>
    </row>
    <row r="33" spans="8:8" x14ac:dyDescent="0.3">
      <c r="H33" s="1">
        <v>29</v>
      </c>
    </row>
    <row r="34" spans="8:8" x14ac:dyDescent="0.3">
      <c r="H34" s="1">
        <v>30</v>
      </c>
    </row>
    <row r="35" spans="8:8" x14ac:dyDescent="0.3">
      <c r="H35" s="1">
        <v>31</v>
      </c>
    </row>
    <row r="36" spans="8:8" x14ac:dyDescent="0.3">
      <c r="H36" s="1">
        <v>32</v>
      </c>
    </row>
    <row r="37" spans="8:8" x14ac:dyDescent="0.3">
      <c r="H37" s="1">
        <v>33</v>
      </c>
    </row>
    <row r="38" spans="8:8" x14ac:dyDescent="0.3">
      <c r="H38" s="1">
        <v>34</v>
      </c>
    </row>
    <row r="39" spans="8:8" x14ac:dyDescent="0.3">
      <c r="H39" s="1">
        <v>35</v>
      </c>
    </row>
    <row r="40" spans="8:8" x14ac:dyDescent="0.3">
      <c r="H40" s="1">
        <v>36</v>
      </c>
    </row>
    <row r="41" spans="8:8" x14ac:dyDescent="0.3">
      <c r="H41" s="1">
        <v>37</v>
      </c>
    </row>
    <row r="42" spans="8:8" x14ac:dyDescent="0.3">
      <c r="H42" s="1">
        <v>38</v>
      </c>
    </row>
    <row r="43" spans="8:8" x14ac:dyDescent="0.3">
      <c r="H43" s="1">
        <v>39</v>
      </c>
    </row>
    <row r="44" spans="8:8" x14ac:dyDescent="0.3">
      <c r="H44" s="1">
        <v>40</v>
      </c>
    </row>
    <row r="45" spans="8:8" x14ac:dyDescent="0.3">
      <c r="H45" s="1">
        <v>41</v>
      </c>
    </row>
    <row r="46" spans="8:8" x14ac:dyDescent="0.3">
      <c r="H46" s="1">
        <v>42</v>
      </c>
    </row>
    <row r="47" spans="8:8" x14ac:dyDescent="0.3">
      <c r="H47" s="1">
        <v>43</v>
      </c>
    </row>
    <row r="48" spans="8:8" x14ac:dyDescent="0.3">
      <c r="H48" s="1">
        <v>44</v>
      </c>
    </row>
    <row r="49" spans="8:8" x14ac:dyDescent="0.3">
      <c r="H49" s="1">
        <v>45</v>
      </c>
    </row>
    <row r="50" spans="8:8" x14ac:dyDescent="0.3">
      <c r="H50" s="1">
        <v>46</v>
      </c>
    </row>
    <row r="51" spans="8:8" x14ac:dyDescent="0.3">
      <c r="H51" s="1">
        <v>47</v>
      </c>
    </row>
    <row r="52" spans="8:8" x14ac:dyDescent="0.3">
      <c r="H52" s="1">
        <v>48</v>
      </c>
    </row>
    <row r="53" spans="8:8" x14ac:dyDescent="0.3">
      <c r="H53" s="1">
        <v>49</v>
      </c>
    </row>
    <row r="54" spans="8:8" x14ac:dyDescent="0.3">
      <c r="H54" s="1">
        <v>50</v>
      </c>
    </row>
    <row r="55" spans="8:8" x14ac:dyDescent="0.3">
      <c r="H55" s="1">
        <v>51</v>
      </c>
    </row>
    <row r="56" spans="8:8" x14ac:dyDescent="0.3">
      <c r="H56" s="1">
        <v>52</v>
      </c>
    </row>
  </sheetData>
  <mergeCells count="1">
    <mergeCell ref="E2:H2"/>
  </mergeCells>
  <phoneticPr fontId="1" type="noConversion"/>
  <pageMargins left="0.7" right="0.7" top="0.75" bottom="0.75" header="0.3" footer="0.3"/>
  <tableParts count="3">
    <tablePart r:id="rId1"/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Planning</vt:lpstr>
      <vt:lpstr>Personnel</vt:lpstr>
      <vt:lpstr>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Raphael CARRET</dc:creator>
  <cp:lastModifiedBy>Raphael CARRET</cp:lastModifiedBy>
  <dcterms:created xsi:type="dcterms:W3CDTF">2022-04-06T14:20:35Z</dcterms:created>
  <dcterms:modified xsi:type="dcterms:W3CDTF">2022-04-15T14:27:30Z</dcterms:modified>
</cp:coreProperties>
</file>