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esktop\"/>
    </mc:Choice>
  </mc:AlternateContent>
  <xr:revisionPtr revIDLastSave="0" documentId="13_ncr:1_{30277E30-94F9-47BB-9341-6EA0855EE653}" xr6:coauthVersionLast="47" xr6:coauthVersionMax="47" xr10:uidLastSave="{00000000-0000-0000-0000-000000000000}"/>
  <bookViews>
    <workbookView xWindow="20370" yWindow="-120" windowWidth="29040" windowHeight="15840" activeTab="1" xr2:uid="{FC5682DC-BE1C-4166-B261-6BD1571D1495}"/>
  </bookViews>
  <sheets>
    <sheet name="Plan de Charge" sheetId="25" r:id="rId1"/>
    <sheet name="Appros et ST" sheetId="11" r:id="rId2"/>
    <sheet name="Facturation" sheetId="8" r:id="rId3"/>
  </sheets>
  <externalReferences>
    <externalReference r:id="rId4"/>
  </externalReferences>
  <definedNames>
    <definedName name="Divers" localSheetId="0">#REF!</definedName>
    <definedName name="Divers">#REF!</definedName>
    <definedName name="eco12ème" localSheetId="0">#REF!</definedName>
    <definedName name="eco12ème">#REF!</definedName>
    <definedName name="eco1èreL" localSheetId="0">#REF!</definedName>
    <definedName name="eco1èreL">#REF!</definedName>
    <definedName name="eco1èreS" localSheetId="0">#REF!</definedName>
    <definedName name="eco1èreS">#REF!</definedName>
    <definedName name="eco2ndeS" localSheetId="0">#REF!</definedName>
    <definedName name="eco2ndeS">#REF!</definedName>
    <definedName name="eco3ème" localSheetId="0">#REF!</definedName>
    <definedName name="eco3ème">#REF!</definedName>
    <definedName name="eco4ème" localSheetId="0">#REF!</definedName>
    <definedName name="eco4ème">#REF!</definedName>
    <definedName name="eco5ème" localSheetId="0">#REF!</definedName>
    <definedName name="eco5ème">#REF!</definedName>
    <definedName name="eco6ème" localSheetId="0">#REF!</definedName>
    <definedName name="eco6ème">#REF!</definedName>
    <definedName name="ecoCE" localSheetId="0">#REF!</definedName>
    <definedName name="ecoCE">#REF!</definedName>
    <definedName name="ecoCM" localSheetId="0">#REF!</definedName>
    <definedName name="ecoCM">#REF!</definedName>
    <definedName name="ecoCP1" localSheetId="0">#REF!</definedName>
    <definedName name="ecoCP1">#REF!</definedName>
    <definedName name="ecoCP2" localSheetId="0">#REF!</definedName>
    <definedName name="ecoCP2">#REF!</definedName>
    <definedName name="ecoje" localSheetId="0">#REF!</definedName>
    <definedName name="ecoje">#REF!</definedName>
    <definedName name="ecoM.S." localSheetId="0">#REF!</definedName>
    <definedName name="ecoM.S.">#REF!</definedName>
    <definedName name="ecoTL" localSheetId="0">#REF!</definedName>
    <definedName name="ecoTL">#REF!</definedName>
    <definedName name="ecoTPS" localSheetId="0">#REF!</definedName>
    <definedName name="ecoTPS">#REF!</definedName>
    <definedName name="ecoTS" localSheetId="0">#REF!</definedName>
    <definedName name="ecoTS">#REF!</definedName>
    <definedName name="FGECO" localSheetId="0">#REF!</definedName>
    <definedName name="FGECO">#REF!</definedName>
    <definedName name="Listenature" localSheetId="0">#REF!</definedName>
    <definedName name="Listenature">#REF!</definedName>
    <definedName name="MECANI" localSheetId="0">[1]Commande!#REF!</definedName>
    <definedName name="MECANI">#REF!</definedName>
    <definedName name="montantClasseVerte" localSheetId="0">#REF!</definedName>
    <definedName name="montantClasseVerte">#REF!</definedName>
    <definedName name="montantDiver1" localSheetId="0">#REF!</definedName>
    <definedName name="montantDiver1">#REF!</definedName>
    <definedName name="montantDivers2" localSheetId="0">#REF!</definedName>
    <definedName name="montantDivers2">#REF!</definedName>
    <definedName name="montantDivers3" localSheetId="0">#REF!</definedName>
    <definedName name="montantDivers3">#REF!</definedName>
    <definedName name="montantExcursion" localSheetId="0">#REF!</definedName>
    <definedName name="montantExcursion">#REF!</definedName>
    <definedName name="montantF.G." localSheetId="0">#REF!</definedName>
    <definedName name="montantF.G.">#REF!</definedName>
    <definedName name="montantFête" localSheetId="0">#REF!</definedName>
    <definedName name="montantFête">#REF!</definedName>
    <definedName name="montantPiano" localSheetId="0">#REF!</definedName>
    <definedName name="montantPiano">#REF!</definedName>
    <definedName name="montantPiscine" localSheetId="0">#REF!</definedName>
    <definedName name="montantPiscine">#REF!</definedName>
    <definedName name="montantshort" localSheetId="0">#REF!</definedName>
    <definedName name="montantshort">#REF!</definedName>
    <definedName name="montantT.S." localSheetId="0">#REF!</definedName>
    <definedName name="montantT.S.">#REF!</definedName>
    <definedName name="montantTenue" localSheetId="0">#REF!</definedName>
    <definedName name="montantTenue">#REF!</definedName>
    <definedName name="paramG10" localSheetId="0">#REF!</definedName>
    <definedName name="paramG10">#REF!</definedName>
    <definedName name="paramG11" localSheetId="0">#REF!</definedName>
    <definedName name="paramG11">#REF!</definedName>
    <definedName name="paramG12" localSheetId="0">#REF!</definedName>
    <definedName name="paramG12">#REF!</definedName>
    <definedName name="paramG13" localSheetId="0">#REF!</definedName>
    <definedName name="paramG13">#REF!</definedName>
    <definedName name="paramG14" localSheetId="0">#REF!</definedName>
    <definedName name="paramG14">#REF!</definedName>
    <definedName name="paramG15" localSheetId="0">#REF!</definedName>
    <definedName name="paramG15">#REF!</definedName>
    <definedName name="paramG4" localSheetId="0">#REF!</definedName>
    <definedName name="paramG4">#REF!</definedName>
    <definedName name="paramG5" localSheetId="0">#REF!</definedName>
    <definedName name="paramG5">#REF!</definedName>
    <definedName name="paramG6" localSheetId="0">#REF!</definedName>
    <definedName name="paramG6">#REF!</definedName>
    <definedName name="paramG7" localSheetId="0">#REF!</definedName>
    <definedName name="paramG7">#REF!</definedName>
    <definedName name="paramG8" localSheetId="0">#REF!</definedName>
    <definedName name="paramG8">#REF!</definedName>
    <definedName name="paramG9" localSheetId="0">#REF!</definedName>
    <definedName name="paramG9">#REF!</definedName>
    <definedName name="paramH10" localSheetId="0">#REF!</definedName>
    <definedName name="paramH10">#REF!</definedName>
    <definedName name="paramH11" localSheetId="0">#REF!</definedName>
    <definedName name="paramH11">#REF!</definedName>
    <definedName name="paramH12" localSheetId="0">#REF!</definedName>
    <definedName name="paramH12">#REF!</definedName>
    <definedName name="paramH13" localSheetId="0">#REF!</definedName>
    <definedName name="paramH13">#REF!</definedName>
    <definedName name="paramH14" localSheetId="0">#REF!</definedName>
    <definedName name="paramH14">#REF!</definedName>
    <definedName name="paramH15" localSheetId="0">#REF!</definedName>
    <definedName name="paramH15">#REF!</definedName>
    <definedName name="paramH16" localSheetId="0">#REF!</definedName>
    <definedName name="paramH16">#REF!</definedName>
    <definedName name="paramH17" localSheetId="0">#REF!</definedName>
    <definedName name="paramH17">#REF!</definedName>
    <definedName name="paramH4" localSheetId="0">#REF!</definedName>
    <definedName name="paramH4">#REF!</definedName>
    <definedName name="paramH5" localSheetId="0">#REF!</definedName>
    <definedName name="paramH5">#REF!</definedName>
    <definedName name="paramH6" localSheetId="0">#REF!</definedName>
    <definedName name="paramH6">#REF!</definedName>
    <definedName name="paramH7" localSheetId="0">#REF!</definedName>
    <definedName name="paramH7">#REF!</definedName>
    <definedName name="paramH8" localSheetId="0">#REF!</definedName>
    <definedName name="paramH8">#REF!</definedName>
    <definedName name="paramH9" localSheetId="0">#REF!</definedName>
    <definedName name="paramH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8" l="1"/>
  <c r="I5" i="8"/>
  <c r="T47" i="25"/>
  <c r="I48" i="25"/>
  <c r="J48" i="25" s="1"/>
  <c r="K48" i="25" s="1"/>
  <c r="I101" i="25" l="1"/>
  <c r="I100" i="25"/>
  <c r="I99" i="25"/>
  <c r="I98" i="25"/>
  <c r="I97" i="25"/>
  <c r="I96" i="25"/>
  <c r="I95" i="25"/>
  <c r="I94" i="25"/>
  <c r="I93" i="25"/>
  <c r="F100" i="25" l="1"/>
  <c r="F99" i="25"/>
  <c r="F98" i="25"/>
  <c r="F97" i="25"/>
  <c r="F96" i="25"/>
  <c r="F95" i="25"/>
  <c r="F94" i="25"/>
  <c r="F93" i="25"/>
  <c r="H20" i="25"/>
  <c r="T20" i="25" s="1"/>
  <c r="T46" i="25"/>
  <c r="T45" i="25"/>
  <c r="S44" i="25"/>
  <c r="R44" i="25"/>
  <c r="Q44" i="25"/>
  <c r="O44" i="25"/>
  <c r="N44" i="25"/>
  <c r="M44" i="25"/>
  <c r="K44" i="25"/>
  <c r="J44" i="25"/>
  <c r="I44" i="25"/>
  <c r="T43" i="25"/>
  <c r="T41" i="25"/>
  <c r="S40" i="25"/>
  <c r="P40" i="25"/>
  <c r="O40" i="25"/>
  <c r="L40" i="25"/>
  <c r="K40" i="25"/>
  <c r="H40" i="25"/>
  <c r="T39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T38" i="25" s="1"/>
  <c r="T37" i="25"/>
  <c r="S36" i="25"/>
  <c r="R36" i="25"/>
  <c r="Q36" i="25"/>
  <c r="P36" i="25"/>
  <c r="O36" i="25"/>
  <c r="N36" i="25"/>
  <c r="M36" i="25"/>
  <c r="L36" i="25"/>
  <c r="K36" i="25"/>
  <c r="J36" i="25"/>
  <c r="I36" i="25"/>
  <c r="H36" i="25"/>
  <c r="T35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T33" i="25"/>
  <c r="T32" i="25"/>
  <c r="T31" i="25"/>
  <c r="S30" i="25"/>
  <c r="R30" i="25"/>
  <c r="Q30" i="25"/>
  <c r="O30" i="25"/>
  <c r="N30" i="25"/>
  <c r="M30" i="25"/>
  <c r="K30" i="25"/>
  <c r="J30" i="25"/>
  <c r="I30" i="25"/>
  <c r="T29" i="25"/>
  <c r="T27" i="25"/>
  <c r="S26" i="25"/>
  <c r="P26" i="25"/>
  <c r="O26" i="25"/>
  <c r="L26" i="25"/>
  <c r="K26" i="25"/>
  <c r="H26" i="25"/>
  <c r="T25" i="25"/>
  <c r="S24" i="25"/>
  <c r="R24" i="25"/>
  <c r="Q24" i="25"/>
  <c r="P24" i="25"/>
  <c r="O24" i="25"/>
  <c r="N24" i="25"/>
  <c r="M24" i="25"/>
  <c r="L24" i="25"/>
  <c r="K24" i="25"/>
  <c r="J24" i="25"/>
  <c r="I24" i="25"/>
  <c r="H24" i="25"/>
  <c r="T24" i="25" s="1"/>
  <c r="T23" i="25"/>
  <c r="S22" i="25"/>
  <c r="R22" i="25"/>
  <c r="Q22" i="25"/>
  <c r="P22" i="25"/>
  <c r="O22" i="25"/>
  <c r="N22" i="25"/>
  <c r="M22" i="25"/>
  <c r="L22" i="25"/>
  <c r="K22" i="25"/>
  <c r="J22" i="25"/>
  <c r="I22" i="25"/>
  <c r="H22" i="25"/>
  <c r="T21" i="25"/>
  <c r="S20" i="25"/>
  <c r="R20" i="25"/>
  <c r="Q20" i="25"/>
  <c r="P20" i="25"/>
  <c r="O20" i="25"/>
  <c r="N20" i="25"/>
  <c r="M20" i="25"/>
  <c r="L20" i="25"/>
  <c r="K20" i="25"/>
  <c r="J20" i="25"/>
  <c r="I20" i="25"/>
  <c r="T19" i="25"/>
  <c r="Y16" i="25"/>
  <c r="L14" i="25" s="1"/>
  <c r="Y17" i="25"/>
  <c r="K16" i="25" s="1"/>
  <c r="Y15" i="25"/>
  <c r="J12" i="25" s="1"/>
  <c r="I16" i="25"/>
  <c r="J16" i="25"/>
  <c r="L16" i="25"/>
  <c r="M16" i="25"/>
  <c r="N16" i="25"/>
  <c r="O16" i="25"/>
  <c r="P16" i="25"/>
  <c r="Q16" i="25"/>
  <c r="R16" i="25"/>
  <c r="S16" i="25"/>
  <c r="L12" i="25"/>
  <c r="Q12" i="25"/>
  <c r="H16" i="25"/>
  <c r="I10" i="25"/>
  <c r="J10" i="25"/>
  <c r="K10" i="25"/>
  <c r="L10" i="25"/>
  <c r="M10" i="25"/>
  <c r="N10" i="25"/>
  <c r="O10" i="25"/>
  <c r="P10" i="25"/>
  <c r="Q10" i="25"/>
  <c r="R10" i="25"/>
  <c r="S10" i="25"/>
  <c r="H10" i="25"/>
  <c r="I6" i="25"/>
  <c r="J6" i="25"/>
  <c r="K6" i="25"/>
  <c r="L6" i="25"/>
  <c r="M6" i="25"/>
  <c r="N6" i="25"/>
  <c r="O6" i="25"/>
  <c r="P6" i="25"/>
  <c r="Q6" i="25"/>
  <c r="R6" i="25"/>
  <c r="S6" i="25"/>
  <c r="H6" i="25"/>
  <c r="I8" i="25"/>
  <c r="J8" i="25"/>
  <c r="K8" i="25"/>
  <c r="L8" i="25"/>
  <c r="M8" i="25"/>
  <c r="N8" i="25"/>
  <c r="O8" i="25"/>
  <c r="P8" i="25"/>
  <c r="Q8" i="25"/>
  <c r="R8" i="25"/>
  <c r="S8" i="25"/>
  <c r="H8" i="25"/>
  <c r="R28" i="25" l="1"/>
  <c r="R42" i="25"/>
  <c r="K28" i="25"/>
  <c r="S28" i="25"/>
  <c r="J28" i="25"/>
  <c r="N28" i="25"/>
  <c r="J42" i="25"/>
  <c r="N42" i="25"/>
  <c r="S14" i="25"/>
  <c r="O28" i="25"/>
  <c r="K42" i="25"/>
  <c r="O42" i="25"/>
  <c r="S42" i="25"/>
  <c r="P12" i="25"/>
  <c r="O14" i="25"/>
  <c r="I26" i="25"/>
  <c r="M26" i="25"/>
  <c r="T26" i="25" s="1"/>
  <c r="Q26" i="25"/>
  <c r="H28" i="25"/>
  <c r="L28" i="25"/>
  <c r="P28" i="25"/>
  <c r="T34" i="25"/>
  <c r="I40" i="25"/>
  <c r="M40" i="25"/>
  <c r="Q40" i="25"/>
  <c r="H42" i="25"/>
  <c r="L42" i="25"/>
  <c r="P42" i="25"/>
  <c r="M12" i="25"/>
  <c r="K14" i="25"/>
  <c r="T22" i="25"/>
  <c r="J26" i="25"/>
  <c r="N26" i="25"/>
  <c r="R26" i="25"/>
  <c r="I28" i="25"/>
  <c r="M28" i="25"/>
  <c r="Q28" i="25"/>
  <c r="H30" i="25"/>
  <c r="T30" i="25" s="1"/>
  <c r="L30" i="25"/>
  <c r="P30" i="25"/>
  <c r="T36" i="25"/>
  <c r="J40" i="25"/>
  <c r="T40" i="25" s="1"/>
  <c r="N40" i="25"/>
  <c r="R40" i="25"/>
  <c r="I42" i="25"/>
  <c r="M42" i="25"/>
  <c r="Q42" i="25"/>
  <c r="H44" i="25"/>
  <c r="L44" i="25"/>
  <c r="P44" i="25"/>
  <c r="R14" i="25"/>
  <c r="H14" i="25"/>
  <c r="Q14" i="25"/>
  <c r="M14" i="25"/>
  <c r="I14" i="25"/>
  <c r="N14" i="25"/>
  <c r="J14" i="25"/>
  <c r="P14" i="25"/>
  <c r="S12" i="25"/>
  <c r="O12" i="25"/>
  <c r="I12" i="25"/>
  <c r="H12" i="25"/>
  <c r="R12" i="25"/>
  <c r="N12" i="25"/>
  <c r="K12" i="25"/>
  <c r="T44" i="25" l="1"/>
  <c r="T42" i="25"/>
  <c r="T28" i="25"/>
  <c r="T18" i="25"/>
  <c r="T11" i="25" l="1"/>
  <c r="H96" i="25" s="1"/>
  <c r="T13" i="25"/>
  <c r="H97" i="25" s="1"/>
  <c r="T15" i="25"/>
  <c r="H98" i="25" s="1"/>
  <c r="T17" i="25"/>
  <c r="T5" i="25"/>
  <c r="H93" i="25" s="1"/>
  <c r="T7" i="25"/>
  <c r="H94" i="25" s="1"/>
  <c r="T9" i="25"/>
  <c r="H95" i="25" s="1"/>
  <c r="T16" i="25" l="1"/>
  <c r="T10" i="25"/>
  <c r="T6" i="25"/>
  <c r="T8" i="25"/>
  <c r="T14" i="25" l="1"/>
  <c r="T12" i="25"/>
  <c r="H48" i="25"/>
  <c r="H51" i="25" s="1"/>
  <c r="I51" i="25" l="1"/>
  <c r="J51" i="25" l="1"/>
  <c r="L48" i="25" l="1"/>
  <c r="K51" i="25"/>
  <c r="M48" i="25" l="1"/>
  <c r="L51" i="25"/>
  <c r="F55" i="11"/>
  <c r="N48" i="25" l="1"/>
  <c r="M51" i="25"/>
  <c r="F30" i="11"/>
  <c r="F31" i="11"/>
  <c r="F32" i="11"/>
  <c r="F33" i="11"/>
  <c r="F34" i="11"/>
  <c r="F35" i="11"/>
  <c r="F36" i="11"/>
  <c r="F37" i="11"/>
  <c r="F38" i="11"/>
  <c r="F39" i="11"/>
  <c r="F40" i="11"/>
  <c r="F41" i="11"/>
  <c r="F45" i="11"/>
  <c r="F46" i="11"/>
  <c r="F2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9" i="11"/>
  <c r="O48" i="25" l="1"/>
  <c r="N51" i="25"/>
  <c r="F22" i="11"/>
  <c r="L4" i="11" s="1"/>
  <c r="P48" i="25" l="1"/>
  <c r="O51" i="25"/>
  <c r="Q48" i="25" l="1"/>
  <c r="P51" i="25"/>
  <c r="F47" i="11"/>
  <c r="L24" i="11" s="1"/>
  <c r="F26" i="8"/>
  <c r="I4" i="8" s="1"/>
  <c r="R48" i="25" l="1"/>
  <c r="Q51" i="25"/>
  <c r="S48" i="25" l="1"/>
  <c r="S51" i="25" s="1"/>
  <c r="R51" i="25"/>
</calcChain>
</file>

<file path=xl/sharedStrings.xml><?xml version="1.0" encoding="utf-8"?>
<sst xmlns="http://schemas.openxmlformats.org/spreadsheetml/2006/main" count="187" uniqueCount="54">
  <si>
    <t>PLAN DE CHARGE</t>
  </si>
  <si>
    <t>Montant</t>
  </si>
  <si>
    <t>Etudes</t>
  </si>
  <si>
    <t>Chargé d'affaires</t>
  </si>
  <si>
    <t>BILAN</t>
  </si>
  <si>
    <t>Réel</t>
  </si>
  <si>
    <t>FACTURATION</t>
  </si>
  <si>
    <t>Total</t>
  </si>
  <si>
    <t>Essais</t>
  </si>
  <si>
    <t>Encadrement études</t>
  </si>
  <si>
    <t>CHT</t>
  </si>
  <si>
    <t>Encadrement CHT</t>
  </si>
  <si>
    <t>DATE FACTURE</t>
  </si>
  <si>
    <t>N°FACTURE</t>
  </si>
  <si>
    <t>PREVISIONNEL</t>
  </si>
  <si>
    <t>REEL</t>
  </si>
  <si>
    <t>N°COMMANDE</t>
  </si>
  <si>
    <t>FOURNISSEUR</t>
  </si>
  <si>
    <t>APPROVISIONNEMENTS 
ET SOUS-TRAITANCE</t>
  </si>
  <si>
    <t>MONTANT</t>
  </si>
  <si>
    <t>OBJET</t>
  </si>
  <si>
    <t>DATE COMMANDE</t>
  </si>
  <si>
    <t>TOTAL</t>
  </si>
  <si>
    <t>Heures</t>
  </si>
  <si>
    <t>Encadrement Etudes</t>
  </si>
  <si>
    <t>QUANTITE</t>
  </si>
  <si>
    <t>Intervenant</t>
  </si>
  <si>
    <t>Taux Horaire</t>
  </si>
  <si>
    <t>Taux Journalier</t>
  </si>
  <si>
    <t>Frais supp</t>
  </si>
  <si>
    <t>Cumulé</t>
  </si>
  <si>
    <t>Matériels</t>
  </si>
  <si>
    <t>Base H/Jour</t>
  </si>
  <si>
    <t>DONNEES D'ENTREE</t>
  </si>
  <si>
    <t>Total coûts</t>
  </si>
  <si>
    <t>T-0355-01</t>
  </si>
  <si>
    <t>A220041</t>
  </si>
  <si>
    <t>A220062</t>
  </si>
  <si>
    <t>A220053</t>
  </si>
  <si>
    <t>A220095</t>
  </si>
  <si>
    <t>A220094</t>
  </si>
  <si>
    <t>A220097</t>
  </si>
  <si>
    <t>A220029</t>
  </si>
  <si>
    <t>A220064</t>
  </si>
  <si>
    <t>PRIX UNITAIRE</t>
  </si>
  <si>
    <t>A2200123</t>
  </si>
  <si>
    <t>10% enclenchement</t>
  </si>
  <si>
    <t>10% liés aux études</t>
  </si>
  <si>
    <t>TERME</t>
  </si>
  <si>
    <t>AFFAIRE</t>
  </si>
  <si>
    <t>T-0355-01-02</t>
  </si>
  <si>
    <t>T-0355-01-03</t>
  </si>
  <si>
    <t>Facturation</t>
  </si>
  <si>
    <t>RESTE 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</si>
</sst>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&quot;€&quot;"/>
    <numFmt numFmtId="165" formatCode="#,##0.00\ &quot;€&quot;"/>
    <numFmt numFmtId="166" formatCode="_-* #,##0\ _F_-;\-* #,##0\ _F_-;_-* &quot;-&quot;\ _F_-;_-@_-"/>
    <numFmt numFmtId="167" formatCode="[$-40C]mmm\-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2" tint="-0.499984740745262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</fills>
  <borders count="2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/>
      <top style="medium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  <border>
      <left style="thin">
        <color theme="4" tint="0.39997558519241921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 style="thin">
        <color theme="4" tint="0.39997558519241921"/>
      </right>
      <top style="medium">
        <color indexed="64"/>
      </top>
      <bottom/>
      <diagonal/>
    </border>
    <border>
      <left/>
      <right style="thin">
        <color theme="4" tint="0.3999755851924192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7" fillId="0" borderId="0"/>
    <xf numFmtId="0" fontId="8" fillId="0" borderId="0"/>
    <xf numFmtId="166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9" fillId="0" borderId="0"/>
  </cellStyleXfs>
  <cellXfs count="87">
    <xf numFmtId="0" fontId="0" fillId="0" borderId="0" xfId="0"/>
    <xf numFmtId="0" fontId="0" fillId="0" borderId="0" xfId="0" applyAlignment="1"/>
    <xf numFmtId="164" fontId="0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0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165" fontId="3" fillId="3" borderId="8" xfId="0" applyNumberFormat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NumberFormat="1"/>
    <xf numFmtId="0" fontId="2" fillId="2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wrapText="1"/>
    </xf>
    <xf numFmtId="0" fontId="2" fillId="2" borderId="1" xfId="0" applyNumberFormat="1" applyFont="1" applyFill="1" applyBorder="1" applyAlignment="1">
      <alignment horizont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2" fillId="2" borderId="2" xfId="0" applyNumberFormat="1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165" fontId="6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0" fillId="3" borderId="8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1" fontId="6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/>
    </xf>
    <xf numFmtId="165" fontId="5" fillId="3" borderId="16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1" fontId="6" fillId="3" borderId="18" xfId="0" applyNumberFormat="1" applyFont="1" applyFill="1" applyBorder="1" applyAlignment="1">
      <alignment horizontal="center" vertical="center"/>
    </xf>
    <xf numFmtId="1" fontId="5" fillId="3" borderId="19" xfId="0" applyNumberFormat="1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 textRotation="255"/>
    </xf>
    <xf numFmtId="0" fontId="12" fillId="2" borderId="23" xfId="0" applyFont="1" applyFill="1" applyBorder="1" applyAlignment="1">
      <alignment horizontal="center" vertical="center" textRotation="255"/>
    </xf>
    <xf numFmtId="0" fontId="12" fillId="2" borderId="24" xfId="0" applyFont="1" applyFill="1" applyBorder="1" applyAlignment="1">
      <alignment horizontal="center" vertical="center" textRotation="255"/>
    </xf>
    <xf numFmtId="0" fontId="1" fillId="3" borderId="2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textRotation="255"/>
    </xf>
    <xf numFmtId="0" fontId="2" fillId="2" borderId="0" xfId="0" applyFont="1" applyFill="1" applyAlignment="1">
      <alignment horizontal="center" vertical="center" textRotation="255"/>
    </xf>
    <xf numFmtId="0" fontId="1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</cellXfs>
  <cellStyles count="8">
    <cellStyle name="Milliers [0] 2" xfId="5" xr:uid="{06371841-EC0D-4516-A018-2B76E9F99B78}"/>
    <cellStyle name="Milliers [0] 3" xfId="3" xr:uid="{CB78C754-3F5D-4135-8D94-453DB0E3A1D7}"/>
    <cellStyle name="Normal" xfId="0" builtinId="0"/>
    <cellStyle name="Normal 2" xfId="4" xr:uid="{AF7D1A12-BF9E-43AC-97AE-7D3ADA2BF14F}"/>
    <cellStyle name="Normal 3" xfId="1" xr:uid="{7046615F-D6A4-4B90-A9D5-0568D71F0EA0}"/>
    <cellStyle name="Normal 3 2" xfId="6" xr:uid="{85FC269E-C9D3-41FA-AAF2-04FFEC907B8B}"/>
    <cellStyle name="Normal 3 3" xfId="7" xr:uid="{09C81C10-A8E0-49AB-9AAE-8A6D4A98E8F7}"/>
    <cellStyle name="Normal 4" xfId="2" xr:uid="{AB8B2482-67CE-4304-9E15-6A1A715098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/>
              <a:t>Bilan coûts/</a:t>
            </a:r>
            <a:r>
              <a:rPr lang="fr-FR" sz="2000" baseline="0"/>
              <a:t> facturation</a:t>
            </a:r>
            <a:endParaRPr lang="fr-FR" sz="2000"/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7330927384077"/>
          <c:y val="0.19486111111111112"/>
          <c:w val="0.82822462817147857"/>
          <c:h val="0.64611876640419952"/>
        </c:manualLayout>
      </c:layou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9128687"/>
        <c:axId val="1769122863"/>
      </c:lineChart>
      <c:catAx>
        <c:axId val="17691286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122863"/>
        <c:crosses val="autoZero"/>
        <c:auto val="1"/>
        <c:lblAlgn val="ctr"/>
        <c:lblOffset val="100"/>
        <c:noMultiLvlLbl val="1"/>
      </c:catAx>
      <c:valAx>
        <c:axId val="176912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Montant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128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/>
              <a:t>Bilan</a:t>
            </a:r>
            <a:r>
              <a:rPr lang="fr-FR" sz="2000" baseline="0"/>
              <a:t> par poste</a:t>
            </a:r>
            <a:endParaRPr lang="fr-FR" sz="2000"/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7330927384077"/>
          <c:y val="0.19486111111111112"/>
          <c:w val="0.82822462817147857"/>
          <c:h val="0.64611876640419952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69128687"/>
        <c:axId val="1769122863"/>
      </c:barChart>
      <c:catAx>
        <c:axId val="17691286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Poste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122863"/>
        <c:crosses val="autoZero"/>
        <c:auto val="1"/>
        <c:lblAlgn val="ctr"/>
        <c:lblOffset val="100"/>
        <c:noMultiLvlLbl val="0"/>
      </c:catAx>
      <c:valAx>
        <c:axId val="1769122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Montant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128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55607</xdr:colOff>
      <xdr:row>53</xdr:row>
      <xdr:rowOff>20260</xdr:rowOff>
    </xdr:from>
    <xdr:to>
      <xdr:col>19</xdr:col>
      <xdr:colOff>0</xdr:colOff>
      <xdr:row>87</xdr:row>
      <xdr:rowOff>190495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07A89BE-56F7-4F0D-B43E-DCFEEE7418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1385453</xdr:colOff>
      <xdr:row>103</xdr:row>
      <xdr:rowOff>17319</xdr:rowOff>
    </xdr:from>
    <xdr:to>
      <xdr:col>18</xdr:col>
      <xdr:colOff>1104710</xdr:colOff>
      <xdr:row>137</xdr:row>
      <xdr:rowOff>187554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2F395C0-77FC-48FA-8898-6C1A8B3C20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-0376%20CIRCUITS%20SODIUM/Tableau%20de%20bord%20T-0376-01/Tableau%20de%20bord%20T-0376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Budget"/>
      <sheetName val="Plan de Charge"/>
      <sheetName val="Etudes"/>
      <sheetName val="Frais Supp"/>
      <sheetName val="Appros et ST"/>
      <sheetName val="Facturation"/>
      <sheetName val="LPD"/>
      <sheetName val="Catalogue métodique"/>
      <sheetName val="Commande"/>
      <sheetName val="% March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D88A8-352C-4C7B-8D4E-EC6D53D32720}">
  <dimension ref="B2:Y101"/>
  <sheetViews>
    <sheetView showZeros="0" zoomScale="70" zoomScaleNormal="70" workbookViewId="0">
      <pane xSplit="7" topLeftCell="H1" activePane="topRight" state="frozen"/>
      <selection activeCell="C1" sqref="C1"/>
      <selection pane="topRight" activeCell="H17" sqref="H17:S17"/>
    </sheetView>
  </sheetViews>
  <sheetFormatPr baseColWidth="10" defaultRowHeight="15" outlineLevelCol="1" x14ac:dyDescent="0.25"/>
  <cols>
    <col min="2" max="2" width="5" bestFit="1" customWidth="1" collapsed="1"/>
    <col min="3" max="4" width="5.7109375" customWidth="1"/>
    <col min="5" max="6" width="20.7109375" customWidth="1"/>
    <col min="7" max="7" width="20.7109375" style="36" customWidth="1"/>
    <col min="8" max="20" width="20.7109375" customWidth="1"/>
    <col min="22" max="22" width="5" bestFit="1" customWidth="1" collapsed="1"/>
    <col min="23" max="23" width="5.7109375" customWidth="1" outlineLevel="1"/>
    <col min="24" max="24" width="21.140625" customWidth="1" outlineLevel="1"/>
    <col min="25" max="25" width="26.7109375" customWidth="1" outlineLevel="1"/>
  </cols>
  <sheetData>
    <row r="2" spans="2:25" ht="18.75" x14ac:dyDescent="0.25">
      <c r="H2" s="72">
        <v>2022</v>
      </c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</row>
    <row r="3" spans="2:25" ht="15" customHeight="1" x14ac:dyDescent="0.25"/>
    <row r="4" spans="2:25" ht="19.5" customHeight="1" thickBot="1" x14ac:dyDescent="0.3">
      <c r="H4" s="26">
        <v>44562</v>
      </c>
      <c r="I4" s="26">
        <v>44593</v>
      </c>
      <c r="J4" s="26">
        <v>44621</v>
      </c>
      <c r="K4" s="26">
        <v>44652</v>
      </c>
      <c r="L4" s="26">
        <v>44682</v>
      </c>
      <c r="M4" s="26">
        <v>44713</v>
      </c>
      <c r="N4" s="26">
        <v>44743</v>
      </c>
      <c r="O4" s="26">
        <v>44774</v>
      </c>
      <c r="P4" s="26">
        <v>44805</v>
      </c>
      <c r="Q4" s="26">
        <v>44835</v>
      </c>
      <c r="R4" s="26">
        <v>44866</v>
      </c>
      <c r="S4" s="26">
        <v>44896</v>
      </c>
      <c r="T4" s="30" t="s">
        <v>7</v>
      </c>
    </row>
    <row r="5" spans="2:25" ht="15" customHeight="1" x14ac:dyDescent="0.25">
      <c r="B5" s="67" t="s">
        <v>0</v>
      </c>
      <c r="D5" s="56" t="s">
        <v>35</v>
      </c>
      <c r="E5" s="59" t="s">
        <v>2</v>
      </c>
      <c r="F5" s="61" t="s">
        <v>5</v>
      </c>
      <c r="G5" s="43" t="s">
        <v>23</v>
      </c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5">
        <f t="shared" ref="T5:T18" si="0">SUM(H5:S5)</f>
        <v>0</v>
      </c>
      <c r="V5" s="68" t="s">
        <v>33</v>
      </c>
      <c r="X5" s="33" t="s">
        <v>32</v>
      </c>
      <c r="Y5" s="40">
        <v>7</v>
      </c>
    </row>
    <row r="6" spans="2:25" ht="15" customHeight="1" x14ac:dyDescent="0.25">
      <c r="B6" s="67"/>
      <c r="D6" s="57"/>
      <c r="E6" s="60"/>
      <c r="F6" s="62"/>
      <c r="G6" s="3" t="s">
        <v>1</v>
      </c>
      <c r="H6" s="10">
        <f t="shared" ref="H6:S6" si="1">H5*$Y$12</f>
        <v>0</v>
      </c>
      <c r="I6" s="10">
        <f t="shared" si="1"/>
        <v>0</v>
      </c>
      <c r="J6" s="10">
        <f t="shared" si="1"/>
        <v>0</v>
      </c>
      <c r="K6" s="10">
        <f t="shared" si="1"/>
        <v>0</v>
      </c>
      <c r="L6" s="10">
        <f t="shared" si="1"/>
        <v>0</v>
      </c>
      <c r="M6" s="10">
        <f t="shared" si="1"/>
        <v>0</v>
      </c>
      <c r="N6" s="10">
        <f t="shared" si="1"/>
        <v>0</v>
      </c>
      <c r="O6" s="10">
        <f t="shared" si="1"/>
        <v>0</v>
      </c>
      <c r="P6" s="10">
        <f t="shared" si="1"/>
        <v>0</v>
      </c>
      <c r="Q6" s="10">
        <f t="shared" si="1"/>
        <v>0</v>
      </c>
      <c r="R6" s="10">
        <f t="shared" si="1"/>
        <v>0</v>
      </c>
      <c r="S6" s="10">
        <f t="shared" si="1"/>
        <v>0</v>
      </c>
      <c r="T6" s="46">
        <f t="shared" si="0"/>
        <v>0</v>
      </c>
      <c r="V6" s="68"/>
      <c r="X6" s="33" t="s">
        <v>26</v>
      </c>
      <c r="Y6" s="33" t="s">
        <v>28</v>
      </c>
    </row>
    <row r="7" spans="2:25" ht="15" customHeight="1" x14ac:dyDescent="0.25">
      <c r="B7" s="67"/>
      <c r="D7" s="57"/>
      <c r="E7" s="63" t="s">
        <v>10</v>
      </c>
      <c r="F7" s="64" t="s">
        <v>5</v>
      </c>
      <c r="G7" s="3" t="s">
        <v>23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7">
        <f t="shared" si="0"/>
        <v>0</v>
      </c>
      <c r="V7" s="68"/>
      <c r="X7" s="39" t="s">
        <v>11</v>
      </c>
      <c r="Y7" s="40">
        <v>451</v>
      </c>
    </row>
    <row r="8" spans="2:25" ht="15" customHeight="1" x14ac:dyDescent="0.25">
      <c r="B8" s="67"/>
      <c r="D8" s="57"/>
      <c r="E8" s="60"/>
      <c r="F8" s="62"/>
      <c r="G8" s="3" t="s">
        <v>1</v>
      </c>
      <c r="H8" s="10">
        <f t="shared" ref="H8:S8" si="2">H7*$Y$13</f>
        <v>0</v>
      </c>
      <c r="I8" s="10">
        <f t="shared" si="2"/>
        <v>0</v>
      </c>
      <c r="J8" s="10">
        <f t="shared" si="2"/>
        <v>0</v>
      </c>
      <c r="K8" s="10">
        <f t="shared" si="2"/>
        <v>0</v>
      </c>
      <c r="L8" s="10">
        <f t="shared" si="2"/>
        <v>0</v>
      </c>
      <c r="M8" s="10">
        <f t="shared" si="2"/>
        <v>0</v>
      </c>
      <c r="N8" s="10">
        <f t="shared" si="2"/>
        <v>0</v>
      </c>
      <c r="O8" s="10">
        <f t="shared" si="2"/>
        <v>0</v>
      </c>
      <c r="P8" s="10">
        <f t="shared" si="2"/>
        <v>0</v>
      </c>
      <c r="Q8" s="10">
        <f t="shared" si="2"/>
        <v>0</v>
      </c>
      <c r="R8" s="10">
        <f t="shared" si="2"/>
        <v>0</v>
      </c>
      <c r="S8" s="10">
        <f t="shared" si="2"/>
        <v>0</v>
      </c>
      <c r="T8" s="46">
        <f t="shared" si="0"/>
        <v>0</v>
      </c>
      <c r="V8" s="68"/>
      <c r="X8" s="39" t="s">
        <v>24</v>
      </c>
      <c r="Y8" s="40">
        <v>451</v>
      </c>
    </row>
    <row r="9" spans="2:25" ht="15" customHeight="1" x14ac:dyDescent="0.25">
      <c r="B9" s="67"/>
      <c r="D9" s="57"/>
      <c r="E9" s="63" t="s">
        <v>8</v>
      </c>
      <c r="F9" s="64" t="s">
        <v>5</v>
      </c>
      <c r="G9" s="3" t="s">
        <v>23</v>
      </c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7">
        <f t="shared" si="0"/>
        <v>0</v>
      </c>
      <c r="V9" s="68"/>
      <c r="X9" s="39" t="s">
        <v>3</v>
      </c>
      <c r="Y9" s="40">
        <v>459</v>
      </c>
    </row>
    <row r="10" spans="2:25" ht="15" customHeight="1" x14ac:dyDescent="0.25">
      <c r="B10" s="67"/>
      <c r="D10" s="57"/>
      <c r="E10" s="60"/>
      <c r="F10" s="62"/>
      <c r="G10" s="3" t="s">
        <v>1</v>
      </c>
      <c r="H10" s="10">
        <f t="shared" ref="H10:S10" si="3">H9*$Y$14</f>
        <v>0</v>
      </c>
      <c r="I10" s="10">
        <f t="shared" si="3"/>
        <v>0</v>
      </c>
      <c r="J10" s="10">
        <f t="shared" si="3"/>
        <v>0</v>
      </c>
      <c r="K10" s="10">
        <f t="shared" si="3"/>
        <v>0</v>
      </c>
      <c r="L10" s="10">
        <f t="shared" si="3"/>
        <v>0</v>
      </c>
      <c r="M10" s="10">
        <f t="shared" si="3"/>
        <v>0</v>
      </c>
      <c r="N10" s="10">
        <f t="shared" si="3"/>
        <v>0</v>
      </c>
      <c r="O10" s="10">
        <f t="shared" si="3"/>
        <v>0</v>
      </c>
      <c r="P10" s="10">
        <f t="shared" si="3"/>
        <v>0</v>
      </c>
      <c r="Q10" s="10">
        <f t="shared" si="3"/>
        <v>0</v>
      </c>
      <c r="R10" s="10">
        <f t="shared" si="3"/>
        <v>0</v>
      </c>
      <c r="S10" s="10">
        <f t="shared" si="3"/>
        <v>0</v>
      </c>
      <c r="T10" s="46">
        <f t="shared" si="0"/>
        <v>0</v>
      </c>
      <c r="V10" s="68"/>
    </row>
    <row r="11" spans="2:25" ht="15" customHeight="1" x14ac:dyDescent="0.25">
      <c r="B11" s="67"/>
      <c r="D11" s="57"/>
      <c r="E11" s="65" t="s">
        <v>11</v>
      </c>
      <c r="F11" s="64" t="s">
        <v>5</v>
      </c>
      <c r="G11" s="3" t="s">
        <v>23</v>
      </c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7">
        <f t="shared" si="0"/>
        <v>0</v>
      </c>
      <c r="V11" s="68"/>
      <c r="X11" s="33" t="s">
        <v>26</v>
      </c>
      <c r="Y11" s="33" t="s">
        <v>27</v>
      </c>
    </row>
    <row r="12" spans="2:25" ht="15" customHeight="1" x14ac:dyDescent="0.25">
      <c r="B12" s="67"/>
      <c r="D12" s="57"/>
      <c r="E12" s="66"/>
      <c r="F12" s="62"/>
      <c r="G12" s="3" t="s">
        <v>1</v>
      </c>
      <c r="H12" s="10">
        <f t="shared" ref="H12:S12" si="4">H11*$Y$15</f>
        <v>0</v>
      </c>
      <c r="I12" s="10">
        <f t="shared" si="4"/>
        <v>0</v>
      </c>
      <c r="J12" s="10">
        <f t="shared" si="4"/>
        <v>0</v>
      </c>
      <c r="K12" s="10">
        <f t="shared" si="4"/>
        <v>0</v>
      </c>
      <c r="L12" s="10">
        <f t="shared" si="4"/>
        <v>0</v>
      </c>
      <c r="M12" s="10">
        <f t="shared" si="4"/>
        <v>0</v>
      </c>
      <c r="N12" s="10">
        <f t="shared" si="4"/>
        <v>0</v>
      </c>
      <c r="O12" s="10">
        <f t="shared" si="4"/>
        <v>0</v>
      </c>
      <c r="P12" s="10">
        <f t="shared" si="4"/>
        <v>0</v>
      </c>
      <c r="Q12" s="10">
        <f t="shared" si="4"/>
        <v>0</v>
      </c>
      <c r="R12" s="10">
        <f t="shared" si="4"/>
        <v>0</v>
      </c>
      <c r="S12" s="10">
        <f t="shared" si="4"/>
        <v>0</v>
      </c>
      <c r="T12" s="46">
        <f t="shared" si="0"/>
        <v>0</v>
      </c>
      <c r="V12" s="68"/>
      <c r="X12" s="39" t="s">
        <v>2</v>
      </c>
      <c r="Y12" s="40">
        <v>45</v>
      </c>
    </row>
    <row r="13" spans="2:25" ht="15" customHeight="1" x14ac:dyDescent="0.25">
      <c r="B13" s="67"/>
      <c r="D13" s="57"/>
      <c r="E13" s="65" t="s">
        <v>9</v>
      </c>
      <c r="F13" s="64" t="s">
        <v>5</v>
      </c>
      <c r="G13" s="3" t="s">
        <v>23</v>
      </c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7">
        <f t="shared" si="0"/>
        <v>0</v>
      </c>
      <c r="V13" s="68"/>
      <c r="X13" s="39" t="s">
        <v>10</v>
      </c>
      <c r="Y13" s="40">
        <v>32</v>
      </c>
    </row>
    <row r="14" spans="2:25" ht="15" customHeight="1" x14ac:dyDescent="0.25">
      <c r="B14" s="67"/>
      <c r="D14" s="57"/>
      <c r="E14" s="66"/>
      <c r="F14" s="62"/>
      <c r="G14" s="3" t="s">
        <v>1</v>
      </c>
      <c r="H14" s="10">
        <f t="shared" ref="H14:S14" si="5">H13*$Y$16</f>
        <v>0</v>
      </c>
      <c r="I14" s="10">
        <f t="shared" si="5"/>
        <v>0</v>
      </c>
      <c r="J14" s="10">
        <f t="shared" si="5"/>
        <v>0</v>
      </c>
      <c r="K14" s="10">
        <f t="shared" si="5"/>
        <v>0</v>
      </c>
      <c r="L14" s="10">
        <f t="shared" si="5"/>
        <v>0</v>
      </c>
      <c r="M14" s="10">
        <f t="shared" si="5"/>
        <v>0</v>
      </c>
      <c r="N14" s="10">
        <f t="shared" si="5"/>
        <v>0</v>
      </c>
      <c r="O14" s="10">
        <f t="shared" si="5"/>
        <v>0</v>
      </c>
      <c r="P14" s="10">
        <f t="shared" si="5"/>
        <v>0</v>
      </c>
      <c r="Q14" s="10">
        <f t="shared" si="5"/>
        <v>0</v>
      </c>
      <c r="R14" s="10">
        <f t="shared" si="5"/>
        <v>0</v>
      </c>
      <c r="S14" s="10">
        <f t="shared" si="5"/>
        <v>0</v>
      </c>
      <c r="T14" s="46">
        <f t="shared" si="0"/>
        <v>0</v>
      </c>
      <c r="V14" s="68"/>
      <c r="X14" s="39" t="s">
        <v>8</v>
      </c>
      <c r="Y14" s="40">
        <v>45</v>
      </c>
    </row>
    <row r="15" spans="2:25" ht="15" customHeight="1" x14ac:dyDescent="0.25">
      <c r="B15" s="67"/>
      <c r="D15" s="57"/>
      <c r="E15" s="65" t="s">
        <v>3</v>
      </c>
      <c r="F15" s="64" t="s">
        <v>5</v>
      </c>
      <c r="G15" s="3" t="s">
        <v>23</v>
      </c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7">
        <f t="shared" si="0"/>
        <v>0</v>
      </c>
      <c r="V15" s="68"/>
      <c r="X15" s="39" t="s">
        <v>11</v>
      </c>
      <c r="Y15" s="40">
        <f>Y7/$Y$5</f>
        <v>64.428571428571431</v>
      </c>
    </row>
    <row r="16" spans="2:25" ht="15" customHeight="1" x14ac:dyDescent="0.25">
      <c r="B16" s="67"/>
      <c r="D16" s="57"/>
      <c r="E16" s="66"/>
      <c r="F16" s="62"/>
      <c r="G16" s="3" t="s">
        <v>1</v>
      </c>
      <c r="H16" s="10">
        <f t="shared" ref="H16:S16" si="6">H15*$Y$17</f>
        <v>0</v>
      </c>
      <c r="I16" s="10">
        <f t="shared" si="6"/>
        <v>0</v>
      </c>
      <c r="J16" s="10">
        <f t="shared" si="6"/>
        <v>0</v>
      </c>
      <c r="K16" s="10">
        <f t="shared" si="6"/>
        <v>0</v>
      </c>
      <c r="L16" s="10">
        <f t="shared" si="6"/>
        <v>0</v>
      </c>
      <c r="M16" s="10">
        <f t="shared" si="6"/>
        <v>0</v>
      </c>
      <c r="N16" s="10">
        <f t="shared" si="6"/>
        <v>0</v>
      </c>
      <c r="O16" s="10">
        <f t="shared" si="6"/>
        <v>0</v>
      </c>
      <c r="P16" s="10">
        <f t="shared" si="6"/>
        <v>0</v>
      </c>
      <c r="Q16" s="10">
        <f t="shared" si="6"/>
        <v>0</v>
      </c>
      <c r="R16" s="10">
        <f t="shared" si="6"/>
        <v>0</v>
      </c>
      <c r="S16" s="10">
        <f t="shared" si="6"/>
        <v>0</v>
      </c>
      <c r="T16" s="46">
        <f t="shared" si="0"/>
        <v>0</v>
      </c>
      <c r="V16" s="68"/>
      <c r="X16" s="39" t="s">
        <v>9</v>
      </c>
      <c r="Y16" s="40">
        <f t="shared" ref="Y16:Y17" si="7">Y8/$Y$5</f>
        <v>64.428571428571431</v>
      </c>
    </row>
    <row r="17" spans="2:25" ht="15" customHeight="1" x14ac:dyDescent="0.25">
      <c r="B17" s="67"/>
      <c r="D17" s="57"/>
      <c r="E17" s="54" t="s">
        <v>31</v>
      </c>
      <c r="F17" s="42" t="s">
        <v>5</v>
      </c>
      <c r="G17" s="3" t="s">
        <v>1</v>
      </c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47">
        <f t="shared" si="0"/>
        <v>0</v>
      </c>
      <c r="V17" s="68"/>
      <c r="X17" s="39" t="s">
        <v>3</v>
      </c>
      <c r="Y17" s="40">
        <f t="shared" si="7"/>
        <v>65.571428571428569</v>
      </c>
    </row>
    <row r="18" spans="2:25" ht="15" customHeight="1" thickBot="1" x14ac:dyDescent="0.3">
      <c r="B18" s="67"/>
      <c r="D18" s="58"/>
      <c r="E18" s="55" t="s">
        <v>29</v>
      </c>
      <c r="F18" s="48" t="s">
        <v>5</v>
      </c>
      <c r="G18" s="49" t="s">
        <v>1</v>
      </c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1">
        <f t="shared" si="0"/>
        <v>0</v>
      </c>
      <c r="V18" s="68"/>
    </row>
    <row r="19" spans="2:25" ht="15" customHeight="1" x14ac:dyDescent="0.25">
      <c r="B19" s="67"/>
      <c r="D19" s="56" t="s">
        <v>50</v>
      </c>
      <c r="E19" s="59" t="s">
        <v>2</v>
      </c>
      <c r="F19" s="61" t="s">
        <v>5</v>
      </c>
      <c r="G19" s="43" t="s">
        <v>23</v>
      </c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5">
        <f t="shared" ref="T19:T46" si="8">SUM(H19:S19)</f>
        <v>0</v>
      </c>
      <c r="V19" s="68"/>
    </row>
    <row r="20" spans="2:25" ht="15" customHeight="1" x14ac:dyDescent="0.25">
      <c r="B20" s="67"/>
      <c r="D20" s="57"/>
      <c r="E20" s="60"/>
      <c r="F20" s="62"/>
      <c r="G20" s="3" t="s">
        <v>1</v>
      </c>
      <c r="H20" s="10">
        <f t="shared" ref="H20:S20" si="9">H19*$Y$12</f>
        <v>0</v>
      </c>
      <c r="I20" s="10">
        <f t="shared" si="9"/>
        <v>0</v>
      </c>
      <c r="J20" s="10">
        <f t="shared" si="9"/>
        <v>0</v>
      </c>
      <c r="K20" s="10">
        <f t="shared" si="9"/>
        <v>0</v>
      </c>
      <c r="L20" s="10">
        <f t="shared" si="9"/>
        <v>0</v>
      </c>
      <c r="M20" s="10">
        <f t="shared" si="9"/>
        <v>0</v>
      </c>
      <c r="N20" s="10">
        <f t="shared" si="9"/>
        <v>0</v>
      </c>
      <c r="O20" s="10">
        <f t="shared" si="9"/>
        <v>0</v>
      </c>
      <c r="P20" s="10">
        <f t="shared" si="9"/>
        <v>0</v>
      </c>
      <c r="Q20" s="10">
        <f t="shared" si="9"/>
        <v>0</v>
      </c>
      <c r="R20" s="10">
        <f t="shared" si="9"/>
        <v>0</v>
      </c>
      <c r="S20" s="10">
        <f t="shared" si="9"/>
        <v>0</v>
      </c>
      <c r="T20" s="46">
        <f t="shared" si="8"/>
        <v>0</v>
      </c>
      <c r="V20" s="68"/>
    </row>
    <row r="21" spans="2:25" ht="15" customHeight="1" x14ac:dyDescent="0.25">
      <c r="B21" s="67"/>
      <c r="D21" s="57"/>
      <c r="E21" s="63" t="s">
        <v>10</v>
      </c>
      <c r="F21" s="64" t="s">
        <v>5</v>
      </c>
      <c r="G21" s="3" t="s">
        <v>23</v>
      </c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7">
        <f t="shared" si="8"/>
        <v>0</v>
      </c>
      <c r="V21" s="68"/>
    </row>
    <row r="22" spans="2:25" ht="15" customHeight="1" x14ac:dyDescent="0.25">
      <c r="B22" s="67"/>
      <c r="D22" s="57"/>
      <c r="E22" s="60"/>
      <c r="F22" s="62"/>
      <c r="G22" s="3" t="s">
        <v>1</v>
      </c>
      <c r="H22" s="10">
        <f t="shared" ref="H22:S22" si="10">H21*$Y$13</f>
        <v>0</v>
      </c>
      <c r="I22" s="10">
        <f t="shared" si="10"/>
        <v>0</v>
      </c>
      <c r="J22" s="10">
        <f t="shared" si="10"/>
        <v>0</v>
      </c>
      <c r="K22" s="10">
        <f t="shared" si="10"/>
        <v>0</v>
      </c>
      <c r="L22" s="10">
        <f t="shared" si="10"/>
        <v>0</v>
      </c>
      <c r="M22" s="10">
        <f t="shared" si="10"/>
        <v>0</v>
      </c>
      <c r="N22" s="10">
        <f t="shared" si="10"/>
        <v>0</v>
      </c>
      <c r="O22" s="10">
        <f t="shared" si="10"/>
        <v>0</v>
      </c>
      <c r="P22" s="10">
        <f t="shared" si="10"/>
        <v>0</v>
      </c>
      <c r="Q22" s="10">
        <f t="shared" si="10"/>
        <v>0</v>
      </c>
      <c r="R22" s="10">
        <f t="shared" si="10"/>
        <v>0</v>
      </c>
      <c r="S22" s="10">
        <f t="shared" si="10"/>
        <v>0</v>
      </c>
      <c r="T22" s="46">
        <f t="shared" si="8"/>
        <v>0</v>
      </c>
      <c r="V22" s="68"/>
    </row>
    <row r="23" spans="2:25" ht="15" customHeight="1" x14ac:dyDescent="0.25">
      <c r="B23" s="67"/>
      <c r="D23" s="57"/>
      <c r="E23" s="63" t="s">
        <v>8</v>
      </c>
      <c r="F23" s="64" t="s">
        <v>5</v>
      </c>
      <c r="G23" s="3" t="s">
        <v>23</v>
      </c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7">
        <f t="shared" si="8"/>
        <v>0</v>
      </c>
      <c r="V23" s="68"/>
    </row>
    <row r="24" spans="2:25" ht="15" customHeight="1" x14ac:dyDescent="0.25">
      <c r="B24" s="67"/>
      <c r="D24" s="57"/>
      <c r="E24" s="60"/>
      <c r="F24" s="62"/>
      <c r="G24" s="3" t="s">
        <v>1</v>
      </c>
      <c r="H24" s="10">
        <f t="shared" ref="H24:S24" si="11">H23*$Y$14</f>
        <v>0</v>
      </c>
      <c r="I24" s="10">
        <f t="shared" si="11"/>
        <v>0</v>
      </c>
      <c r="J24" s="10">
        <f t="shared" si="11"/>
        <v>0</v>
      </c>
      <c r="K24" s="10">
        <f t="shared" si="11"/>
        <v>0</v>
      </c>
      <c r="L24" s="10">
        <f t="shared" si="11"/>
        <v>0</v>
      </c>
      <c r="M24" s="10">
        <f t="shared" si="11"/>
        <v>0</v>
      </c>
      <c r="N24" s="10">
        <f t="shared" si="11"/>
        <v>0</v>
      </c>
      <c r="O24" s="10">
        <f t="shared" si="11"/>
        <v>0</v>
      </c>
      <c r="P24" s="10">
        <f t="shared" si="11"/>
        <v>0</v>
      </c>
      <c r="Q24" s="10">
        <f t="shared" si="11"/>
        <v>0</v>
      </c>
      <c r="R24" s="10">
        <f t="shared" si="11"/>
        <v>0</v>
      </c>
      <c r="S24" s="10">
        <f t="shared" si="11"/>
        <v>0</v>
      </c>
      <c r="T24" s="46">
        <f t="shared" si="8"/>
        <v>0</v>
      </c>
      <c r="V24" s="68"/>
    </row>
    <row r="25" spans="2:25" ht="15" customHeight="1" x14ac:dyDescent="0.25">
      <c r="B25" s="67"/>
      <c r="D25" s="57"/>
      <c r="E25" s="65" t="s">
        <v>11</v>
      </c>
      <c r="F25" s="64" t="s">
        <v>5</v>
      </c>
      <c r="G25" s="3" t="s">
        <v>23</v>
      </c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7">
        <f t="shared" si="8"/>
        <v>0</v>
      </c>
      <c r="V25" s="68"/>
    </row>
    <row r="26" spans="2:25" ht="15" customHeight="1" x14ac:dyDescent="0.25">
      <c r="B26" s="67"/>
      <c r="D26" s="57"/>
      <c r="E26" s="66"/>
      <c r="F26" s="62"/>
      <c r="G26" s="3" t="s">
        <v>1</v>
      </c>
      <c r="H26" s="10">
        <f t="shared" ref="H26:S26" si="12">H25*$Y$15</f>
        <v>0</v>
      </c>
      <c r="I26" s="10">
        <f t="shared" si="12"/>
        <v>0</v>
      </c>
      <c r="J26" s="10">
        <f t="shared" si="12"/>
        <v>0</v>
      </c>
      <c r="K26" s="10">
        <f t="shared" si="12"/>
        <v>0</v>
      </c>
      <c r="L26" s="10">
        <f t="shared" si="12"/>
        <v>0</v>
      </c>
      <c r="M26" s="10">
        <f t="shared" si="12"/>
        <v>0</v>
      </c>
      <c r="N26" s="10">
        <f t="shared" si="12"/>
        <v>0</v>
      </c>
      <c r="O26" s="10">
        <f t="shared" si="12"/>
        <v>0</v>
      </c>
      <c r="P26" s="10">
        <f t="shared" si="12"/>
        <v>0</v>
      </c>
      <c r="Q26" s="10">
        <f t="shared" si="12"/>
        <v>0</v>
      </c>
      <c r="R26" s="10">
        <f t="shared" si="12"/>
        <v>0</v>
      </c>
      <c r="S26" s="10">
        <f t="shared" si="12"/>
        <v>0</v>
      </c>
      <c r="T26" s="46">
        <f t="shared" si="8"/>
        <v>0</v>
      </c>
      <c r="V26" s="68"/>
    </row>
    <row r="27" spans="2:25" ht="15" customHeight="1" x14ac:dyDescent="0.25">
      <c r="B27" s="67"/>
      <c r="D27" s="57"/>
      <c r="E27" s="65" t="s">
        <v>9</v>
      </c>
      <c r="F27" s="64" t="s">
        <v>5</v>
      </c>
      <c r="G27" s="3" t="s">
        <v>23</v>
      </c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7">
        <f t="shared" si="8"/>
        <v>0</v>
      </c>
      <c r="V27" s="68"/>
    </row>
    <row r="28" spans="2:25" ht="15" customHeight="1" x14ac:dyDescent="0.25">
      <c r="B28" s="67"/>
      <c r="D28" s="57"/>
      <c r="E28" s="66"/>
      <c r="F28" s="62"/>
      <c r="G28" s="3" t="s">
        <v>1</v>
      </c>
      <c r="H28" s="10">
        <f t="shared" ref="H28:S28" si="13">H27*$Y$16</f>
        <v>0</v>
      </c>
      <c r="I28" s="10">
        <f t="shared" si="13"/>
        <v>0</v>
      </c>
      <c r="J28" s="10">
        <f t="shared" si="13"/>
        <v>0</v>
      </c>
      <c r="K28" s="10">
        <f t="shared" si="13"/>
        <v>0</v>
      </c>
      <c r="L28" s="10">
        <f t="shared" si="13"/>
        <v>0</v>
      </c>
      <c r="M28" s="10">
        <f t="shared" si="13"/>
        <v>0</v>
      </c>
      <c r="N28" s="10">
        <f t="shared" si="13"/>
        <v>0</v>
      </c>
      <c r="O28" s="10">
        <f t="shared" si="13"/>
        <v>0</v>
      </c>
      <c r="P28" s="10">
        <f t="shared" si="13"/>
        <v>0</v>
      </c>
      <c r="Q28" s="10">
        <f t="shared" si="13"/>
        <v>0</v>
      </c>
      <c r="R28" s="10">
        <f t="shared" si="13"/>
        <v>0</v>
      </c>
      <c r="S28" s="10">
        <f t="shared" si="13"/>
        <v>0</v>
      </c>
      <c r="T28" s="46">
        <f t="shared" si="8"/>
        <v>0</v>
      </c>
      <c r="V28" s="68"/>
    </row>
    <row r="29" spans="2:25" ht="15" customHeight="1" x14ac:dyDescent="0.25">
      <c r="B29" s="67"/>
      <c r="D29" s="57"/>
      <c r="E29" s="65" t="s">
        <v>3</v>
      </c>
      <c r="F29" s="64" t="s">
        <v>5</v>
      </c>
      <c r="G29" s="3" t="s">
        <v>23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7">
        <f t="shared" si="8"/>
        <v>0</v>
      </c>
      <c r="V29" s="68"/>
    </row>
    <row r="30" spans="2:25" ht="15" customHeight="1" x14ac:dyDescent="0.25">
      <c r="B30" s="67"/>
      <c r="D30" s="57"/>
      <c r="E30" s="66"/>
      <c r="F30" s="62"/>
      <c r="G30" s="3" t="s">
        <v>1</v>
      </c>
      <c r="H30" s="10">
        <f t="shared" ref="H30:S30" si="14">H29*$Y$17</f>
        <v>0</v>
      </c>
      <c r="I30" s="10">
        <f t="shared" si="14"/>
        <v>0</v>
      </c>
      <c r="J30" s="10">
        <f t="shared" si="14"/>
        <v>0</v>
      </c>
      <c r="K30" s="10">
        <f t="shared" si="14"/>
        <v>0</v>
      </c>
      <c r="L30" s="10">
        <f t="shared" si="14"/>
        <v>0</v>
      </c>
      <c r="M30" s="10">
        <f t="shared" si="14"/>
        <v>0</v>
      </c>
      <c r="N30" s="10">
        <f t="shared" si="14"/>
        <v>0</v>
      </c>
      <c r="O30" s="10">
        <f t="shared" si="14"/>
        <v>0</v>
      </c>
      <c r="P30" s="10">
        <f t="shared" si="14"/>
        <v>0</v>
      </c>
      <c r="Q30" s="10">
        <f t="shared" si="14"/>
        <v>0</v>
      </c>
      <c r="R30" s="10">
        <f t="shared" si="14"/>
        <v>0</v>
      </c>
      <c r="S30" s="10">
        <f t="shared" si="14"/>
        <v>0</v>
      </c>
      <c r="T30" s="46">
        <f t="shared" si="8"/>
        <v>0</v>
      </c>
      <c r="V30" s="68"/>
    </row>
    <row r="31" spans="2:25" ht="15" customHeight="1" x14ac:dyDescent="0.25">
      <c r="B31" s="67"/>
      <c r="D31" s="57"/>
      <c r="E31" s="54" t="s">
        <v>31</v>
      </c>
      <c r="F31" s="42" t="s">
        <v>5</v>
      </c>
      <c r="G31" s="3" t="s">
        <v>1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47">
        <f t="shared" si="8"/>
        <v>0</v>
      </c>
      <c r="V31" s="68"/>
    </row>
    <row r="32" spans="2:25" ht="15" customHeight="1" thickBot="1" x14ac:dyDescent="0.3">
      <c r="B32" s="67"/>
      <c r="D32" s="58"/>
      <c r="E32" s="55" t="s">
        <v>29</v>
      </c>
      <c r="F32" s="48" t="s">
        <v>5</v>
      </c>
      <c r="G32" s="49" t="s">
        <v>1</v>
      </c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1">
        <f t="shared" si="8"/>
        <v>0</v>
      </c>
      <c r="V32" s="68"/>
    </row>
    <row r="33" spans="2:20" ht="15" customHeight="1" x14ac:dyDescent="0.25">
      <c r="B33" s="67"/>
      <c r="D33" s="56" t="s">
        <v>51</v>
      </c>
      <c r="E33" s="59" t="s">
        <v>2</v>
      </c>
      <c r="F33" s="61" t="s">
        <v>5</v>
      </c>
      <c r="G33" s="43" t="s">
        <v>23</v>
      </c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5">
        <f t="shared" si="8"/>
        <v>0</v>
      </c>
    </row>
    <row r="34" spans="2:20" ht="15" customHeight="1" x14ac:dyDescent="0.25">
      <c r="B34" s="67"/>
      <c r="D34" s="57"/>
      <c r="E34" s="60"/>
      <c r="F34" s="62"/>
      <c r="G34" s="3" t="s">
        <v>1</v>
      </c>
      <c r="H34" s="10">
        <f t="shared" ref="H34:S34" si="15">H33*$Y$12</f>
        <v>0</v>
      </c>
      <c r="I34" s="10">
        <f t="shared" si="15"/>
        <v>0</v>
      </c>
      <c r="J34" s="10">
        <f t="shared" si="15"/>
        <v>0</v>
      </c>
      <c r="K34" s="10">
        <f t="shared" si="15"/>
        <v>0</v>
      </c>
      <c r="L34" s="10">
        <f t="shared" si="15"/>
        <v>0</v>
      </c>
      <c r="M34" s="10">
        <f t="shared" si="15"/>
        <v>0</v>
      </c>
      <c r="N34" s="10">
        <f t="shared" si="15"/>
        <v>0</v>
      </c>
      <c r="O34" s="10">
        <f t="shared" si="15"/>
        <v>0</v>
      </c>
      <c r="P34" s="10">
        <f t="shared" si="15"/>
        <v>0</v>
      </c>
      <c r="Q34" s="10">
        <f t="shared" si="15"/>
        <v>0</v>
      </c>
      <c r="R34" s="10">
        <f t="shared" si="15"/>
        <v>0</v>
      </c>
      <c r="S34" s="10">
        <f t="shared" si="15"/>
        <v>0</v>
      </c>
      <c r="T34" s="46">
        <f t="shared" si="8"/>
        <v>0</v>
      </c>
    </row>
    <row r="35" spans="2:20" ht="15" customHeight="1" x14ac:dyDescent="0.25">
      <c r="B35" s="67"/>
      <c r="D35" s="57"/>
      <c r="E35" s="63" t="s">
        <v>10</v>
      </c>
      <c r="F35" s="64" t="s">
        <v>5</v>
      </c>
      <c r="G35" s="3" t="s">
        <v>23</v>
      </c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7">
        <f t="shared" si="8"/>
        <v>0</v>
      </c>
    </row>
    <row r="36" spans="2:20" ht="15" customHeight="1" x14ac:dyDescent="0.25">
      <c r="B36" s="67"/>
      <c r="D36" s="57"/>
      <c r="E36" s="60"/>
      <c r="F36" s="62"/>
      <c r="G36" s="3" t="s">
        <v>1</v>
      </c>
      <c r="H36" s="10">
        <f t="shared" ref="H36:S36" si="16">H35*$Y$13</f>
        <v>0</v>
      </c>
      <c r="I36" s="10">
        <f t="shared" si="16"/>
        <v>0</v>
      </c>
      <c r="J36" s="10">
        <f t="shared" si="16"/>
        <v>0</v>
      </c>
      <c r="K36" s="10">
        <f t="shared" si="16"/>
        <v>0</v>
      </c>
      <c r="L36" s="10">
        <f t="shared" si="16"/>
        <v>0</v>
      </c>
      <c r="M36" s="10">
        <f t="shared" si="16"/>
        <v>0</v>
      </c>
      <c r="N36" s="10">
        <f t="shared" si="16"/>
        <v>0</v>
      </c>
      <c r="O36" s="10">
        <f t="shared" si="16"/>
        <v>0</v>
      </c>
      <c r="P36" s="10">
        <f t="shared" si="16"/>
        <v>0</v>
      </c>
      <c r="Q36" s="10">
        <f t="shared" si="16"/>
        <v>0</v>
      </c>
      <c r="R36" s="10">
        <f t="shared" si="16"/>
        <v>0</v>
      </c>
      <c r="S36" s="10">
        <f t="shared" si="16"/>
        <v>0</v>
      </c>
      <c r="T36" s="46">
        <f t="shared" si="8"/>
        <v>0</v>
      </c>
    </row>
    <row r="37" spans="2:20" ht="15" customHeight="1" x14ac:dyDescent="0.25">
      <c r="B37" s="67"/>
      <c r="D37" s="57"/>
      <c r="E37" s="63" t="s">
        <v>8</v>
      </c>
      <c r="F37" s="64" t="s">
        <v>5</v>
      </c>
      <c r="G37" s="3" t="s">
        <v>23</v>
      </c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7">
        <f t="shared" si="8"/>
        <v>0</v>
      </c>
    </row>
    <row r="38" spans="2:20" ht="15" customHeight="1" x14ac:dyDescent="0.25">
      <c r="B38" s="67"/>
      <c r="D38" s="57"/>
      <c r="E38" s="60"/>
      <c r="F38" s="62"/>
      <c r="G38" s="3" t="s">
        <v>1</v>
      </c>
      <c r="H38" s="10">
        <f t="shared" ref="H38:S38" si="17">H37*$Y$14</f>
        <v>0</v>
      </c>
      <c r="I38" s="10">
        <f t="shared" si="17"/>
        <v>0</v>
      </c>
      <c r="J38" s="10">
        <f t="shared" si="17"/>
        <v>0</v>
      </c>
      <c r="K38" s="10">
        <f t="shared" si="17"/>
        <v>0</v>
      </c>
      <c r="L38" s="10">
        <f t="shared" si="17"/>
        <v>0</v>
      </c>
      <c r="M38" s="10">
        <f t="shared" si="17"/>
        <v>0</v>
      </c>
      <c r="N38" s="10">
        <f t="shared" si="17"/>
        <v>0</v>
      </c>
      <c r="O38" s="10">
        <f t="shared" si="17"/>
        <v>0</v>
      </c>
      <c r="P38" s="10">
        <f t="shared" si="17"/>
        <v>0</v>
      </c>
      <c r="Q38" s="10">
        <f t="shared" si="17"/>
        <v>0</v>
      </c>
      <c r="R38" s="10">
        <f t="shared" si="17"/>
        <v>0</v>
      </c>
      <c r="S38" s="10">
        <f t="shared" si="17"/>
        <v>0</v>
      </c>
      <c r="T38" s="46">
        <f t="shared" si="8"/>
        <v>0</v>
      </c>
    </row>
    <row r="39" spans="2:20" ht="15" customHeight="1" x14ac:dyDescent="0.25">
      <c r="B39" s="67"/>
      <c r="D39" s="57"/>
      <c r="E39" s="65" t="s">
        <v>11</v>
      </c>
      <c r="F39" s="64" t="s">
        <v>5</v>
      </c>
      <c r="G39" s="3" t="s">
        <v>23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7">
        <f t="shared" si="8"/>
        <v>0</v>
      </c>
    </row>
    <row r="40" spans="2:20" ht="15" customHeight="1" x14ac:dyDescent="0.25">
      <c r="B40" s="67"/>
      <c r="D40" s="57"/>
      <c r="E40" s="66"/>
      <c r="F40" s="62"/>
      <c r="G40" s="3" t="s">
        <v>1</v>
      </c>
      <c r="H40" s="10">
        <f t="shared" ref="H40:S40" si="18">H39*$Y$15</f>
        <v>0</v>
      </c>
      <c r="I40" s="10">
        <f t="shared" si="18"/>
        <v>0</v>
      </c>
      <c r="J40" s="10">
        <f t="shared" si="18"/>
        <v>0</v>
      </c>
      <c r="K40" s="10">
        <f t="shared" si="18"/>
        <v>0</v>
      </c>
      <c r="L40" s="10">
        <f t="shared" si="18"/>
        <v>0</v>
      </c>
      <c r="M40" s="10">
        <f t="shared" si="18"/>
        <v>0</v>
      </c>
      <c r="N40" s="10">
        <f t="shared" si="18"/>
        <v>0</v>
      </c>
      <c r="O40" s="10">
        <f t="shared" si="18"/>
        <v>0</v>
      </c>
      <c r="P40" s="10">
        <f t="shared" si="18"/>
        <v>0</v>
      </c>
      <c r="Q40" s="10">
        <f t="shared" si="18"/>
        <v>0</v>
      </c>
      <c r="R40" s="10">
        <f t="shared" si="18"/>
        <v>0</v>
      </c>
      <c r="S40" s="10">
        <f t="shared" si="18"/>
        <v>0</v>
      </c>
      <c r="T40" s="46">
        <f t="shared" si="8"/>
        <v>0</v>
      </c>
    </row>
    <row r="41" spans="2:20" ht="15" customHeight="1" x14ac:dyDescent="0.25">
      <c r="B41" s="67"/>
      <c r="D41" s="57"/>
      <c r="E41" s="65" t="s">
        <v>9</v>
      </c>
      <c r="F41" s="64" t="s">
        <v>5</v>
      </c>
      <c r="G41" s="3" t="s">
        <v>23</v>
      </c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7">
        <f t="shared" si="8"/>
        <v>0</v>
      </c>
    </row>
    <row r="42" spans="2:20" ht="15" customHeight="1" x14ac:dyDescent="0.25">
      <c r="B42" s="67"/>
      <c r="D42" s="57"/>
      <c r="E42" s="66"/>
      <c r="F42" s="62"/>
      <c r="G42" s="3" t="s">
        <v>1</v>
      </c>
      <c r="H42" s="10">
        <f t="shared" ref="H42:S42" si="19">H41*$Y$16</f>
        <v>0</v>
      </c>
      <c r="I42" s="10">
        <f t="shared" si="19"/>
        <v>0</v>
      </c>
      <c r="J42" s="10">
        <f t="shared" si="19"/>
        <v>0</v>
      </c>
      <c r="K42" s="10">
        <f t="shared" si="19"/>
        <v>0</v>
      </c>
      <c r="L42" s="10">
        <f t="shared" si="19"/>
        <v>0</v>
      </c>
      <c r="M42" s="10">
        <f t="shared" si="19"/>
        <v>0</v>
      </c>
      <c r="N42" s="10">
        <f t="shared" si="19"/>
        <v>0</v>
      </c>
      <c r="O42" s="10">
        <f t="shared" si="19"/>
        <v>0</v>
      </c>
      <c r="P42" s="10">
        <f t="shared" si="19"/>
        <v>0</v>
      </c>
      <c r="Q42" s="10">
        <f t="shared" si="19"/>
        <v>0</v>
      </c>
      <c r="R42" s="10">
        <f t="shared" si="19"/>
        <v>0</v>
      </c>
      <c r="S42" s="10">
        <f t="shared" si="19"/>
        <v>0</v>
      </c>
      <c r="T42" s="46">
        <f t="shared" si="8"/>
        <v>0</v>
      </c>
    </row>
    <row r="43" spans="2:20" ht="15" customHeight="1" x14ac:dyDescent="0.25">
      <c r="B43" s="67"/>
      <c r="D43" s="57"/>
      <c r="E43" s="65" t="s">
        <v>3</v>
      </c>
      <c r="F43" s="64" t="s">
        <v>5</v>
      </c>
      <c r="G43" s="3" t="s">
        <v>23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7">
        <f t="shared" si="8"/>
        <v>0</v>
      </c>
    </row>
    <row r="44" spans="2:20" ht="15" customHeight="1" x14ac:dyDescent="0.25">
      <c r="B44" s="67"/>
      <c r="D44" s="57"/>
      <c r="E44" s="66"/>
      <c r="F44" s="62"/>
      <c r="G44" s="3" t="s">
        <v>1</v>
      </c>
      <c r="H44" s="10">
        <f t="shared" ref="H44:S44" si="20">H43*$Y$17</f>
        <v>0</v>
      </c>
      <c r="I44" s="10">
        <f t="shared" si="20"/>
        <v>0</v>
      </c>
      <c r="J44" s="10">
        <f t="shared" si="20"/>
        <v>0</v>
      </c>
      <c r="K44" s="10">
        <f t="shared" si="20"/>
        <v>0</v>
      </c>
      <c r="L44" s="10">
        <f t="shared" si="20"/>
        <v>0</v>
      </c>
      <c r="M44" s="10">
        <f t="shared" si="20"/>
        <v>0</v>
      </c>
      <c r="N44" s="10">
        <f t="shared" si="20"/>
        <v>0</v>
      </c>
      <c r="O44" s="10">
        <f t="shared" si="20"/>
        <v>0</v>
      </c>
      <c r="P44" s="10">
        <f t="shared" si="20"/>
        <v>0</v>
      </c>
      <c r="Q44" s="10">
        <f t="shared" si="20"/>
        <v>0</v>
      </c>
      <c r="R44" s="10">
        <f t="shared" si="20"/>
        <v>0</v>
      </c>
      <c r="S44" s="10">
        <f t="shared" si="20"/>
        <v>0</v>
      </c>
      <c r="T44" s="46">
        <f t="shared" si="8"/>
        <v>0</v>
      </c>
    </row>
    <row r="45" spans="2:20" ht="15" customHeight="1" x14ac:dyDescent="0.25">
      <c r="B45" s="67"/>
      <c r="D45" s="57"/>
      <c r="E45" s="54" t="s">
        <v>31</v>
      </c>
      <c r="F45" s="42" t="s">
        <v>5</v>
      </c>
      <c r="G45" s="3" t="s">
        <v>1</v>
      </c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47">
        <f t="shared" si="8"/>
        <v>0</v>
      </c>
    </row>
    <row r="46" spans="2:20" ht="15" customHeight="1" thickBot="1" x14ac:dyDescent="0.3">
      <c r="B46" s="67"/>
      <c r="D46" s="58"/>
      <c r="E46" s="55" t="s">
        <v>29</v>
      </c>
      <c r="F46" s="48" t="s">
        <v>5</v>
      </c>
      <c r="G46" s="49" t="s">
        <v>1</v>
      </c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1">
        <f t="shared" si="8"/>
        <v>0</v>
      </c>
    </row>
    <row r="47" spans="2:20" ht="15" customHeight="1" x14ac:dyDescent="0.25">
      <c r="E47" s="72" t="s">
        <v>34</v>
      </c>
      <c r="F47" s="73" t="s">
        <v>5</v>
      </c>
      <c r="G47" s="74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3">
        <f>SUM(H47:S47)</f>
        <v>0</v>
      </c>
    </row>
    <row r="48" spans="2:20" ht="15" customHeight="1" x14ac:dyDescent="0.25">
      <c r="E48" s="72"/>
      <c r="F48" s="70" t="s">
        <v>30</v>
      </c>
      <c r="G48" s="71"/>
      <c r="H48" s="25">
        <f>H47</f>
        <v>0</v>
      </c>
      <c r="I48" s="25">
        <f>H47+I47</f>
        <v>0</v>
      </c>
      <c r="J48" s="25">
        <f>I48+J47</f>
        <v>0</v>
      </c>
      <c r="K48" s="25">
        <f>J48+K47</f>
        <v>0</v>
      </c>
      <c r="L48" s="25">
        <f t="shared" ref="L48:S48" si="21">K48+L47</f>
        <v>0</v>
      </c>
      <c r="M48" s="25">
        <f t="shared" si="21"/>
        <v>0</v>
      </c>
      <c r="N48" s="25">
        <f t="shared" si="21"/>
        <v>0</v>
      </c>
      <c r="O48" s="25">
        <f t="shared" si="21"/>
        <v>0</v>
      </c>
      <c r="P48" s="25">
        <f t="shared" si="21"/>
        <v>0</v>
      </c>
      <c r="Q48" s="25">
        <f t="shared" si="21"/>
        <v>0</v>
      </c>
      <c r="R48" s="25">
        <f t="shared" si="21"/>
        <v>0</v>
      </c>
      <c r="S48" s="27">
        <f t="shared" si="21"/>
        <v>0</v>
      </c>
    </row>
    <row r="50" spans="7:19" ht="39.950000000000003" customHeight="1" x14ac:dyDescent="0.25">
      <c r="H50" s="31" t="s">
        <v>52</v>
      </c>
    </row>
    <row r="51" spans="7:19" ht="15" customHeight="1" x14ac:dyDescent="0.25">
      <c r="G51"/>
      <c r="H51" s="10">
        <f>H48*1.3</f>
        <v>0</v>
      </c>
      <c r="I51" s="10">
        <f t="shared" ref="I51:S51" si="22">I48*1.3</f>
        <v>0</v>
      </c>
      <c r="J51" s="10">
        <f t="shared" si="22"/>
        <v>0</v>
      </c>
      <c r="K51" s="10">
        <f t="shared" si="22"/>
        <v>0</v>
      </c>
      <c r="L51" s="10">
        <f t="shared" si="22"/>
        <v>0</v>
      </c>
      <c r="M51" s="10">
        <f t="shared" si="22"/>
        <v>0</v>
      </c>
      <c r="N51" s="10">
        <f t="shared" si="22"/>
        <v>0</v>
      </c>
      <c r="O51" s="10">
        <f t="shared" si="22"/>
        <v>0</v>
      </c>
      <c r="P51" s="10">
        <f t="shared" si="22"/>
        <v>0</v>
      </c>
      <c r="Q51" s="10">
        <f t="shared" si="22"/>
        <v>0</v>
      </c>
      <c r="R51" s="10">
        <f t="shared" si="22"/>
        <v>0</v>
      </c>
      <c r="S51" s="10">
        <f t="shared" si="22"/>
        <v>0</v>
      </c>
    </row>
    <row r="52" spans="7:19" ht="15" customHeight="1" x14ac:dyDescent="0.25"/>
    <row r="53" spans="7:19" ht="15" customHeight="1" x14ac:dyDescent="0.25"/>
    <row r="54" spans="7:19" ht="15" customHeight="1" x14ac:dyDescent="0.25"/>
    <row r="55" spans="7:19" ht="15" customHeight="1" x14ac:dyDescent="0.25"/>
    <row r="56" spans="7:19" ht="15" customHeight="1" x14ac:dyDescent="0.25"/>
    <row r="57" spans="7:19" ht="15" customHeight="1" x14ac:dyDescent="0.25"/>
    <row r="58" spans="7:19" ht="15" customHeight="1" x14ac:dyDescent="0.25"/>
    <row r="59" spans="7:19" ht="15" customHeight="1" x14ac:dyDescent="0.25"/>
    <row r="60" spans="7:19" ht="15" customHeight="1" x14ac:dyDescent="0.25"/>
    <row r="61" spans="7:19" ht="15" customHeight="1" x14ac:dyDescent="0.25"/>
    <row r="62" spans="7:19" ht="15" customHeight="1" x14ac:dyDescent="0.25"/>
    <row r="63" spans="7:19" ht="15" customHeight="1" x14ac:dyDescent="0.25"/>
    <row r="64" spans="7:19" ht="15" customHeight="1" x14ac:dyDescent="0.25"/>
    <row r="65" spans="11:11" ht="15" customHeight="1" x14ac:dyDescent="0.25"/>
    <row r="66" spans="11:11" ht="15" customHeight="1" x14ac:dyDescent="0.25"/>
    <row r="67" spans="11:11" ht="15" customHeight="1" x14ac:dyDescent="0.25"/>
    <row r="68" spans="11:11" ht="15" customHeight="1" x14ac:dyDescent="0.25"/>
    <row r="69" spans="11:11" ht="15" customHeight="1" x14ac:dyDescent="0.25"/>
    <row r="70" spans="11:11" ht="15" customHeight="1" x14ac:dyDescent="0.25"/>
    <row r="72" spans="11:11" x14ac:dyDescent="0.25">
      <c r="K72" s="29"/>
    </row>
    <row r="73" spans="11:11" x14ac:dyDescent="0.25">
      <c r="K73" s="29"/>
    </row>
    <row r="74" spans="11:11" x14ac:dyDescent="0.25">
      <c r="K74" s="29"/>
    </row>
    <row r="75" spans="11:11" x14ac:dyDescent="0.25">
      <c r="K75" s="29"/>
    </row>
    <row r="76" spans="11:11" x14ac:dyDescent="0.25">
      <c r="K76" s="29"/>
    </row>
    <row r="91" spans="5:9" ht="15" customHeight="1" x14ac:dyDescent="0.25">
      <c r="G91"/>
      <c r="H91" s="75" t="s">
        <v>5</v>
      </c>
      <c r="I91" s="76"/>
    </row>
    <row r="92" spans="5:9" ht="15" customHeight="1" x14ac:dyDescent="0.25">
      <c r="G92"/>
      <c r="H92" s="4" t="s">
        <v>23</v>
      </c>
      <c r="I92" s="4" t="s">
        <v>1</v>
      </c>
    </row>
    <row r="93" spans="5:9" ht="15" customHeight="1" x14ac:dyDescent="0.25">
      <c r="E93" s="68" t="s">
        <v>4</v>
      </c>
      <c r="F93" s="69" t="str">
        <f>E5</f>
        <v>Etudes</v>
      </c>
      <c r="G93" s="65"/>
      <c r="H93" s="10">
        <f>SUM(T5+T19+T33)</f>
        <v>0</v>
      </c>
      <c r="I93" s="10">
        <f>SUM(T6+T20+T34)</f>
        <v>0</v>
      </c>
    </row>
    <row r="94" spans="5:9" ht="15" customHeight="1" x14ac:dyDescent="0.25">
      <c r="E94" s="68"/>
      <c r="F94" s="69" t="str">
        <f>E7</f>
        <v>CHT</v>
      </c>
      <c r="G94" s="65"/>
      <c r="H94" s="10">
        <f>SUM(T7+T21+T35)</f>
        <v>0</v>
      </c>
      <c r="I94" s="10">
        <f>SUM(T8+T22+T36)</f>
        <v>0</v>
      </c>
    </row>
    <row r="95" spans="5:9" ht="15" customHeight="1" x14ac:dyDescent="0.25">
      <c r="E95" s="68"/>
      <c r="F95" s="69" t="str">
        <f>E9</f>
        <v>Essais</v>
      </c>
      <c r="G95" s="65"/>
      <c r="H95" s="10">
        <f>SUM(T9+T23+T37)</f>
        <v>0</v>
      </c>
      <c r="I95" s="10">
        <f>SUM(T10+T24+T38)</f>
        <v>0</v>
      </c>
    </row>
    <row r="96" spans="5:9" ht="15" customHeight="1" x14ac:dyDescent="0.25">
      <c r="E96" s="68"/>
      <c r="F96" s="69" t="str">
        <f>E11</f>
        <v>Encadrement CHT</v>
      </c>
      <c r="G96" s="65"/>
      <c r="H96" s="10">
        <f>SUM(T11+T25+T39)</f>
        <v>0</v>
      </c>
      <c r="I96" s="10">
        <f>SUM(T12+T26+T40)</f>
        <v>0</v>
      </c>
    </row>
    <row r="97" spans="5:9" ht="15" customHeight="1" x14ac:dyDescent="0.25">
      <c r="E97" s="68"/>
      <c r="F97" s="69" t="str">
        <f>E13</f>
        <v>Encadrement études</v>
      </c>
      <c r="G97" s="65"/>
      <c r="H97" s="10">
        <f>SUM(T13+T27+T41)</f>
        <v>0</v>
      </c>
      <c r="I97" s="10">
        <f>SUM(T14+T28+T42)</f>
        <v>0</v>
      </c>
    </row>
    <row r="98" spans="5:9" ht="15" customHeight="1" x14ac:dyDescent="0.25">
      <c r="E98" s="68"/>
      <c r="F98" s="69" t="str">
        <f>E15</f>
        <v>Chargé d'affaires</v>
      </c>
      <c r="G98" s="65"/>
      <c r="H98" s="10">
        <f>SUM(T15+T29+T43)</f>
        <v>0</v>
      </c>
      <c r="I98" s="10">
        <f>SUM(T16+T30+T44)</f>
        <v>0</v>
      </c>
    </row>
    <row r="99" spans="5:9" ht="15" customHeight="1" x14ac:dyDescent="0.25">
      <c r="E99" s="68"/>
      <c r="F99" s="69" t="str">
        <f>E17</f>
        <v>Matériels</v>
      </c>
      <c r="G99" s="65"/>
      <c r="H99" s="28"/>
      <c r="I99" s="10">
        <f>SUM(T18+T32+T46)</f>
        <v>0</v>
      </c>
    </row>
    <row r="100" spans="5:9" x14ac:dyDescent="0.25">
      <c r="E100" s="68"/>
      <c r="F100" s="69" t="str">
        <f>E18</f>
        <v>Frais supp</v>
      </c>
      <c r="G100" s="65"/>
      <c r="H100" s="28"/>
      <c r="I100" s="10">
        <f>SUM(T20+T34+T48)</f>
        <v>0</v>
      </c>
    </row>
    <row r="101" spans="5:9" ht="18.75" x14ac:dyDescent="0.25">
      <c r="H101" s="4" t="s">
        <v>7</v>
      </c>
      <c r="I101" s="10">
        <f>SUM(I93:I100)</f>
        <v>0</v>
      </c>
    </row>
  </sheetData>
  <mergeCells count="55">
    <mergeCell ref="F47:G47"/>
    <mergeCell ref="E19:E20"/>
    <mergeCell ref="E21:E22"/>
    <mergeCell ref="H91:I91"/>
    <mergeCell ref="F5:F6"/>
    <mergeCell ref="D5:D18"/>
    <mergeCell ref="H2:S2"/>
    <mergeCell ref="E9:E10"/>
    <mergeCell ref="F9:F10"/>
    <mergeCell ref="E13:E14"/>
    <mergeCell ref="V5:V32"/>
    <mergeCell ref="F93:G93"/>
    <mergeCell ref="E93:E100"/>
    <mergeCell ref="F99:G99"/>
    <mergeCell ref="F100:G100"/>
    <mergeCell ref="F48:G48"/>
    <mergeCell ref="E47:E48"/>
    <mergeCell ref="F13:F14"/>
    <mergeCell ref="F11:F12"/>
    <mergeCell ref="F98:G98"/>
    <mergeCell ref="F97:G97"/>
    <mergeCell ref="F96:G96"/>
    <mergeCell ref="F95:G95"/>
    <mergeCell ref="F94:G94"/>
    <mergeCell ref="F15:F16"/>
    <mergeCell ref="F7:F8"/>
    <mergeCell ref="B5:B46"/>
    <mergeCell ref="D19:D32"/>
    <mergeCell ref="F19:F20"/>
    <mergeCell ref="F21:F22"/>
    <mergeCell ref="E23:E24"/>
    <mergeCell ref="F23:F24"/>
    <mergeCell ref="E25:E26"/>
    <mergeCell ref="F25:F26"/>
    <mergeCell ref="E27:E28"/>
    <mergeCell ref="F27:F28"/>
    <mergeCell ref="E29:E30"/>
    <mergeCell ref="F29:F30"/>
    <mergeCell ref="E5:E6"/>
    <mergeCell ref="E11:E12"/>
    <mergeCell ref="E7:E8"/>
    <mergeCell ref="E15:E16"/>
    <mergeCell ref="D33:D46"/>
    <mergeCell ref="E33:E34"/>
    <mergeCell ref="F33:F34"/>
    <mergeCell ref="E35:E36"/>
    <mergeCell ref="F35:F36"/>
    <mergeCell ref="E37:E38"/>
    <mergeCell ref="F37:F38"/>
    <mergeCell ref="E39:E40"/>
    <mergeCell ref="F39:F40"/>
    <mergeCell ref="E41:E42"/>
    <mergeCell ref="F41:F42"/>
    <mergeCell ref="E43:E44"/>
    <mergeCell ref="F43:F4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5CAF4-71FF-4394-B2B3-70493A98B700}">
  <dimension ref="A2:L55"/>
  <sheetViews>
    <sheetView showZeros="0" tabSelected="1" topLeftCell="A22" zoomScale="70" zoomScaleNormal="70" workbookViewId="0">
      <selection activeCell="B40" sqref="B40"/>
    </sheetView>
  </sheetViews>
  <sheetFormatPr baseColWidth="10" defaultRowHeight="18.75" outlineLevelRow="1" x14ac:dyDescent="0.3"/>
  <cols>
    <col min="1" max="1" width="11.42578125" style="11"/>
    <col min="2" max="2" width="25.7109375" style="11" customWidth="1"/>
    <col min="3" max="3" width="50.7109375" style="12" customWidth="1"/>
    <col min="4" max="4" width="25.7109375" style="22" customWidth="1"/>
    <col min="5" max="5" width="25.7109375" style="12" customWidth="1"/>
    <col min="6" max="6" width="25.7109375" style="17" customWidth="1"/>
    <col min="7" max="9" width="25.7109375" style="12" customWidth="1"/>
    <col min="10" max="10" width="11.7109375" customWidth="1"/>
    <col min="11" max="11" width="15.7109375" style="1" customWidth="1"/>
    <col min="12" max="12" width="20.7109375" customWidth="1"/>
    <col min="13" max="18" width="11.7109375" customWidth="1"/>
  </cols>
  <sheetData>
    <row r="2" spans="2:12" ht="50.1" customHeight="1" x14ac:dyDescent="0.3">
      <c r="B2" s="77" t="s">
        <v>18</v>
      </c>
      <c r="C2" s="77"/>
      <c r="D2" s="77"/>
      <c r="E2" s="77"/>
      <c r="F2" s="77"/>
      <c r="G2" s="77"/>
      <c r="H2" s="77"/>
      <c r="I2" s="77"/>
      <c r="J2" s="77"/>
      <c r="K2" s="77"/>
      <c r="L2" s="77"/>
    </row>
    <row r="4" spans="2:12" ht="24.95" customHeight="1" x14ac:dyDescent="0.3">
      <c r="B4" s="77" t="s">
        <v>14</v>
      </c>
      <c r="C4" s="77"/>
      <c r="D4" s="77"/>
      <c r="E4" s="77"/>
      <c r="F4" s="77"/>
      <c r="G4" s="77"/>
      <c r="H4" s="77"/>
      <c r="I4" s="77"/>
      <c r="K4" s="8" t="s">
        <v>22</v>
      </c>
      <c r="L4" s="9">
        <f>F22</f>
        <v>18320</v>
      </c>
    </row>
    <row r="6" spans="2:12" x14ac:dyDescent="0.3">
      <c r="B6" s="77">
        <v>2022</v>
      </c>
      <c r="C6" s="77"/>
      <c r="D6" s="77"/>
      <c r="E6" s="77"/>
      <c r="F6" s="77"/>
      <c r="G6" s="77"/>
      <c r="H6" s="77"/>
      <c r="I6" s="77"/>
    </row>
    <row r="7" spans="2:12" outlineLevel="1" x14ac:dyDescent="0.3"/>
    <row r="8" spans="2:12" outlineLevel="1" x14ac:dyDescent="0.3">
      <c r="C8" s="18" t="s">
        <v>20</v>
      </c>
      <c r="D8" s="13" t="s">
        <v>25</v>
      </c>
      <c r="E8" s="13" t="s">
        <v>44</v>
      </c>
      <c r="F8" s="5" t="s">
        <v>19</v>
      </c>
    </row>
    <row r="9" spans="2:12" outlineLevel="1" x14ac:dyDescent="0.3">
      <c r="C9" s="19"/>
      <c r="D9" s="14">
        <v>1</v>
      </c>
      <c r="E9" s="14">
        <v>5000</v>
      </c>
      <c r="F9" s="2">
        <f t="shared" ref="F9:F21" si="0">D9*E9</f>
        <v>5000</v>
      </c>
    </row>
    <row r="10" spans="2:12" outlineLevel="1" x14ac:dyDescent="0.3">
      <c r="C10" s="19"/>
      <c r="D10" s="14">
        <v>4</v>
      </c>
      <c r="E10" s="14">
        <v>1000</v>
      </c>
      <c r="F10" s="2">
        <f t="shared" si="0"/>
        <v>4000</v>
      </c>
    </row>
    <row r="11" spans="2:12" outlineLevel="1" x14ac:dyDescent="0.3">
      <c r="C11" s="19"/>
      <c r="D11" s="14">
        <v>1</v>
      </c>
      <c r="E11" s="14">
        <v>2500</v>
      </c>
      <c r="F11" s="2">
        <f t="shared" si="0"/>
        <v>2500</v>
      </c>
    </row>
    <row r="12" spans="2:12" outlineLevel="1" x14ac:dyDescent="0.3">
      <c r="C12" s="19"/>
      <c r="D12" s="14">
        <v>20</v>
      </c>
      <c r="E12" s="14">
        <v>6</v>
      </c>
      <c r="F12" s="2">
        <f t="shared" si="0"/>
        <v>120</v>
      </c>
    </row>
    <row r="13" spans="2:12" outlineLevel="1" x14ac:dyDescent="0.3">
      <c r="C13" s="19"/>
      <c r="D13" s="14">
        <v>450</v>
      </c>
      <c r="E13" s="14">
        <v>6</v>
      </c>
      <c r="F13" s="2">
        <f t="shared" si="0"/>
        <v>2700</v>
      </c>
    </row>
    <row r="14" spans="2:12" outlineLevel="1" x14ac:dyDescent="0.3">
      <c r="C14" s="19"/>
      <c r="D14" s="14">
        <v>100</v>
      </c>
      <c r="E14" s="14">
        <v>4</v>
      </c>
      <c r="F14" s="2">
        <f t="shared" si="0"/>
        <v>400</v>
      </c>
    </row>
    <row r="15" spans="2:12" outlineLevel="1" x14ac:dyDescent="0.3">
      <c r="C15" s="19"/>
      <c r="D15" s="14">
        <v>300</v>
      </c>
      <c r="E15" s="14">
        <v>3</v>
      </c>
      <c r="F15" s="2">
        <f t="shared" si="0"/>
        <v>900</v>
      </c>
    </row>
    <row r="16" spans="2:12" outlineLevel="1" x14ac:dyDescent="0.3">
      <c r="C16" s="19"/>
      <c r="D16" s="14">
        <v>50</v>
      </c>
      <c r="E16" s="14">
        <v>20</v>
      </c>
      <c r="F16" s="2">
        <f t="shared" si="0"/>
        <v>1000</v>
      </c>
    </row>
    <row r="17" spans="2:12" outlineLevel="1" x14ac:dyDescent="0.3">
      <c r="C17" s="19"/>
      <c r="D17" s="14">
        <v>150</v>
      </c>
      <c r="E17" s="14">
        <v>3</v>
      </c>
      <c r="F17" s="2">
        <f t="shared" si="0"/>
        <v>450</v>
      </c>
    </row>
    <row r="18" spans="2:12" outlineLevel="1" x14ac:dyDescent="0.3">
      <c r="C18" s="19"/>
      <c r="D18" s="14">
        <v>8</v>
      </c>
      <c r="E18" s="14">
        <v>100</v>
      </c>
      <c r="F18" s="2">
        <f t="shared" si="0"/>
        <v>800</v>
      </c>
    </row>
    <row r="19" spans="2:12" outlineLevel="1" x14ac:dyDescent="0.3">
      <c r="C19" s="19"/>
      <c r="D19" s="14">
        <v>1</v>
      </c>
      <c r="E19" s="14">
        <v>450</v>
      </c>
      <c r="F19" s="2">
        <f t="shared" si="0"/>
        <v>450</v>
      </c>
    </row>
    <row r="20" spans="2:12" outlineLevel="1" x14ac:dyDescent="0.3">
      <c r="C20" s="19"/>
      <c r="D20" s="14"/>
      <c r="E20" s="14"/>
      <c r="F20" s="2">
        <f t="shared" si="0"/>
        <v>0</v>
      </c>
    </row>
    <row r="21" spans="2:12" outlineLevel="1" x14ac:dyDescent="0.3">
      <c r="C21" s="19"/>
      <c r="D21" s="14"/>
      <c r="E21" s="14"/>
      <c r="F21" s="2">
        <f t="shared" si="0"/>
        <v>0</v>
      </c>
    </row>
    <row r="22" spans="2:12" outlineLevel="1" x14ac:dyDescent="0.3">
      <c r="C22" s="20" t="s">
        <v>7</v>
      </c>
      <c r="D22" s="21"/>
      <c r="E22" s="32"/>
      <c r="F22" s="10">
        <f>SUM(F9:F21)</f>
        <v>18320</v>
      </c>
    </row>
    <row r="23" spans="2:12" outlineLevel="1" x14ac:dyDescent="0.3"/>
    <row r="24" spans="2:12" ht="24.95" customHeight="1" x14ac:dyDescent="0.3">
      <c r="B24" s="77" t="s">
        <v>15</v>
      </c>
      <c r="C24" s="77"/>
      <c r="D24" s="77"/>
      <c r="E24" s="77"/>
      <c r="F24" s="77"/>
      <c r="G24" s="77"/>
      <c r="H24" s="77"/>
      <c r="I24" s="77"/>
      <c r="K24" s="8" t="s">
        <v>22</v>
      </c>
      <c r="L24" s="9">
        <f>F47</f>
        <v>13907.048499999999</v>
      </c>
    </row>
    <row r="26" spans="2:12" x14ac:dyDescent="0.3">
      <c r="B26" s="77">
        <v>2022</v>
      </c>
      <c r="C26" s="77"/>
      <c r="D26" s="77"/>
      <c r="E26" s="77"/>
      <c r="F26" s="77"/>
      <c r="G26" s="77"/>
      <c r="H26" s="77"/>
      <c r="I26" s="77"/>
    </row>
    <row r="27" spans="2:12" outlineLevel="1" x14ac:dyDescent="0.3"/>
    <row r="28" spans="2:12" outlineLevel="1" x14ac:dyDescent="0.3">
      <c r="B28" s="23" t="s">
        <v>49</v>
      </c>
      <c r="C28" s="18" t="s">
        <v>20</v>
      </c>
      <c r="D28" s="13" t="s">
        <v>25</v>
      </c>
      <c r="E28" s="13" t="s">
        <v>44</v>
      </c>
      <c r="F28" s="5" t="s">
        <v>19</v>
      </c>
      <c r="G28" s="13" t="s">
        <v>17</v>
      </c>
      <c r="H28" s="15" t="s">
        <v>16</v>
      </c>
      <c r="I28" s="23" t="s">
        <v>21</v>
      </c>
    </row>
    <row r="29" spans="2:12" outlineLevel="1" x14ac:dyDescent="0.3">
      <c r="B29" s="85" t="s">
        <v>35</v>
      </c>
      <c r="C29" s="19"/>
      <c r="D29" s="14">
        <v>1</v>
      </c>
      <c r="E29" s="14">
        <v>1714.57</v>
      </c>
      <c r="F29" s="2">
        <f t="shared" ref="F29:F46" si="1">D29*E29</f>
        <v>1714.57</v>
      </c>
      <c r="G29" s="14"/>
      <c r="H29" s="16" t="s">
        <v>36</v>
      </c>
      <c r="I29" s="85">
        <v>44578</v>
      </c>
    </row>
    <row r="30" spans="2:12" outlineLevel="1" x14ac:dyDescent="0.3">
      <c r="B30" s="85" t="s">
        <v>35</v>
      </c>
      <c r="C30" s="19"/>
      <c r="D30" s="14">
        <v>1</v>
      </c>
      <c r="E30" s="14">
        <v>624.57000000000005</v>
      </c>
      <c r="F30" s="2">
        <f t="shared" si="1"/>
        <v>624.57000000000005</v>
      </c>
      <c r="G30" s="14"/>
      <c r="H30" s="16" t="s">
        <v>37</v>
      </c>
      <c r="I30" s="85">
        <v>44578</v>
      </c>
    </row>
    <row r="31" spans="2:12" outlineLevel="1" x14ac:dyDescent="0.3">
      <c r="B31" s="85" t="s">
        <v>35</v>
      </c>
      <c r="C31" s="19"/>
      <c r="D31" s="14">
        <v>1</v>
      </c>
      <c r="E31" s="14">
        <v>271.04000000000002</v>
      </c>
      <c r="F31" s="2">
        <f t="shared" si="1"/>
        <v>271.04000000000002</v>
      </c>
      <c r="G31" s="14"/>
      <c r="H31" s="16" t="s">
        <v>38</v>
      </c>
      <c r="I31" s="85">
        <v>44581</v>
      </c>
    </row>
    <row r="32" spans="2:12" outlineLevel="1" x14ac:dyDescent="0.3">
      <c r="B32" s="85" t="s">
        <v>35</v>
      </c>
      <c r="C32" s="19"/>
      <c r="D32" s="14">
        <v>1</v>
      </c>
      <c r="E32" s="14">
        <v>544.62</v>
      </c>
      <c r="F32" s="2">
        <f t="shared" si="1"/>
        <v>544.62</v>
      </c>
      <c r="G32" s="14"/>
      <c r="H32" s="16" t="s">
        <v>39</v>
      </c>
      <c r="I32" s="85">
        <v>44588</v>
      </c>
    </row>
    <row r="33" spans="2:9" outlineLevel="1" x14ac:dyDescent="0.3">
      <c r="B33" s="85" t="s">
        <v>35</v>
      </c>
      <c r="C33" s="19"/>
      <c r="D33" s="14">
        <v>1</v>
      </c>
      <c r="E33" s="14">
        <v>178.4</v>
      </c>
      <c r="F33" s="2">
        <f t="shared" si="1"/>
        <v>178.4</v>
      </c>
      <c r="G33" s="14"/>
      <c r="H33" s="16" t="s">
        <v>40</v>
      </c>
      <c r="I33" s="85">
        <v>44588</v>
      </c>
    </row>
    <row r="34" spans="2:9" outlineLevel="1" x14ac:dyDescent="0.3">
      <c r="B34" s="85" t="s">
        <v>50</v>
      </c>
      <c r="C34" s="19"/>
      <c r="D34" s="14">
        <v>1</v>
      </c>
      <c r="E34" s="14">
        <v>266.81</v>
      </c>
      <c r="F34" s="2">
        <f t="shared" si="1"/>
        <v>266.81</v>
      </c>
      <c r="G34" s="14"/>
      <c r="H34" s="16" t="s">
        <v>41</v>
      </c>
      <c r="I34" s="85">
        <v>44588</v>
      </c>
    </row>
    <row r="35" spans="2:9" outlineLevel="1" x14ac:dyDescent="0.3">
      <c r="B35" s="85" t="s">
        <v>50</v>
      </c>
      <c r="C35" s="19"/>
      <c r="D35" s="14">
        <v>3</v>
      </c>
      <c r="E35" s="14">
        <v>457.07</v>
      </c>
      <c r="F35" s="2">
        <f t="shared" si="1"/>
        <v>1371.21</v>
      </c>
      <c r="G35" s="14"/>
      <c r="H35" s="16" t="s">
        <v>45</v>
      </c>
      <c r="I35" s="85">
        <v>44595</v>
      </c>
    </row>
    <row r="36" spans="2:9" outlineLevel="1" x14ac:dyDescent="0.3">
      <c r="B36" s="85" t="s">
        <v>35</v>
      </c>
      <c r="C36" s="19"/>
      <c r="D36" s="14">
        <v>3</v>
      </c>
      <c r="E36" s="14">
        <v>41.25</v>
      </c>
      <c r="F36" s="2">
        <f t="shared" si="1"/>
        <v>123.75</v>
      </c>
      <c r="G36" s="14"/>
      <c r="H36" s="16" t="s">
        <v>45</v>
      </c>
      <c r="I36" s="85">
        <v>44595</v>
      </c>
    </row>
    <row r="37" spans="2:9" outlineLevel="1" x14ac:dyDescent="0.3">
      <c r="B37" s="85" t="s">
        <v>35</v>
      </c>
      <c r="C37" s="19"/>
      <c r="D37" s="14">
        <v>1</v>
      </c>
      <c r="E37" s="14">
        <v>2385</v>
      </c>
      <c r="F37" s="2">
        <f t="shared" si="1"/>
        <v>2385</v>
      </c>
      <c r="G37" s="14"/>
      <c r="H37" s="16" t="s">
        <v>42</v>
      </c>
      <c r="I37" s="85">
        <v>44573</v>
      </c>
    </row>
    <row r="38" spans="2:9" outlineLevel="1" x14ac:dyDescent="0.3">
      <c r="B38" s="85" t="s">
        <v>50</v>
      </c>
      <c r="C38" s="19"/>
      <c r="D38" s="14">
        <v>400</v>
      </c>
      <c r="E38" s="14">
        <v>12.3066</v>
      </c>
      <c r="F38" s="2">
        <f t="shared" si="1"/>
        <v>4922.6399999999994</v>
      </c>
      <c r="G38" s="14"/>
      <c r="H38" s="16" t="s">
        <v>43</v>
      </c>
      <c r="I38" s="85">
        <v>44585</v>
      </c>
    </row>
    <row r="39" spans="2:9" outlineLevel="1" x14ac:dyDescent="0.3">
      <c r="B39" s="85" t="s">
        <v>50</v>
      </c>
      <c r="C39" s="19"/>
      <c r="D39" s="14">
        <v>100</v>
      </c>
      <c r="E39" s="14">
        <v>3.2435999999999998</v>
      </c>
      <c r="F39" s="2">
        <f t="shared" si="1"/>
        <v>324.35999999999996</v>
      </c>
      <c r="G39" s="14"/>
      <c r="H39" s="16" t="s">
        <v>43</v>
      </c>
      <c r="I39" s="85">
        <v>44585</v>
      </c>
    </row>
    <row r="40" spans="2:9" outlineLevel="1" x14ac:dyDescent="0.3">
      <c r="B40" s="85" t="s">
        <v>35</v>
      </c>
      <c r="C40" s="19"/>
      <c r="D40" s="14">
        <v>50</v>
      </c>
      <c r="E40" s="14">
        <v>17.2441</v>
      </c>
      <c r="F40" s="2">
        <f t="shared" si="1"/>
        <v>862.20499999999993</v>
      </c>
      <c r="G40" s="14"/>
      <c r="H40" s="16" t="s">
        <v>43</v>
      </c>
      <c r="I40" s="85">
        <v>44585</v>
      </c>
    </row>
    <row r="41" spans="2:9" outlineLevel="1" x14ac:dyDescent="0.3">
      <c r="B41" s="85" t="s">
        <v>35</v>
      </c>
      <c r="C41" s="19"/>
      <c r="D41" s="14">
        <v>175</v>
      </c>
      <c r="E41" s="14">
        <v>1.8164199999999999</v>
      </c>
      <c r="F41" s="2">
        <f t="shared" si="1"/>
        <v>317.87349999999998</v>
      </c>
      <c r="G41" s="14"/>
      <c r="H41" s="16" t="s">
        <v>43</v>
      </c>
      <c r="I41" s="85">
        <v>44585</v>
      </c>
    </row>
    <row r="42" spans="2:9" outlineLevel="1" x14ac:dyDescent="0.3">
      <c r="B42" s="14"/>
      <c r="C42" s="19"/>
      <c r="D42" s="14"/>
      <c r="E42" s="14"/>
      <c r="F42" s="2"/>
      <c r="G42" s="14"/>
      <c r="H42" s="16"/>
      <c r="I42" s="24"/>
    </row>
    <row r="43" spans="2:9" outlineLevel="1" x14ac:dyDescent="0.3">
      <c r="B43" s="14"/>
      <c r="C43" s="19"/>
      <c r="D43" s="14"/>
      <c r="E43" s="14"/>
      <c r="F43" s="2"/>
      <c r="G43" s="14"/>
      <c r="H43" s="16"/>
      <c r="I43" s="24"/>
    </row>
    <row r="44" spans="2:9" outlineLevel="1" x14ac:dyDescent="0.3">
      <c r="B44" s="14"/>
      <c r="C44" s="19"/>
      <c r="D44" s="14"/>
      <c r="E44" s="14"/>
      <c r="F44" s="2"/>
      <c r="G44" s="14"/>
      <c r="H44" s="16"/>
      <c r="I44" s="24"/>
    </row>
    <row r="45" spans="2:9" outlineLevel="1" x14ac:dyDescent="0.3">
      <c r="B45" s="24"/>
      <c r="C45" s="19"/>
      <c r="D45" s="14"/>
      <c r="E45" s="14"/>
      <c r="F45" s="2">
        <f t="shared" si="1"/>
        <v>0</v>
      </c>
      <c r="G45" s="14"/>
      <c r="H45" s="16"/>
      <c r="I45" s="24"/>
    </row>
    <row r="46" spans="2:9" outlineLevel="1" x14ac:dyDescent="0.3">
      <c r="B46" s="24"/>
      <c r="C46" s="19"/>
      <c r="D46" s="14"/>
      <c r="E46" s="14"/>
      <c r="F46" s="2">
        <f t="shared" si="1"/>
        <v>0</v>
      </c>
      <c r="G46" s="14"/>
      <c r="H46" s="16"/>
      <c r="I46" s="24"/>
    </row>
    <row r="47" spans="2:9" outlineLevel="1" x14ac:dyDescent="0.3">
      <c r="C47" s="20" t="s">
        <v>7</v>
      </c>
      <c r="D47" s="21"/>
      <c r="E47" s="32"/>
      <c r="F47" s="10">
        <f>SUM(F29:F46)</f>
        <v>13907.048499999999</v>
      </c>
      <c r="G47"/>
      <c r="H47" s="1"/>
      <c r="I47" s="1"/>
    </row>
    <row r="48" spans="2:9" outlineLevel="1" x14ac:dyDescent="0.3"/>
    <row r="49" spans="2:9" outlineLevel="1" x14ac:dyDescent="0.3"/>
    <row r="50" spans="2:9" x14ac:dyDescent="0.3">
      <c r="B50" s="77" t="s">
        <v>53</v>
      </c>
      <c r="C50" s="77"/>
      <c r="D50" s="77"/>
      <c r="E50" s="77"/>
      <c r="F50" s="77"/>
      <c r="G50" s="77"/>
      <c r="H50" s="77"/>
      <c r="I50" s="77"/>
    </row>
    <row r="51" spans="2:9" outlineLevel="1" x14ac:dyDescent="0.3"/>
    <row r="52" spans="2:9" outlineLevel="1" x14ac:dyDescent="0.3">
      <c r="C52" s="18" t="s">
        <v>20</v>
      </c>
      <c r="D52" s="13" t="s">
        <v>25</v>
      </c>
      <c r="E52" s="13" t="s">
        <v>44</v>
      </c>
      <c r="F52" s="5" t="s">
        <v>19</v>
      </c>
    </row>
    <row r="53" spans="2:9" ht="15" customHeight="1" outlineLevel="1" x14ac:dyDescent="0.3">
      <c r="C53" s="19"/>
      <c r="D53" s="14"/>
      <c r="E53" s="14"/>
      <c r="F53" s="2"/>
    </row>
    <row r="54" spans="2:9" outlineLevel="1" x14ac:dyDescent="0.3">
      <c r="C54" s="19"/>
      <c r="D54" s="14"/>
      <c r="E54" s="14"/>
      <c r="F54" s="2"/>
    </row>
    <row r="55" spans="2:9" outlineLevel="1" x14ac:dyDescent="0.3">
      <c r="C55" s="20" t="s">
        <v>7</v>
      </c>
      <c r="D55" s="32"/>
      <c r="E55" s="32"/>
      <c r="F55" s="10">
        <f>SUM(F53:F54)</f>
        <v>0</v>
      </c>
    </row>
  </sheetData>
  <mergeCells count="6">
    <mergeCell ref="B2:L2"/>
    <mergeCell ref="B50:I50"/>
    <mergeCell ref="B26:I26"/>
    <mergeCell ref="B24:I24"/>
    <mergeCell ref="B6:I6"/>
    <mergeCell ref="B4:I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EFD8A-87F7-4372-AFA2-794E233A1DF2}">
  <dimension ref="B2:O27"/>
  <sheetViews>
    <sheetView showZeros="0" zoomScale="85" zoomScaleNormal="85" workbookViewId="0">
      <selection activeCell="D18" sqref="D18"/>
    </sheetView>
  </sheetViews>
  <sheetFormatPr baseColWidth="10" defaultRowHeight="15" outlineLevelRow="1" outlineLevelCol="1" x14ac:dyDescent="0.25"/>
  <cols>
    <col min="2" max="4" width="25.7109375" customWidth="1"/>
    <col min="5" max="5" width="50.7109375" customWidth="1"/>
    <col min="6" max="6" width="25.7109375" customWidth="1"/>
    <col min="7" max="7" width="11.7109375" customWidth="1"/>
    <col min="8" max="8" width="15.7109375" style="1" customWidth="1"/>
    <col min="9" max="9" width="20.7109375" customWidth="1"/>
    <col min="10" max="10" width="11.7109375" customWidth="1"/>
    <col min="11" max="11" width="5" bestFit="1" customWidth="1" collapsed="1"/>
    <col min="12" max="12" width="5" customWidth="1" outlineLevel="1" collapsed="1"/>
    <col min="13" max="13" width="17.140625" customWidth="1" outlineLevel="1"/>
    <col min="14" max="14" width="38.140625" customWidth="1" outlineLevel="1"/>
    <col min="15" max="15" width="11.7109375" customWidth="1" outlineLevel="1"/>
  </cols>
  <sheetData>
    <row r="2" spans="2:14" ht="50.1" customHeight="1" x14ac:dyDescent="0.25">
      <c r="B2" s="81" t="s">
        <v>6</v>
      </c>
      <c r="C2" s="82"/>
      <c r="D2" s="82"/>
      <c r="E2" s="82"/>
      <c r="F2" s="82"/>
      <c r="G2" s="82"/>
      <c r="H2" s="82"/>
      <c r="I2" s="82"/>
    </row>
    <row r="4" spans="2:14" ht="18.75" x14ac:dyDescent="0.3">
      <c r="B4" s="83">
        <v>2022</v>
      </c>
      <c r="C4" s="84"/>
      <c r="D4" s="84"/>
      <c r="E4" s="84"/>
      <c r="F4" s="84"/>
      <c r="H4" s="34" t="s">
        <v>22</v>
      </c>
      <c r="I4" s="9">
        <f>F26</f>
        <v>9066.76</v>
      </c>
      <c r="N4" s="13"/>
    </row>
    <row r="5" spans="2:14" ht="18.75" customHeight="1" outlineLevel="1" x14ac:dyDescent="0.3">
      <c r="H5" s="38" t="s">
        <v>35</v>
      </c>
      <c r="I5" s="37">
        <f>SUMIF(B7:B25,"T-0355-01",F7:F25)</f>
        <v>8596.16</v>
      </c>
      <c r="K5" s="68" t="s">
        <v>33</v>
      </c>
      <c r="M5" s="78"/>
      <c r="N5" s="3"/>
    </row>
    <row r="6" spans="2:14" ht="18.75" outlineLevel="1" x14ac:dyDescent="0.3">
      <c r="B6" s="5" t="s">
        <v>49</v>
      </c>
      <c r="C6" s="6" t="s">
        <v>13</v>
      </c>
      <c r="D6" s="5" t="s">
        <v>12</v>
      </c>
      <c r="E6" s="5" t="s">
        <v>48</v>
      </c>
      <c r="F6" s="5" t="s">
        <v>19</v>
      </c>
      <c r="H6" s="38" t="s">
        <v>50</v>
      </c>
      <c r="I6" s="37">
        <f>SUMIF(B8:B26,"T-0355-01",F8:F26)</f>
        <v>4298.08</v>
      </c>
      <c r="K6" s="68"/>
      <c r="M6" s="78"/>
      <c r="N6" s="3"/>
    </row>
    <row r="7" spans="2:14" ht="15" customHeight="1" outlineLevel="1" x14ac:dyDescent="0.25">
      <c r="B7" s="3" t="s">
        <v>35</v>
      </c>
      <c r="C7" s="3"/>
      <c r="D7" s="24">
        <v>44498</v>
      </c>
      <c r="E7" s="7" t="s">
        <v>46</v>
      </c>
      <c r="F7" s="7">
        <v>4298.08</v>
      </c>
      <c r="K7" s="68"/>
      <c r="M7" s="78"/>
      <c r="N7" s="3"/>
    </row>
    <row r="8" spans="2:14" ht="15" customHeight="1" outlineLevel="1" x14ac:dyDescent="0.25">
      <c r="B8" s="3" t="s">
        <v>50</v>
      </c>
      <c r="C8" s="3"/>
      <c r="D8" s="24">
        <v>44498</v>
      </c>
      <c r="E8" s="7" t="s">
        <v>46</v>
      </c>
      <c r="F8" s="7">
        <v>470.6</v>
      </c>
      <c r="K8" s="68"/>
      <c r="M8" s="78"/>
      <c r="N8" s="3"/>
    </row>
    <row r="9" spans="2:14" ht="15" customHeight="1" outlineLevel="1" x14ac:dyDescent="0.25">
      <c r="B9" s="3" t="s">
        <v>35</v>
      </c>
      <c r="C9" s="3"/>
      <c r="D9" s="24">
        <v>44592</v>
      </c>
      <c r="E9" s="7" t="s">
        <v>47</v>
      </c>
      <c r="F9" s="7">
        <v>4298.08</v>
      </c>
      <c r="K9" s="68"/>
      <c r="M9" s="78"/>
      <c r="N9" s="3"/>
    </row>
    <row r="10" spans="2:14" ht="15" customHeight="1" outlineLevel="1" x14ac:dyDescent="0.25">
      <c r="B10" s="3"/>
      <c r="C10" s="3"/>
      <c r="D10" s="24"/>
      <c r="E10" s="7"/>
      <c r="F10" s="7"/>
      <c r="K10" s="68"/>
      <c r="M10" s="79"/>
      <c r="N10" s="3"/>
    </row>
    <row r="11" spans="2:14" ht="15" customHeight="1" outlineLevel="1" x14ac:dyDescent="0.25">
      <c r="B11" s="3"/>
      <c r="C11" s="3"/>
      <c r="D11" s="24"/>
      <c r="E11" s="7"/>
      <c r="F11" s="7"/>
      <c r="K11" s="68"/>
      <c r="M11" s="80"/>
      <c r="N11" s="3"/>
    </row>
    <row r="12" spans="2:14" ht="15" customHeight="1" outlineLevel="1" x14ac:dyDescent="0.25">
      <c r="B12" s="3"/>
      <c r="C12" s="3"/>
      <c r="D12" s="24"/>
      <c r="E12" s="7"/>
      <c r="F12" s="7"/>
      <c r="K12" s="68"/>
      <c r="M12" s="78"/>
      <c r="N12" s="3"/>
    </row>
    <row r="13" spans="2:14" ht="15" customHeight="1" outlineLevel="1" x14ac:dyDescent="0.25">
      <c r="B13" s="3"/>
      <c r="C13" s="3"/>
      <c r="D13" s="24"/>
      <c r="E13" s="7"/>
      <c r="F13" s="7"/>
      <c r="K13" s="68"/>
      <c r="M13" s="78"/>
      <c r="N13" s="3"/>
    </row>
    <row r="14" spans="2:14" ht="15" customHeight="1" outlineLevel="1" x14ac:dyDescent="0.25">
      <c r="B14" s="3"/>
      <c r="C14" s="3"/>
      <c r="D14" s="24"/>
      <c r="E14" s="7"/>
      <c r="F14" s="7"/>
      <c r="K14" s="68"/>
      <c r="M14" s="78"/>
      <c r="N14" s="3"/>
    </row>
    <row r="15" spans="2:14" ht="15" customHeight="1" outlineLevel="1" x14ac:dyDescent="0.25">
      <c r="B15" s="3"/>
      <c r="C15" s="3"/>
      <c r="D15" s="24"/>
      <c r="E15" s="7"/>
      <c r="F15" s="7"/>
      <c r="K15" s="68"/>
      <c r="M15" s="79"/>
      <c r="N15" s="3"/>
    </row>
    <row r="16" spans="2:14" outlineLevel="1" x14ac:dyDescent="0.25">
      <c r="B16" s="3"/>
      <c r="C16" s="3"/>
      <c r="D16" s="24"/>
      <c r="E16" s="7"/>
      <c r="F16" s="7"/>
      <c r="K16" s="68"/>
    </row>
    <row r="17" spans="2:11" outlineLevel="1" x14ac:dyDescent="0.25">
      <c r="B17" s="3"/>
      <c r="C17" s="3"/>
      <c r="D17" s="24"/>
      <c r="E17" s="7"/>
      <c r="F17" s="7"/>
      <c r="K17" s="68"/>
    </row>
    <row r="18" spans="2:11" outlineLevel="1" x14ac:dyDescent="0.25">
      <c r="B18" s="3"/>
      <c r="C18" s="3"/>
      <c r="D18" s="24"/>
      <c r="E18" s="7"/>
      <c r="F18" s="7"/>
      <c r="K18" s="68"/>
    </row>
    <row r="19" spans="2:11" outlineLevel="1" x14ac:dyDescent="0.25">
      <c r="B19" s="3"/>
      <c r="C19" s="3"/>
      <c r="D19" s="24"/>
      <c r="E19" s="7"/>
      <c r="F19" s="7"/>
      <c r="K19" s="68"/>
    </row>
    <row r="20" spans="2:11" outlineLevel="1" x14ac:dyDescent="0.25">
      <c r="B20" s="3"/>
      <c r="C20" s="3"/>
      <c r="D20" s="24"/>
      <c r="E20" s="7"/>
      <c r="F20" s="7"/>
      <c r="K20" s="68"/>
    </row>
    <row r="21" spans="2:11" outlineLevel="1" x14ac:dyDescent="0.25">
      <c r="B21" s="3"/>
      <c r="C21" s="3"/>
      <c r="D21" s="24"/>
      <c r="E21" s="7"/>
      <c r="F21" s="7"/>
      <c r="K21" s="68"/>
    </row>
    <row r="22" spans="2:11" outlineLevel="1" x14ac:dyDescent="0.25">
      <c r="B22" s="3"/>
      <c r="C22" s="3"/>
      <c r="D22" s="24"/>
      <c r="E22" s="7"/>
      <c r="F22" s="7"/>
      <c r="K22" s="68"/>
    </row>
    <row r="23" spans="2:11" outlineLevel="1" x14ac:dyDescent="0.25">
      <c r="B23" s="3"/>
      <c r="C23" s="3"/>
      <c r="D23" s="24"/>
      <c r="E23" s="7"/>
      <c r="F23" s="7"/>
      <c r="K23" s="68"/>
    </row>
    <row r="24" spans="2:11" outlineLevel="1" x14ac:dyDescent="0.25">
      <c r="B24" s="3"/>
      <c r="C24" s="3"/>
      <c r="D24" s="24"/>
      <c r="E24" s="7"/>
      <c r="F24" s="7"/>
      <c r="K24" s="68"/>
    </row>
    <row r="25" spans="2:11" outlineLevel="1" x14ac:dyDescent="0.25">
      <c r="B25" s="3"/>
      <c r="C25" s="3"/>
      <c r="D25" s="24"/>
      <c r="E25" s="7"/>
      <c r="F25" s="7"/>
      <c r="K25" s="68"/>
    </row>
    <row r="26" spans="2:11" ht="18.75" outlineLevel="1" x14ac:dyDescent="0.25">
      <c r="E26" s="35" t="s">
        <v>7</v>
      </c>
      <c r="F26" s="7">
        <f>SUM(F7:F25)</f>
        <v>9066.76</v>
      </c>
      <c r="K26" s="68"/>
    </row>
    <row r="27" spans="2:11" outlineLevel="1" x14ac:dyDescent="0.25"/>
  </sheetData>
  <mergeCells count="5">
    <mergeCell ref="M5:M10"/>
    <mergeCell ref="M11:M15"/>
    <mergeCell ref="B2:I2"/>
    <mergeCell ref="B4:F4"/>
    <mergeCell ref="K5:K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de Charge</vt:lpstr>
      <vt:lpstr>Appros et ST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cp:lastPrinted>2022-02-18T11:06:35Z</cp:lastPrinted>
  <dcterms:created xsi:type="dcterms:W3CDTF">2022-01-10T14:08:13Z</dcterms:created>
  <dcterms:modified xsi:type="dcterms:W3CDTF">2022-02-18T14:35:59Z</dcterms:modified>
</cp:coreProperties>
</file>