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SOUS TRAIT A TRAITER\"/>
    </mc:Choice>
  </mc:AlternateContent>
  <xr:revisionPtr revIDLastSave="0" documentId="13_ncr:1_{7A6B0298-0511-4852-8189-128BA4649B39}" xr6:coauthVersionLast="47" xr6:coauthVersionMax="47" xr10:uidLastSave="{00000000-0000-0000-0000-000000000000}"/>
  <bookViews>
    <workbookView xWindow="-120" yWindow="-120" windowWidth="24240" windowHeight="13140" activeTab="2" xr2:uid="{A71E6564-3465-48F4-99C1-6F43D857BA72}"/>
  </bookViews>
  <sheets>
    <sheet name="7724" sheetId="4" r:id="rId1"/>
    <sheet name="25AS" sheetId="2" r:id="rId2"/>
    <sheet name="stock  " sheetId="3" r:id="rId3"/>
    <sheet name="Modèle nomenclature" sheetId="1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4" l="1"/>
  <c r="C18" i="4"/>
  <c r="F17" i="4"/>
  <c r="E17" i="4"/>
  <c r="D17" i="4"/>
  <c r="C17" i="4"/>
  <c r="B17" i="4"/>
  <c r="G15" i="4"/>
  <c r="F15" i="4"/>
  <c r="E15" i="4"/>
  <c r="D15" i="4"/>
  <c r="C15" i="4"/>
  <c r="C20" i="4" s="1"/>
  <c r="B15" i="4"/>
  <c r="G14" i="4"/>
  <c r="F14" i="4"/>
  <c r="E14" i="4"/>
  <c r="D14" i="4"/>
  <c r="C14" i="4"/>
  <c r="B14" i="4"/>
  <c r="D8" i="4"/>
  <c r="D19" i="4" s="1"/>
  <c r="C8" i="4"/>
  <c r="C19" i="4" s="1"/>
  <c r="F7" i="4"/>
  <c r="F18" i="4" s="1"/>
  <c r="E7" i="4"/>
  <c r="E18" i="4" s="1"/>
  <c r="D7" i="4"/>
  <c r="C7" i="4"/>
  <c r="B7" i="4"/>
  <c r="B18" i="4" s="1"/>
  <c r="G6" i="4"/>
  <c r="G17" i="4" s="1"/>
  <c r="F6" i="4"/>
  <c r="E6" i="4"/>
  <c r="G15" i="2"/>
  <c r="F15" i="2"/>
  <c r="E15" i="2"/>
  <c r="D15" i="2"/>
  <c r="C15" i="2"/>
  <c r="B15" i="2"/>
  <c r="D17" i="2"/>
  <c r="C17" i="2"/>
  <c r="B17" i="2"/>
  <c r="G14" i="2"/>
  <c r="F14" i="2"/>
  <c r="E14" i="2"/>
  <c r="D14" i="2"/>
  <c r="C14" i="2"/>
  <c r="B14" i="2"/>
  <c r="E7" i="2"/>
  <c r="E8" i="2" s="1"/>
  <c r="E19" i="2" s="1"/>
  <c r="D7" i="2"/>
  <c r="D18" i="2" s="1"/>
  <c r="C7" i="2"/>
  <c r="C18" i="2" s="1"/>
  <c r="B7" i="2"/>
  <c r="B18" i="2" s="1"/>
  <c r="G6" i="2"/>
  <c r="G17" i="2" s="1"/>
  <c r="F6" i="2"/>
  <c r="F7" i="2" s="1"/>
  <c r="E6" i="2"/>
  <c r="E17" i="2" s="1"/>
  <c r="D14" i="1"/>
  <c r="E14" i="1"/>
  <c r="F14" i="1"/>
  <c r="G14" i="1"/>
  <c r="C14" i="1"/>
  <c r="B14" i="1"/>
  <c r="B17" i="1"/>
  <c r="E6" i="1"/>
  <c r="E7" i="1" s="1"/>
  <c r="E8" i="1" s="1"/>
  <c r="E19" i="1" s="1"/>
  <c r="G6" i="1"/>
  <c r="G17" i="1" s="1"/>
  <c r="F6" i="1"/>
  <c r="F7" i="1" s="1"/>
  <c r="F8" i="1" s="1"/>
  <c r="F19" i="1" s="1"/>
  <c r="D7" i="1"/>
  <c r="D18" i="1" s="1"/>
  <c r="C7" i="1"/>
  <c r="C8" i="1" s="1"/>
  <c r="C19" i="1" s="1"/>
  <c r="B7" i="1"/>
  <c r="B8" i="1" s="1"/>
  <c r="B19" i="1" s="1"/>
  <c r="D17" i="1"/>
  <c r="C17" i="1"/>
  <c r="D20" i="4" l="1"/>
  <c r="E20" i="4"/>
  <c r="B20" i="4"/>
  <c r="E8" i="4"/>
  <c r="E19" i="4" s="1"/>
  <c r="B8" i="4"/>
  <c r="B19" i="4" s="1"/>
  <c r="F8" i="4"/>
  <c r="B8" i="2"/>
  <c r="B19" i="2" s="1"/>
  <c r="B20" i="2" s="1"/>
  <c r="C8" i="2"/>
  <c r="C19" i="2" s="1"/>
  <c r="C20" i="2" s="1"/>
  <c r="F8" i="2"/>
  <c r="F18" i="2"/>
  <c r="F17" i="2"/>
  <c r="E18" i="2"/>
  <c r="E20" i="2" s="1"/>
  <c r="D8" i="2"/>
  <c r="D19" i="2" s="1"/>
  <c r="D20" i="2" s="1"/>
  <c r="F18" i="1"/>
  <c r="D8" i="1"/>
  <c r="D19" i="1" s="1"/>
  <c r="D20" i="1" s="1"/>
  <c r="C18" i="1"/>
  <c r="C20" i="1" s="1"/>
  <c r="B18" i="1"/>
  <c r="B20" i="1" s="1"/>
  <c r="E18" i="1"/>
  <c r="E17" i="1"/>
  <c r="G7" i="1"/>
  <c r="G18" i="1" s="1"/>
  <c r="F17" i="1"/>
  <c r="F19" i="4" l="1"/>
  <c r="F20" i="4" s="1"/>
  <c r="G7" i="4"/>
  <c r="G18" i="4" s="1"/>
  <c r="G8" i="4"/>
  <c r="G19" i="4" s="1"/>
  <c r="F20" i="1"/>
  <c r="G7" i="2"/>
  <c r="G18" i="2" s="1"/>
  <c r="F19" i="2"/>
  <c r="F20" i="2" s="1"/>
  <c r="G8" i="1"/>
  <c r="G19" i="1" s="1"/>
  <c r="G20" i="1" s="1"/>
  <c r="E20" i="1"/>
  <c r="G20" i="4" l="1"/>
  <c r="G8" i="2"/>
  <c r="G19" i="2" s="1"/>
  <c r="G20" i="2" s="1"/>
</calcChain>
</file>

<file path=xl/sharedStrings.xml><?xml version="1.0" encoding="utf-8"?>
<sst xmlns="http://schemas.openxmlformats.org/spreadsheetml/2006/main" count="275" uniqueCount="97">
  <si>
    <t>Semi fini1</t>
  </si>
  <si>
    <t>Semi fini2</t>
  </si>
  <si>
    <t>Semi fini3</t>
  </si>
  <si>
    <t>Semi fini4</t>
  </si>
  <si>
    <t>Semi fini5</t>
  </si>
  <si>
    <t>Semi fini6</t>
  </si>
  <si>
    <t>Désignation</t>
  </si>
  <si>
    <t>Vism6</t>
  </si>
  <si>
    <t>vism6</t>
  </si>
  <si>
    <t>vis diam M6 longueur 20mm</t>
  </si>
  <si>
    <t>Platinox</t>
  </si>
  <si>
    <t>platinox</t>
  </si>
  <si>
    <t>Platine inox 60 x40</t>
  </si>
  <si>
    <t>Ecroum6</t>
  </si>
  <si>
    <t xml:space="preserve">ecrou 6 pans  M6 </t>
  </si>
  <si>
    <t>Eti2000</t>
  </si>
  <si>
    <t>eti2000</t>
  </si>
  <si>
    <t>Etiquette carton imprimée</t>
  </si>
  <si>
    <t>Ca2000</t>
  </si>
  <si>
    <t>Carton 250x150x150</t>
  </si>
  <si>
    <t>Référence</t>
  </si>
  <si>
    <t>Descriptif des SF pour 1 Réf: 2000</t>
  </si>
  <si>
    <t xml:space="preserve">réf </t>
  </si>
  <si>
    <t>Qté</t>
  </si>
  <si>
    <t>Stock départ</t>
  </si>
  <si>
    <t>Solde</t>
  </si>
  <si>
    <t>PLA2000</t>
  </si>
  <si>
    <t>Comment interoger si je veux fabriquer une qté de  8950 réf PLA2000 et savoir quel Semi Fini manque?</t>
  </si>
  <si>
    <t>Comment sortir plusieurs fabriquation successives sur le même stock de départ?</t>
  </si>
  <si>
    <t>Comment recharger le stock de SF?</t>
  </si>
  <si>
    <t>Paleu</t>
  </si>
  <si>
    <t>Palette europe 100x120</t>
  </si>
  <si>
    <t>La Réf: PLA2000 est mise en carton de 250 pièces sur palette europe 100 x x120 Qté 40 carton total 10000 pièces</t>
  </si>
  <si>
    <t>Unité égal</t>
  </si>
  <si>
    <t>Pal de:</t>
  </si>
  <si>
    <t>Carton de:</t>
  </si>
  <si>
    <t>Qté besoin  pour 1 carton de 250 pièces</t>
  </si>
  <si>
    <t>Qté besoin pour 1 pièce</t>
  </si>
  <si>
    <t>Qté besoin  pour 1 Palette de 10000 pièces</t>
  </si>
  <si>
    <t>Pièces à faire</t>
  </si>
  <si>
    <t>Carton à faire</t>
  </si>
  <si>
    <t>Palette à faire</t>
  </si>
  <si>
    <t>OU</t>
  </si>
  <si>
    <r>
      <t>Utilisé pour 1</t>
    </r>
    <r>
      <rPr>
        <b/>
        <sz val="11"/>
        <color rgb="FFFF0000"/>
        <rFont val="Calibri"/>
        <family val="2"/>
        <scheme val="minor"/>
      </rPr>
      <t xml:space="preserve"> pièce</t>
    </r>
  </si>
  <si>
    <r>
      <t xml:space="preserve">Utilisé pour 1 </t>
    </r>
    <r>
      <rPr>
        <b/>
        <sz val="11"/>
        <color rgb="FFFF0000"/>
        <rFont val="Calibri"/>
        <family val="2"/>
        <scheme val="minor"/>
      </rPr>
      <t>Carton</t>
    </r>
  </si>
  <si>
    <r>
      <t xml:space="preserve">Utilisé pour 1 </t>
    </r>
    <r>
      <rPr>
        <b/>
        <sz val="11"/>
        <color rgb="FFFF0000"/>
        <rFont val="Calibri"/>
        <family val="2"/>
        <scheme val="minor"/>
      </rPr>
      <t>palette</t>
    </r>
  </si>
  <si>
    <t>STOCK   -   STOCK   -   STOCK   -   STOCK   -   STOCK</t>
  </si>
  <si>
    <t>Comment créer une alerte stock mini équivalent à 1 palette ?</t>
  </si>
  <si>
    <t>Réf.Article SF</t>
  </si>
  <si>
    <t>Sfini1</t>
  </si>
  <si>
    <t>Sfini2</t>
  </si>
  <si>
    <t>Sfini3</t>
  </si>
  <si>
    <t>Sfini4</t>
  </si>
  <si>
    <t>Sfini5</t>
  </si>
  <si>
    <t>Sfini6</t>
  </si>
  <si>
    <t>Conditionnement CA :</t>
  </si>
  <si>
    <t>25AS</t>
  </si>
  <si>
    <t>Ref Produit FINI</t>
  </si>
  <si>
    <t>SF1</t>
  </si>
  <si>
    <t>SF2</t>
  </si>
  <si>
    <t>SF3</t>
  </si>
  <si>
    <t>SF4</t>
  </si>
  <si>
    <t>SF5</t>
  </si>
  <si>
    <t>SF6</t>
  </si>
  <si>
    <t>SF7</t>
  </si>
  <si>
    <t>SF8</t>
  </si>
  <si>
    <t>SF9</t>
  </si>
  <si>
    <t>SF10</t>
  </si>
  <si>
    <t>SF11</t>
  </si>
  <si>
    <t>SF12</t>
  </si>
  <si>
    <t>SF13</t>
  </si>
  <si>
    <t>SF14</t>
  </si>
  <si>
    <t>SF15</t>
  </si>
  <si>
    <t>Réf</t>
  </si>
  <si>
    <t>FRENEHARD</t>
  </si>
  <si>
    <t>WURTZ</t>
  </si>
  <si>
    <t>KP1-12-SU</t>
  </si>
  <si>
    <t xml:space="preserve"> 25 AS</t>
  </si>
  <si>
    <t>05 AS TARAUDAGE</t>
  </si>
  <si>
    <t>SC PLACO</t>
  </si>
  <si>
    <t>SL RANGE</t>
  </si>
  <si>
    <t>SC RANGE</t>
  </si>
  <si>
    <t>PLACO 14</t>
  </si>
  <si>
    <t>BLISTER CAVALIER</t>
  </si>
  <si>
    <t>BLISSTER ECXLISSES</t>
  </si>
  <si>
    <t>BLISTER ARTICULE</t>
  </si>
  <si>
    <t>BLISTER LONGUE</t>
  </si>
  <si>
    <t>BLISTER COURTE</t>
  </si>
  <si>
    <t>BLISTER MAXI</t>
  </si>
  <si>
    <t>BLISTER SM8</t>
  </si>
  <si>
    <t>CLIPLAINE 33</t>
  </si>
  <si>
    <t>CLIPLAINE 42</t>
  </si>
  <si>
    <t>CLIP FEU</t>
  </si>
  <si>
    <t>VOUTE</t>
  </si>
  <si>
    <t>MS</t>
  </si>
  <si>
    <t>MD</t>
  </si>
  <si>
    <t>SAC 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</si>
</sst>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 ;[Red]\-0\ 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u/>
      <sz val="12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gray0625">
        <bgColor theme="0"/>
      </patternFill>
    </fill>
    <fill>
      <patternFill patternType="solid">
        <fgColor theme="9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gray0625"/>
    </fill>
    <fill>
      <patternFill patternType="gray0625">
        <bgColor theme="8" tint="0.5999633777886288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1" fillId="0" borderId="0" xfId="0" applyFont="1" applyAlignment="1">
      <alignment horizontal="right"/>
    </xf>
    <xf numFmtId="0" fontId="3" fillId="0" borderId="0" xfId="0" applyFont="1"/>
    <xf numFmtId="0" fontId="3" fillId="0" borderId="1" xfId="0" applyFont="1" applyBorder="1"/>
    <xf numFmtId="0" fontId="4" fillId="4" borderId="1" xfId="0" applyFont="1" applyFill="1" applyBorder="1"/>
    <xf numFmtId="0" fontId="4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0" borderId="0" xfId="0" applyFont="1" applyBorder="1"/>
    <xf numFmtId="0" fontId="1" fillId="0" borderId="8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7" xfId="0" applyFont="1" applyBorder="1" applyAlignment="1">
      <alignment horizontal="right"/>
    </xf>
    <xf numFmtId="0" fontId="1" fillId="0" borderId="9" xfId="0" applyFont="1" applyBorder="1" applyAlignment="1">
      <alignment horizontal="right"/>
    </xf>
    <xf numFmtId="0" fontId="3" fillId="2" borderId="1" xfId="0" applyFont="1" applyFill="1" applyBorder="1" applyAlignment="1">
      <alignment horizontal="right"/>
    </xf>
    <xf numFmtId="0" fontId="3" fillId="2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right"/>
    </xf>
    <xf numFmtId="0" fontId="3" fillId="5" borderId="1" xfId="0" applyFont="1" applyFill="1" applyBorder="1" applyAlignment="1">
      <alignment horizontal="center"/>
    </xf>
    <xf numFmtId="0" fontId="3" fillId="2" borderId="0" xfId="0" applyFont="1" applyFill="1" applyAlignment="1">
      <alignment horizontal="right"/>
    </xf>
    <xf numFmtId="0" fontId="3" fillId="2" borderId="0" xfId="0" applyFont="1" applyFill="1" applyAlignment="1">
      <alignment horizontal="center"/>
    </xf>
    <xf numFmtId="0" fontId="3" fillId="7" borderId="1" xfId="0" applyFont="1" applyFill="1" applyBorder="1" applyAlignment="1">
      <alignment horizontal="right"/>
    </xf>
    <xf numFmtId="0" fontId="3" fillId="6" borderId="1" xfId="0" applyFont="1" applyFill="1" applyBorder="1" applyAlignment="1">
      <alignment horizontal="right"/>
    </xf>
    <xf numFmtId="0" fontId="6" fillId="0" borderId="0" xfId="0" applyFont="1" applyAlignment="1">
      <alignment horizontal="center"/>
    </xf>
    <xf numFmtId="0" fontId="7" fillId="0" borderId="0" xfId="0" applyFont="1"/>
    <xf numFmtId="164" fontId="3" fillId="0" borderId="1" xfId="0" applyNumberFormat="1" applyFont="1" applyBorder="1" applyAlignment="1">
      <alignment horizontal="center"/>
    </xf>
    <xf numFmtId="0" fontId="3" fillId="0" borderId="1" xfId="0" applyNumberFormat="1" applyFont="1" applyBorder="1" applyAlignment="1">
      <alignment horizontal="center"/>
    </xf>
    <xf numFmtId="0" fontId="3" fillId="10" borderId="1" xfId="0" applyFont="1" applyFill="1" applyBorder="1" applyAlignment="1">
      <alignment horizontal="center"/>
    </xf>
    <xf numFmtId="0" fontId="3" fillId="11" borderId="1" xfId="0" applyFont="1" applyFill="1" applyBorder="1" applyAlignment="1">
      <alignment horizontal="center"/>
    </xf>
    <xf numFmtId="0" fontId="3" fillId="11" borderId="1" xfId="0" applyFont="1" applyFill="1" applyBorder="1" applyAlignment="1">
      <alignment horizontal="right"/>
    </xf>
    <xf numFmtId="0" fontId="3" fillId="9" borderId="1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right"/>
    </xf>
    <xf numFmtId="0" fontId="3" fillId="12" borderId="1" xfId="0" applyFont="1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6" borderId="2" xfId="0" applyFont="1" applyFill="1" applyBorder="1" applyAlignment="1">
      <alignment horizontal="right"/>
    </xf>
    <xf numFmtId="0" fontId="3" fillId="11" borderId="2" xfId="0" applyFont="1" applyFill="1" applyBorder="1" applyAlignment="1">
      <alignment horizontal="right"/>
    </xf>
    <xf numFmtId="0" fontId="1" fillId="0" borderId="0" xfId="0" applyFont="1" applyBorder="1" applyAlignment="1">
      <alignment horizontal="right"/>
    </xf>
    <xf numFmtId="0" fontId="3" fillId="7" borderId="12" xfId="0" applyFont="1" applyFill="1" applyBorder="1" applyAlignment="1">
      <alignment horizontal="right"/>
    </xf>
    <xf numFmtId="0" fontId="3" fillId="11" borderId="3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3" fillId="5" borderId="13" xfId="0" applyFont="1" applyFill="1" applyBorder="1" applyAlignment="1">
      <alignment horizontal="center"/>
    </xf>
    <xf numFmtId="0" fontId="4" fillId="4" borderId="4" xfId="0" applyFont="1" applyFill="1" applyBorder="1"/>
    <xf numFmtId="0" fontId="4" fillId="4" borderId="6" xfId="0" applyFont="1" applyFill="1" applyBorder="1"/>
    <xf numFmtId="0" fontId="3" fillId="3" borderId="14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/>
    </xf>
    <xf numFmtId="0" fontId="3" fillId="12" borderId="15" xfId="0" applyFont="1" applyFill="1" applyBorder="1" applyAlignment="1">
      <alignment horizontal="center"/>
    </xf>
    <xf numFmtId="0" fontId="0" fillId="13" borderId="16" xfId="0" applyFill="1" applyBorder="1" applyAlignment="1">
      <alignment horizontal="center" vertical="center"/>
    </xf>
    <xf numFmtId="0" fontId="3" fillId="10" borderId="16" xfId="0" applyFont="1" applyFill="1" applyBorder="1" applyAlignment="1">
      <alignment horizontal="center"/>
    </xf>
    <xf numFmtId="0" fontId="1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right" vertical="center" wrapText="1"/>
    </xf>
    <xf numFmtId="0" fontId="10" fillId="0" borderId="1" xfId="0" applyFont="1" applyBorder="1" applyAlignment="1">
      <alignment horizontal="right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14" borderId="1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right" vertical="center" wrapText="1"/>
    </xf>
    <xf numFmtId="0" fontId="0" fillId="0" borderId="1" xfId="0" applyBorder="1" applyAlignment="1">
      <alignment horizontal="center" vertical="center" wrapText="1"/>
    </xf>
    <xf numFmtId="0" fontId="0" fillId="14" borderId="1" xfId="0" applyFill="1" applyBorder="1" applyAlignment="1">
      <alignment horizontal="center" vertical="center" wrapText="1"/>
    </xf>
    <xf numFmtId="0" fontId="8" fillId="5" borderId="2" xfId="0" applyFont="1" applyFill="1" applyBorder="1" applyAlignment="1">
      <alignment horizontal="center"/>
    </xf>
    <xf numFmtId="0" fontId="8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0" fontId="8" fillId="8" borderId="2" xfId="0" applyFont="1" applyFill="1" applyBorder="1" applyAlignment="1">
      <alignment horizontal="center"/>
    </xf>
    <xf numFmtId="0" fontId="8" fillId="8" borderId="11" xfId="0" applyFont="1" applyFill="1" applyBorder="1" applyAlignment="1">
      <alignment horizontal="center"/>
    </xf>
    <xf numFmtId="0" fontId="8" fillId="9" borderId="2" xfId="0" applyFont="1" applyFill="1" applyBorder="1" applyAlignment="1">
      <alignment horizontal="center" vertical="center"/>
    </xf>
    <xf numFmtId="0" fontId="8" fillId="9" borderId="11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</cellXfs>
  <cellStyles count="1">
    <cellStyle name="Normal" xfId="0" builtinId="0"/>
  </cellStyles>
  <dxfs count="39"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numFmt numFmtId="164" formatCode="0_ ;[Red]\-0\ "/>
      <fill>
        <patternFill>
          <bgColor rgb="FFFFFF00"/>
        </patternFill>
      </fill>
    </dxf>
    <dxf>
      <numFmt numFmtId="164" formatCode="0_ ;[Red]\-0\ "/>
      <fill>
        <patternFill>
          <bgColor rgb="FFFFFF00"/>
        </patternFill>
      </fill>
    </dxf>
    <dxf>
      <font>
        <color rgb="FFFF0000"/>
      </font>
      <numFmt numFmtId="1" formatCode="0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numFmt numFmtId="164" formatCode="0_ ;[Red]\-0\ "/>
      <fill>
        <patternFill>
          <bgColor rgb="FFFFFF00"/>
        </patternFill>
      </fill>
    </dxf>
    <dxf>
      <numFmt numFmtId="164" formatCode="0_ ;[Red]\-0\ "/>
      <fill>
        <patternFill>
          <bgColor rgb="FFFFFF00"/>
        </patternFill>
      </fill>
    </dxf>
    <dxf>
      <font>
        <color rgb="FFFF0000"/>
      </font>
      <numFmt numFmtId="1" formatCode="0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numFmt numFmtId="164" formatCode="0_ ;[Red]\-0\ "/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numFmt numFmtId="164" formatCode="0_ ;[Red]\-0\ "/>
      <fill>
        <patternFill>
          <bgColor rgb="FFFFFF00"/>
        </patternFill>
      </fill>
    </dxf>
    <dxf>
      <numFmt numFmtId="164" formatCode="0_ ;[Red]\-0\ "/>
      <fill>
        <patternFill>
          <bgColor rgb="FFFFFF00"/>
        </patternFill>
      </fill>
    </dxf>
    <dxf>
      <font>
        <color rgb="FFFF0000"/>
      </font>
      <numFmt numFmtId="1" formatCode="0"/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A4297-BB93-419A-9F98-B8A70F46996B}">
  <sheetPr>
    <tabColor theme="4" tint="0.59999389629810485"/>
  </sheetPr>
  <dimension ref="A2:Q22"/>
  <sheetViews>
    <sheetView showGridLines="0" workbookViewId="0">
      <selection activeCell="I8" sqref="I8"/>
    </sheetView>
  </sheetViews>
  <sheetFormatPr baseColWidth="10" defaultRowHeight="15" x14ac:dyDescent="0.25"/>
  <cols>
    <col min="1" max="1" width="35.42578125" customWidth="1"/>
    <col min="8" max="8" width="5.7109375" customWidth="1"/>
    <col min="11" max="11" width="8.42578125" customWidth="1"/>
  </cols>
  <sheetData>
    <row r="2" spans="1:17" ht="21.75" thickBot="1" x14ac:dyDescent="0.4">
      <c r="A2" s="2"/>
      <c r="B2" s="2"/>
      <c r="C2" s="2"/>
      <c r="D2" s="2"/>
      <c r="E2" s="18" t="s">
        <v>33</v>
      </c>
      <c r="F2" s="19">
        <v>1</v>
      </c>
      <c r="G2" s="2"/>
      <c r="H2" s="2"/>
      <c r="J2" s="61" t="s">
        <v>39</v>
      </c>
      <c r="K2" s="62"/>
    </row>
    <row r="3" spans="1:17" ht="17.25" thickTop="1" thickBot="1" x14ac:dyDescent="0.3">
      <c r="A3" s="2"/>
      <c r="B3" s="4" t="s">
        <v>20</v>
      </c>
      <c r="C3" s="5" t="s">
        <v>56</v>
      </c>
      <c r="D3" s="37" t="s">
        <v>35</v>
      </c>
      <c r="E3" s="50">
        <v>200</v>
      </c>
      <c r="F3" s="40" t="s">
        <v>34</v>
      </c>
      <c r="G3" s="50">
        <v>2000</v>
      </c>
      <c r="J3" s="6" t="s">
        <v>22</v>
      </c>
      <c r="K3" s="42" t="s">
        <v>23</v>
      </c>
      <c r="L3" s="63" t="s">
        <v>21</v>
      </c>
      <c r="M3" s="64"/>
      <c r="N3" s="64"/>
      <c r="O3" s="65"/>
    </row>
    <row r="4" spans="1:17" ht="27" customHeight="1" thickTop="1" thickBot="1" x14ac:dyDescent="0.3">
      <c r="A4" s="3"/>
      <c r="B4" s="33" t="s">
        <v>0</v>
      </c>
      <c r="C4" s="33" t="s">
        <v>1</v>
      </c>
      <c r="D4" s="33" t="s">
        <v>2</v>
      </c>
      <c r="E4" s="46" t="s">
        <v>3</v>
      </c>
      <c r="F4" s="33" t="s">
        <v>4</v>
      </c>
      <c r="G4" s="46" t="s">
        <v>5</v>
      </c>
      <c r="H4" s="34"/>
      <c r="I4" s="34"/>
      <c r="J4" s="36" t="s">
        <v>26</v>
      </c>
      <c r="K4" s="49">
        <v>0</v>
      </c>
      <c r="L4" s="39" t="s">
        <v>8</v>
      </c>
      <c r="M4" s="8" t="s">
        <v>9</v>
      </c>
      <c r="N4" s="8"/>
      <c r="O4" s="9"/>
    </row>
    <row r="5" spans="1:17" ht="27.75" thickTop="1" thickBot="1" x14ac:dyDescent="0.45">
      <c r="A5" s="16" t="s">
        <v>6</v>
      </c>
      <c r="B5" s="43" t="s">
        <v>7</v>
      </c>
      <c r="C5" s="43" t="s">
        <v>10</v>
      </c>
      <c r="D5" s="43" t="s">
        <v>13</v>
      </c>
      <c r="E5" s="17" t="s">
        <v>15</v>
      </c>
      <c r="F5" s="17" t="s">
        <v>18</v>
      </c>
      <c r="G5" s="17" t="s">
        <v>30</v>
      </c>
      <c r="I5" s="22" t="s">
        <v>42</v>
      </c>
      <c r="J5" s="66" t="s">
        <v>40</v>
      </c>
      <c r="K5" s="67"/>
      <c r="L5" s="12" t="s">
        <v>11</v>
      </c>
      <c r="M5" s="8" t="s">
        <v>12</v>
      </c>
      <c r="N5" s="8"/>
      <c r="O5" s="9"/>
    </row>
    <row r="6" spans="1:17" ht="27.75" thickTop="1" thickBot="1" x14ac:dyDescent="0.45">
      <c r="A6" s="38" t="s">
        <v>37</v>
      </c>
      <c r="B6" s="50">
        <v>2</v>
      </c>
      <c r="C6" s="50">
        <v>1</v>
      </c>
      <c r="D6" s="50">
        <v>2</v>
      </c>
      <c r="E6" s="41">
        <f>F2/E3</f>
        <v>5.0000000000000001E-3</v>
      </c>
      <c r="F6" s="27">
        <f>F2/E3</f>
        <v>5.0000000000000001E-3</v>
      </c>
      <c r="G6" s="27">
        <f>F2/G3</f>
        <v>5.0000000000000001E-4</v>
      </c>
      <c r="I6" s="22"/>
      <c r="J6" s="35" t="s">
        <v>22</v>
      </c>
      <c r="K6" s="42" t="s">
        <v>23</v>
      </c>
      <c r="L6" s="12" t="s">
        <v>13</v>
      </c>
      <c r="M6" s="8" t="s">
        <v>14</v>
      </c>
      <c r="N6" s="8"/>
      <c r="O6" s="9"/>
    </row>
    <row r="7" spans="1:17" ht="27.75" thickTop="1" thickBot="1" x14ac:dyDescent="0.45">
      <c r="A7" s="14" t="s">
        <v>36</v>
      </c>
      <c r="B7" s="47">
        <f>B6*E3</f>
        <v>400</v>
      </c>
      <c r="C7" s="47">
        <f>C6*E3</f>
        <v>200</v>
      </c>
      <c r="D7" s="47">
        <f>D6*E3</f>
        <v>400</v>
      </c>
      <c r="E7" s="15">
        <f>E6*E3</f>
        <v>1</v>
      </c>
      <c r="F7" s="15">
        <f>F6*E3</f>
        <v>1</v>
      </c>
      <c r="G7" s="15">
        <f>F8/G3</f>
        <v>5.0000000000000001E-3</v>
      </c>
      <c r="I7" s="22"/>
      <c r="J7" s="36" t="s">
        <v>26</v>
      </c>
      <c r="K7" s="49"/>
      <c r="L7" s="39" t="s">
        <v>16</v>
      </c>
      <c r="M7" s="8" t="s">
        <v>17</v>
      </c>
      <c r="N7" s="8"/>
      <c r="O7" s="9"/>
    </row>
    <row r="8" spans="1:17" ht="27" thickTop="1" x14ac:dyDescent="0.4">
      <c r="A8" s="30" t="s">
        <v>38</v>
      </c>
      <c r="B8" s="29">
        <f>$G$3/E3*B7</f>
        <v>4000</v>
      </c>
      <c r="C8" s="29">
        <f>G3/E3*C7</f>
        <v>2000</v>
      </c>
      <c r="D8" s="29">
        <f>G3/E3*D7</f>
        <v>4000</v>
      </c>
      <c r="E8" s="29">
        <f>G3/E3*E7</f>
        <v>10</v>
      </c>
      <c r="F8" s="29">
        <f>G3/E3*F7</f>
        <v>10</v>
      </c>
      <c r="G8" s="29">
        <f>G3/F8*G7</f>
        <v>1</v>
      </c>
      <c r="I8" s="22" t="s">
        <v>42</v>
      </c>
      <c r="J8" s="68" t="s">
        <v>41</v>
      </c>
      <c r="K8" s="69"/>
      <c r="L8" s="12" t="s">
        <v>18</v>
      </c>
      <c r="M8" s="8" t="s">
        <v>19</v>
      </c>
      <c r="N8" s="8"/>
      <c r="O8" s="9"/>
    </row>
    <row r="9" spans="1:17" ht="15.75" thickBot="1" x14ac:dyDescent="0.3">
      <c r="A9" s="6"/>
      <c r="B9" s="6"/>
      <c r="C9" s="6"/>
      <c r="D9" s="6"/>
      <c r="E9" s="6"/>
      <c r="F9" s="6"/>
      <c r="G9" s="6"/>
      <c r="J9" s="35" t="s">
        <v>22</v>
      </c>
      <c r="K9" s="42" t="s">
        <v>23</v>
      </c>
      <c r="L9" s="13" t="s">
        <v>30</v>
      </c>
      <c r="M9" s="10" t="s">
        <v>31</v>
      </c>
      <c r="N9" s="10"/>
      <c r="O9" s="11"/>
    </row>
    <row r="10" spans="1:17" ht="25.5" customHeight="1" thickTop="1" thickBot="1" x14ac:dyDescent="0.3">
      <c r="J10" s="36" t="s">
        <v>26</v>
      </c>
      <c r="K10" s="49">
        <v>3</v>
      </c>
    </row>
    <row r="11" spans="1:17" ht="16.5" thickTop="1" thickBot="1" x14ac:dyDescent="0.3">
      <c r="B11" s="70" t="s">
        <v>46</v>
      </c>
      <c r="C11" s="71"/>
      <c r="D11" s="70"/>
      <c r="E11" s="70"/>
      <c r="F11" s="71"/>
    </row>
    <row r="12" spans="1:17" ht="17.25" thickTop="1" thickBot="1" x14ac:dyDescent="0.3">
      <c r="B12" s="44" t="s">
        <v>20</v>
      </c>
      <c r="C12" s="50" t="s">
        <v>26</v>
      </c>
      <c r="D12" s="45" t="s">
        <v>55</v>
      </c>
      <c r="E12" s="44"/>
      <c r="F12" s="50">
        <v>250</v>
      </c>
    </row>
    <row r="13" spans="1:17" ht="17.25" thickTop="1" thickBot="1" x14ac:dyDescent="0.3">
      <c r="B13" s="50" t="s">
        <v>49</v>
      </c>
      <c r="C13" s="50" t="s">
        <v>50</v>
      </c>
      <c r="D13" s="50" t="s">
        <v>51</v>
      </c>
      <c r="E13" s="50" t="s">
        <v>52</v>
      </c>
      <c r="F13" s="50" t="s">
        <v>53</v>
      </c>
      <c r="G13" s="50" t="s">
        <v>54</v>
      </c>
      <c r="I13" s="23" t="s">
        <v>32</v>
      </c>
      <c r="J13" s="23"/>
      <c r="K13" s="23"/>
      <c r="L13" s="23"/>
      <c r="M13" s="23"/>
      <c r="N13" s="23"/>
      <c r="O13" s="23"/>
      <c r="P13" s="23"/>
      <c r="Q13" s="23"/>
    </row>
    <row r="14" spans="1:17" ht="17.25" thickTop="1" thickBot="1" x14ac:dyDescent="0.3">
      <c r="A14" s="1" t="s">
        <v>48</v>
      </c>
      <c r="B14" s="48" t="str">
        <f>B5</f>
        <v>Vism6</v>
      </c>
      <c r="C14" s="48" t="str">
        <f>C5</f>
        <v>Platinox</v>
      </c>
      <c r="D14" s="48" t="str">
        <f t="shared" ref="D14:G14" si="0">D5</f>
        <v>Ecroum6</v>
      </c>
      <c r="E14" s="48" t="str">
        <f t="shared" si="0"/>
        <v>Eti2000</v>
      </c>
      <c r="F14" s="48" t="str">
        <f t="shared" si="0"/>
        <v>Ca2000</v>
      </c>
      <c r="G14" s="48" t="str">
        <f t="shared" si="0"/>
        <v>Paleu</v>
      </c>
      <c r="I14" t="s">
        <v>27</v>
      </c>
    </row>
    <row r="15" spans="1:17" ht="16.5" customHeight="1" thickTop="1" thickBot="1" x14ac:dyDescent="0.3">
      <c r="A15" s="1" t="s">
        <v>24</v>
      </c>
      <c r="B15" s="50">
        <f>'stock  '!D8</f>
        <v>0</v>
      </c>
      <c r="C15" s="50">
        <f>'stock  '!E8</f>
        <v>0</v>
      </c>
      <c r="D15" s="50">
        <f>'stock  '!F8</f>
        <v>0</v>
      </c>
      <c r="E15" s="50">
        <f>'stock  '!G8</f>
        <v>0</v>
      </c>
      <c r="F15" s="50">
        <f>'stock  '!L8</f>
        <v>0</v>
      </c>
      <c r="G15" s="50">
        <f>'stock  '!N8</f>
        <v>0</v>
      </c>
      <c r="I15" t="s">
        <v>28</v>
      </c>
    </row>
    <row r="16" spans="1:17" ht="9" customHeight="1" thickTop="1" x14ac:dyDescent="0.25"/>
    <row r="17" spans="1:9" ht="15.75" x14ac:dyDescent="0.25">
      <c r="A17" s="1" t="s">
        <v>43</v>
      </c>
      <c r="B17" s="27">
        <f>B6*K4</f>
        <v>0</v>
      </c>
      <c r="C17" s="27">
        <f>C6*K4</f>
        <v>0</v>
      </c>
      <c r="D17" s="27">
        <f>D6*K4</f>
        <v>0</v>
      </c>
      <c r="E17" s="27">
        <f>E6*K4</f>
        <v>0</v>
      </c>
      <c r="F17" s="27">
        <f>F6*K4</f>
        <v>0</v>
      </c>
      <c r="G17" s="27">
        <f>G6*K4</f>
        <v>0</v>
      </c>
      <c r="I17" t="s">
        <v>29</v>
      </c>
    </row>
    <row r="18" spans="1:9" ht="15.75" x14ac:dyDescent="0.25">
      <c r="A18" s="1" t="s">
        <v>44</v>
      </c>
      <c r="B18" s="15">
        <f>K7*B7</f>
        <v>0</v>
      </c>
      <c r="C18" s="15">
        <f>K7*C7</f>
        <v>0</v>
      </c>
      <c r="D18" s="15">
        <f>K7*D7</f>
        <v>0</v>
      </c>
      <c r="E18" s="15">
        <f>K7*E7</f>
        <v>0</v>
      </c>
      <c r="F18" s="15">
        <f>K7*F7</f>
        <v>0</v>
      </c>
      <c r="G18" s="15">
        <f>K7*G7</f>
        <v>0</v>
      </c>
      <c r="I18" t="s">
        <v>47</v>
      </c>
    </row>
    <row r="19" spans="1:9" ht="15.75" x14ac:dyDescent="0.25">
      <c r="A19" s="1" t="s">
        <v>45</v>
      </c>
      <c r="B19" s="29">
        <f>K10*B8</f>
        <v>12000</v>
      </c>
      <c r="C19" s="29">
        <f>K10*C8</f>
        <v>6000</v>
      </c>
      <c r="D19" s="29">
        <f>K10*D8</f>
        <v>12000</v>
      </c>
      <c r="E19" s="29">
        <f>K10*E8</f>
        <v>30</v>
      </c>
      <c r="F19" s="29">
        <f>K10*F8</f>
        <v>30</v>
      </c>
      <c r="G19" s="29">
        <f>K10*G8</f>
        <v>3</v>
      </c>
    </row>
    <row r="20" spans="1:9" ht="15.75" x14ac:dyDescent="0.25">
      <c r="A20" s="1"/>
      <c r="B20" s="25">
        <f t="shared" ref="B20:F20" si="1">B15-(B17+B18+B19)</f>
        <v>-12000</v>
      </c>
      <c r="C20" s="24">
        <f t="shared" si="1"/>
        <v>-6000</v>
      </c>
      <c r="D20" s="24">
        <f t="shared" si="1"/>
        <v>-12000</v>
      </c>
      <c r="E20" s="24">
        <f t="shared" si="1"/>
        <v>-30</v>
      </c>
      <c r="F20" s="24">
        <f t="shared" si="1"/>
        <v>-30</v>
      </c>
      <c r="G20" s="24">
        <f>G15-(G17+G18+G19)</f>
        <v>-3</v>
      </c>
    </row>
    <row r="21" spans="1:9" ht="24" customHeight="1" x14ac:dyDescent="0.25">
      <c r="B21" s="6"/>
      <c r="C21" s="6"/>
      <c r="D21" s="6"/>
      <c r="E21" s="6"/>
      <c r="F21" s="6"/>
      <c r="G21" s="6"/>
    </row>
    <row r="22" spans="1:9" ht="24" customHeight="1" x14ac:dyDescent="0.25"/>
  </sheetData>
  <mergeCells count="5">
    <mergeCell ref="J2:K2"/>
    <mergeCell ref="L3:O3"/>
    <mergeCell ref="J5:K5"/>
    <mergeCell ref="J8:K8"/>
    <mergeCell ref="B11:F11"/>
  </mergeCells>
  <conditionalFormatting sqref="B20:G20">
    <cfRule type="cellIs" dxfId="38" priority="9" operator="lessThan">
      <formula>0</formula>
    </cfRule>
    <cfRule type="cellIs" dxfId="37" priority="10" operator="lessThan">
      <formula>0</formula>
    </cfRule>
    <cfRule type="cellIs" dxfId="36" priority="11" operator="lessThan">
      <formula>-1</formula>
    </cfRule>
    <cfRule type="cellIs" dxfId="35" priority="12" operator="lessThan">
      <formula>-1</formula>
    </cfRule>
    <cfRule type="cellIs" dxfId="34" priority="13" operator="lessThan">
      <formula>-2249.52</formula>
    </cfRule>
  </conditionalFormatting>
  <conditionalFormatting sqref="B20">
    <cfRule type="cellIs" dxfId="33" priority="1" operator="lessThan">
      <formula>20000</formula>
    </cfRule>
    <cfRule type="cellIs" dxfId="32" priority="8" operator="lessThan">
      <formula>20000</formula>
    </cfRule>
  </conditionalFormatting>
  <conditionalFormatting sqref="C20">
    <cfRule type="cellIs" dxfId="31" priority="6" operator="lessThan">
      <formula>10000</formula>
    </cfRule>
    <cfRule type="cellIs" dxfId="30" priority="7" operator="lessThan">
      <formula>20000</formula>
    </cfRule>
  </conditionalFormatting>
  <conditionalFormatting sqref="D20">
    <cfRule type="cellIs" dxfId="29" priority="5" operator="lessThan">
      <formula>20000</formula>
    </cfRule>
  </conditionalFormatting>
  <conditionalFormatting sqref="E20">
    <cfRule type="cellIs" dxfId="28" priority="4" operator="lessThan">
      <formula>40</formula>
    </cfRule>
  </conditionalFormatting>
  <conditionalFormatting sqref="F20">
    <cfRule type="cellIs" dxfId="27" priority="3" operator="lessThan">
      <formula>40</formula>
    </cfRule>
  </conditionalFormatting>
  <conditionalFormatting sqref="G20">
    <cfRule type="cellIs" dxfId="26" priority="2" operator="lessThan">
      <formula>1</formula>
    </cfRule>
  </conditionalFormatting>
  <pageMargins left="0.7" right="0.7" top="0.75" bottom="0.75" header="0.3" footer="0.3"/>
  <pageSetup paperSize="9" orientation="portrait" horizontalDpi="288" verticalDpi="288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B20434-993C-40AF-BFBE-6C9741F19532}">
  <sheetPr>
    <tabColor theme="4" tint="0.59999389629810485"/>
  </sheetPr>
  <dimension ref="A2:Q22"/>
  <sheetViews>
    <sheetView showGridLines="0" workbookViewId="0">
      <selection activeCell="I8" sqref="I8"/>
    </sheetView>
  </sheetViews>
  <sheetFormatPr baseColWidth="10" defaultRowHeight="15" x14ac:dyDescent="0.25"/>
  <cols>
    <col min="1" max="1" width="35.42578125" customWidth="1"/>
    <col min="8" max="8" width="5.7109375" customWidth="1"/>
    <col min="11" max="11" width="8.42578125" customWidth="1"/>
  </cols>
  <sheetData>
    <row r="2" spans="1:17" ht="21.75" thickBot="1" x14ac:dyDescent="0.4">
      <c r="A2" s="2"/>
      <c r="B2" s="2"/>
      <c r="C2" s="2"/>
      <c r="D2" s="2"/>
      <c r="E2" s="18" t="s">
        <v>33</v>
      </c>
      <c r="F2" s="19">
        <v>1</v>
      </c>
      <c r="G2" s="2"/>
      <c r="H2" s="2"/>
      <c r="J2" s="61" t="s">
        <v>39</v>
      </c>
      <c r="K2" s="62"/>
    </row>
    <row r="3" spans="1:17" ht="17.25" thickTop="1" thickBot="1" x14ac:dyDescent="0.3">
      <c r="A3" s="2"/>
      <c r="B3" s="4" t="s">
        <v>20</v>
      </c>
      <c r="C3" s="5" t="s">
        <v>56</v>
      </c>
      <c r="D3" s="37" t="s">
        <v>35</v>
      </c>
      <c r="E3" s="50">
        <v>200</v>
      </c>
      <c r="F3" s="40" t="s">
        <v>34</v>
      </c>
      <c r="G3" s="50">
        <v>2000</v>
      </c>
      <c r="J3" s="6" t="s">
        <v>22</v>
      </c>
      <c r="K3" s="42" t="s">
        <v>23</v>
      </c>
      <c r="L3" s="63" t="s">
        <v>21</v>
      </c>
      <c r="M3" s="64"/>
      <c r="N3" s="64"/>
      <c r="O3" s="65"/>
    </row>
    <row r="4" spans="1:17" ht="27" customHeight="1" thickTop="1" thickBot="1" x14ac:dyDescent="0.3">
      <c r="A4" s="3"/>
      <c r="B4" s="33" t="s">
        <v>0</v>
      </c>
      <c r="C4" s="33" t="s">
        <v>1</v>
      </c>
      <c r="D4" s="33" t="s">
        <v>2</v>
      </c>
      <c r="E4" s="46" t="s">
        <v>3</v>
      </c>
      <c r="F4" s="33" t="s">
        <v>4</v>
      </c>
      <c r="G4" s="46" t="s">
        <v>5</v>
      </c>
      <c r="H4" s="34"/>
      <c r="I4" s="34"/>
      <c r="J4" s="36" t="s">
        <v>26</v>
      </c>
      <c r="K4" s="49">
        <v>0</v>
      </c>
      <c r="L4" s="39" t="s">
        <v>8</v>
      </c>
      <c r="M4" s="8" t="s">
        <v>9</v>
      </c>
      <c r="N4" s="8"/>
      <c r="O4" s="9"/>
    </row>
    <row r="5" spans="1:17" ht="27.75" thickTop="1" thickBot="1" x14ac:dyDescent="0.45">
      <c r="A5" s="16" t="s">
        <v>6</v>
      </c>
      <c r="B5" s="43" t="s">
        <v>7</v>
      </c>
      <c r="C5" s="43" t="s">
        <v>10</v>
      </c>
      <c r="D5" s="43" t="s">
        <v>13</v>
      </c>
      <c r="E5" s="17" t="s">
        <v>15</v>
      </c>
      <c r="F5" s="17" t="s">
        <v>18</v>
      </c>
      <c r="G5" s="17" t="s">
        <v>30</v>
      </c>
      <c r="I5" s="22" t="s">
        <v>42</v>
      </c>
      <c r="J5" s="66" t="s">
        <v>40</v>
      </c>
      <c r="K5" s="67"/>
      <c r="L5" s="12" t="s">
        <v>11</v>
      </c>
      <c r="M5" s="8" t="s">
        <v>12</v>
      </c>
      <c r="N5" s="8"/>
      <c r="O5" s="9"/>
    </row>
    <row r="6" spans="1:17" ht="27.75" thickTop="1" thickBot="1" x14ac:dyDescent="0.45">
      <c r="A6" s="38" t="s">
        <v>37</v>
      </c>
      <c r="B6" s="50">
        <v>2</v>
      </c>
      <c r="C6" s="50">
        <v>1</v>
      </c>
      <c r="D6" s="50">
        <v>2</v>
      </c>
      <c r="E6" s="41">
        <f>F2/E3</f>
        <v>5.0000000000000001E-3</v>
      </c>
      <c r="F6" s="27">
        <f>F2/E3</f>
        <v>5.0000000000000001E-3</v>
      </c>
      <c r="G6" s="27">
        <f>F2/G3</f>
        <v>5.0000000000000001E-4</v>
      </c>
      <c r="I6" s="22"/>
      <c r="J6" s="35" t="s">
        <v>22</v>
      </c>
      <c r="K6" s="42" t="s">
        <v>23</v>
      </c>
      <c r="L6" s="12" t="s">
        <v>13</v>
      </c>
      <c r="M6" s="8" t="s">
        <v>14</v>
      </c>
      <c r="N6" s="8"/>
      <c r="O6" s="9"/>
    </row>
    <row r="7" spans="1:17" ht="27.75" thickTop="1" thickBot="1" x14ac:dyDescent="0.45">
      <c r="A7" s="14" t="s">
        <v>36</v>
      </c>
      <c r="B7" s="47">
        <f>B6*E3</f>
        <v>400</v>
      </c>
      <c r="C7" s="47">
        <f>C6*E3</f>
        <v>200</v>
      </c>
      <c r="D7" s="47">
        <f>D6*E3</f>
        <v>400</v>
      </c>
      <c r="E7" s="15">
        <f>E6*E3</f>
        <v>1</v>
      </c>
      <c r="F7" s="15">
        <f>F6*E3</f>
        <v>1</v>
      </c>
      <c r="G7" s="15">
        <f>F8/G3</f>
        <v>5.0000000000000001E-3</v>
      </c>
      <c r="I7" s="22"/>
      <c r="J7" s="36" t="s">
        <v>26</v>
      </c>
      <c r="K7" s="49"/>
      <c r="L7" s="39" t="s">
        <v>16</v>
      </c>
      <c r="M7" s="8" t="s">
        <v>17</v>
      </c>
      <c r="N7" s="8"/>
      <c r="O7" s="9"/>
    </row>
    <row r="8" spans="1:17" ht="27" thickTop="1" x14ac:dyDescent="0.4">
      <c r="A8" s="30" t="s">
        <v>38</v>
      </c>
      <c r="B8" s="29">
        <f>$G$3/E3*B7</f>
        <v>4000</v>
      </c>
      <c r="C8" s="29">
        <f>G3/E3*C7</f>
        <v>2000</v>
      </c>
      <c r="D8" s="29">
        <f>G3/E3*D7</f>
        <v>4000</v>
      </c>
      <c r="E8" s="29">
        <f>G3/E3*E7</f>
        <v>10</v>
      </c>
      <c r="F8" s="29">
        <f>G3/E3*F7</f>
        <v>10</v>
      </c>
      <c r="G8" s="29">
        <f>G3/F8*G7</f>
        <v>1</v>
      </c>
      <c r="I8" s="22" t="s">
        <v>42</v>
      </c>
      <c r="J8" s="68" t="s">
        <v>41</v>
      </c>
      <c r="K8" s="69"/>
      <c r="L8" s="12" t="s">
        <v>18</v>
      </c>
      <c r="M8" s="8" t="s">
        <v>19</v>
      </c>
      <c r="N8" s="8"/>
      <c r="O8" s="9"/>
    </row>
    <row r="9" spans="1:17" ht="15.75" thickBot="1" x14ac:dyDescent="0.3">
      <c r="A9" s="6"/>
      <c r="B9" s="6"/>
      <c r="C9" s="6"/>
      <c r="D9" s="6"/>
      <c r="E9" s="6"/>
      <c r="F9" s="6"/>
      <c r="G9" s="6"/>
      <c r="J9" s="35" t="s">
        <v>22</v>
      </c>
      <c r="K9" s="42" t="s">
        <v>23</v>
      </c>
      <c r="L9" s="13" t="s">
        <v>30</v>
      </c>
      <c r="M9" s="10" t="s">
        <v>31</v>
      </c>
      <c r="N9" s="10"/>
      <c r="O9" s="11"/>
    </row>
    <row r="10" spans="1:17" ht="25.5" customHeight="1" thickTop="1" thickBot="1" x14ac:dyDescent="0.3">
      <c r="J10" s="36" t="s">
        <v>26</v>
      </c>
      <c r="K10" s="49">
        <v>3</v>
      </c>
    </row>
    <row r="11" spans="1:17" ht="16.5" thickTop="1" thickBot="1" x14ac:dyDescent="0.3">
      <c r="B11" s="70" t="s">
        <v>46</v>
      </c>
      <c r="C11" s="71"/>
      <c r="D11" s="70"/>
      <c r="E11" s="70"/>
      <c r="F11" s="71"/>
    </row>
    <row r="12" spans="1:17" ht="17.25" thickTop="1" thickBot="1" x14ac:dyDescent="0.3">
      <c r="B12" s="44" t="s">
        <v>20</v>
      </c>
      <c r="C12" s="50" t="s">
        <v>26</v>
      </c>
      <c r="D12" s="45" t="s">
        <v>55</v>
      </c>
      <c r="E12" s="44"/>
      <c r="F12" s="50">
        <v>250</v>
      </c>
    </row>
    <row r="13" spans="1:17" ht="17.25" thickTop="1" thickBot="1" x14ac:dyDescent="0.3">
      <c r="B13" s="50" t="s">
        <v>49</v>
      </c>
      <c r="C13" s="50" t="s">
        <v>50</v>
      </c>
      <c r="D13" s="50" t="s">
        <v>51</v>
      </c>
      <c r="E13" s="50" t="s">
        <v>52</v>
      </c>
      <c r="F13" s="50" t="s">
        <v>53</v>
      </c>
      <c r="G13" s="50" t="s">
        <v>54</v>
      </c>
      <c r="I13" s="23" t="s">
        <v>32</v>
      </c>
      <c r="J13" s="23"/>
      <c r="K13" s="23"/>
      <c r="L13" s="23"/>
      <c r="M13" s="23"/>
      <c r="N13" s="23"/>
      <c r="O13" s="23"/>
      <c r="P13" s="23"/>
      <c r="Q13" s="23"/>
    </row>
    <row r="14" spans="1:17" ht="17.25" thickTop="1" thickBot="1" x14ac:dyDescent="0.3">
      <c r="A14" s="1" t="s">
        <v>48</v>
      </c>
      <c r="B14" s="48" t="str">
        <f>B5</f>
        <v>Vism6</v>
      </c>
      <c r="C14" s="48" t="str">
        <f>C5</f>
        <v>Platinox</v>
      </c>
      <c r="D14" s="48" t="str">
        <f t="shared" ref="D14:G14" si="0">D5</f>
        <v>Ecroum6</v>
      </c>
      <c r="E14" s="48" t="str">
        <f t="shared" si="0"/>
        <v>Eti2000</v>
      </c>
      <c r="F14" s="48" t="str">
        <f t="shared" si="0"/>
        <v>Ca2000</v>
      </c>
      <c r="G14" s="48" t="str">
        <f t="shared" si="0"/>
        <v>Paleu</v>
      </c>
      <c r="I14" t="s">
        <v>27</v>
      </c>
    </row>
    <row r="15" spans="1:17" ht="16.5" customHeight="1" thickTop="1" thickBot="1" x14ac:dyDescent="0.3">
      <c r="A15" s="1" t="s">
        <v>24</v>
      </c>
      <c r="B15" s="50">
        <f>'stock  '!D8</f>
        <v>0</v>
      </c>
      <c r="C15" s="50">
        <f>'stock  '!E8</f>
        <v>0</v>
      </c>
      <c r="D15" s="50">
        <f>'stock  '!F8</f>
        <v>0</v>
      </c>
      <c r="E15" s="50">
        <f>'stock  '!G8</f>
        <v>0</v>
      </c>
      <c r="F15" s="50">
        <f>'stock  '!L8</f>
        <v>0</v>
      </c>
      <c r="G15" s="50">
        <f>'stock  '!N8</f>
        <v>0</v>
      </c>
      <c r="I15" t="s">
        <v>28</v>
      </c>
    </row>
    <row r="16" spans="1:17" ht="9" customHeight="1" thickTop="1" x14ac:dyDescent="0.25"/>
    <row r="17" spans="1:9" ht="15.75" x14ac:dyDescent="0.25">
      <c r="A17" s="1" t="s">
        <v>43</v>
      </c>
      <c r="B17" s="27">
        <f>B6*K4</f>
        <v>0</v>
      </c>
      <c r="C17" s="27">
        <f>C6*K4</f>
        <v>0</v>
      </c>
      <c r="D17" s="27">
        <f>D6*K4</f>
        <v>0</v>
      </c>
      <c r="E17" s="27">
        <f>E6*K4</f>
        <v>0</v>
      </c>
      <c r="F17" s="27">
        <f>F6*K4</f>
        <v>0</v>
      </c>
      <c r="G17" s="27">
        <f>G6*K4</f>
        <v>0</v>
      </c>
      <c r="I17" t="s">
        <v>29</v>
      </c>
    </row>
    <row r="18" spans="1:9" ht="15.75" x14ac:dyDescent="0.25">
      <c r="A18" s="1" t="s">
        <v>44</v>
      </c>
      <c r="B18" s="15">
        <f>K7*B7</f>
        <v>0</v>
      </c>
      <c r="C18" s="15">
        <f>K7*C7</f>
        <v>0</v>
      </c>
      <c r="D18" s="15">
        <f>K7*D7</f>
        <v>0</v>
      </c>
      <c r="E18" s="15">
        <f>K7*E7</f>
        <v>0</v>
      </c>
      <c r="F18" s="15">
        <f>K7*F7</f>
        <v>0</v>
      </c>
      <c r="G18" s="15">
        <f>K7*G7</f>
        <v>0</v>
      </c>
      <c r="I18" t="s">
        <v>47</v>
      </c>
    </row>
    <row r="19" spans="1:9" ht="15.75" x14ac:dyDescent="0.25">
      <c r="A19" s="1" t="s">
        <v>45</v>
      </c>
      <c r="B19" s="29">
        <f>K10*B8</f>
        <v>12000</v>
      </c>
      <c r="C19" s="29">
        <f>K10*C8</f>
        <v>6000</v>
      </c>
      <c r="D19" s="29">
        <f>K10*D8</f>
        <v>12000</v>
      </c>
      <c r="E19" s="29">
        <f>K10*E8</f>
        <v>30</v>
      </c>
      <c r="F19" s="29">
        <f>K10*F8</f>
        <v>30</v>
      </c>
      <c r="G19" s="29">
        <f>K10*G8</f>
        <v>3</v>
      </c>
    </row>
    <row r="20" spans="1:9" ht="15.75" x14ac:dyDescent="0.25">
      <c r="A20" s="1" t="s">
        <v>25</v>
      </c>
      <c r="B20" s="25">
        <f t="shared" ref="B20:F20" si="1">B15-(B17+B18+B19)</f>
        <v>-12000</v>
      </c>
      <c r="C20" s="24">
        <f t="shared" si="1"/>
        <v>-6000</v>
      </c>
      <c r="D20" s="24">
        <f t="shared" si="1"/>
        <v>-12000</v>
      </c>
      <c r="E20" s="24">
        <f t="shared" si="1"/>
        <v>-30</v>
      </c>
      <c r="F20" s="24">
        <f t="shared" si="1"/>
        <v>-30</v>
      </c>
      <c r="G20" s="24">
        <f>G15-(G17+G18+G19)</f>
        <v>-3</v>
      </c>
    </row>
    <row r="21" spans="1:9" ht="24" customHeight="1" x14ac:dyDescent="0.25">
      <c r="B21" s="6"/>
      <c r="C21" s="6"/>
      <c r="D21" s="6"/>
      <c r="E21" s="6"/>
      <c r="F21" s="6"/>
      <c r="G21" s="6"/>
    </row>
    <row r="22" spans="1:9" ht="24" customHeight="1" x14ac:dyDescent="0.25"/>
  </sheetData>
  <mergeCells count="5">
    <mergeCell ref="J2:K2"/>
    <mergeCell ref="L3:O3"/>
    <mergeCell ref="J5:K5"/>
    <mergeCell ref="J8:K8"/>
    <mergeCell ref="B11:F11"/>
  </mergeCells>
  <conditionalFormatting sqref="B20:G20">
    <cfRule type="cellIs" dxfId="25" priority="9" operator="lessThan">
      <formula>0</formula>
    </cfRule>
    <cfRule type="cellIs" dxfId="24" priority="10" operator="lessThan">
      <formula>0</formula>
    </cfRule>
    <cfRule type="cellIs" dxfId="23" priority="11" operator="lessThan">
      <formula>-1</formula>
    </cfRule>
    <cfRule type="cellIs" dxfId="22" priority="12" operator="lessThan">
      <formula>-1</formula>
    </cfRule>
    <cfRule type="cellIs" dxfId="21" priority="13" operator="lessThan">
      <formula>-2249.52</formula>
    </cfRule>
  </conditionalFormatting>
  <conditionalFormatting sqref="B20">
    <cfRule type="cellIs" dxfId="20" priority="1" operator="lessThan">
      <formula>20000</formula>
    </cfRule>
    <cfRule type="cellIs" dxfId="19" priority="8" operator="lessThan">
      <formula>20000</formula>
    </cfRule>
  </conditionalFormatting>
  <conditionalFormatting sqref="C20">
    <cfRule type="cellIs" dxfId="18" priority="6" operator="lessThan">
      <formula>10000</formula>
    </cfRule>
    <cfRule type="cellIs" dxfId="17" priority="7" operator="lessThan">
      <formula>20000</formula>
    </cfRule>
  </conditionalFormatting>
  <conditionalFormatting sqref="D20">
    <cfRule type="cellIs" dxfId="16" priority="5" operator="lessThan">
      <formula>20000</formula>
    </cfRule>
  </conditionalFormatting>
  <conditionalFormatting sqref="E20">
    <cfRule type="cellIs" dxfId="15" priority="4" operator="lessThan">
      <formula>40</formula>
    </cfRule>
  </conditionalFormatting>
  <conditionalFormatting sqref="F20">
    <cfRule type="cellIs" dxfId="14" priority="3" operator="lessThan">
      <formula>40</formula>
    </cfRule>
  </conditionalFormatting>
  <conditionalFormatting sqref="G20">
    <cfRule type="cellIs" dxfId="13" priority="2" operator="lessThan">
      <formula>1</formula>
    </cfRule>
  </conditionalFormatting>
  <pageMargins left="0.7" right="0.7" top="0.75" bottom="0.75" header="0.3" footer="0.3"/>
  <pageSetup paperSize="9" orientation="portrait" horizontalDpi="288" verticalDpi="288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12B0EF-A897-4F77-9FA6-759B5F6EB7CB}">
  <dimension ref="B2:AG37"/>
  <sheetViews>
    <sheetView showGridLines="0" tabSelected="1" workbookViewId="0">
      <pane xSplit="2" ySplit="3" topLeftCell="C4" activePane="bottomRight" state="frozen"/>
      <selection activeCell="I8" sqref="I8"/>
      <selection pane="topRight" activeCell="I8" sqref="I8"/>
      <selection pane="bottomLeft" activeCell="I8" sqref="I8"/>
      <selection pane="bottomRight" activeCell="G28" sqref="G28"/>
    </sheetView>
  </sheetViews>
  <sheetFormatPr baseColWidth="10" defaultRowHeight="15" x14ac:dyDescent="0.25"/>
  <cols>
    <col min="1" max="1" width="3.28515625" style="52" customWidth="1"/>
    <col min="2" max="2" width="32.42578125" style="53" customWidth="1"/>
    <col min="3" max="3" width="1.5703125" style="52" customWidth="1"/>
    <col min="4" max="33" width="5.140625" style="52" customWidth="1"/>
    <col min="34" max="16384" width="11.42578125" style="52"/>
  </cols>
  <sheetData>
    <row r="2" spans="2:33" s="51" customFormat="1" ht="18.75" x14ac:dyDescent="0.25">
      <c r="B2" s="54"/>
      <c r="C2" s="52"/>
      <c r="D2" s="56" t="s">
        <v>73</v>
      </c>
      <c r="E2" s="55"/>
      <c r="F2" s="56" t="s">
        <v>73</v>
      </c>
      <c r="G2" s="55"/>
      <c r="H2" s="56" t="s">
        <v>73</v>
      </c>
      <c r="I2" s="55"/>
      <c r="J2" s="56" t="s">
        <v>73</v>
      </c>
      <c r="K2" s="55"/>
      <c r="L2" s="56" t="s">
        <v>73</v>
      </c>
      <c r="M2" s="55"/>
      <c r="N2" s="56" t="s">
        <v>73</v>
      </c>
      <c r="O2" s="55"/>
      <c r="P2" s="56" t="s">
        <v>73</v>
      </c>
      <c r="Q2" s="55"/>
      <c r="R2" s="56" t="s">
        <v>73</v>
      </c>
      <c r="S2" s="55"/>
      <c r="T2" s="56" t="s">
        <v>73</v>
      </c>
      <c r="U2" s="55"/>
      <c r="V2" s="56" t="s">
        <v>73</v>
      </c>
      <c r="W2" s="55"/>
      <c r="X2" s="56" t="s">
        <v>73</v>
      </c>
      <c r="Y2" s="55"/>
      <c r="Z2" s="56" t="s">
        <v>73</v>
      </c>
      <c r="AA2" s="55"/>
      <c r="AB2" s="56" t="s">
        <v>73</v>
      </c>
      <c r="AC2" s="55"/>
      <c r="AD2" s="56" t="s">
        <v>73</v>
      </c>
      <c r="AE2" s="55"/>
      <c r="AF2" s="56" t="s">
        <v>73</v>
      </c>
      <c r="AG2" s="55"/>
    </row>
    <row r="3" spans="2:33" s="51" customFormat="1" ht="31.5" x14ac:dyDescent="0.25">
      <c r="B3" s="57" t="s">
        <v>57</v>
      </c>
      <c r="C3" s="52"/>
      <c r="D3" s="56" t="s">
        <v>58</v>
      </c>
      <c r="E3" s="55" t="s">
        <v>23</v>
      </c>
      <c r="F3" s="56" t="s">
        <v>59</v>
      </c>
      <c r="G3" s="55" t="s">
        <v>23</v>
      </c>
      <c r="H3" s="56" t="s">
        <v>60</v>
      </c>
      <c r="I3" s="55" t="s">
        <v>23</v>
      </c>
      <c r="J3" s="56" t="s">
        <v>61</v>
      </c>
      <c r="K3" s="55" t="s">
        <v>23</v>
      </c>
      <c r="L3" s="56" t="s">
        <v>62</v>
      </c>
      <c r="M3" s="55" t="s">
        <v>23</v>
      </c>
      <c r="N3" s="56" t="s">
        <v>63</v>
      </c>
      <c r="O3" s="55" t="s">
        <v>23</v>
      </c>
      <c r="P3" s="56" t="s">
        <v>64</v>
      </c>
      <c r="Q3" s="55" t="s">
        <v>23</v>
      </c>
      <c r="R3" s="56" t="s">
        <v>65</v>
      </c>
      <c r="S3" s="55" t="s">
        <v>23</v>
      </c>
      <c r="T3" s="56" t="s">
        <v>66</v>
      </c>
      <c r="U3" s="55" t="s">
        <v>23</v>
      </c>
      <c r="V3" s="56" t="s">
        <v>67</v>
      </c>
      <c r="W3" s="55" t="s">
        <v>23</v>
      </c>
      <c r="X3" s="56" t="s">
        <v>68</v>
      </c>
      <c r="Y3" s="55" t="s">
        <v>23</v>
      </c>
      <c r="Z3" s="56" t="s">
        <v>69</v>
      </c>
      <c r="AA3" s="55" t="s">
        <v>23</v>
      </c>
      <c r="AB3" s="56" t="s">
        <v>70</v>
      </c>
      <c r="AC3" s="55" t="s">
        <v>23</v>
      </c>
      <c r="AD3" s="56" t="s">
        <v>71</v>
      </c>
      <c r="AE3" s="55" t="s">
        <v>23</v>
      </c>
      <c r="AF3" s="56" t="s">
        <v>72</v>
      </c>
      <c r="AG3" s="55" t="s">
        <v>23</v>
      </c>
    </row>
    <row r="4" spans="2:33" ht="9" customHeight="1" x14ac:dyDescent="0.25">
      <c r="B4" s="52"/>
    </row>
    <row r="5" spans="2:33" x14ac:dyDescent="0.25">
      <c r="B5" s="58">
        <v>7524</v>
      </c>
      <c r="D5" s="60"/>
      <c r="E5" s="59"/>
      <c r="F5" s="60"/>
      <c r="G5" s="59"/>
      <c r="H5" s="60"/>
      <c r="I5" s="59"/>
      <c r="J5" s="60"/>
      <c r="K5" s="59"/>
      <c r="L5" s="60"/>
      <c r="M5" s="59"/>
      <c r="N5" s="60"/>
      <c r="O5" s="59"/>
      <c r="P5" s="60"/>
      <c r="Q5" s="59"/>
      <c r="R5" s="60"/>
      <c r="S5" s="59"/>
      <c r="T5" s="60"/>
      <c r="U5" s="59"/>
      <c r="V5" s="60"/>
      <c r="W5" s="59"/>
      <c r="X5" s="60"/>
      <c r="Y5" s="59"/>
      <c r="Z5" s="60"/>
      <c r="AA5" s="59"/>
      <c r="AB5" s="60"/>
      <c r="AC5" s="59"/>
      <c r="AD5" s="60"/>
      <c r="AE5" s="59"/>
      <c r="AF5" s="60"/>
      <c r="AG5" s="59"/>
    </row>
    <row r="6" spans="2:33" x14ac:dyDescent="0.25">
      <c r="B6" s="58">
        <v>7624</v>
      </c>
      <c r="D6" s="60"/>
      <c r="E6" s="59"/>
      <c r="F6" s="60"/>
      <c r="G6" s="59"/>
      <c r="H6" s="60"/>
      <c r="I6" s="59"/>
      <c r="J6" s="60"/>
      <c r="K6" s="59"/>
      <c r="L6" s="60"/>
      <c r="M6" s="59"/>
      <c r="N6" s="60"/>
      <c r="O6" s="59"/>
      <c r="P6" s="60"/>
      <c r="Q6" s="59"/>
      <c r="R6" s="60"/>
      <c r="S6" s="59"/>
      <c r="T6" s="60"/>
      <c r="U6" s="59"/>
      <c r="V6" s="60"/>
      <c r="W6" s="59"/>
      <c r="X6" s="60"/>
      <c r="Y6" s="59"/>
      <c r="Z6" s="60"/>
      <c r="AA6" s="59"/>
      <c r="AB6" s="60"/>
      <c r="AC6" s="59"/>
      <c r="AD6" s="60"/>
      <c r="AE6" s="59"/>
      <c r="AF6" s="60"/>
      <c r="AG6" s="59"/>
    </row>
    <row r="7" spans="2:33" x14ac:dyDescent="0.25">
      <c r="B7" s="58">
        <v>7724</v>
      </c>
      <c r="D7" s="60"/>
      <c r="E7" s="59"/>
      <c r="F7" s="60"/>
      <c r="G7" s="59"/>
      <c r="H7" s="60"/>
      <c r="I7" s="59"/>
      <c r="J7" s="60"/>
      <c r="K7" s="59"/>
      <c r="L7" s="60"/>
      <c r="M7" s="59"/>
      <c r="N7" s="60"/>
      <c r="O7" s="59"/>
      <c r="P7" s="60"/>
      <c r="Q7" s="59"/>
      <c r="R7" s="60"/>
      <c r="S7" s="59"/>
      <c r="T7" s="60"/>
      <c r="U7" s="59"/>
      <c r="V7" s="60"/>
      <c r="W7" s="59"/>
      <c r="X7" s="60"/>
      <c r="Y7" s="59"/>
      <c r="Z7" s="60"/>
      <c r="AA7" s="59"/>
      <c r="AB7" s="60"/>
      <c r="AC7" s="59"/>
      <c r="AD7" s="60"/>
      <c r="AE7" s="59"/>
      <c r="AF7" s="60"/>
      <c r="AG7" s="59"/>
    </row>
    <row r="8" spans="2:33" x14ac:dyDescent="0.25">
      <c r="B8" s="58" t="s">
        <v>77</v>
      </c>
      <c r="D8" s="60"/>
      <c r="E8" s="59"/>
      <c r="F8" s="60"/>
      <c r="G8" s="59"/>
      <c r="H8" s="60"/>
      <c r="I8" s="59"/>
      <c r="J8" s="60"/>
      <c r="K8" s="59"/>
      <c r="L8" s="60"/>
      <c r="M8" s="59"/>
      <c r="N8" s="60"/>
      <c r="O8" s="59"/>
      <c r="P8" s="60"/>
      <c r="Q8" s="59"/>
      <c r="R8" s="60"/>
      <c r="S8" s="59"/>
      <c r="T8" s="60"/>
      <c r="U8" s="59"/>
      <c r="V8" s="60"/>
      <c r="W8" s="59"/>
      <c r="X8" s="60"/>
      <c r="Y8" s="59"/>
      <c r="Z8" s="60"/>
      <c r="AA8" s="59"/>
      <c r="AB8" s="60"/>
      <c r="AC8" s="59"/>
      <c r="AD8" s="60"/>
      <c r="AE8" s="59"/>
      <c r="AF8" s="60"/>
      <c r="AG8" s="59"/>
    </row>
    <row r="9" spans="2:33" x14ac:dyDescent="0.25">
      <c r="B9" s="58" t="s">
        <v>78</v>
      </c>
      <c r="D9" s="60"/>
      <c r="E9" s="59"/>
      <c r="F9" s="60"/>
      <c r="G9" s="59"/>
      <c r="H9" s="60"/>
      <c r="I9" s="59"/>
      <c r="J9" s="60"/>
      <c r="K9" s="59"/>
      <c r="L9" s="60"/>
      <c r="M9" s="59"/>
      <c r="N9" s="60"/>
      <c r="O9" s="59"/>
      <c r="P9" s="60"/>
      <c r="Q9" s="59"/>
      <c r="R9" s="60"/>
      <c r="S9" s="59"/>
      <c r="T9" s="60"/>
      <c r="U9" s="59"/>
      <c r="V9" s="60"/>
      <c r="W9" s="59"/>
      <c r="X9" s="60"/>
      <c r="Y9" s="59"/>
      <c r="Z9" s="60"/>
      <c r="AA9" s="59"/>
      <c r="AB9" s="60"/>
      <c r="AC9" s="59"/>
      <c r="AD9" s="60"/>
      <c r="AE9" s="59"/>
      <c r="AF9" s="60"/>
      <c r="AG9" s="59"/>
    </row>
    <row r="10" spans="2:33" x14ac:dyDescent="0.25">
      <c r="B10" s="58" t="s">
        <v>84</v>
      </c>
      <c r="D10" s="60"/>
      <c r="E10" s="59"/>
      <c r="F10" s="60"/>
      <c r="G10" s="59"/>
      <c r="H10" s="60"/>
      <c r="I10" s="59"/>
      <c r="J10" s="60"/>
      <c r="K10" s="59"/>
      <c r="L10" s="60"/>
      <c r="M10" s="59"/>
      <c r="N10" s="60"/>
      <c r="O10" s="59"/>
      <c r="P10" s="60"/>
      <c r="Q10" s="59"/>
      <c r="R10" s="60"/>
      <c r="S10" s="59"/>
      <c r="T10" s="60"/>
      <c r="U10" s="59"/>
      <c r="V10" s="60"/>
      <c r="W10" s="59"/>
      <c r="X10" s="60"/>
      <c r="Y10" s="59"/>
      <c r="Z10" s="60"/>
      <c r="AA10" s="59"/>
      <c r="AB10" s="60"/>
      <c r="AC10" s="59"/>
      <c r="AD10" s="60"/>
      <c r="AE10" s="59"/>
      <c r="AF10" s="60"/>
      <c r="AG10" s="59"/>
    </row>
    <row r="11" spans="2:33" x14ac:dyDescent="0.25">
      <c r="B11" s="58" t="s">
        <v>85</v>
      </c>
      <c r="D11" s="60"/>
      <c r="E11" s="59"/>
      <c r="F11" s="60"/>
      <c r="G11" s="59"/>
      <c r="H11" s="60"/>
      <c r="I11" s="59"/>
      <c r="J11" s="60"/>
      <c r="K11" s="59"/>
      <c r="L11" s="60"/>
      <c r="M11" s="59"/>
      <c r="N11" s="60"/>
      <c r="O11" s="59"/>
      <c r="P11" s="60"/>
      <c r="Q11" s="59"/>
      <c r="R11" s="60"/>
      <c r="S11" s="59"/>
      <c r="T11" s="60"/>
      <c r="U11" s="59"/>
      <c r="V11" s="60"/>
      <c r="W11" s="59"/>
      <c r="X11" s="60"/>
      <c r="Y11" s="59"/>
      <c r="Z11" s="60"/>
      <c r="AA11" s="59"/>
      <c r="AB11" s="60"/>
      <c r="AC11" s="59"/>
      <c r="AD11" s="60"/>
      <c r="AE11" s="59"/>
      <c r="AF11" s="60"/>
      <c r="AG11" s="59"/>
    </row>
    <row r="12" spans="2:33" x14ac:dyDescent="0.25">
      <c r="B12" s="58" t="s">
        <v>83</v>
      </c>
      <c r="D12" s="60"/>
      <c r="E12" s="59"/>
      <c r="F12" s="60"/>
      <c r="G12" s="59"/>
      <c r="H12" s="60"/>
      <c r="I12" s="59"/>
      <c r="J12" s="60"/>
      <c r="K12" s="59"/>
      <c r="L12" s="60"/>
      <c r="M12" s="59"/>
      <c r="N12" s="60"/>
      <c r="O12" s="59"/>
      <c r="P12" s="60"/>
      <c r="Q12" s="59"/>
      <c r="R12" s="60"/>
      <c r="S12" s="59"/>
      <c r="T12" s="60"/>
      <c r="U12" s="59"/>
      <c r="V12" s="60"/>
      <c r="W12" s="59"/>
      <c r="X12" s="60"/>
      <c r="Y12" s="59"/>
      <c r="Z12" s="60"/>
      <c r="AA12" s="59"/>
      <c r="AB12" s="60"/>
      <c r="AC12" s="59"/>
      <c r="AD12" s="60"/>
      <c r="AE12" s="59"/>
      <c r="AF12" s="60"/>
      <c r="AG12" s="59"/>
    </row>
    <row r="13" spans="2:33" x14ac:dyDescent="0.25">
      <c r="B13" s="58" t="s">
        <v>87</v>
      </c>
      <c r="D13" s="60"/>
      <c r="E13" s="59"/>
      <c r="F13" s="60"/>
      <c r="G13" s="59"/>
      <c r="H13" s="60"/>
      <c r="I13" s="59"/>
      <c r="J13" s="60"/>
      <c r="K13" s="59"/>
      <c r="L13" s="60"/>
      <c r="M13" s="59"/>
      <c r="N13" s="60"/>
      <c r="O13" s="59"/>
      <c r="P13" s="60"/>
      <c r="Q13" s="59"/>
      <c r="R13" s="60"/>
      <c r="S13" s="59"/>
      <c r="T13" s="60"/>
      <c r="U13" s="59"/>
      <c r="V13" s="60"/>
      <c r="W13" s="59"/>
      <c r="X13" s="60"/>
      <c r="Y13" s="59"/>
      <c r="Z13" s="60"/>
      <c r="AA13" s="59"/>
      <c r="AB13" s="60"/>
      <c r="AC13" s="59"/>
      <c r="AD13" s="60"/>
      <c r="AE13" s="59"/>
      <c r="AF13" s="60"/>
      <c r="AG13" s="59"/>
    </row>
    <row r="14" spans="2:33" x14ac:dyDescent="0.25">
      <c r="B14" s="58" t="s">
        <v>86</v>
      </c>
      <c r="D14" s="60"/>
      <c r="E14" s="59"/>
      <c r="F14" s="60"/>
      <c r="G14" s="59"/>
      <c r="H14" s="60"/>
      <c r="I14" s="59"/>
      <c r="J14" s="60"/>
      <c r="K14" s="59"/>
      <c r="L14" s="60"/>
      <c r="M14" s="59"/>
      <c r="N14" s="60"/>
      <c r="O14" s="59"/>
      <c r="P14" s="60"/>
      <c r="Q14" s="59"/>
      <c r="R14" s="60"/>
      <c r="S14" s="59"/>
      <c r="T14" s="60"/>
      <c r="U14" s="59"/>
      <c r="V14" s="60"/>
      <c r="W14" s="59"/>
      <c r="X14" s="60"/>
      <c r="Y14" s="59"/>
      <c r="Z14" s="60"/>
      <c r="AA14" s="59"/>
      <c r="AB14" s="60"/>
      <c r="AC14" s="59"/>
      <c r="AD14" s="60"/>
      <c r="AE14" s="59"/>
      <c r="AF14" s="60"/>
      <c r="AG14" s="59"/>
    </row>
    <row r="15" spans="2:33" x14ac:dyDescent="0.25">
      <c r="B15" s="58" t="s">
        <v>88</v>
      </c>
      <c r="D15" s="60"/>
      <c r="E15" s="59"/>
      <c r="F15" s="60"/>
      <c r="G15" s="59"/>
      <c r="H15" s="60"/>
      <c r="I15" s="59"/>
      <c r="J15" s="60"/>
      <c r="K15" s="59"/>
      <c r="L15" s="60"/>
      <c r="M15" s="59"/>
      <c r="N15" s="60"/>
      <c r="O15" s="59"/>
      <c r="P15" s="60"/>
      <c r="Q15" s="59"/>
      <c r="R15" s="60"/>
      <c r="S15" s="59"/>
      <c r="T15" s="60"/>
      <c r="U15" s="59"/>
      <c r="V15" s="60"/>
      <c r="W15" s="59"/>
      <c r="X15" s="60"/>
      <c r="Y15" s="59"/>
      <c r="Z15" s="60"/>
      <c r="AA15" s="59"/>
      <c r="AB15" s="60"/>
      <c r="AC15" s="59"/>
      <c r="AD15" s="60"/>
      <c r="AE15" s="59"/>
      <c r="AF15" s="60"/>
      <c r="AG15" s="59"/>
    </row>
    <row r="16" spans="2:33" x14ac:dyDescent="0.25">
      <c r="B16" s="58" t="s">
        <v>89</v>
      </c>
      <c r="D16" s="60"/>
      <c r="E16" s="59"/>
      <c r="F16" s="60"/>
      <c r="G16" s="59"/>
      <c r="H16" s="60"/>
      <c r="I16" s="59"/>
      <c r="J16" s="60"/>
      <c r="K16" s="59"/>
      <c r="L16" s="60"/>
      <c r="M16" s="59"/>
      <c r="N16" s="60"/>
      <c r="O16" s="59"/>
      <c r="P16" s="60"/>
      <c r="Q16" s="59"/>
      <c r="R16" s="60"/>
      <c r="S16" s="59"/>
      <c r="T16" s="60"/>
      <c r="U16" s="59"/>
      <c r="V16" s="60"/>
      <c r="W16" s="59"/>
      <c r="X16" s="60"/>
      <c r="Y16" s="59"/>
      <c r="Z16" s="60"/>
      <c r="AA16" s="59"/>
      <c r="AB16" s="60"/>
      <c r="AC16" s="59"/>
      <c r="AD16" s="60"/>
      <c r="AE16" s="59"/>
      <c r="AF16" s="60"/>
      <c r="AG16" s="59"/>
    </row>
    <row r="17" spans="2:33" x14ac:dyDescent="0.25">
      <c r="B17" s="58" t="s">
        <v>92</v>
      </c>
      <c r="D17" s="60"/>
      <c r="E17" s="59"/>
      <c r="F17" s="60"/>
      <c r="G17" s="59"/>
      <c r="H17" s="60"/>
      <c r="I17" s="59"/>
      <c r="J17" s="60"/>
      <c r="K17" s="59"/>
      <c r="L17" s="60"/>
      <c r="M17" s="59"/>
      <c r="N17" s="60"/>
      <c r="O17" s="59"/>
      <c r="P17" s="60"/>
      <c r="Q17" s="59"/>
      <c r="R17" s="60"/>
      <c r="S17" s="59"/>
      <c r="T17" s="60"/>
      <c r="U17" s="59"/>
      <c r="V17" s="60"/>
      <c r="W17" s="59"/>
      <c r="X17" s="60"/>
      <c r="Y17" s="59"/>
      <c r="Z17" s="60"/>
      <c r="AA17" s="59"/>
      <c r="AB17" s="60"/>
      <c r="AC17" s="59"/>
      <c r="AD17" s="60"/>
      <c r="AE17" s="59"/>
      <c r="AF17" s="60"/>
      <c r="AG17" s="59"/>
    </row>
    <row r="18" spans="2:33" x14ac:dyDescent="0.25">
      <c r="B18" s="58" t="s">
        <v>90</v>
      </c>
      <c r="D18" s="60"/>
      <c r="E18" s="59"/>
      <c r="F18" s="60"/>
      <c r="G18" s="59"/>
      <c r="H18" s="60"/>
      <c r="I18" s="59"/>
      <c r="J18" s="60"/>
      <c r="K18" s="59"/>
      <c r="L18" s="60"/>
      <c r="M18" s="59"/>
      <c r="N18" s="60"/>
      <c r="O18" s="59"/>
      <c r="P18" s="60"/>
      <c r="Q18" s="59"/>
      <c r="R18" s="60"/>
      <c r="S18" s="59"/>
      <c r="T18" s="60"/>
      <c r="U18" s="59"/>
      <c r="V18" s="60"/>
      <c r="W18" s="59"/>
      <c r="X18" s="60"/>
      <c r="Y18" s="59"/>
      <c r="Z18" s="60"/>
      <c r="AA18" s="59"/>
      <c r="AB18" s="60"/>
      <c r="AC18" s="59"/>
      <c r="AD18" s="60"/>
      <c r="AE18" s="59"/>
      <c r="AF18" s="60"/>
      <c r="AG18" s="59"/>
    </row>
    <row r="19" spans="2:33" x14ac:dyDescent="0.25">
      <c r="B19" s="58" t="s">
        <v>91</v>
      </c>
      <c r="D19" s="60"/>
      <c r="E19" s="59"/>
      <c r="F19" s="60"/>
      <c r="G19" s="59"/>
      <c r="H19" s="60"/>
      <c r="I19" s="59"/>
      <c r="J19" s="60"/>
      <c r="K19" s="59"/>
      <c r="L19" s="60"/>
      <c r="M19" s="59"/>
      <c r="N19" s="60"/>
      <c r="O19" s="59"/>
      <c r="P19" s="60"/>
      <c r="Q19" s="59"/>
      <c r="R19" s="60"/>
      <c r="S19" s="59"/>
      <c r="T19" s="60"/>
      <c r="U19" s="59"/>
      <c r="V19" s="60"/>
      <c r="W19" s="59"/>
      <c r="X19" s="60"/>
      <c r="Y19" s="59"/>
      <c r="Z19" s="60"/>
      <c r="AA19" s="59"/>
      <c r="AB19" s="60"/>
      <c r="AC19" s="59"/>
      <c r="AD19" s="60"/>
      <c r="AE19" s="59"/>
      <c r="AF19" s="60"/>
      <c r="AG19" s="59"/>
    </row>
    <row r="20" spans="2:33" x14ac:dyDescent="0.25">
      <c r="B20" s="58" t="s">
        <v>74</v>
      </c>
      <c r="D20" s="60"/>
      <c r="E20" s="59"/>
      <c r="F20" s="60"/>
      <c r="G20" s="59"/>
      <c r="H20" s="60"/>
      <c r="I20" s="59"/>
      <c r="J20" s="60"/>
      <c r="K20" s="59"/>
      <c r="L20" s="60"/>
      <c r="M20" s="59"/>
      <c r="N20" s="60"/>
      <c r="O20" s="59"/>
      <c r="P20" s="60"/>
      <c r="Q20" s="59"/>
      <c r="R20" s="60"/>
      <c r="S20" s="59"/>
      <c r="T20" s="60"/>
      <c r="U20" s="59"/>
      <c r="V20" s="60"/>
      <c r="W20" s="59"/>
      <c r="X20" s="60"/>
      <c r="Y20" s="59"/>
      <c r="Z20" s="60"/>
      <c r="AA20" s="59"/>
      <c r="AB20" s="60"/>
      <c r="AC20" s="59"/>
      <c r="AD20" s="60"/>
      <c r="AE20" s="59"/>
      <c r="AF20" s="60"/>
      <c r="AG20" s="59"/>
    </row>
    <row r="21" spans="2:33" x14ac:dyDescent="0.25">
      <c r="B21" s="58" t="s">
        <v>76</v>
      </c>
      <c r="D21" s="60"/>
      <c r="E21" s="59"/>
      <c r="F21" s="60"/>
      <c r="G21" s="59"/>
      <c r="H21" s="60"/>
      <c r="I21" s="59"/>
      <c r="J21" s="60"/>
      <c r="K21" s="59"/>
      <c r="L21" s="60"/>
      <c r="M21" s="59"/>
      <c r="N21" s="60"/>
      <c r="O21" s="59"/>
      <c r="P21" s="60"/>
      <c r="Q21" s="59"/>
      <c r="R21" s="60"/>
      <c r="S21" s="59"/>
      <c r="T21" s="60"/>
      <c r="U21" s="59"/>
      <c r="V21" s="60"/>
      <c r="W21" s="59"/>
      <c r="X21" s="60"/>
      <c r="Y21" s="59"/>
      <c r="Z21" s="60"/>
      <c r="AA21" s="59"/>
      <c r="AB21" s="60"/>
      <c r="AC21" s="59"/>
      <c r="AD21" s="60"/>
      <c r="AE21" s="59"/>
      <c r="AF21" s="60"/>
      <c r="AG21" s="59"/>
    </row>
    <row r="22" spans="2:33" x14ac:dyDescent="0.25">
      <c r="B22" s="58" t="s">
        <v>95</v>
      </c>
      <c r="D22" s="60"/>
      <c r="E22" s="59"/>
      <c r="F22" s="60"/>
      <c r="G22" s="59"/>
      <c r="H22" s="60"/>
      <c r="I22" s="59"/>
      <c r="J22" s="60"/>
      <c r="K22" s="59"/>
      <c r="L22" s="60"/>
      <c r="M22" s="59"/>
      <c r="N22" s="60"/>
      <c r="O22" s="59"/>
      <c r="P22" s="60"/>
      <c r="Q22" s="59"/>
      <c r="R22" s="60"/>
      <c r="S22" s="59"/>
      <c r="T22" s="60"/>
      <c r="U22" s="59"/>
      <c r="V22" s="60"/>
      <c r="W22" s="59"/>
      <c r="X22" s="60"/>
      <c r="Y22" s="59"/>
      <c r="Z22" s="60"/>
      <c r="AA22" s="59"/>
      <c r="AB22" s="60"/>
      <c r="AC22" s="59"/>
      <c r="AD22" s="60"/>
      <c r="AE22" s="59"/>
      <c r="AF22" s="60"/>
      <c r="AG22" s="59"/>
    </row>
    <row r="23" spans="2:33" x14ac:dyDescent="0.25">
      <c r="B23" s="58" t="s">
        <v>94</v>
      </c>
      <c r="D23" s="60"/>
      <c r="E23" s="59"/>
      <c r="F23" s="60"/>
      <c r="G23" s="59"/>
      <c r="H23" s="60"/>
      <c r="I23" s="59"/>
      <c r="J23" s="60"/>
      <c r="K23" s="59"/>
      <c r="L23" s="60"/>
      <c r="M23" s="59"/>
      <c r="N23" s="60"/>
      <c r="O23" s="59"/>
      <c r="P23" s="60"/>
      <c r="Q23" s="59"/>
      <c r="R23" s="60"/>
      <c r="S23" s="59"/>
      <c r="T23" s="60"/>
      <c r="U23" s="59"/>
      <c r="V23" s="60"/>
      <c r="W23" s="59"/>
      <c r="X23" s="60"/>
      <c r="Y23" s="59"/>
      <c r="Z23" s="60"/>
      <c r="AA23" s="59"/>
      <c r="AB23" s="60"/>
      <c r="AC23" s="59"/>
      <c r="AD23" s="60"/>
      <c r="AE23" s="59"/>
      <c r="AF23" s="60"/>
      <c r="AG23" s="59"/>
    </row>
    <row r="24" spans="2:33" x14ac:dyDescent="0.25">
      <c r="B24" s="58" t="s">
        <v>82</v>
      </c>
      <c r="D24" s="60"/>
      <c r="E24" s="59"/>
      <c r="F24" s="60"/>
      <c r="G24" s="59"/>
      <c r="H24" s="60"/>
      <c r="I24" s="59"/>
      <c r="J24" s="60"/>
      <c r="K24" s="59"/>
      <c r="L24" s="60"/>
      <c r="M24" s="59"/>
      <c r="N24" s="60"/>
      <c r="O24" s="59"/>
      <c r="P24" s="60"/>
      <c r="Q24" s="59"/>
      <c r="R24" s="60"/>
      <c r="S24" s="59"/>
      <c r="T24" s="60"/>
      <c r="U24" s="59"/>
      <c r="V24" s="60"/>
      <c r="W24" s="59"/>
      <c r="X24" s="60"/>
      <c r="Y24" s="59"/>
      <c r="Z24" s="60"/>
      <c r="AA24" s="59"/>
      <c r="AB24" s="60"/>
      <c r="AC24" s="59"/>
      <c r="AD24" s="60"/>
      <c r="AE24" s="59"/>
      <c r="AF24" s="60"/>
      <c r="AG24" s="59"/>
    </row>
    <row r="25" spans="2:33" x14ac:dyDescent="0.25">
      <c r="B25" s="58" t="s">
        <v>96</v>
      </c>
      <c r="D25" s="60"/>
      <c r="E25" s="59"/>
      <c r="F25" s="60"/>
      <c r="G25" s="59"/>
      <c r="H25" s="60"/>
      <c r="I25" s="59"/>
      <c r="J25" s="60"/>
      <c r="K25" s="59"/>
      <c r="L25" s="60"/>
      <c r="M25" s="59"/>
      <c r="N25" s="60"/>
      <c r="O25" s="59"/>
      <c r="P25" s="60"/>
      <c r="Q25" s="59"/>
      <c r="R25" s="60"/>
      <c r="S25" s="59"/>
      <c r="T25" s="60"/>
      <c r="U25" s="59"/>
      <c r="V25" s="60"/>
      <c r="W25" s="59"/>
      <c r="X25" s="60"/>
      <c r="Y25" s="59"/>
      <c r="Z25" s="60"/>
      <c r="AA25" s="59"/>
      <c r="AB25" s="60"/>
      <c r="AC25" s="59"/>
      <c r="AD25" s="60"/>
      <c r="AE25" s="59"/>
      <c r="AF25" s="60"/>
      <c r="AG25" s="59"/>
    </row>
    <row r="26" spans="2:33" ht="15.75" x14ac:dyDescent="0.25">
      <c r="B26" s="58" t="s">
        <v>79</v>
      </c>
      <c r="D26" s="60"/>
      <c r="E26" s="59"/>
      <c r="F26" s="60"/>
      <c r="G26" s="59"/>
      <c r="H26" s="56"/>
      <c r="I26" s="59"/>
      <c r="J26" s="56"/>
      <c r="K26" s="59"/>
      <c r="L26" s="60"/>
      <c r="M26" s="59"/>
      <c r="N26" s="60"/>
      <c r="O26" s="59"/>
      <c r="P26" s="60"/>
      <c r="Q26" s="59"/>
      <c r="R26" s="60"/>
      <c r="S26" s="59"/>
      <c r="T26" s="60"/>
      <c r="U26" s="59"/>
      <c r="V26" s="60"/>
      <c r="W26" s="59"/>
      <c r="X26" s="60"/>
      <c r="Y26" s="59"/>
      <c r="Z26" s="60"/>
      <c r="AA26" s="59"/>
      <c r="AB26" s="60"/>
      <c r="AC26" s="59"/>
      <c r="AD26" s="60"/>
      <c r="AE26" s="59"/>
      <c r="AF26" s="60"/>
      <c r="AG26" s="59"/>
    </row>
    <row r="27" spans="2:33" ht="15.75" x14ac:dyDescent="0.25">
      <c r="B27" s="58" t="s">
        <v>81</v>
      </c>
      <c r="D27" s="60"/>
      <c r="E27" s="59"/>
      <c r="F27" s="60"/>
      <c r="G27" s="59"/>
      <c r="H27" s="56"/>
      <c r="I27" s="59"/>
      <c r="J27" s="56"/>
      <c r="K27" s="59"/>
      <c r="L27" s="60"/>
      <c r="M27" s="59"/>
      <c r="N27" s="60"/>
      <c r="O27" s="59"/>
      <c r="P27" s="60"/>
      <c r="Q27" s="59"/>
      <c r="R27" s="60"/>
      <c r="S27" s="59"/>
      <c r="T27" s="60"/>
      <c r="U27" s="59"/>
      <c r="V27" s="60"/>
      <c r="W27" s="59"/>
      <c r="X27" s="60"/>
      <c r="Y27" s="59"/>
      <c r="Z27" s="60"/>
      <c r="AA27" s="59"/>
      <c r="AB27" s="60"/>
      <c r="AC27" s="59"/>
      <c r="AD27" s="60"/>
      <c r="AE27" s="59"/>
      <c r="AF27" s="60"/>
      <c r="AG27" s="59"/>
    </row>
    <row r="28" spans="2:33" x14ac:dyDescent="0.25">
      <c r="B28" s="58" t="s">
        <v>80</v>
      </c>
      <c r="D28" s="60"/>
      <c r="E28" s="59"/>
      <c r="F28" s="60"/>
      <c r="G28" s="59"/>
      <c r="H28" s="60"/>
      <c r="I28" s="59"/>
      <c r="J28" s="60"/>
      <c r="K28" s="59"/>
      <c r="L28" s="60"/>
      <c r="M28" s="59"/>
      <c r="N28" s="60"/>
      <c r="O28" s="59"/>
      <c r="P28" s="60"/>
      <c r="Q28" s="59"/>
      <c r="R28" s="60"/>
      <c r="S28" s="59"/>
      <c r="T28" s="60"/>
      <c r="U28" s="59"/>
      <c r="V28" s="60"/>
      <c r="W28" s="59"/>
      <c r="X28" s="60"/>
      <c r="Y28" s="59"/>
      <c r="Z28" s="60"/>
      <c r="AA28" s="59"/>
      <c r="AB28" s="60"/>
      <c r="AC28" s="59"/>
      <c r="AD28" s="60"/>
      <c r="AE28" s="59"/>
      <c r="AF28" s="60"/>
      <c r="AG28" s="59"/>
    </row>
    <row r="29" spans="2:33" x14ac:dyDescent="0.25">
      <c r="B29" s="58" t="s">
        <v>93</v>
      </c>
      <c r="D29" s="60"/>
      <c r="E29" s="59"/>
      <c r="F29" s="60"/>
      <c r="G29" s="59"/>
      <c r="H29" s="60"/>
      <c r="I29" s="59"/>
      <c r="J29" s="60"/>
      <c r="K29" s="59"/>
      <c r="L29" s="60"/>
      <c r="M29" s="59"/>
      <c r="N29" s="60"/>
      <c r="O29" s="59"/>
      <c r="P29" s="60"/>
      <c r="Q29" s="59"/>
      <c r="R29" s="60"/>
      <c r="S29" s="59"/>
      <c r="T29" s="60"/>
      <c r="U29" s="59"/>
      <c r="V29" s="60"/>
      <c r="W29" s="59"/>
      <c r="X29" s="60"/>
      <c r="Y29" s="59"/>
      <c r="Z29" s="60"/>
      <c r="AA29" s="59"/>
      <c r="AB29" s="60"/>
      <c r="AC29" s="59"/>
      <c r="AD29" s="60"/>
      <c r="AE29" s="59"/>
      <c r="AF29" s="60"/>
      <c r="AG29" s="59"/>
    </row>
    <row r="30" spans="2:33" x14ac:dyDescent="0.25">
      <c r="B30" s="58" t="s">
        <v>75</v>
      </c>
      <c r="D30" s="60"/>
      <c r="E30" s="59"/>
      <c r="F30" s="60"/>
      <c r="G30" s="59"/>
      <c r="H30" s="60"/>
      <c r="I30" s="59"/>
      <c r="J30" s="60"/>
      <c r="K30" s="59"/>
      <c r="L30" s="60"/>
      <c r="M30" s="59"/>
      <c r="N30" s="60"/>
      <c r="O30" s="59"/>
      <c r="P30" s="60"/>
      <c r="Q30" s="59"/>
      <c r="R30" s="60"/>
      <c r="S30" s="59"/>
      <c r="T30" s="60"/>
      <c r="U30" s="59"/>
      <c r="V30" s="60"/>
      <c r="W30" s="59"/>
      <c r="X30" s="60"/>
      <c r="Y30" s="59"/>
      <c r="Z30" s="60"/>
      <c r="AA30" s="59"/>
      <c r="AB30" s="60"/>
      <c r="AC30" s="59"/>
      <c r="AD30" s="60"/>
      <c r="AE30" s="59"/>
      <c r="AF30" s="60"/>
      <c r="AG30" s="59"/>
    </row>
    <row r="31" spans="2:33" x14ac:dyDescent="0.25">
      <c r="B31" s="58"/>
      <c r="D31" s="60"/>
      <c r="E31" s="59"/>
      <c r="F31" s="60"/>
      <c r="G31" s="59"/>
      <c r="H31" s="60"/>
      <c r="I31" s="59"/>
      <c r="J31" s="60"/>
      <c r="K31" s="59"/>
      <c r="L31" s="60"/>
      <c r="M31" s="59"/>
      <c r="N31" s="60"/>
      <c r="O31" s="59"/>
      <c r="P31" s="60"/>
      <c r="Q31" s="59"/>
      <c r="R31" s="60"/>
      <c r="S31" s="59"/>
      <c r="T31" s="60"/>
      <c r="U31" s="59"/>
      <c r="V31" s="60"/>
      <c r="W31" s="59"/>
      <c r="X31" s="60"/>
      <c r="Y31" s="59"/>
      <c r="Z31" s="60"/>
      <c r="AA31" s="59"/>
      <c r="AB31" s="60"/>
      <c r="AC31" s="59"/>
      <c r="AD31" s="60"/>
      <c r="AE31" s="59"/>
      <c r="AF31" s="60"/>
      <c r="AG31" s="59"/>
    </row>
    <row r="32" spans="2:33" x14ac:dyDescent="0.25">
      <c r="B32" s="58"/>
      <c r="D32" s="60"/>
      <c r="E32" s="59"/>
      <c r="F32" s="60"/>
      <c r="G32" s="59"/>
      <c r="H32" s="60"/>
      <c r="I32" s="59"/>
      <c r="J32" s="60"/>
      <c r="K32" s="59"/>
      <c r="L32" s="60"/>
      <c r="M32" s="59"/>
      <c r="N32" s="60"/>
      <c r="O32" s="59"/>
      <c r="P32" s="60"/>
      <c r="Q32" s="59"/>
      <c r="R32" s="60"/>
      <c r="S32" s="59"/>
      <c r="T32" s="60"/>
      <c r="U32" s="59"/>
      <c r="V32" s="60"/>
      <c r="W32" s="59"/>
      <c r="X32" s="60"/>
      <c r="Y32" s="59"/>
      <c r="Z32" s="60"/>
      <c r="AA32" s="59"/>
      <c r="AB32" s="60"/>
      <c r="AC32" s="59"/>
      <c r="AD32" s="60"/>
      <c r="AE32" s="59"/>
      <c r="AF32" s="60"/>
      <c r="AG32" s="59"/>
    </row>
    <row r="33" spans="2:33" x14ac:dyDescent="0.25">
      <c r="B33" s="58"/>
      <c r="D33" s="60"/>
      <c r="E33" s="59"/>
      <c r="F33" s="60"/>
      <c r="G33" s="59"/>
      <c r="H33" s="60"/>
      <c r="I33" s="59"/>
      <c r="J33" s="60"/>
      <c r="K33" s="59"/>
      <c r="L33" s="60"/>
      <c r="M33" s="59"/>
      <c r="N33" s="60"/>
      <c r="O33" s="59"/>
      <c r="P33" s="60"/>
      <c r="Q33" s="59"/>
      <c r="R33" s="60"/>
      <c r="S33" s="59"/>
      <c r="T33" s="60"/>
      <c r="U33" s="59"/>
      <c r="V33" s="60"/>
      <c r="W33" s="59"/>
      <c r="X33" s="60"/>
      <c r="Y33" s="59"/>
      <c r="Z33" s="60"/>
      <c r="AA33" s="59"/>
      <c r="AB33" s="60"/>
      <c r="AC33" s="59"/>
      <c r="AD33" s="60"/>
      <c r="AE33" s="59"/>
      <c r="AF33" s="60"/>
      <c r="AG33" s="59"/>
    </row>
    <row r="34" spans="2:33" x14ac:dyDescent="0.25">
      <c r="B34" s="58"/>
      <c r="D34" s="60"/>
      <c r="E34" s="59"/>
      <c r="F34" s="60"/>
      <c r="G34" s="59"/>
      <c r="H34" s="60"/>
      <c r="I34" s="59"/>
      <c r="J34" s="60"/>
      <c r="K34" s="59"/>
      <c r="L34" s="60"/>
      <c r="M34" s="59"/>
      <c r="N34" s="60"/>
      <c r="O34" s="59"/>
      <c r="P34" s="60"/>
      <c r="Q34" s="59"/>
      <c r="R34" s="60"/>
      <c r="S34" s="59"/>
      <c r="T34" s="60"/>
      <c r="U34" s="59"/>
      <c r="V34" s="60"/>
      <c r="W34" s="59"/>
      <c r="X34" s="60"/>
      <c r="Y34" s="59"/>
      <c r="Z34" s="60"/>
      <c r="AA34" s="59"/>
      <c r="AB34" s="60"/>
      <c r="AC34" s="59"/>
      <c r="AD34" s="60"/>
      <c r="AE34" s="59"/>
      <c r="AF34" s="60"/>
      <c r="AG34" s="59"/>
    </row>
    <row r="35" spans="2:33" x14ac:dyDescent="0.25">
      <c r="B35" s="58"/>
      <c r="D35" s="60"/>
      <c r="E35" s="59"/>
      <c r="F35" s="60"/>
      <c r="G35" s="59"/>
      <c r="H35" s="60"/>
      <c r="I35" s="59"/>
      <c r="J35" s="60"/>
      <c r="K35" s="59"/>
      <c r="L35" s="60"/>
      <c r="M35" s="59"/>
      <c r="N35" s="60"/>
      <c r="O35" s="59"/>
      <c r="P35" s="60"/>
      <c r="Q35" s="59"/>
      <c r="R35" s="60"/>
      <c r="S35" s="59"/>
      <c r="T35" s="60"/>
      <c r="U35" s="59"/>
      <c r="V35" s="60"/>
      <c r="W35" s="59"/>
      <c r="X35" s="60"/>
      <c r="Y35" s="59"/>
      <c r="Z35" s="60"/>
      <c r="AA35" s="59"/>
      <c r="AB35" s="60"/>
      <c r="AC35" s="59"/>
      <c r="AD35" s="60"/>
      <c r="AE35" s="59"/>
      <c r="AF35" s="60"/>
      <c r="AG35" s="59"/>
    </row>
    <row r="36" spans="2:33" x14ac:dyDescent="0.25">
      <c r="B36" s="58"/>
      <c r="D36" s="60"/>
      <c r="E36" s="59"/>
      <c r="F36" s="60"/>
      <c r="G36" s="59"/>
      <c r="H36" s="60"/>
      <c r="I36" s="59"/>
      <c r="J36" s="60"/>
      <c r="K36" s="59"/>
      <c r="L36" s="60"/>
      <c r="M36" s="59"/>
      <c r="N36" s="60"/>
      <c r="O36" s="59"/>
      <c r="P36" s="60"/>
      <c r="Q36" s="59"/>
      <c r="R36" s="60"/>
      <c r="S36" s="59"/>
      <c r="T36" s="60"/>
      <c r="U36" s="59"/>
      <c r="V36" s="60"/>
      <c r="W36" s="59"/>
      <c r="X36" s="60"/>
      <c r="Y36" s="59"/>
      <c r="Z36" s="60"/>
      <c r="AA36" s="59"/>
      <c r="AB36" s="60"/>
      <c r="AC36" s="59"/>
      <c r="AD36" s="60"/>
      <c r="AE36" s="59"/>
      <c r="AF36" s="60"/>
      <c r="AG36" s="59"/>
    </row>
    <row r="37" spans="2:33" ht="15.75" x14ac:dyDescent="0.25">
      <c r="B37" s="58"/>
      <c r="D37" s="60"/>
      <c r="E37" s="59"/>
      <c r="F37" s="60"/>
      <c r="G37" s="59"/>
      <c r="H37" s="60"/>
      <c r="I37" s="59"/>
      <c r="J37" s="60"/>
      <c r="K37" s="59"/>
      <c r="L37" s="56"/>
      <c r="M37" s="59"/>
      <c r="N37" s="60"/>
      <c r="O37" s="59"/>
      <c r="P37" s="60"/>
      <c r="Q37" s="59"/>
      <c r="R37" s="60"/>
      <c r="S37" s="59"/>
      <c r="T37" s="60"/>
      <c r="U37" s="59"/>
      <c r="V37" s="60"/>
      <c r="W37" s="59"/>
      <c r="X37" s="60"/>
      <c r="Y37" s="59"/>
      <c r="Z37" s="60"/>
      <c r="AA37" s="59"/>
      <c r="AB37" s="60"/>
      <c r="AC37" s="59"/>
      <c r="AD37" s="60"/>
      <c r="AE37" s="59"/>
      <c r="AF37" s="60"/>
      <c r="AG37" s="59"/>
    </row>
  </sheetData>
  <sortState xmlns:xlrd2="http://schemas.microsoft.com/office/spreadsheetml/2017/richdata2" ref="B5:B31">
    <sortCondition ref="B4:B31"/>
  </sortState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BD00DD-A207-4934-8C2B-5A3373E237A3}">
  <sheetPr codeName="Feuil1">
    <tabColor rgb="FFFF0000"/>
  </sheetPr>
  <dimension ref="A2:Q22"/>
  <sheetViews>
    <sheetView showGridLines="0" workbookViewId="0">
      <selection activeCell="I8" sqref="I8"/>
    </sheetView>
  </sheetViews>
  <sheetFormatPr baseColWidth="10" defaultRowHeight="15" x14ac:dyDescent="0.25"/>
  <cols>
    <col min="1" max="1" width="35.42578125" customWidth="1"/>
    <col min="8" max="8" width="4.28515625" customWidth="1"/>
    <col min="11" max="11" width="8.42578125" customWidth="1"/>
  </cols>
  <sheetData>
    <row r="2" spans="1:17" ht="15.75" x14ac:dyDescent="0.25">
      <c r="A2" s="2"/>
      <c r="B2" s="2"/>
      <c r="C2" s="2"/>
      <c r="D2" s="2"/>
      <c r="E2" s="18" t="s">
        <v>33</v>
      </c>
      <c r="F2" s="19">
        <v>1</v>
      </c>
      <c r="G2" s="2"/>
      <c r="H2" s="2"/>
      <c r="J2" s="76" t="s">
        <v>39</v>
      </c>
      <c r="K2" s="77"/>
    </row>
    <row r="3" spans="1:17" ht="15.75" x14ac:dyDescent="0.25">
      <c r="A3" s="2"/>
      <c r="B3" s="4" t="s">
        <v>20</v>
      </c>
      <c r="C3" s="5" t="s">
        <v>26</v>
      </c>
      <c r="D3" s="21" t="s">
        <v>35</v>
      </c>
      <c r="E3" s="26">
        <v>250</v>
      </c>
      <c r="F3" s="20" t="s">
        <v>34</v>
      </c>
      <c r="G3" s="26">
        <v>40</v>
      </c>
      <c r="J3" s="6" t="s">
        <v>22</v>
      </c>
      <c r="K3" s="6" t="s">
        <v>23</v>
      </c>
      <c r="L3" s="63" t="s">
        <v>21</v>
      </c>
      <c r="M3" s="64"/>
      <c r="N3" s="64"/>
      <c r="O3" s="65"/>
    </row>
    <row r="4" spans="1:17" ht="15.75" x14ac:dyDescent="0.25">
      <c r="A4" s="3"/>
      <c r="B4" s="7" t="s">
        <v>0</v>
      </c>
      <c r="C4" s="7" t="s">
        <v>1</v>
      </c>
      <c r="D4" s="7" t="s">
        <v>2</v>
      </c>
      <c r="E4" s="7" t="s">
        <v>3</v>
      </c>
      <c r="F4" s="7" t="s">
        <v>4</v>
      </c>
      <c r="G4" s="7" t="s">
        <v>5</v>
      </c>
      <c r="J4" s="6" t="s">
        <v>26</v>
      </c>
      <c r="K4" s="32">
        <v>2</v>
      </c>
      <c r="L4" s="12" t="s">
        <v>8</v>
      </c>
      <c r="M4" s="8" t="s">
        <v>9</v>
      </c>
      <c r="N4" s="8"/>
      <c r="O4" s="9"/>
    </row>
    <row r="5" spans="1:17" ht="26.25" x14ac:dyDescent="0.4">
      <c r="A5" s="16" t="s">
        <v>6</v>
      </c>
      <c r="B5" s="17" t="s">
        <v>7</v>
      </c>
      <c r="C5" s="17" t="s">
        <v>10</v>
      </c>
      <c r="D5" s="17" t="s">
        <v>13</v>
      </c>
      <c r="E5" s="17" t="s">
        <v>15</v>
      </c>
      <c r="F5" s="17" t="s">
        <v>18</v>
      </c>
      <c r="G5" s="17" t="s">
        <v>30</v>
      </c>
      <c r="I5" s="22" t="s">
        <v>42</v>
      </c>
      <c r="J5" s="72" t="s">
        <v>40</v>
      </c>
      <c r="K5" s="73"/>
      <c r="L5" s="12" t="s">
        <v>11</v>
      </c>
      <c r="M5" s="8" t="s">
        <v>12</v>
      </c>
      <c r="N5" s="8"/>
      <c r="O5" s="9"/>
    </row>
    <row r="6" spans="1:17" ht="26.25" x14ac:dyDescent="0.4">
      <c r="A6" s="28" t="s">
        <v>37</v>
      </c>
      <c r="B6" s="26">
        <v>1</v>
      </c>
      <c r="C6" s="26">
        <v>1</v>
      </c>
      <c r="D6" s="26">
        <v>1</v>
      </c>
      <c r="E6" s="27">
        <f>F2/E3</f>
        <v>4.0000000000000001E-3</v>
      </c>
      <c r="F6" s="27">
        <f>F2/E3</f>
        <v>4.0000000000000001E-3</v>
      </c>
      <c r="G6" s="27">
        <f>F2/G3</f>
        <v>2.5000000000000001E-2</v>
      </c>
      <c r="I6" s="22"/>
      <c r="J6" s="6" t="s">
        <v>22</v>
      </c>
      <c r="K6" s="6" t="s">
        <v>23</v>
      </c>
      <c r="L6" s="12" t="s">
        <v>13</v>
      </c>
      <c r="M6" s="8" t="s">
        <v>14</v>
      </c>
      <c r="N6" s="8"/>
      <c r="O6" s="9"/>
    </row>
    <row r="7" spans="1:17" ht="26.25" x14ac:dyDescent="0.4">
      <c r="A7" s="14" t="s">
        <v>36</v>
      </c>
      <c r="B7" s="15">
        <f>B6*E3</f>
        <v>250</v>
      </c>
      <c r="C7" s="15">
        <f>C6*E3</f>
        <v>250</v>
      </c>
      <c r="D7" s="15">
        <f>D6*E3</f>
        <v>250</v>
      </c>
      <c r="E7" s="15">
        <f>E6*E3</f>
        <v>1</v>
      </c>
      <c r="F7" s="15">
        <f>F6*E3</f>
        <v>1</v>
      </c>
      <c r="G7" s="15">
        <f>F8/G3</f>
        <v>4.0000000000000001E-3</v>
      </c>
      <c r="I7" s="22"/>
      <c r="J7" s="6" t="s">
        <v>26</v>
      </c>
      <c r="K7" s="32"/>
      <c r="L7" s="12" t="s">
        <v>16</v>
      </c>
      <c r="M7" s="8" t="s">
        <v>17</v>
      </c>
      <c r="N7" s="8"/>
      <c r="O7" s="9"/>
    </row>
    <row r="8" spans="1:17" ht="26.25" x14ac:dyDescent="0.4">
      <c r="A8" s="30" t="s">
        <v>38</v>
      </c>
      <c r="B8" s="29">
        <f>$G$3/E3*B7</f>
        <v>40</v>
      </c>
      <c r="C8" s="29">
        <f>G3/E3*C7</f>
        <v>40</v>
      </c>
      <c r="D8" s="29">
        <f>G3/E3*D7</f>
        <v>40</v>
      </c>
      <c r="E8" s="29">
        <f>G3/E3*E7</f>
        <v>0.16</v>
      </c>
      <c r="F8" s="29">
        <f>G3/E3*F7</f>
        <v>0.16</v>
      </c>
      <c r="G8" s="29">
        <f>G3/F8*G7</f>
        <v>1</v>
      </c>
      <c r="I8" s="22" t="s">
        <v>42</v>
      </c>
      <c r="J8" s="74" t="s">
        <v>41</v>
      </c>
      <c r="K8" s="75"/>
      <c r="L8" s="12" t="s">
        <v>18</v>
      </c>
      <c r="M8" s="8" t="s">
        <v>19</v>
      </c>
      <c r="N8" s="8"/>
      <c r="O8" s="9"/>
    </row>
    <row r="9" spans="1:17" x14ac:dyDescent="0.25">
      <c r="A9" s="6"/>
      <c r="B9" s="6"/>
      <c r="C9" s="6"/>
      <c r="D9" s="6"/>
      <c r="E9" s="6"/>
      <c r="F9" s="6"/>
      <c r="G9" s="6"/>
      <c r="J9" s="6" t="s">
        <v>22</v>
      </c>
      <c r="K9" s="6" t="s">
        <v>23</v>
      </c>
      <c r="L9" s="13" t="s">
        <v>30</v>
      </c>
      <c r="M9" s="10" t="s">
        <v>31</v>
      </c>
      <c r="N9" s="10"/>
      <c r="O9" s="11"/>
    </row>
    <row r="10" spans="1:17" x14ac:dyDescent="0.25">
      <c r="J10" s="6" t="s">
        <v>26</v>
      </c>
      <c r="K10" s="32">
        <v>20</v>
      </c>
    </row>
    <row r="11" spans="1:17" x14ac:dyDescent="0.25">
      <c r="B11" s="70" t="s">
        <v>46</v>
      </c>
      <c r="C11" s="70"/>
      <c r="D11" s="70"/>
      <c r="E11" s="70"/>
      <c r="F11" s="70"/>
    </row>
    <row r="12" spans="1:17" ht="15.75" x14ac:dyDescent="0.25">
      <c r="B12" s="4" t="s">
        <v>20</v>
      </c>
      <c r="C12" s="26" t="s">
        <v>26</v>
      </c>
      <c r="D12" s="4" t="s">
        <v>55</v>
      </c>
      <c r="E12" s="4"/>
      <c r="F12" s="26">
        <v>250</v>
      </c>
    </row>
    <row r="13" spans="1:17" ht="15.75" x14ac:dyDescent="0.25">
      <c r="B13" s="26" t="s">
        <v>49</v>
      </c>
      <c r="C13" s="26" t="s">
        <v>50</v>
      </c>
      <c r="D13" s="26" t="s">
        <v>51</v>
      </c>
      <c r="E13" s="26" t="s">
        <v>52</v>
      </c>
      <c r="F13" s="26" t="s">
        <v>53</v>
      </c>
      <c r="G13" s="26" t="s">
        <v>54</v>
      </c>
      <c r="I13" s="23" t="s">
        <v>32</v>
      </c>
      <c r="J13" s="23"/>
      <c r="K13" s="23"/>
      <c r="L13" s="23"/>
      <c r="M13" s="23"/>
      <c r="N13" s="23"/>
      <c r="O13" s="23"/>
      <c r="P13" s="23"/>
      <c r="Q13" s="23"/>
    </row>
    <row r="14" spans="1:17" ht="15.75" x14ac:dyDescent="0.25">
      <c r="A14" s="1" t="s">
        <v>48</v>
      </c>
      <c r="B14" s="31" t="str">
        <f>B5</f>
        <v>Vism6</v>
      </c>
      <c r="C14" s="31" t="str">
        <f>C5</f>
        <v>Platinox</v>
      </c>
      <c r="D14" s="31" t="str">
        <f t="shared" ref="D14:G14" si="0">D5</f>
        <v>Ecroum6</v>
      </c>
      <c r="E14" s="31" t="str">
        <f t="shared" si="0"/>
        <v>Eti2000</v>
      </c>
      <c r="F14" s="31" t="str">
        <f t="shared" si="0"/>
        <v>Ca2000</v>
      </c>
      <c r="G14" s="31" t="str">
        <f t="shared" si="0"/>
        <v>Paleu</v>
      </c>
      <c r="I14" t="s">
        <v>27</v>
      </c>
    </row>
    <row r="15" spans="1:17" ht="16.5" customHeight="1" x14ac:dyDescent="0.25">
      <c r="A15" s="1" t="s">
        <v>24</v>
      </c>
      <c r="B15" s="26">
        <v>1000</v>
      </c>
      <c r="C15" s="26">
        <v>1500</v>
      </c>
      <c r="D15" s="26">
        <v>500</v>
      </c>
      <c r="E15" s="26">
        <v>2000</v>
      </c>
      <c r="F15" s="26">
        <v>150</v>
      </c>
      <c r="G15" s="26">
        <v>2</v>
      </c>
      <c r="I15" t="s">
        <v>28</v>
      </c>
    </row>
    <row r="16" spans="1:17" ht="9" customHeight="1" x14ac:dyDescent="0.25"/>
    <row r="17" spans="1:9" ht="15.75" x14ac:dyDescent="0.25">
      <c r="A17" s="1" t="s">
        <v>43</v>
      </c>
      <c r="B17" s="27">
        <f>B6*K4</f>
        <v>2</v>
      </c>
      <c r="C17" s="27">
        <f>C6*K4</f>
        <v>2</v>
      </c>
      <c r="D17" s="27">
        <f>D6*K4</f>
        <v>2</v>
      </c>
      <c r="E17" s="27">
        <f>E6*K4</f>
        <v>8.0000000000000002E-3</v>
      </c>
      <c r="F17" s="27">
        <f>F6*K4</f>
        <v>8.0000000000000002E-3</v>
      </c>
      <c r="G17" s="27">
        <f>G6*K4</f>
        <v>0.05</v>
      </c>
      <c r="I17" t="s">
        <v>29</v>
      </c>
    </row>
    <row r="18" spans="1:9" ht="15.75" x14ac:dyDescent="0.25">
      <c r="A18" s="1" t="s">
        <v>44</v>
      </c>
      <c r="B18" s="15">
        <f>K7*B7</f>
        <v>0</v>
      </c>
      <c r="C18" s="15">
        <f>K7*C7</f>
        <v>0</v>
      </c>
      <c r="D18" s="15">
        <f>K7*D7</f>
        <v>0</v>
      </c>
      <c r="E18" s="15">
        <f>K7*E7</f>
        <v>0</v>
      </c>
      <c r="F18" s="15">
        <f>K7*F7</f>
        <v>0</v>
      </c>
      <c r="G18" s="15">
        <f>K7*G7</f>
        <v>0</v>
      </c>
      <c r="I18" t="s">
        <v>47</v>
      </c>
    </row>
    <row r="19" spans="1:9" ht="15.75" x14ac:dyDescent="0.25">
      <c r="A19" s="1" t="s">
        <v>45</v>
      </c>
      <c r="B19" s="29">
        <f>K10*B8</f>
        <v>800</v>
      </c>
      <c r="C19" s="29">
        <f>K10*C8</f>
        <v>800</v>
      </c>
      <c r="D19" s="29">
        <f>K10*D8</f>
        <v>800</v>
      </c>
      <c r="E19" s="29">
        <f>K10*E8</f>
        <v>3.2</v>
      </c>
      <c r="F19" s="29">
        <f>K10*F8</f>
        <v>3.2</v>
      </c>
      <c r="G19" s="29">
        <f>K10*G8</f>
        <v>20</v>
      </c>
    </row>
    <row r="20" spans="1:9" ht="15.75" x14ac:dyDescent="0.25">
      <c r="A20" s="1" t="s">
        <v>25</v>
      </c>
      <c r="B20" s="25">
        <f t="shared" ref="B20:F20" si="1">B15-(B17+B18+B19)</f>
        <v>198</v>
      </c>
      <c r="C20" s="24">
        <f t="shared" si="1"/>
        <v>698</v>
      </c>
      <c r="D20" s="24">
        <f t="shared" si="1"/>
        <v>-302</v>
      </c>
      <c r="E20" s="24">
        <f t="shared" si="1"/>
        <v>1996.7919999999999</v>
      </c>
      <c r="F20" s="24">
        <f t="shared" si="1"/>
        <v>146.792</v>
      </c>
      <c r="G20" s="24">
        <f>G15-(G17+G18+G19)</f>
        <v>-18.05</v>
      </c>
    </row>
    <row r="21" spans="1:9" ht="24" customHeight="1" x14ac:dyDescent="0.25">
      <c r="B21" s="6"/>
      <c r="C21" s="6"/>
      <c r="D21" s="6"/>
      <c r="E21" s="6"/>
      <c r="F21" s="6"/>
      <c r="G21" s="6"/>
    </row>
    <row r="22" spans="1:9" ht="24" customHeight="1" x14ac:dyDescent="0.25"/>
  </sheetData>
  <mergeCells count="5">
    <mergeCell ref="J5:K5"/>
    <mergeCell ref="J8:K8"/>
    <mergeCell ref="L3:O3"/>
    <mergeCell ref="B11:F11"/>
    <mergeCell ref="J2:K2"/>
  </mergeCells>
  <phoneticPr fontId="2" type="noConversion"/>
  <conditionalFormatting sqref="B20:G20">
    <cfRule type="cellIs" dxfId="12" priority="9" operator="lessThan">
      <formula>0</formula>
    </cfRule>
    <cfRule type="cellIs" dxfId="11" priority="10" operator="lessThan">
      <formula>0</formula>
    </cfRule>
    <cfRule type="cellIs" dxfId="10" priority="11" operator="lessThan">
      <formula>-1</formula>
    </cfRule>
    <cfRule type="cellIs" dxfId="9" priority="12" operator="lessThan">
      <formula>-1</formula>
    </cfRule>
    <cfRule type="cellIs" dxfId="8" priority="13" operator="lessThan">
      <formula>-2249.52</formula>
    </cfRule>
  </conditionalFormatting>
  <conditionalFormatting sqref="B20">
    <cfRule type="cellIs" dxfId="7" priority="1" operator="lessThan">
      <formula>20000</formula>
    </cfRule>
    <cfRule type="cellIs" dxfId="6" priority="8" operator="lessThan">
      <formula>20000</formula>
    </cfRule>
  </conditionalFormatting>
  <conditionalFormatting sqref="C20">
    <cfRule type="cellIs" dxfId="5" priority="6" operator="lessThan">
      <formula>10000</formula>
    </cfRule>
    <cfRule type="cellIs" dxfId="4" priority="7" operator="lessThan">
      <formula>20000</formula>
    </cfRule>
  </conditionalFormatting>
  <conditionalFormatting sqref="D20">
    <cfRule type="cellIs" dxfId="3" priority="5" operator="lessThan">
      <formula>20000</formula>
    </cfRule>
  </conditionalFormatting>
  <conditionalFormatting sqref="E20">
    <cfRule type="cellIs" dxfId="2" priority="4" operator="lessThan">
      <formula>40</formula>
    </cfRule>
  </conditionalFormatting>
  <conditionalFormatting sqref="F20">
    <cfRule type="cellIs" dxfId="1" priority="3" operator="lessThan">
      <formula>40</formula>
    </cfRule>
  </conditionalFormatting>
  <conditionalFormatting sqref="G20">
    <cfRule type="cellIs" dxfId="0" priority="2" operator="lessThan">
      <formula>1</formula>
    </cfRule>
  </conditionalFormatting>
  <pageMargins left="0.7" right="0.7" top="0.75" bottom="0.75" header="0.3" footer="0.3"/>
  <pageSetup paperSize="9" orientation="portrait" horizontalDpi="288" verticalDpi="28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7724</vt:lpstr>
      <vt:lpstr>25AS</vt:lpstr>
      <vt:lpstr>stock  </vt:lpstr>
      <vt:lpstr>Modèle nomenclature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CPERARD</dc:creator>
  <cp:lastModifiedBy>CPERARD</cp:lastModifiedBy>
  <dcterms:created xsi:type="dcterms:W3CDTF">2021-06-08T20:35:52Z</dcterms:created>
  <dcterms:modified xsi:type="dcterms:W3CDTF">2021-07-29T19:43:50Z</dcterms:modified>
</cp:coreProperties>
</file>