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showInkAnnotation="0" codeName="ThisWorkbook"/>
  <mc:AlternateContent xmlns:mc="http://schemas.openxmlformats.org/markup-compatibility/2006">
    <mc:Choice Requires="x15">
      <x15ac:absPath xmlns:x15ac="http://schemas.microsoft.com/office/spreadsheetml/2010/11/ac" url="C:\Users\I2160LR\Desktop\BIDOUILLE\"/>
    </mc:Choice>
  </mc:AlternateContent>
  <bookViews>
    <workbookView xWindow="0" yWindow="405" windowWidth="15765" windowHeight="9780" tabRatio="921" activeTab="1"/>
  </bookViews>
  <sheets>
    <sheet name="Affichage" sheetId="12" r:id="rId1"/>
    <sheet name="MAITRE_AFT_TEST2" sheetId="150" r:id="rId2"/>
    <sheet name="Listes MENU" sheetId="148" r:id="rId3"/>
  </sheets>
  <functionGroups builtInGroupCount="18"/>
  <definedNames>
    <definedName name="MAITRE2">#REF!</definedName>
    <definedName name="Tab_Signature_transfert">#REF!</definedName>
  </definedNames>
  <calcPr calcId="162913"/>
</workbook>
</file>

<file path=xl/calcChain.xml><?xml version="1.0" encoding="utf-8"?>
<calcChain xmlns="http://schemas.openxmlformats.org/spreadsheetml/2006/main">
  <c r="B28" i="150" l="1"/>
  <c r="B27" i="150"/>
  <c r="B25" i="150" s="1"/>
  <c r="B21" i="150"/>
  <c r="B20" i="150"/>
  <c r="B18" i="150" s="1"/>
  <c r="H15" i="150"/>
  <c r="B13" i="150"/>
  <c r="I30" i="150" l="1"/>
  <c r="H30" i="150"/>
  <c r="I29" i="150"/>
  <c r="I31" i="150" s="1"/>
  <c r="H29" i="150"/>
  <c r="J28" i="150"/>
  <c r="J27" i="150"/>
  <c r="I23" i="150"/>
  <c r="H23" i="150"/>
  <c r="I22" i="150"/>
  <c r="I24" i="150" s="1"/>
  <c r="H22" i="150"/>
  <c r="J21" i="150"/>
  <c r="J20" i="150"/>
  <c r="I16" i="150"/>
  <c r="I15" i="150"/>
  <c r="I17" i="150" s="1"/>
  <c r="B14" i="150"/>
  <c r="B11" i="150" s="1"/>
  <c r="H16" i="150"/>
  <c r="J14" i="150"/>
  <c r="J13" i="150"/>
  <c r="J25" i="150"/>
  <c r="J18" i="150"/>
  <c r="J11" i="150"/>
  <c r="B10" i="150"/>
  <c r="K6" i="150" s="1"/>
  <c r="J29" i="150" l="1"/>
  <c r="J22" i="150"/>
  <c r="J15" i="150"/>
  <c r="J33" i="150" l="1"/>
  <c r="E32" i="148" l="1"/>
  <c r="E31" i="148"/>
  <c r="E30" i="148"/>
  <c r="E29" i="148"/>
  <c r="E28" i="148"/>
  <c r="E27" i="148"/>
  <c r="E26" i="148"/>
  <c r="E25" i="148"/>
  <c r="E24" i="148"/>
  <c r="E23" i="148"/>
  <c r="A6" i="148"/>
  <c r="A7" i="148" s="1"/>
  <c r="A8" i="148" s="1"/>
  <c r="A9" i="148" s="1"/>
  <c r="A10" i="148" s="1"/>
  <c r="A11" i="148" s="1"/>
  <c r="A12" i="148" s="1"/>
  <c r="A13" i="148" s="1"/>
  <c r="A14" i="148" s="1"/>
  <c r="A15" i="148" s="1"/>
  <c r="A16" i="148" s="1"/>
  <c r="A17" i="148" s="1"/>
  <c r="A18" i="148" s="1"/>
  <c r="A19" i="148" s="1"/>
  <c r="A20" i="148" s="1"/>
  <c r="A21" i="148" s="1"/>
  <c r="A22" i="148" s="1"/>
  <c r="A23" i="148" s="1"/>
  <c r="A24" i="148" s="1"/>
  <c r="A25" i="148" s="1"/>
  <c r="A26" i="148" s="1"/>
  <c r="A27" i="148" s="1"/>
  <c r="A28" i="148" s="1"/>
  <c r="A29" i="148" s="1"/>
  <c r="A30" i="148" s="1"/>
  <c r="A31" i="148" s="1"/>
  <c r="A32" i="148" s="1"/>
  <c r="A33" i="148" s="1"/>
  <c r="A34" i="148" s="1"/>
  <c r="A35" i="148" s="1"/>
  <c r="A36" i="148" s="1"/>
  <c r="F27" i="148" l="1"/>
  <c r="A1" i="12" l="1"/>
</calcChain>
</file>

<file path=xl/comments1.xml><?xml version="1.0" encoding="utf-8"?>
<comments xmlns="http://schemas.openxmlformats.org/spreadsheetml/2006/main">
  <authors>
    <author>Christophe COUPERT</author>
  </authors>
  <commentList>
    <comment ref="E1" authorId="0" shapeId="0">
      <text>
        <r>
          <rPr>
            <b/>
            <sz val="9"/>
            <color indexed="81"/>
            <rFont val="Tahoma"/>
            <family val="2"/>
          </rPr>
          <t xml:space="preserve">11.1 Acadias
11 ACE
10.3 pavés GISEL, reorg par poste
10.2 Passation
10.1 MAPS Prod 
10.0 POBI out
9.9 Split EAC/UTEST
9.8 MPCT out
9.7 MAPS Rotation
9.6 MFT matin
9.5 MFT AM
9.4 MARS
9.3 CORENO màj
9.2 MAPS màj
9.1 GFIN màj
9.0 SIBLE, ATENA, AGORA Out
8.14 MV24 màj
8.13 MMFR suspendu
8.12 RESAT màj
8.11 NORIA fin
8.10 CEPH màj
8.9 NORIA màj
8.8 TREFLE out
8.7 MAPS Prod
8.6 POBI màj
8.5 Màj TELSAT
8.4 coloration pavés Appli 0-impact
8.3 Coloration pavés Feuille sur OK/KO
8.2 Suppression des Feux
8.1 Remise en état des cellules après mails OK/KO
8.0 Boutons KO-&gt; Feuille
7.11 Messagerie chgt serveurs
7.10 DECAD--&gt; AUTO
7.9 MMSR P+H  + MMFR Révisés
7.8 IAM-H --&gt; GB
7.7 INTEROP dégradé
7.6 Bonus meteo mozilla
7.5 Retrait CANA--&gt; AUTO
7.4 consignes TESTS T2 + liens d'enchainements des tests
7.3 MACRO DIRECT DSB
7.2 Retrait IAM-P
7.1 MMSR -&gt; MMSR-H + MMSR-P
7.0 ECLATEMENT DSB
6.3 Retraits VALOM + SIRCE-&gt; feuille Modop
6.2 Liens DOC
6.1 Mails T2 
6.0 Macros TECH 
5.4 MMSR suppression REPORTS
5.3 MAPS P/A
5.2 MMSR
5.1 PAVES GLA
5.0 MACROs AFFICHER Feuilles
4.9 Bonus CANA
4.8 Bonus MMFR
4.7 Bonus MPCT
4.6 Bonus Coreno
4.5 Bonus Decad
4.4 Bonus CEPH/NABS
4.3 Bonus IAM P/H
4.2 Bonus Migtt2
4.1 Bonus Messagerie
4.0 réorg PAVES
3.8 RESAT/TELMA2
3.7 POBI P/H
3.6 CEPH/NABS
3.5 DECAD
3.4 IAM P/H
3.3 CORENO
3.2 TROCADE
3.1 nommage des formes
3.0 Intégration liens WHEREAMI
2.9 tests soir
2.8 INTEROP
2.7 SIBLE/TREFLE
2.6 VALOM
2.5 SIRCE
2.4 GFIN
2.3 CANA
2.2 MMFR
2.1 MPCT
2.0 Réécritures Macros MSG
Intégration liens ARCOS + CONTACT
</t>
        </r>
      </text>
    </comment>
  </commentList>
</comments>
</file>

<file path=xl/sharedStrings.xml><?xml version="1.0" encoding="utf-8"?>
<sst xmlns="http://schemas.openxmlformats.org/spreadsheetml/2006/main" count="322" uniqueCount="239">
  <si>
    <t>OK</t>
  </si>
  <si>
    <t>Destinataires</t>
  </si>
  <si>
    <t xml:space="preserve">FROM </t>
  </si>
  <si>
    <t>Objet  OK</t>
  </si>
  <si>
    <t>Environnement</t>
  </si>
  <si>
    <t xml:space="preserve"> </t>
  </si>
  <si>
    <t>KO</t>
  </si>
  <si>
    <t>N/A</t>
  </si>
  <si>
    <t xml:space="preserve">  </t>
  </si>
  <si>
    <t>2160-HEALTHCHECKNOREPLY-UT@banque-france.fr</t>
  </si>
  <si>
    <t>CC</t>
  </si>
  <si>
    <t>Christophe Coupert</t>
  </si>
  <si>
    <t>Non réalisable</t>
  </si>
  <si>
    <t>Non Réalisable</t>
  </si>
  <si>
    <t>Accueil FBI</t>
  </si>
  <si>
    <t>C2SF</t>
  </si>
  <si>
    <t>Claude Reffet</t>
  </si>
  <si>
    <t>Maintenance</t>
  </si>
  <si>
    <t>Cci</t>
  </si>
  <si>
    <t>Confluence PSA-C2SF</t>
  </si>
  <si>
    <t>Ici la fiche MATUR</t>
  </si>
  <si>
    <t>NA</t>
  </si>
  <si>
    <t>Reply</t>
  </si>
  <si>
    <t>C</t>
  </si>
  <si>
    <t>PROD</t>
  </si>
  <si>
    <t>CRITICAL</t>
  </si>
  <si>
    <t>WARNING</t>
  </si>
  <si>
    <t>christophe.coupert@banque-France.fr</t>
  </si>
  <si>
    <t>Flux</t>
  </si>
  <si>
    <t>Impact</t>
  </si>
  <si>
    <t>Portail MAITRE</t>
  </si>
  <si>
    <t>MAITRE via SERAI</t>
  </si>
  <si>
    <t>FBI</t>
  </si>
  <si>
    <t>IAM</t>
  </si>
  <si>
    <t>POBI</t>
  </si>
  <si>
    <t>Bascules</t>
  </si>
  <si>
    <t>P3</t>
  </si>
  <si>
    <t>P1</t>
  </si>
  <si>
    <t>P2</t>
  </si>
  <si>
    <t>Maintenances PSA</t>
  </si>
  <si>
    <t>PTR+</t>
  </si>
  <si>
    <t>MT-PRISM@pr01.cirus.app.private</t>
  </si>
  <si>
    <t>PSA</t>
  </si>
  <si>
    <t>CR</t>
  </si>
  <si>
    <t>KS</t>
  </si>
  <si>
    <t>LP</t>
  </si>
  <si>
    <t>OB</t>
  </si>
  <si>
    <t>PO</t>
  </si>
  <si>
    <t>Kevan Sabet</t>
  </si>
  <si>
    <t>Clément Laus</t>
  </si>
  <si>
    <t>Elevée</t>
  </si>
  <si>
    <t>OUI</t>
  </si>
  <si>
    <t>Agent court</t>
  </si>
  <si>
    <t>AUTHENT</t>
  </si>
  <si>
    <t>URGENCE</t>
  </si>
  <si>
    <t>Dispo</t>
  </si>
  <si>
    <t>Mouvement</t>
  </si>
  <si>
    <t>Maintenance/active</t>
  </si>
  <si>
    <t>Tests Samedi</t>
  </si>
  <si>
    <t>PCIT</t>
  </si>
  <si>
    <t>Elevé</t>
  </si>
  <si>
    <t>Création</t>
  </si>
  <si>
    <t>ACTIVE</t>
  </si>
  <si>
    <t>TLT</t>
  </si>
  <si>
    <t xml:space="preserve">NON </t>
  </si>
  <si>
    <t>Moyenne</t>
  </si>
  <si>
    <t>Moyen</t>
  </si>
  <si>
    <t>NON</t>
  </si>
  <si>
    <t>Evolution</t>
  </si>
  <si>
    <t>Dégradée</t>
  </si>
  <si>
    <t>Site only</t>
  </si>
  <si>
    <t>Fermée</t>
  </si>
  <si>
    <t>Certif</t>
  </si>
  <si>
    <t>A TESTER</t>
  </si>
  <si>
    <t>Faible</t>
  </si>
  <si>
    <t>Partielle</t>
  </si>
  <si>
    <t>Suppression</t>
  </si>
  <si>
    <t>A vérifier</t>
  </si>
  <si>
    <t>A évaluer</t>
  </si>
  <si>
    <t>Prévisionnel</t>
  </si>
  <si>
    <t>Désactivée</t>
  </si>
  <si>
    <t>A venir</t>
  </si>
  <si>
    <t>Décomm'</t>
  </si>
  <si>
    <t>ARGENT</t>
  </si>
  <si>
    <t>BRONZE</t>
  </si>
  <si>
    <t>OR</t>
  </si>
  <si>
    <t>Internet</t>
  </si>
  <si>
    <t>ADJUDICATIONS</t>
  </si>
  <si>
    <t>Attendus</t>
  </si>
  <si>
    <t>Test non réalisé</t>
  </si>
  <si>
    <t>PRISM 2160 CONTROLES (Unité de travail) &lt;2160-CONTROLES-UT@banque-france.fr&gt;</t>
  </si>
  <si>
    <t>DONNEES</t>
  </si>
  <si>
    <t>UNKNOWN</t>
  </si>
  <si>
    <t>MEDIUM</t>
  </si>
  <si>
    <t>DIFFUSION_MAITRE_MT-LD</t>
  </si>
  <si>
    <t>MAITRE via INTERNET</t>
  </si>
  <si>
    <t>MAITRE INTERNE</t>
  </si>
  <si>
    <t>Consignes</t>
  </si>
  <si>
    <t>Postes Possibles pour tests</t>
  </si>
  <si>
    <t>Type MT</t>
  </si>
  <si>
    <t>Classe</t>
  </si>
  <si>
    <t>Meteo</t>
  </si>
  <si>
    <t>SLA</t>
  </si>
  <si>
    <t>Données</t>
  </si>
  <si>
    <t>GLA</t>
  </si>
  <si>
    <t>Réalisation</t>
  </si>
  <si>
    <t>TAUX</t>
  </si>
  <si>
    <t>Agent</t>
  </si>
  <si>
    <t>Plateformes</t>
  </si>
  <si>
    <t>Priorités</t>
  </si>
  <si>
    <t>Faisabilité manuelle</t>
  </si>
  <si>
    <t>Définitif</t>
  </si>
  <si>
    <t>1 - MT Auto 100%</t>
  </si>
  <si>
    <t>ATTEINT</t>
  </si>
  <si>
    <t>NORMAL</t>
  </si>
  <si>
    <t>X - OK</t>
  </si>
  <si>
    <t>GLA10</t>
  </si>
  <si>
    <t>1- MT-Auto</t>
  </si>
  <si>
    <t>Oui</t>
  </si>
  <si>
    <t>MTO</t>
  </si>
  <si>
    <t>Non</t>
  </si>
  <si>
    <t>Catalyse_bdf-run8</t>
  </si>
  <si>
    <t>Fait</t>
  </si>
  <si>
    <t>Jusqu'à nouvel ordre</t>
  </si>
  <si>
    <t>Trocade</t>
  </si>
  <si>
    <t>HOMOL</t>
  </si>
  <si>
    <t>0 - A demander</t>
  </si>
  <si>
    <t>GLA20</t>
  </si>
  <si>
    <t>2- MT-Manuel</t>
  </si>
  <si>
    <t>Hybride</t>
  </si>
  <si>
    <t>HO PSA</t>
  </si>
  <si>
    <t>Catalyse_escb-run8</t>
  </si>
  <si>
    <t>En attente</t>
  </si>
  <si>
    <t>Terminé</t>
  </si>
  <si>
    <t>Mexic</t>
  </si>
  <si>
    <t>2 - MT Mixte</t>
  </si>
  <si>
    <t>EN COURS</t>
  </si>
  <si>
    <t>Soumise NR</t>
  </si>
  <si>
    <t>Autre</t>
  </si>
  <si>
    <t>1 - Demandé</t>
  </si>
  <si>
    <t>GLA30</t>
  </si>
  <si>
    <t>3- MT-Hybride</t>
  </si>
  <si>
    <t>Patrice Ollivier</t>
  </si>
  <si>
    <t>Pomob INT</t>
  </si>
  <si>
    <t>Manuel</t>
  </si>
  <si>
    <t>HNO PSA</t>
  </si>
  <si>
    <t>Catalyse_bdfext-run8</t>
  </si>
  <si>
    <t>A valider</t>
  </si>
  <si>
    <t>Partagée</t>
  </si>
  <si>
    <t>3 - MT Manuel 100%</t>
  </si>
  <si>
    <t>INFRA</t>
  </si>
  <si>
    <t>Non soumise</t>
  </si>
  <si>
    <t>2 - Ecriture en cours</t>
  </si>
  <si>
    <t>GLA40</t>
  </si>
  <si>
    <t>4- A l'approche</t>
  </si>
  <si>
    <t>Laurent Piquet</t>
  </si>
  <si>
    <t>Droits Perso</t>
  </si>
  <si>
    <t>à ouvrir</t>
  </si>
  <si>
    <t>a/a</t>
  </si>
  <si>
    <t>Madair</t>
  </si>
  <si>
    <t>SECOA</t>
  </si>
  <si>
    <t>A revoir</t>
  </si>
  <si>
    <t>3 - Relecture</t>
  </si>
  <si>
    <t>GLA50</t>
  </si>
  <si>
    <t xml:space="preserve">5- Aucun </t>
  </si>
  <si>
    <t>User tech</t>
  </si>
  <si>
    <t>NR</t>
  </si>
  <si>
    <t>Jouve</t>
  </si>
  <si>
    <t>SPID</t>
  </si>
  <si>
    <t>Etude en cours</t>
  </si>
  <si>
    <t>4 - A l'approche</t>
  </si>
  <si>
    <t>Homol</t>
  </si>
  <si>
    <t>4 - Livré SPID</t>
  </si>
  <si>
    <t>GLA70</t>
  </si>
  <si>
    <t>9- Décomm'</t>
  </si>
  <si>
    <t>Olivier Brousse</t>
  </si>
  <si>
    <t>ATTENTE</t>
  </si>
  <si>
    <t>MOA/MOE</t>
  </si>
  <si>
    <t>MVS</t>
  </si>
  <si>
    <t>Clos</t>
  </si>
  <si>
    <t>Tech only</t>
  </si>
  <si>
    <t>5 - Aucun</t>
  </si>
  <si>
    <t>5 - Implanté METEO</t>
  </si>
  <si>
    <t>GLA75</t>
  </si>
  <si>
    <t>Tandem</t>
  </si>
  <si>
    <t>décomm'</t>
  </si>
  <si>
    <t>Tous</t>
  </si>
  <si>
    <t>9 - Décommissionnée</t>
  </si>
  <si>
    <t>6 - A valider</t>
  </si>
  <si>
    <t>GLA90</t>
  </si>
  <si>
    <t>Unix</t>
  </si>
  <si>
    <t>7 - MàJ en cours</t>
  </si>
  <si>
    <t>U/W</t>
  </si>
  <si>
    <t>8 - Décomm'</t>
  </si>
  <si>
    <t>GLA110</t>
  </si>
  <si>
    <t>AA</t>
  </si>
  <si>
    <t>A Activer</t>
  </si>
  <si>
    <t>Win</t>
  </si>
  <si>
    <t>Validé</t>
  </si>
  <si>
    <t>9 - Non Réalisable</t>
  </si>
  <si>
    <t>GLA120</t>
  </si>
  <si>
    <t>ZZ</t>
  </si>
  <si>
    <t>SEBC</t>
  </si>
  <si>
    <t>Modélisé</t>
  </si>
  <si>
    <t>Suspendu</t>
  </si>
  <si>
    <t>GLA140</t>
  </si>
  <si>
    <t>En cours</t>
  </si>
  <si>
    <t>GLA150</t>
  </si>
  <si>
    <t>Proposé</t>
  </si>
  <si>
    <t>GLA170</t>
  </si>
  <si>
    <t>GLA180</t>
  </si>
  <si>
    <t>GLA190</t>
  </si>
  <si>
    <t>GLA200</t>
  </si>
  <si>
    <t>GLA500</t>
  </si>
  <si>
    <t>Inducteurs</t>
  </si>
  <si>
    <t>T1 2022</t>
  </si>
  <si>
    <t>T2 2022</t>
  </si>
  <si>
    <t>T3 2022</t>
  </si>
  <si>
    <t>T4 2022</t>
  </si>
  <si>
    <t xml:space="preserve">Fin </t>
  </si>
  <si>
    <t>T1 2023</t>
  </si>
  <si>
    <t>T2 2023</t>
  </si>
  <si>
    <t>T3 2023</t>
  </si>
  <si>
    <t>T4 2023</t>
  </si>
  <si>
    <t>Tests MAITRE AFT</t>
  </si>
  <si>
    <t>état</t>
  </si>
  <si>
    <t>Voici les résultats des tests MAITRE AFT</t>
  </si>
  <si>
    <t>Vous trouv,,,,,,,</t>
  </si>
  <si>
    <t>Ici le referentiel de supervision C2SF</t>
  </si>
  <si>
    <t>Heure de réalisation</t>
  </si>
  <si>
    <t>lien MAITRE</t>
  </si>
  <si>
    <t>INCIDENT</t>
  </si>
  <si>
    <t>IMPACTS</t>
  </si>
  <si>
    <t>SCORE</t>
  </si>
  <si>
    <t>HORAIRES</t>
  </si>
  <si>
    <t>Donnees</t>
  </si>
  <si>
    <t>ETATS</t>
  </si>
  <si>
    <t>Test non réaslisé</t>
  </si>
  <si>
    <t>Bonjour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</si>
</sst>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_-* #,##0.00\ &quot;Eur&quot;_-;\-* #,##0.00\ &quot;Eur&quot;_-;_-* &quot;-&quot;??\ &quot;Eur&quot;_-;_-@_-"/>
    <numFmt numFmtId="165" formatCode="_(&quot;Eur&quot;* #,##0.00_);_(&quot;Eur&quot;* \(#,##0.00\);_(&quot;Eur&quot;* &quot;-&quot;??_);_(@_)"/>
    <numFmt numFmtId="166" formatCode="_-* #,##0.00\ &quot;F&quot;_-;\-* #,##0.00\ &quot;F&quot;_-;_-* &quot;-&quot;??\ &quot;F&quot;_-;_-@_-"/>
  </numFmts>
  <fonts count="40" x14ac:knownFonts="1">
    <font>
      <sz val="11"/>
      <color theme="1"/>
      <name val="Calibri"/>
      <family val="2"/>
      <scheme val="minor"/>
    </font>
    <font>
      <sz val="11"/>
      <color theme="1"/>
      <name val="Times New Roman"/>
      <family val="2"/>
    </font>
    <font>
      <sz val="11"/>
      <color theme="1"/>
      <name val="Times New Roman"/>
      <family val="2"/>
    </font>
    <font>
      <sz val="11"/>
      <color theme="1"/>
      <name val="Times New Roman"/>
      <family val="2"/>
    </font>
    <font>
      <sz val="10"/>
      <color theme="1"/>
      <name val="Times New Roman"/>
      <family val="2"/>
    </font>
    <font>
      <sz val="10"/>
      <color theme="1"/>
      <name val="Times New Roman"/>
      <family val="2"/>
    </font>
    <font>
      <sz val="11"/>
      <color theme="1"/>
      <name val="Times New Roman"/>
      <family val="1"/>
    </font>
    <font>
      <sz val="11"/>
      <color theme="1"/>
      <name val="Calibri"/>
      <family val="2"/>
      <scheme val="minor"/>
    </font>
    <font>
      <sz val="10"/>
      <color theme="1"/>
      <name val="Times New Roman"/>
      <family val="1"/>
    </font>
    <font>
      <sz val="10"/>
      <name val="Arial"/>
      <family val="2"/>
    </font>
    <font>
      <sz val="10"/>
      <name val="Times New Roman"/>
      <family val="1"/>
    </font>
    <font>
      <sz val="10"/>
      <color theme="1"/>
      <name val="Times New Roman"/>
      <family val="2"/>
    </font>
    <font>
      <b/>
      <sz val="10"/>
      <color theme="1"/>
      <name val="Times New Roman"/>
      <family val="1"/>
    </font>
    <font>
      <u/>
      <sz val="11"/>
      <color theme="10"/>
      <name val="Calibri"/>
      <family val="2"/>
      <scheme val="minor"/>
    </font>
    <font>
      <sz val="9"/>
      <color theme="1"/>
      <name val="Times New Roman"/>
      <family val="1"/>
    </font>
    <font>
      <u/>
      <sz val="10"/>
      <color theme="10"/>
      <name val="Times New Roman"/>
      <family val="2"/>
    </font>
    <font>
      <u/>
      <sz val="10"/>
      <color theme="10"/>
      <name val="Arial"/>
      <family val="2"/>
    </font>
    <font>
      <u/>
      <sz val="10"/>
      <color indexed="12"/>
      <name val="Arial"/>
      <family val="2"/>
    </font>
    <font>
      <b/>
      <sz val="18"/>
      <color theme="3"/>
      <name val="Cambria"/>
      <family val="2"/>
      <scheme val="major"/>
    </font>
    <font>
      <b/>
      <sz val="15"/>
      <color theme="3"/>
      <name val="Times New Roman"/>
      <family val="2"/>
    </font>
    <font>
      <b/>
      <sz val="13"/>
      <color theme="3"/>
      <name val="Times New Roman"/>
      <family val="2"/>
    </font>
    <font>
      <b/>
      <sz val="11"/>
      <color theme="3"/>
      <name val="Times New Roman"/>
      <family val="2"/>
    </font>
    <font>
      <sz val="11"/>
      <color rgb="FF006100"/>
      <name val="Times New Roman"/>
      <family val="2"/>
    </font>
    <font>
      <sz val="11"/>
      <color rgb="FF9C0006"/>
      <name val="Times New Roman"/>
      <family val="2"/>
    </font>
    <font>
      <sz val="11"/>
      <color rgb="FF9C6500"/>
      <name val="Times New Roman"/>
      <family val="2"/>
    </font>
    <font>
      <sz val="11"/>
      <color rgb="FF3F3F76"/>
      <name val="Times New Roman"/>
      <family val="2"/>
    </font>
    <font>
      <b/>
      <sz val="11"/>
      <color rgb="FF3F3F3F"/>
      <name val="Times New Roman"/>
      <family val="2"/>
    </font>
    <font>
      <b/>
      <sz val="11"/>
      <color rgb="FFFA7D00"/>
      <name val="Times New Roman"/>
      <family val="2"/>
    </font>
    <font>
      <sz val="11"/>
      <color rgb="FFFA7D00"/>
      <name val="Times New Roman"/>
      <family val="2"/>
    </font>
    <font>
      <b/>
      <sz val="11"/>
      <color theme="0"/>
      <name val="Times New Roman"/>
      <family val="2"/>
    </font>
    <font>
      <sz val="11"/>
      <color rgb="FFFF0000"/>
      <name val="Times New Roman"/>
      <family val="2"/>
    </font>
    <font>
      <i/>
      <sz val="11"/>
      <color rgb="FF7F7F7F"/>
      <name val="Times New Roman"/>
      <family val="2"/>
    </font>
    <font>
      <b/>
      <sz val="11"/>
      <color theme="1"/>
      <name val="Times New Roman"/>
      <family val="2"/>
    </font>
    <font>
      <sz val="11"/>
      <color theme="0"/>
      <name val="Times New Roman"/>
      <family val="2"/>
    </font>
    <font>
      <b/>
      <sz val="11"/>
      <color theme="1"/>
      <name val="Calibri"/>
      <family val="2"/>
      <scheme val="minor"/>
    </font>
    <font>
      <sz val="11"/>
      <color rgb="FF0000FF"/>
      <name val="Calibri"/>
      <family val="2"/>
      <scheme val="minor"/>
    </font>
    <font>
      <u/>
      <sz val="10"/>
      <color theme="10"/>
      <name val="Calibri"/>
      <family val="2"/>
      <scheme val="minor"/>
    </font>
    <font>
      <b/>
      <sz val="9"/>
      <color indexed="81"/>
      <name val="Tahoma"/>
      <family val="2"/>
    </font>
    <font>
      <b/>
      <u/>
      <sz val="14"/>
      <color theme="1"/>
      <name val="Times New Roman"/>
      <family val="1"/>
    </font>
    <font>
      <sz val="10"/>
      <color rgb="FFFF0000"/>
      <name val="Times New Roman"/>
      <family val="2"/>
    </font>
  </fonts>
  <fills count="43">
    <fill>
      <patternFill patternType="none"/>
    </fill>
    <fill>
      <patternFill patternType="gray125"/>
    </fill>
    <fill>
      <patternFill patternType="solid">
        <fgColor rgb="FFFFFF00"/>
        <bgColor indexed="64"/>
      </patternFill>
    </fill>
    <fill>
      <patternFill patternType="solid">
        <fgColor theme="0" tint="-0.14999847407452621"/>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theme="7" tint="0.59999389629810485"/>
        <bgColor indexed="64"/>
      </patternFill>
    </fill>
    <fill>
      <patternFill patternType="solid">
        <fgColor theme="7" tint="0.79998168889431442"/>
        <bgColor indexed="64"/>
      </patternFill>
    </fill>
    <fill>
      <patternFill patternType="solid">
        <fgColor theme="5" tint="0.59999389629810485"/>
        <bgColor indexed="64"/>
      </patternFill>
    </fill>
    <fill>
      <patternFill patternType="solid">
        <fgColor theme="9" tint="0.39997558519241921"/>
        <bgColor indexed="64"/>
      </patternFill>
    </fill>
    <fill>
      <patternFill patternType="solid">
        <fgColor theme="3" tint="0.59999389629810485"/>
        <bgColor indexed="64"/>
      </patternFill>
    </fill>
    <fill>
      <patternFill patternType="solid">
        <fgColor theme="2" tint="-9.9978637043366805E-2"/>
        <bgColor indexed="64"/>
      </patternFill>
    </fill>
    <fill>
      <patternFill patternType="solid">
        <fgColor rgb="FFEFADDC"/>
        <bgColor indexed="64"/>
      </patternFill>
    </fill>
    <fill>
      <patternFill patternType="solid">
        <fgColor theme="9"/>
        <bgColor indexed="64"/>
      </patternFill>
    </fill>
  </fills>
  <borders count="19">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
      <left style="thin">
        <color auto="1"/>
      </left>
      <right style="thin">
        <color auto="1"/>
      </right>
      <top/>
      <bottom/>
      <diagonal/>
    </border>
    <border>
      <left style="thin">
        <color indexed="64"/>
      </left>
      <right/>
      <top style="thin">
        <color indexed="64"/>
      </top>
      <bottom style="thin">
        <color indexed="64"/>
      </bottom>
      <diagonal/>
    </border>
    <border>
      <left/>
      <right/>
      <top/>
      <bottom style="thin">
        <color auto="1"/>
      </bottom>
      <diagonal/>
    </border>
    <border>
      <left/>
      <right/>
      <top style="thin">
        <color auto="1"/>
      </top>
      <bottom style="thin">
        <color auto="1"/>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right style="thin">
        <color indexed="64"/>
      </right>
      <top style="thin">
        <color indexed="64"/>
      </top>
      <bottom style="thin">
        <color indexed="64"/>
      </bottom>
      <diagonal/>
    </border>
    <border>
      <left/>
      <right style="thin">
        <color auto="1"/>
      </right>
      <top/>
      <bottom style="thin">
        <color auto="1"/>
      </bottom>
      <diagonal/>
    </border>
    <border>
      <left style="thin">
        <color indexed="64"/>
      </left>
      <right/>
      <top/>
      <bottom style="thin">
        <color auto="1"/>
      </bottom>
      <diagonal/>
    </border>
  </borders>
  <cellStyleXfs count="659">
    <xf numFmtId="0" fontId="0" fillId="0" borderId="0"/>
    <xf numFmtId="0" fontId="9" fillId="0" borderId="0"/>
    <xf numFmtId="164" fontId="9" fillId="0" borderId="0" applyFont="0" applyFill="0" applyBorder="0" applyAlignment="0" applyProtection="0"/>
    <xf numFmtId="0" fontId="11" fillId="0" borderId="0"/>
    <xf numFmtId="0" fontId="7" fillId="0" borderId="0"/>
    <xf numFmtId="0" fontId="10" fillId="0" borderId="0"/>
    <xf numFmtId="0" fontId="10" fillId="0" borderId="0"/>
    <xf numFmtId="0" fontId="9" fillId="0" borderId="0"/>
    <xf numFmtId="165" fontId="9" fillId="0" borderId="0" applyFont="0" applyFill="0" applyBorder="0" applyAlignment="0" applyProtection="0"/>
    <xf numFmtId="165" fontId="9" fillId="0" borderId="0" applyFont="0" applyFill="0" applyBorder="0" applyAlignment="0" applyProtection="0"/>
    <xf numFmtId="164" fontId="9" fillId="0" borderId="0" applyFont="0" applyFill="0" applyBorder="0" applyAlignment="0" applyProtection="0"/>
    <xf numFmtId="0" fontId="9" fillId="0" borderId="0"/>
    <xf numFmtId="0" fontId="10" fillId="0" borderId="0"/>
    <xf numFmtId="0" fontId="7" fillId="0" borderId="0"/>
    <xf numFmtId="0" fontId="7" fillId="0" borderId="0"/>
    <xf numFmtId="0" fontId="10" fillId="0" borderId="0"/>
    <xf numFmtId="0" fontId="10" fillId="0" borderId="0"/>
    <xf numFmtId="0" fontId="7" fillId="0" borderId="0"/>
    <xf numFmtId="164" fontId="9" fillId="0" borderId="0" applyFont="0" applyFill="0" applyBorder="0" applyAlignment="0" applyProtection="0"/>
    <xf numFmtId="0" fontId="7" fillId="0" borderId="0"/>
    <xf numFmtId="0" fontId="9" fillId="0" borderId="0"/>
    <xf numFmtId="0" fontId="5" fillId="0" borderId="0"/>
    <xf numFmtId="0" fontId="5" fillId="0" borderId="0"/>
    <xf numFmtId="0" fontId="5" fillId="0" borderId="0"/>
    <xf numFmtId="0" fontId="9" fillId="0" borderId="0"/>
    <xf numFmtId="165" fontId="9" fillId="0" borderId="0" applyFont="0" applyFill="0" applyBorder="0" applyAlignment="0" applyProtection="0"/>
    <xf numFmtId="0" fontId="5" fillId="0" borderId="0"/>
    <xf numFmtId="0" fontId="9" fillId="0" borderId="0"/>
    <xf numFmtId="0" fontId="10" fillId="0" borderId="0"/>
    <xf numFmtId="0" fontId="7" fillId="0" borderId="0"/>
    <xf numFmtId="0" fontId="10" fillId="0" borderId="0"/>
    <xf numFmtId="0" fontId="9" fillId="0" borderId="0"/>
    <xf numFmtId="0" fontId="9" fillId="0" borderId="0"/>
    <xf numFmtId="0" fontId="7" fillId="0" borderId="0"/>
    <xf numFmtId="0" fontId="9" fillId="0" borderId="0"/>
    <xf numFmtId="0" fontId="5" fillId="0" borderId="0"/>
    <xf numFmtId="0" fontId="9" fillId="0" borderId="0"/>
    <xf numFmtId="0" fontId="5" fillId="0" borderId="0"/>
    <xf numFmtId="0" fontId="7" fillId="0" borderId="0"/>
    <xf numFmtId="0" fontId="7" fillId="0" borderId="0"/>
    <xf numFmtId="0" fontId="7" fillId="0" borderId="0"/>
    <xf numFmtId="0" fontId="7" fillId="0" borderId="0"/>
    <xf numFmtId="0" fontId="9" fillId="0" borderId="0"/>
    <xf numFmtId="0" fontId="5" fillId="0" borderId="0"/>
    <xf numFmtId="0" fontId="9" fillId="0" borderId="0"/>
    <xf numFmtId="165" fontId="9" fillId="0" borderId="0" applyFont="0" applyFill="0" applyBorder="0" applyAlignment="0" applyProtection="0"/>
    <xf numFmtId="0" fontId="5" fillId="0" borderId="0"/>
    <xf numFmtId="0" fontId="5" fillId="0" borderId="0"/>
    <xf numFmtId="0" fontId="9" fillId="0" borderId="0"/>
    <xf numFmtId="0" fontId="5" fillId="0" borderId="0"/>
    <xf numFmtId="0" fontId="5" fillId="0" borderId="0"/>
    <xf numFmtId="0" fontId="5" fillId="0" borderId="0"/>
    <xf numFmtId="0" fontId="4" fillId="0" borderId="0"/>
    <xf numFmtId="0" fontId="7"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15" fillId="0" borderId="0" applyNumberFormat="0" applyFill="0" applyBorder="0" applyAlignment="0" applyProtection="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165" fontId="9" fillId="0" borderId="0" applyFont="0" applyFill="0" applyBorder="0" applyAlignment="0" applyProtection="0"/>
    <xf numFmtId="0" fontId="4" fillId="0" borderId="0"/>
    <xf numFmtId="0" fontId="9" fillId="0" borderId="0"/>
    <xf numFmtId="165" fontId="9" fillId="0" borderId="0" applyFont="0" applyFill="0" applyBorder="0" applyAlignment="0" applyProtection="0"/>
    <xf numFmtId="0" fontId="7" fillId="0" borderId="0"/>
    <xf numFmtId="165" fontId="9" fillId="0" borderId="0" applyFont="0" applyFill="0" applyBorder="0" applyAlignment="0" applyProtection="0"/>
    <xf numFmtId="0" fontId="9"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16" fillId="0" borderId="0" applyNumberFormat="0" applyFill="0" applyBorder="0" applyAlignment="0" applyProtection="0"/>
    <xf numFmtId="0" fontId="7" fillId="0" borderId="0"/>
    <xf numFmtId="164" fontId="9" fillId="0" borderId="0" applyFont="0" applyFill="0" applyBorder="0" applyAlignment="0" applyProtection="0"/>
    <xf numFmtId="0" fontId="4" fillId="0" borderId="0"/>
    <xf numFmtId="0" fontId="7" fillId="0" borderId="0"/>
    <xf numFmtId="164" fontId="9" fillId="0" borderId="0" applyFont="0" applyFill="0" applyBorder="0" applyAlignment="0" applyProtection="0"/>
    <xf numFmtId="0" fontId="7" fillId="0" borderId="0"/>
    <xf numFmtId="0" fontId="7" fillId="0" borderId="0"/>
    <xf numFmtId="164" fontId="9" fillId="0" borderId="0" applyFont="0" applyFill="0" applyBorder="0" applyAlignment="0" applyProtection="0"/>
    <xf numFmtId="0" fontId="7" fillId="0" borderId="0"/>
    <xf numFmtId="0" fontId="4" fillId="0" borderId="0"/>
    <xf numFmtId="0" fontId="4" fillId="0" borderId="0"/>
    <xf numFmtId="0" fontId="7" fillId="0" borderId="0"/>
    <xf numFmtId="0" fontId="7" fillId="0" borderId="0"/>
    <xf numFmtId="0" fontId="4" fillId="0" borderId="0"/>
    <xf numFmtId="0" fontId="4" fillId="0" borderId="0"/>
    <xf numFmtId="0" fontId="7" fillId="0" borderId="0"/>
    <xf numFmtId="0" fontId="7" fillId="0" borderId="0"/>
    <xf numFmtId="0" fontId="7" fillId="0" borderId="0"/>
    <xf numFmtId="0" fontId="7"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166" fontId="9" fillId="0" borderId="0" applyFont="0" applyFill="0" applyBorder="0" applyAlignment="0" applyProtection="0"/>
    <xf numFmtId="0" fontId="7" fillId="0" borderId="0"/>
    <xf numFmtId="0" fontId="13" fillId="0" borderId="0" applyNumberFormat="0" applyFill="0" applyBorder="0" applyAlignment="0" applyProtection="0"/>
    <xf numFmtId="164" fontId="7" fillId="0" borderId="0" applyFont="0" applyFill="0" applyBorder="0" applyAlignment="0" applyProtection="0"/>
    <xf numFmtId="0" fontId="4"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164" fontId="7" fillId="0" borderId="0" applyFont="0" applyFill="0" applyBorder="0" applyAlignment="0" applyProtection="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17" fillId="0" borderId="0" applyNumberFormat="0" applyFill="0" applyBorder="0" applyAlignment="0" applyProtection="0">
      <alignment vertical="top"/>
      <protection locked="0"/>
    </xf>
    <xf numFmtId="0" fontId="7"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13" fillId="0" borderId="0" applyNumberFormat="0" applyFill="0" applyBorder="0" applyAlignment="0" applyProtection="0"/>
    <xf numFmtId="0" fontId="7" fillId="0" borderId="0"/>
    <xf numFmtId="165" fontId="9" fillId="0" borderId="0" applyFont="0" applyFill="0" applyBorder="0" applyAlignment="0" applyProtection="0"/>
    <xf numFmtId="0" fontId="3" fillId="0" borderId="0"/>
    <xf numFmtId="0" fontId="7" fillId="0" borderId="0"/>
    <xf numFmtId="0" fontId="4" fillId="0" borderId="0"/>
    <xf numFmtId="0" fontId="3" fillId="0" borderId="0"/>
    <xf numFmtId="0" fontId="2" fillId="0" borderId="0"/>
    <xf numFmtId="0" fontId="2" fillId="0" borderId="0"/>
    <xf numFmtId="0" fontId="4" fillId="0" borderId="0"/>
    <xf numFmtId="0" fontId="15" fillId="0" borderId="0" applyNumberFormat="0" applyFill="0" applyBorder="0" applyAlignment="0" applyProtection="0"/>
    <xf numFmtId="0" fontId="9" fillId="0" borderId="0"/>
    <xf numFmtId="0" fontId="9" fillId="0" borderId="0"/>
    <xf numFmtId="0" fontId="1" fillId="0" borderId="0"/>
    <xf numFmtId="0" fontId="7" fillId="0" borderId="0"/>
    <xf numFmtId="0" fontId="1" fillId="0" borderId="0"/>
    <xf numFmtId="0" fontId="1" fillId="0" borderId="0"/>
    <xf numFmtId="0" fontId="1" fillId="0" borderId="0"/>
    <xf numFmtId="0" fontId="1" fillId="0" borderId="0"/>
    <xf numFmtId="0" fontId="9" fillId="0" borderId="0"/>
    <xf numFmtId="0" fontId="9" fillId="0" borderId="0"/>
    <xf numFmtId="0" fontId="1"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164" fontId="7" fillId="0" borderId="0" applyFont="0" applyFill="0" applyBorder="0" applyAlignment="0" applyProtection="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164" fontId="7" fillId="0" borderId="0" applyFont="0" applyFill="0" applyBorder="0" applyAlignment="0" applyProtection="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1" fillId="0" borderId="0"/>
    <xf numFmtId="0" fontId="9" fillId="0" borderId="0"/>
    <xf numFmtId="0" fontId="9" fillId="0" borderId="0"/>
    <xf numFmtId="0" fontId="1" fillId="0" borderId="0"/>
    <xf numFmtId="0" fontId="1" fillId="0" borderId="0"/>
    <xf numFmtId="0" fontId="1" fillId="0" borderId="0"/>
    <xf numFmtId="0" fontId="1" fillId="0" borderId="0"/>
    <xf numFmtId="0" fontId="1" fillId="0" borderId="0"/>
    <xf numFmtId="0" fontId="1" fillId="0" borderId="0"/>
    <xf numFmtId="0" fontId="18" fillId="0" borderId="0" applyNumberFormat="0" applyFill="0" applyBorder="0" applyAlignment="0" applyProtection="0"/>
    <xf numFmtId="0" fontId="19" fillId="0" borderId="7" applyNumberFormat="0" applyFill="0" applyAlignment="0" applyProtection="0"/>
    <xf numFmtId="0" fontId="20" fillId="0" borderId="8" applyNumberFormat="0" applyFill="0" applyAlignment="0" applyProtection="0"/>
    <xf numFmtId="0" fontId="21" fillId="0" borderId="9" applyNumberFormat="0" applyFill="0" applyAlignment="0" applyProtection="0"/>
    <xf numFmtId="0" fontId="21" fillId="0" borderId="0" applyNumberFormat="0" applyFill="0" applyBorder="0" applyAlignment="0" applyProtection="0"/>
    <xf numFmtId="0" fontId="22" fillId="4" borderId="0" applyNumberFormat="0" applyBorder="0" applyAlignment="0" applyProtection="0"/>
    <xf numFmtId="0" fontId="23" fillId="5" borderId="0" applyNumberFormat="0" applyBorder="0" applyAlignment="0" applyProtection="0"/>
    <xf numFmtId="0" fontId="24" fillId="6" borderId="0" applyNumberFormat="0" applyBorder="0" applyAlignment="0" applyProtection="0"/>
    <xf numFmtId="0" fontId="25" fillId="7" borderId="10" applyNumberFormat="0" applyAlignment="0" applyProtection="0"/>
    <xf numFmtId="0" fontId="26" fillId="8" borderId="11" applyNumberFormat="0" applyAlignment="0" applyProtection="0"/>
    <xf numFmtId="0" fontId="27" fillId="8" borderId="10" applyNumberFormat="0" applyAlignment="0" applyProtection="0"/>
    <xf numFmtId="0" fontId="28" fillId="0" borderId="12" applyNumberFormat="0" applyFill="0" applyAlignment="0" applyProtection="0"/>
    <xf numFmtId="0" fontId="29" fillId="9" borderId="13" applyNumberFormat="0" applyAlignment="0" applyProtection="0"/>
    <xf numFmtId="0" fontId="30" fillId="0" borderId="0" applyNumberFormat="0" applyFill="0" applyBorder="0" applyAlignment="0" applyProtection="0"/>
    <xf numFmtId="0" fontId="31" fillId="0" borderId="0" applyNumberFormat="0" applyFill="0" applyBorder="0" applyAlignment="0" applyProtection="0"/>
    <xf numFmtId="0" fontId="32" fillId="0" borderId="15" applyNumberFormat="0" applyFill="0" applyAlignment="0" applyProtection="0"/>
    <xf numFmtId="0" fontId="33" fillId="11" borderId="0" applyNumberFormat="0" applyBorder="0" applyAlignment="0" applyProtection="0"/>
    <xf numFmtId="0" fontId="1" fillId="12" borderId="0" applyNumberFormat="0" applyBorder="0" applyAlignment="0" applyProtection="0"/>
    <xf numFmtId="0" fontId="1" fillId="13" borderId="0" applyNumberFormat="0" applyBorder="0" applyAlignment="0" applyProtection="0"/>
    <xf numFmtId="0" fontId="33" fillId="14" borderId="0" applyNumberFormat="0" applyBorder="0" applyAlignment="0" applyProtection="0"/>
    <xf numFmtId="0" fontId="33" fillId="15" borderId="0" applyNumberFormat="0" applyBorder="0" applyAlignment="0" applyProtection="0"/>
    <xf numFmtId="0" fontId="1" fillId="16" borderId="0" applyNumberFormat="0" applyBorder="0" applyAlignment="0" applyProtection="0"/>
    <xf numFmtId="0" fontId="1" fillId="17" borderId="0" applyNumberFormat="0" applyBorder="0" applyAlignment="0" applyProtection="0"/>
    <xf numFmtId="0" fontId="33" fillId="18" borderId="0" applyNumberFormat="0" applyBorder="0" applyAlignment="0" applyProtection="0"/>
    <xf numFmtId="0" fontId="33" fillId="19" borderId="0" applyNumberFormat="0" applyBorder="0" applyAlignment="0" applyProtection="0"/>
    <xf numFmtId="0" fontId="1" fillId="20" borderId="0" applyNumberFormat="0" applyBorder="0" applyAlignment="0" applyProtection="0"/>
    <xf numFmtId="0" fontId="1" fillId="21" borderId="0" applyNumberFormat="0" applyBorder="0" applyAlignment="0" applyProtection="0"/>
    <xf numFmtId="0" fontId="33" fillId="22" borderId="0" applyNumberFormat="0" applyBorder="0" applyAlignment="0" applyProtection="0"/>
    <xf numFmtId="0" fontId="33" fillId="23" borderId="0" applyNumberFormat="0" applyBorder="0" applyAlignment="0" applyProtection="0"/>
    <xf numFmtId="0" fontId="1" fillId="24" borderId="0" applyNumberFormat="0" applyBorder="0" applyAlignment="0" applyProtection="0"/>
    <xf numFmtId="0" fontId="1" fillId="25" borderId="0" applyNumberFormat="0" applyBorder="0" applyAlignment="0" applyProtection="0"/>
    <xf numFmtId="0" fontId="33" fillId="26" borderId="0" applyNumberFormat="0" applyBorder="0" applyAlignment="0" applyProtection="0"/>
    <xf numFmtId="0" fontId="33" fillId="27" borderId="0" applyNumberFormat="0" applyBorder="0" applyAlignment="0" applyProtection="0"/>
    <xf numFmtId="0" fontId="1" fillId="28" borderId="0" applyNumberFormat="0" applyBorder="0" applyAlignment="0" applyProtection="0"/>
    <xf numFmtId="0" fontId="1" fillId="29" borderId="0" applyNumberFormat="0" applyBorder="0" applyAlignment="0" applyProtection="0"/>
    <xf numFmtId="0" fontId="33" fillId="30" borderId="0" applyNumberFormat="0" applyBorder="0" applyAlignment="0" applyProtection="0"/>
    <xf numFmtId="0" fontId="33" fillId="31" borderId="0" applyNumberFormat="0" applyBorder="0" applyAlignment="0" applyProtection="0"/>
    <xf numFmtId="0" fontId="1" fillId="32" borderId="0" applyNumberFormat="0" applyBorder="0" applyAlignment="0" applyProtection="0"/>
    <xf numFmtId="0" fontId="1" fillId="33" borderId="0" applyNumberFormat="0" applyBorder="0" applyAlignment="0" applyProtection="0"/>
    <xf numFmtId="0" fontId="33" fillId="34" borderId="0" applyNumberFormat="0" applyBorder="0" applyAlignment="0" applyProtection="0"/>
    <xf numFmtId="0" fontId="1" fillId="0" borderId="0"/>
    <xf numFmtId="0" fontId="1" fillId="10" borderId="14" applyNumberFormat="0" applyFont="0" applyAlignment="0" applyProtection="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164" fontId="7" fillId="0" borderId="0" applyFont="0" applyFill="0" applyBorder="0" applyAlignment="0" applyProtection="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164" fontId="7" fillId="0" borderId="0" applyFont="0" applyFill="0" applyBorder="0" applyAlignment="0" applyProtection="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1" fillId="0" borderId="0"/>
    <xf numFmtId="0" fontId="1" fillId="0" borderId="0"/>
    <xf numFmtId="0" fontId="1"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164" fontId="7" fillId="0" borderId="0" applyFont="0" applyFill="0" applyBorder="0" applyAlignment="0" applyProtection="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164" fontId="7" fillId="0" borderId="0" applyFont="0" applyFill="0" applyBorder="0" applyAlignment="0" applyProtection="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7" fillId="0" borderId="0"/>
  </cellStyleXfs>
  <cellXfs count="88">
    <xf numFmtId="0" fontId="0" fillId="0" borderId="0" xfId="0"/>
    <xf numFmtId="0" fontId="0" fillId="0" borderId="0" xfId="0" applyBorder="1"/>
    <xf numFmtId="0" fontId="6" fillId="0" borderId="0" xfId="0" applyFont="1" applyBorder="1"/>
    <xf numFmtId="0" fontId="0" fillId="0" borderId="0" xfId="0" applyAlignment="1">
      <alignment horizontal="center" vertical="center"/>
    </xf>
    <xf numFmtId="0" fontId="0" fillId="0" borderId="1" xfId="0" applyBorder="1"/>
    <xf numFmtId="0" fontId="6" fillId="0" borderId="0" xfId="0" applyFont="1" applyBorder="1" applyAlignment="1">
      <alignment vertical="center"/>
    </xf>
    <xf numFmtId="0" fontId="7" fillId="0" borderId="0" xfId="0" applyFont="1"/>
    <xf numFmtId="0" fontId="0" fillId="2" borderId="1" xfId="0" applyFill="1" applyBorder="1" applyAlignment="1">
      <alignment horizontal="center" vertical="center"/>
    </xf>
    <xf numFmtId="14" fontId="0" fillId="0" borderId="1" xfId="0" applyNumberFormat="1" applyBorder="1" applyAlignment="1">
      <alignment horizontal="center" vertical="center"/>
    </xf>
    <xf numFmtId="0" fontId="6" fillId="37" borderId="0" xfId="0" applyFont="1" applyFill="1" applyBorder="1"/>
    <xf numFmtId="0" fontId="6" fillId="38" borderId="0" xfId="0" applyFont="1" applyFill="1" applyBorder="1"/>
    <xf numFmtId="0" fontId="15" fillId="35" borderId="1" xfId="81" applyFill="1" applyBorder="1" applyAlignment="1">
      <alignment horizontal="center" vertical="center"/>
    </xf>
    <xf numFmtId="0" fontId="35" fillId="0" borderId="0" xfId="33" applyFont="1" applyAlignment="1">
      <alignment horizontal="center" vertical="center"/>
    </xf>
    <xf numFmtId="0" fontId="7" fillId="0" borderId="0" xfId="0" applyFont="1" applyAlignment="1">
      <alignment vertical="center"/>
    </xf>
    <xf numFmtId="0" fontId="7" fillId="0" borderId="0" xfId="33" applyFont="1" applyBorder="1" applyAlignment="1">
      <alignment horizontal="left" vertical="center"/>
    </xf>
    <xf numFmtId="0" fontId="6" fillId="2" borderId="0" xfId="0" applyFont="1" applyFill="1" applyBorder="1"/>
    <xf numFmtId="0" fontId="14" fillId="36" borderId="0" xfId="0" applyNumberFormat="1" applyFont="1" applyFill="1" applyBorder="1" applyAlignment="1" applyProtection="1">
      <alignment vertical="center"/>
      <protection hidden="1"/>
    </xf>
    <xf numFmtId="0" fontId="14" fillId="36" borderId="0" xfId="0" applyNumberFormat="1" applyFont="1" applyFill="1" applyBorder="1" applyAlignment="1" applyProtection="1">
      <alignment horizontal="center" vertical="center"/>
      <protection hidden="1"/>
    </xf>
    <xf numFmtId="14" fontId="34" fillId="39" borderId="0" xfId="0" applyNumberFormat="1" applyFont="1" applyFill="1" applyBorder="1" applyAlignment="1">
      <alignment horizontal="left" vertical="top"/>
    </xf>
    <xf numFmtId="0" fontId="6" fillId="39" borderId="0" xfId="0" applyFont="1" applyFill="1" applyBorder="1"/>
    <xf numFmtId="0" fontId="8" fillId="2" borderId="0" xfId="0" applyFont="1" applyFill="1" applyBorder="1" applyAlignment="1">
      <alignment horizontal="center" vertical="top"/>
    </xf>
    <xf numFmtId="0" fontId="6" fillId="36" borderId="0" xfId="0" applyFont="1" applyFill="1" applyBorder="1" applyAlignment="1">
      <alignment horizontal="center" vertical="center"/>
    </xf>
    <xf numFmtId="0" fontId="6" fillId="36" borderId="0" xfId="0" applyFont="1" applyFill="1" applyBorder="1" applyAlignment="1">
      <alignment vertical="center"/>
    </xf>
    <xf numFmtId="0" fontId="38" fillId="38" borderId="0" xfId="0" applyFont="1" applyFill="1" applyBorder="1" applyAlignment="1">
      <alignment horizontal="center" vertical="top"/>
    </xf>
    <xf numFmtId="0" fontId="0" fillId="0" borderId="0" xfId="0"/>
    <xf numFmtId="0" fontId="8" fillId="0" borderId="1" xfId="0" applyFont="1" applyBorder="1" applyAlignment="1">
      <alignment horizontal="center" vertical="center"/>
    </xf>
    <xf numFmtId="0" fontId="0" fillId="0" borderId="1" xfId="0" applyBorder="1" applyAlignment="1">
      <alignment horizontal="center" vertical="center"/>
    </xf>
    <xf numFmtId="0" fontId="36" fillId="0" borderId="0" xfId="81" applyFont="1" applyAlignment="1">
      <alignment horizontal="left" vertical="center"/>
    </xf>
    <xf numFmtId="0" fontId="13" fillId="0" borderId="0" xfId="81" applyFont="1" applyAlignment="1">
      <alignment vertical="center"/>
    </xf>
    <xf numFmtId="0" fontId="35" fillId="0" borderId="0" xfId="227" applyFont="1" applyAlignment="1">
      <alignment horizontal="center" vertical="center"/>
    </xf>
    <xf numFmtId="0" fontId="13" fillId="0" borderId="0" xfId="81" applyFont="1" applyAlignment="1">
      <alignment horizontal="left" vertical="center"/>
    </xf>
    <xf numFmtId="0" fontId="39" fillId="35" borderId="0" xfId="0" applyFont="1" applyFill="1" applyAlignment="1">
      <alignment horizontal="center" vertical="center"/>
    </xf>
    <xf numFmtId="0" fontId="12" fillId="35" borderId="1" xfId="0" applyFont="1" applyFill="1" applyBorder="1" applyAlignment="1">
      <alignment horizontal="center" vertical="center"/>
    </xf>
    <xf numFmtId="0" fontId="0" fillId="35" borderId="1" xfId="0" applyFill="1" applyBorder="1" applyAlignment="1">
      <alignment horizontal="center" vertical="center"/>
    </xf>
    <xf numFmtId="0" fontId="0" fillId="0" borderId="4" xfId="0" applyBorder="1" applyAlignment="1">
      <alignment horizontal="center" vertical="center"/>
    </xf>
    <xf numFmtId="0" fontId="0" fillId="0" borderId="4" xfId="0" applyBorder="1"/>
    <xf numFmtId="0" fontId="0" fillId="0" borderId="0" xfId="0" applyFill="1" applyBorder="1"/>
    <xf numFmtId="0" fontId="0" fillId="0" borderId="1" xfId="0" applyFill="1" applyBorder="1"/>
    <xf numFmtId="10" fontId="0" fillId="0" borderId="1" xfId="0" applyNumberFormat="1" applyBorder="1"/>
    <xf numFmtId="0" fontId="15" fillId="0" borderId="1" xfId="81" applyBorder="1" applyAlignment="1">
      <alignment horizontal="center" vertical="center"/>
    </xf>
    <xf numFmtId="0" fontId="0" fillId="0" borderId="1" xfId="0" applyFill="1" applyBorder="1" applyAlignment="1">
      <alignment horizontal="center" vertical="center"/>
    </xf>
    <xf numFmtId="0" fontId="0" fillId="0" borderId="16" xfId="0" applyFill="1" applyBorder="1"/>
    <xf numFmtId="0" fontId="0" fillId="0" borderId="4" xfId="0" applyFill="1" applyBorder="1" applyAlignment="1">
      <alignment horizontal="center" vertical="center"/>
    </xf>
    <xf numFmtId="0" fontId="0" fillId="0" borderId="16" xfId="0" applyFill="1" applyBorder="1" applyAlignment="1">
      <alignment horizontal="center" vertical="center"/>
    </xf>
    <xf numFmtId="0" fontId="0" fillId="0" borderId="5" xfId="0" applyFill="1" applyBorder="1"/>
    <xf numFmtId="0" fontId="0" fillId="0" borderId="3" xfId="0" applyFill="1" applyBorder="1" applyAlignment="1">
      <alignment horizontal="center" vertical="center"/>
    </xf>
    <xf numFmtId="0" fontId="0" fillId="0" borderId="6" xfId="0" applyFill="1" applyBorder="1"/>
    <xf numFmtId="0" fontId="0" fillId="0" borderId="1" xfId="0" applyFill="1" applyBorder="1" applyAlignment="1">
      <alignment horizontal="center"/>
    </xf>
    <xf numFmtId="14" fontId="0" fillId="0" borderId="4" xfId="0" applyNumberFormat="1" applyBorder="1" applyAlignment="1">
      <alignment horizontal="center" vertical="center"/>
    </xf>
    <xf numFmtId="0" fontId="0" fillId="0" borderId="16" xfId="0" applyBorder="1" applyAlignment="1">
      <alignment horizontal="center" vertical="center"/>
    </xf>
    <xf numFmtId="0" fontId="0" fillId="0" borderId="3" xfId="0" applyFill="1" applyBorder="1"/>
    <xf numFmtId="0" fontId="0" fillId="0" borderId="16" xfId="0" applyBorder="1"/>
    <xf numFmtId="0" fontId="0" fillId="40" borderId="1" xfId="0" applyFill="1" applyBorder="1" applyAlignment="1">
      <alignment horizontal="center" vertical="center"/>
    </xf>
    <xf numFmtId="14" fontId="0" fillId="40" borderId="1" xfId="0" applyNumberFormat="1" applyFill="1" applyBorder="1" applyAlignment="1">
      <alignment horizontal="center" vertical="center"/>
    </xf>
    <xf numFmtId="0" fontId="12" fillId="40" borderId="1" xfId="0" applyFont="1" applyFill="1" applyBorder="1"/>
    <xf numFmtId="14" fontId="0" fillId="40" borderId="1" xfId="0" applyNumberFormat="1" applyFill="1" applyBorder="1"/>
    <xf numFmtId="0" fontId="0" fillId="0" borderId="0" xfId="33" applyFont="1" applyAlignment="1">
      <alignment horizontal="left" vertical="center"/>
    </xf>
    <xf numFmtId="0" fontId="0" fillId="0" borderId="2" xfId="0" applyBorder="1" applyAlignment="1">
      <alignment horizontal="center" vertical="center"/>
    </xf>
    <xf numFmtId="0" fontId="0" fillId="0" borderId="1" xfId="0" applyBorder="1" applyAlignment="1">
      <alignment horizontal="center" vertical="center"/>
    </xf>
    <xf numFmtId="0" fontId="0" fillId="0" borderId="18" xfId="0" applyBorder="1"/>
    <xf numFmtId="0" fontId="0" fillId="0" borderId="2" xfId="0" applyBorder="1"/>
    <xf numFmtId="0" fontId="0" fillId="0" borderId="2" xfId="0" applyFill="1" applyBorder="1"/>
    <xf numFmtId="10" fontId="0" fillId="0" borderId="2" xfId="0" applyNumberFormat="1" applyBorder="1"/>
    <xf numFmtId="0" fontId="15" fillId="0" borderId="2" xfId="81" applyBorder="1" applyAlignment="1">
      <alignment horizontal="center" vertical="center"/>
    </xf>
    <xf numFmtId="0" fontId="0" fillId="0" borderId="2" xfId="0" applyFill="1" applyBorder="1" applyAlignment="1">
      <alignment horizontal="center" vertical="center"/>
    </xf>
    <xf numFmtId="0" fontId="0" fillId="0" borderId="17" xfId="0" applyFill="1" applyBorder="1"/>
    <xf numFmtId="0" fontId="0" fillId="0" borderId="18" xfId="0" applyFill="1" applyBorder="1" applyAlignment="1">
      <alignment horizontal="center" vertical="center"/>
    </xf>
    <xf numFmtId="0" fontId="0" fillId="0" borderId="17" xfId="0" applyFill="1" applyBorder="1" applyAlignment="1">
      <alignment horizontal="center" vertical="center"/>
    </xf>
    <xf numFmtId="0" fontId="12" fillId="41" borderId="1" xfId="0" applyFont="1" applyFill="1" applyBorder="1" applyAlignment="1">
      <alignment horizontal="center" vertical="center" wrapText="1"/>
    </xf>
    <xf numFmtId="0" fontId="0" fillId="0" borderId="1" xfId="0" applyBorder="1" applyAlignment="1">
      <alignment horizontal="center" vertical="center"/>
    </xf>
    <xf numFmtId="0" fontId="0" fillId="0" borderId="1" xfId="0" applyBorder="1" applyAlignment="1">
      <alignment horizontal="center" vertical="center"/>
    </xf>
    <xf numFmtId="0" fontId="0" fillId="0" borderId="1" xfId="0" applyBorder="1" applyAlignment="1">
      <alignment horizontal="right" vertical="center"/>
    </xf>
    <xf numFmtId="0" fontId="0" fillId="42" borderId="1" xfId="0" applyFill="1" applyBorder="1" applyAlignment="1">
      <alignment horizontal="center" vertical="center"/>
    </xf>
    <xf numFmtId="22" fontId="0" fillId="0" borderId="1" xfId="0" applyNumberFormat="1" applyBorder="1" applyAlignment="1">
      <alignment horizontal="center" vertical="center"/>
    </xf>
    <xf numFmtId="22" fontId="0" fillId="42" borderId="1" xfId="0" applyNumberFormat="1" applyFill="1" applyBorder="1" applyAlignment="1">
      <alignment horizontal="center" vertical="center"/>
    </xf>
    <xf numFmtId="0" fontId="0" fillId="3" borderId="1" xfId="0" applyFill="1" applyBorder="1" applyAlignment="1">
      <alignment horizontal="center" vertical="center"/>
    </xf>
    <xf numFmtId="0" fontId="0" fillId="3" borderId="0" xfId="0" applyFill="1"/>
    <xf numFmtId="0" fontId="0" fillId="3" borderId="4" xfId="0" applyFill="1" applyBorder="1" applyAlignment="1">
      <alignment horizontal="right" vertical="center"/>
    </xf>
    <xf numFmtId="0" fontId="0" fillId="3" borderId="6" xfId="0" applyFill="1" applyBorder="1" applyAlignment="1">
      <alignment horizontal="right" vertical="center"/>
    </xf>
    <xf numFmtId="0" fontId="0" fillId="3" borderId="16" xfId="0" applyFill="1" applyBorder="1" applyAlignment="1">
      <alignment horizontal="right" vertical="center"/>
    </xf>
    <xf numFmtId="0" fontId="0" fillId="42" borderId="4" xfId="0" applyFill="1" applyBorder="1" applyAlignment="1">
      <alignment horizontal="right" vertical="center"/>
    </xf>
    <xf numFmtId="0" fontId="0" fillId="42" borderId="16" xfId="0" applyFill="1" applyBorder="1" applyAlignment="1">
      <alignment horizontal="right" vertical="center"/>
    </xf>
    <xf numFmtId="0" fontId="0" fillId="2" borderId="4" xfId="0" applyFill="1" applyBorder="1" applyAlignment="1">
      <alignment horizontal="right" vertical="center"/>
    </xf>
    <xf numFmtId="0" fontId="0" fillId="2" borderId="16" xfId="0" applyFill="1" applyBorder="1" applyAlignment="1">
      <alignment horizontal="right" vertical="center"/>
    </xf>
    <xf numFmtId="0" fontId="0" fillId="0" borderId="4" xfId="0" applyBorder="1" applyAlignment="1">
      <alignment horizontal="center" vertical="center"/>
    </xf>
    <xf numFmtId="0" fontId="0" fillId="0" borderId="16" xfId="0" applyBorder="1" applyAlignment="1">
      <alignment horizontal="center" vertical="center"/>
    </xf>
    <xf numFmtId="0" fontId="39" fillId="40" borderId="1" xfId="0" applyFont="1" applyFill="1" applyBorder="1" applyAlignment="1">
      <alignment horizontal="center"/>
    </xf>
    <xf numFmtId="0" fontId="35" fillId="0" borderId="1" xfId="33" applyFont="1" applyBorder="1" applyAlignment="1">
      <alignment horizontal="center" vertical="center"/>
    </xf>
  </cellXfs>
  <cellStyles count="659">
    <cellStyle name="20 % - Accent1 2" xfId="475"/>
    <cellStyle name="20 % - Accent2 2" xfId="479"/>
    <cellStyle name="20 % - Accent3 2" xfId="483"/>
    <cellStyle name="20 % - Accent4 2" xfId="487"/>
    <cellStyle name="20 % - Accent5 2" xfId="491"/>
    <cellStyle name="20 % - Accent6 2" xfId="495"/>
    <cellStyle name="40 % - Accent1 2" xfId="476"/>
    <cellStyle name="40 % - Accent2 2" xfId="480"/>
    <cellStyle name="40 % - Accent3 2" xfId="484"/>
    <cellStyle name="40 % - Accent4 2" xfId="488"/>
    <cellStyle name="40 % - Accent5 2" xfId="492"/>
    <cellStyle name="40 % - Accent6 2" xfId="496"/>
    <cellStyle name="60 % - Accent1 2" xfId="477"/>
    <cellStyle name="60 % - Accent2 2" xfId="481"/>
    <cellStyle name="60 % - Accent3 2" xfId="485"/>
    <cellStyle name="60 % - Accent4 2" xfId="489"/>
    <cellStyle name="60 % - Accent5 2" xfId="493"/>
    <cellStyle name="60 % - Accent6 2" xfId="497"/>
    <cellStyle name="Accent1 2" xfId="474"/>
    <cellStyle name="Accent2 2" xfId="478"/>
    <cellStyle name="Accent3 2" xfId="482"/>
    <cellStyle name="Accent4 2" xfId="486"/>
    <cellStyle name="Accent5 2" xfId="490"/>
    <cellStyle name="Accent6 2" xfId="494"/>
    <cellStyle name="Avertissement 2" xfId="471"/>
    <cellStyle name="Calcul 2" xfId="468"/>
    <cellStyle name="Cellule liée 2" xfId="469"/>
    <cellStyle name="Commentaire 2" xfId="499"/>
    <cellStyle name="Entrée 2" xfId="466"/>
    <cellStyle name="Insatisfaisant 2" xfId="464"/>
    <cellStyle name="Lien hypertexte 2" xfId="81"/>
    <cellStyle name="Lien hypertexte 2 2" xfId="167"/>
    <cellStyle name="Lien hypertexte 2 3" xfId="196"/>
    <cellStyle name="Lien hypertexte 2 4" xfId="363"/>
    <cellStyle name="Lien hypertexte 3" xfId="244"/>
    <cellStyle name="Lien hypertexte 4" xfId="353"/>
    <cellStyle name="Monétaire 2" xfId="2"/>
    <cellStyle name="Monétaire 2 2" xfId="10"/>
    <cellStyle name="Monétaire 2 2 2" xfId="172"/>
    <cellStyle name="Monétaire 2 2 3" xfId="143"/>
    <cellStyle name="Monétaire 2 3" xfId="9"/>
    <cellStyle name="Monétaire 2 4" xfId="18"/>
    <cellStyle name="Monétaire 2 4 2" xfId="175"/>
    <cellStyle name="Monétaire 2 4 3" xfId="145"/>
    <cellStyle name="Monétaire 2 5" xfId="140"/>
    <cellStyle name="Monétaire 2 5 2" xfId="194"/>
    <cellStyle name="Monétaire 2 5 3" xfId="355"/>
    <cellStyle name="Monétaire 2 6" xfId="169"/>
    <cellStyle name="Monétaire 3" xfId="8"/>
    <cellStyle name="Monétaire 4" xfId="45"/>
    <cellStyle name="Monétaire 5" xfId="25"/>
    <cellStyle name="Monétaire 6" xfId="197"/>
    <cellStyle name="Monétaire 6 2" xfId="222"/>
    <cellStyle name="Monétaire 6 2 2" xfId="423"/>
    <cellStyle name="Monétaire 6 2 2 2" xfId="625"/>
    <cellStyle name="Monétaire 6 2 3" xfId="548"/>
    <cellStyle name="Monétaire 6 3" xfId="388"/>
    <cellStyle name="Monétaire 6 3 2" xfId="590"/>
    <cellStyle name="Monétaire 6 4" xfId="513"/>
    <cellStyle name="Neutre 2" xfId="465"/>
    <cellStyle name="Normal" xfId="0" builtinId="0"/>
    <cellStyle name="Normal 10" xfId="31"/>
    <cellStyle name="Normal 11" xfId="32"/>
    <cellStyle name="Normal 12" xfId="33"/>
    <cellStyle name="Normal 12 14" xfId="658"/>
    <cellStyle name="Normal 12 2" xfId="180"/>
    <cellStyle name="Normal 12 2 2" xfId="227"/>
    <cellStyle name="Normal 12 2 2 2" xfId="428"/>
    <cellStyle name="Normal 12 2 2 2 2" xfId="630"/>
    <cellStyle name="Normal 12 2 2 3" xfId="553"/>
    <cellStyle name="Normal 12 2 3" xfId="393"/>
    <cellStyle name="Normal 12 2 3 2" xfId="595"/>
    <cellStyle name="Normal 12 2 4" xfId="518"/>
    <cellStyle name="Normal 12 3" xfId="204"/>
    <cellStyle name="Normal 12 3 2" xfId="239"/>
    <cellStyle name="Normal 12 3 2 2" xfId="440"/>
    <cellStyle name="Normal 12 3 2 2 2" xfId="642"/>
    <cellStyle name="Normal 12 3 2 3" xfId="565"/>
    <cellStyle name="Normal 12 3 3" xfId="405"/>
    <cellStyle name="Normal 12 3 3 2" xfId="607"/>
    <cellStyle name="Normal 12 3 4" xfId="530"/>
    <cellStyle name="Normal 12 4" xfId="215"/>
    <cellStyle name="Normal 12 4 2" xfId="416"/>
    <cellStyle name="Normal 12 4 2 2" xfId="618"/>
    <cellStyle name="Normal 12 4 3" xfId="541"/>
    <cellStyle name="Normal 12 5" xfId="381"/>
    <cellStyle name="Normal 12 5 2" xfId="583"/>
    <cellStyle name="Normal 12 6" xfId="506"/>
    <cellStyle name="Normal 13" xfId="36"/>
    <cellStyle name="Normal 13 2" xfId="48"/>
    <cellStyle name="Normal 14" xfId="35"/>
    <cellStyle name="Normal 14 2" xfId="47"/>
    <cellStyle name="Normal 14 2 2" xfId="77"/>
    <cellStyle name="Normal 14 2 2 2" xfId="102"/>
    <cellStyle name="Normal 14 2 2 2 2" xfId="136"/>
    <cellStyle name="Normal 14 2 2 2 2 2" xfId="322"/>
    <cellStyle name="Normal 14 2 2 2 3" xfId="286"/>
    <cellStyle name="Normal 14 2 2 3" xfId="94"/>
    <cellStyle name="Normal 14 2 2 3 2" xfId="268"/>
    <cellStyle name="Normal 14 2 2 4" xfId="119"/>
    <cellStyle name="Normal 14 2 2 4 2" xfId="304"/>
    <cellStyle name="Normal 14 2 2 5" xfId="163"/>
    <cellStyle name="Normal 14 2 2 5 2" xfId="349"/>
    <cellStyle name="Normal 14 2 2 6" xfId="250"/>
    <cellStyle name="Normal 14 2 3" xfId="63"/>
    <cellStyle name="Normal 14 2 3 2" xfId="127"/>
    <cellStyle name="Normal 14 2 3 2 2" xfId="313"/>
    <cellStyle name="Normal 14 2 3 3" xfId="277"/>
    <cellStyle name="Normal 14 2 4" xfId="86"/>
    <cellStyle name="Normal 14 2 4 2" xfId="259"/>
    <cellStyle name="Normal 14 2 5" xfId="110"/>
    <cellStyle name="Normal 14 2 5 2" xfId="295"/>
    <cellStyle name="Normal 14 2 6" xfId="152"/>
    <cellStyle name="Normal 14 2 6 2" xfId="335"/>
    <cellStyle name="Normal 14 2 7" xfId="189"/>
    <cellStyle name="Normal 14 3" xfId="73"/>
    <cellStyle name="Normal 14 3 2" xfId="98"/>
    <cellStyle name="Normal 14 3 2 2" xfId="132"/>
    <cellStyle name="Normal 14 3 2 2 2" xfId="318"/>
    <cellStyle name="Normal 14 3 2 3" xfId="282"/>
    <cellStyle name="Normal 14 3 3" xfId="90"/>
    <cellStyle name="Normal 14 3 3 2" xfId="264"/>
    <cellStyle name="Normal 14 3 4" xfId="115"/>
    <cellStyle name="Normal 14 3 4 2" xfId="300"/>
    <cellStyle name="Normal 14 3 5" xfId="159"/>
    <cellStyle name="Normal 14 3 5 2" xfId="345"/>
    <cellStyle name="Normal 14 3 6" xfId="246"/>
    <cellStyle name="Normal 14 4" xfId="59"/>
    <cellStyle name="Normal 14 4 2" xfId="123"/>
    <cellStyle name="Normal 14 4 2 2" xfId="309"/>
    <cellStyle name="Normal 14 4 3" xfId="273"/>
    <cellStyle name="Normal 14 5" xfId="82"/>
    <cellStyle name="Normal 14 5 2" xfId="255"/>
    <cellStyle name="Normal 14 6" xfId="106"/>
    <cellStyle name="Normal 14 6 2" xfId="291"/>
    <cellStyle name="Normal 14 7" xfId="148"/>
    <cellStyle name="Normal 14 7 2" xfId="331"/>
    <cellStyle name="Normal 14 8" xfId="181"/>
    <cellStyle name="Normal 15" xfId="44"/>
    <cellStyle name="Normal 16" xfId="43"/>
    <cellStyle name="Normal 16 2" xfId="75"/>
    <cellStyle name="Normal 16 2 2" xfId="100"/>
    <cellStyle name="Normal 16 2 2 2" xfId="134"/>
    <cellStyle name="Normal 16 2 2 2 2" xfId="320"/>
    <cellStyle name="Normal 16 2 2 3" xfId="284"/>
    <cellStyle name="Normal 16 2 3" xfId="92"/>
    <cellStyle name="Normal 16 2 3 2" xfId="266"/>
    <cellStyle name="Normal 16 2 4" xfId="117"/>
    <cellStyle name="Normal 16 2 4 2" xfId="302"/>
    <cellStyle name="Normal 16 2 5" xfId="161"/>
    <cellStyle name="Normal 16 2 5 2" xfId="347"/>
    <cellStyle name="Normal 16 2 6" xfId="248"/>
    <cellStyle name="Normal 16 3" xfId="61"/>
    <cellStyle name="Normal 16 3 2" xfId="125"/>
    <cellStyle name="Normal 16 3 2 2" xfId="311"/>
    <cellStyle name="Normal 16 3 3" xfId="275"/>
    <cellStyle name="Normal 16 4" xfId="84"/>
    <cellStyle name="Normal 16 4 2" xfId="257"/>
    <cellStyle name="Normal 16 5" xfId="108"/>
    <cellStyle name="Normal 16 5 2" xfId="293"/>
    <cellStyle name="Normal 16 6" xfId="150"/>
    <cellStyle name="Normal 16 6 2" xfId="333"/>
    <cellStyle name="Normal 16 7" xfId="187"/>
    <cellStyle name="Normal 17" xfId="50"/>
    <cellStyle name="Normal 17 2" xfId="79"/>
    <cellStyle name="Normal 17 2 2" xfId="104"/>
    <cellStyle name="Normal 17 2 2 2" xfId="138"/>
    <cellStyle name="Normal 17 2 2 2 2" xfId="324"/>
    <cellStyle name="Normal 17 2 2 3" xfId="288"/>
    <cellStyle name="Normal 17 2 3" xfId="96"/>
    <cellStyle name="Normal 17 2 3 2" xfId="270"/>
    <cellStyle name="Normal 17 2 4" xfId="121"/>
    <cellStyle name="Normal 17 2 4 2" xfId="306"/>
    <cellStyle name="Normal 17 2 5" xfId="165"/>
    <cellStyle name="Normal 17 2 5 2" xfId="351"/>
    <cellStyle name="Normal 17 2 6" xfId="252"/>
    <cellStyle name="Normal 17 3" xfId="65"/>
    <cellStyle name="Normal 17 3 2" xfId="129"/>
    <cellStyle name="Normal 17 3 2 2" xfId="315"/>
    <cellStyle name="Normal 17 3 3" xfId="279"/>
    <cellStyle name="Normal 17 4" xfId="88"/>
    <cellStyle name="Normal 17 4 2" xfId="261"/>
    <cellStyle name="Normal 17 5" xfId="112"/>
    <cellStyle name="Normal 17 5 2" xfId="297"/>
    <cellStyle name="Normal 17 6" xfId="154"/>
    <cellStyle name="Normal 17 6 2" xfId="337"/>
    <cellStyle name="Normal 17 7" xfId="191"/>
    <cellStyle name="Normal 18" xfId="51"/>
    <cellStyle name="Normal 18 2" xfId="80"/>
    <cellStyle name="Normal 18 2 2" xfId="105"/>
    <cellStyle name="Normal 18 2 2 2" xfId="139"/>
    <cellStyle name="Normal 18 2 2 2 2" xfId="325"/>
    <cellStyle name="Normal 18 2 2 3" xfId="289"/>
    <cellStyle name="Normal 18 2 3" xfId="97"/>
    <cellStyle name="Normal 18 2 3 2" xfId="271"/>
    <cellStyle name="Normal 18 2 4" xfId="122"/>
    <cellStyle name="Normal 18 2 4 2" xfId="307"/>
    <cellStyle name="Normal 18 2 5" xfId="166"/>
    <cellStyle name="Normal 18 2 5 2" xfId="352"/>
    <cellStyle name="Normal 18 2 6" xfId="253"/>
    <cellStyle name="Normal 18 3" xfId="66"/>
    <cellStyle name="Normal 18 3 2" xfId="130"/>
    <cellStyle name="Normal 18 3 2 2" xfId="316"/>
    <cellStyle name="Normal 18 3 3" xfId="280"/>
    <cellStyle name="Normal 18 4" xfId="89"/>
    <cellStyle name="Normal 18 4 2" xfId="262"/>
    <cellStyle name="Normal 18 5" xfId="113"/>
    <cellStyle name="Normal 18 5 2" xfId="298"/>
    <cellStyle name="Normal 18 6" xfId="155"/>
    <cellStyle name="Normal 18 6 2" xfId="338"/>
    <cellStyle name="Normal 18 7" xfId="192"/>
    <cellStyle name="Normal 19" xfId="24"/>
    <cellStyle name="Normal 2" xfId="3"/>
    <cellStyle name="Normal 2 10" xfId="170"/>
    <cellStyle name="Normal 2 11" xfId="245"/>
    <cellStyle name="Normal 2 11 2" xfId="446"/>
    <cellStyle name="Normal 2 11 2 2" xfId="648"/>
    <cellStyle name="Normal 2 11 3" xfId="571"/>
    <cellStyle name="Normal 2 2" xfId="22"/>
    <cellStyle name="Normal 2 2 2" xfId="42"/>
    <cellStyle name="Normal 2 2 3" xfId="34"/>
    <cellStyle name="Normal 2 2 4" xfId="70"/>
    <cellStyle name="Normal 2 2 4 2" xfId="342"/>
    <cellStyle name="Normal 2 2 5" xfId="56"/>
    <cellStyle name="Normal 2 2 5 2" xfId="329"/>
    <cellStyle name="Normal 2 2 6" xfId="177"/>
    <cellStyle name="Normal 2 3" xfId="37"/>
    <cellStyle name="Normal 2 3 2" xfId="49"/>
    <cellStyle name="Normal 2 3 2 2" xfId="78"/>
    <cellStyle name="Normal 2 3 2 2 2" xfId="103"/>
    <cellStyle name="Normal 2 3 2 2 2 2" xfId="137"/>
    <cellStyle name="Normal 2 3 2 2 2 2 2" xfId="323"/>
    <cellStyle name="Normal 2 3 2 2 2 3" xfId="287"/>
    <cellStyle name="Normal 2 3 2 2 3" xfId="95"/>
    <cellStyle name="Normal 2 3 2 2 3 2" xfId="269"/>
    <cellStyle name="Normal 2 3 2 2 4" xfId="120"/>
    <cellStyle name="Normal 2 3 2 2 4 2" xfId="305"/>
    <cellStyle name="Normal 2 3 2 2 5" xfId="164"/>
    <cellStyle name="Normal 2 3 2 2 5 2" xfId="350"/>
    <cellStyle name="Normal 2 3 2 2 6" xfId="251"/>
    <cellStyle name="Normal 2 3 2 3" xfId="64"/>
    <cellStyle name="Normal 2 3 2 3 2" xfId="128"/>
    <cellStyle name="Normal 2 3 2 3 2 2" xfId="314"/>
    <cellStyle name="Normal 2 3 2 3 3" xfId="278"/>
    <cellStyle name="Normal 2 3 2 4" xfId="87"/>
    <cellStyle name="Normal 2 3 2 4 2" xfId="260"/>
    <cellStyle name="Normal 2 3 2 5" xfId="111"/>
    <cellStyle name="Normal 2 3 2 5 2" xfId="296"/>
    <cellStyle name="Normal 2 3 2 6" xfId="153"/>
    <cellStyle name="Normal 2 3 2 6 2" xfId="336"/>
    <cellStyle name="Normal 2 3 2 7" xfId="190"/>
    <cellStyle name="Normal 2 3 3" xfId="74"/>
    <cellStyle name="Normal 2 3 3 2" xfId="99"/>
    <cellStyle name="Normal 2 3 3 2 2" xfId="133"/>
    <cellStyle name="Normal 2 3 3 2 2 2" xfId="319"/>
    <cellStyle name="Normal 2 3 3 2 3" xfId="283"/>
    <cellStyle name="Normal 2 3 3 3" xfId="91"/>
    <cellStyle name="Normal 2 3 3 3 2" xfId="265"/>
    <cellStyle name="Normal 2 3 3 4" xfId="116"/>
    <cellStyle name="Normal 2 3 3 4 2" xfId="301"/>
    <cellStyle name="Normal 2 3 3 5" xfId="160"/>
    <cellStyle name="Normal 2 3 3 5 2" xfId="346"/>
    <cellStyle name="Normal 2 3 3 6" xfId="247"/>
    <cellStyle name="Normal 2 3 4" xfId="60"/>
    <cellStyle name="Normal 2 3 4 2" xfId="124"/>
    <cellStyle name="Normal 2 3 4 2 2" xfId="310"/>
    <cellStyle name="Normal 2 3 4 3" xfId="274"/>
    <cellStyle name="Normal 2 3 5" xfId="83"/>
    <cellStyle name="Normal 2 3 5 2" xfId="256"/>
    <cellStyle name="Normal 2 3 6" xfId="107"/>
    <cellStyle name="Normal 2 3 6 2" xfId="292"/>
    <cellStyle name="Normal 2 3 7" xfId="149"/>
    <cellStyle name="Normal 2 3 7 2" xfId="332"/>
    <cellStyle name="Normal 2 3 8" xfId="182"/>
    <cellStyle name="Normal 2 4" xfId="46"/>
    <cellStyle name="Normal 2 4 2" xfId="76"/>
    <cellStyle name="Normal 2 4 2 2" xfId="101"/>
    <cellStyle name="Normal 2 4 2 2 2" xfId="135"/>
    <cellStyle name="Normal 2 4 2 2 2 2" xfId="321"/>
    <cellStyle name="Normal 2 4 2 2 3" xfId="285"/>
    <cellStyle name="Normal 2 4 2 3" xfId="93"/>
    <cellStyle name="Normal 2 4 2 3 2" xfId="267"/>
    <cellStyle name="Normal 2 4 2 4" xfId="118"/>
    <cellStyle name="Normal 2 4 2 4 2" xfId="303"/>
    <cellStyle name="Normal 2 4 2 5" xfId="162"/>
    <cellStyle name="Normal 2 4 2 5 2" xfId="348"/>
    <cellStyle name="Normal 2 4 2 6" xfId="249"/>
    <cellStyle name="Normal 2 4 3" xfId="62"/>
    <cellStyle name="Normal 2 4 3 2" xfId="126"/>
    <cellStyle name="Normal 2 4 3 2 2" xfId="312"/>
    <cellStyle name="Normal 2 4 3 3" xfId="276"/>
    <cellStyle name="Normal 2 4 4" xfId="85"/>
    <cellStyle name="Normal 2 4 4 2" xfId="258"/>
    <cellStyle name="Normal 2 4 5" xfId="109"/>
    <cellStyle name="Normal 2 4 5 2" xfId="294"/>
    <cellStyle name="Normal 2 4 6" xfId="151"/>
    <cellStyle name="Normal 2 4 6 2" xfId="334"/>
    <cellStyle name="Normal 2 4 7" xfId="188"/>
    <cellStyle name="Normal 2 5" xfId="26"/>
    <cellStyle name="Normal 2 5 2" xfId="72"/>
    <cellStyle name="Normal 2 5 2 2" xfId="131"/>
    <cellStyle name="Normal 2 5 2 2 2" xfId="317"/>
    <cellStyle name="Normal 2 5 2 3" xfId="158"/>
    <cellStyle name="Normal 2 5 2 3 2" xfId="344"/>
    <cellStyle name="Normal 2 5 2 4" xfId="281"/>
    <cellStyle name="Normal 2 5 3" xfId="58"/>
    <cellStyle name="Normal 2 5 3 2" xfId="263"/>
    <cellStyle name="Normal 2 5 4" xfId="114"/>
    <cellStyle name="Normal 2 5 4 2" xfId="299"/>
    <cellStyle name="Normal 2 5 5" xfId="147"/>
    <cellStyle name="Normal 2 5 5 2" xfId="330"/>
    <cellStyle name="Normal 2 5 6" xfId="178"/>
    <cellStyle name="Normal 2 6" xfId="21"/>
    <cellStyle name="Normal 2 6 2" xfId="69"/>
    <cellStyle name="Normal 2 6 2 2" xfId="157"/>
    <cellStyle name="Normal 2 6 2 2 2" xfId="341"/>
    <cellStyle name="Normal 2 6 2 3" xfId="308"/>
    <cellStyle name="Normal 2 6 3" xfId="55"/>
    <cellStyle name="Normal 2 6 3 2" xfId="328"/>
    <cellStyle name="Normal 2 6 4" xfId="272"/>
    <cellStyle name="Normal 2 7" xfId="68"/>
    <cellStyle name="Normal 2 7 2" xfId="156"/>
    <cellStyle name="Normal 2 7 2 2" xfId="340"/>
    <cellStyle name="Normal 2 7 3" xfId="254"/>
    <cellStyle name="Normal 2 8" xfId="54"/>
    <cellStyle name="Normal 2 8 2" xfId="290"/>
    <cellStyle name="Normal 2 9" xfId="141"/>
    <cellStyle name="Normal 2 9 2" xfId="327"/>
    <cellStyle name="Normal 20" xfId="23"/>
    <cellStyle name="Normal 20 2" xfId="71"/>
    <cellStyle name="Normal 20 2 2" xfId="343"/>
    <cellStyle name="Normal 20 3" xfId="57"/>
    <cellStyle name="Normal 21" xfId="53"/>
    <cellStyle name="Normal 21 2" xfId="193"/>
    <cellStyle name="Normal 21 3" xfId="199"/>
    <cellStyle name="Normal 21 3 2" xfId="232"/>
    <cellStyle name="Normal 21 3 2 2" xfId="433"/>
    <cellStyle name="Normal 21 3 2 2 2" xfId="635"/>
    <cellStyle name="Normal 21 3 2 3" xfId="558"/>
    <cellStyle name="Normal 21 3 3" xfId="398"/>
    <cellStyle name="Normal 21 3 3 2" xfId="600"/>
    <cellStyle name="Normal 21 3 4" xfId="523"/>
    <cellStyle name="Normal 21 4" xfId="198"/>
    <cellStyle name="Normal 21 5" xfId="209"/>
    <cellStyle name="Normal 21 5 2" xfId="410"/>
    <cellStyle name="Normal 21 5 2 2" xfId="612"/>
    <cellStyle name="Normal 21 5 3" xfId="535"/>
    <cellStyle name="Normal 21 6" xfId="375"/>
    <cellStyle name="Normal 21 6 2" xfId="577"/>
    <cellStyle name="Normal 21 7" xfId="500"/>
    <cellStyle name="Normal 22" xfId="67"/>
    <cellStyle name="Normal 22 2" xfId="339"/>
    <cellStyle name="Normal 23" xfId="52"/>
    <cellStyle name="Normal 23 2" xfId="220"/>
    <cellStyle name="Normal 23 2 2" xfId="354"/>
    <cellStyle name="Normal 23 2 2 2" xfId="358"/>
    <cellStyle name="Normal 23 2 2 3" xfId="447"/>
    <cellStyle name="Normal 23 2 2 3 2" xfId="649"/>
    <cellStyle name="Normal 23 2 2 4" xfId="572"/>
    <cellStyle name="Normal 23 2 3" xfId="326"/>
    <cellStyle name="Normal 23 2 4" xfId="421"/>
    <cellStyle name="Normal 23 2 4 2" xfId="623"/>
    <cellStyle name="Normal 23 2 5" xfId="546"/>
    <cellStyle name="Normal 23 3" xfId="195"/>
    <cellStyle name="Normal 23 3 2" xfId="445"/>
    <cellStyle name="Normal 23 3 2 2" xfId="647"/>
    <cellStyle name="Normal 23 3 3" xfId="570"/>
    <cellStyle name="Normal 23 4" xfId="362"/>
    <cellStyle name="Normal 23 5" xfId="386"/>
    <cellStyle name="Normal 23 5 2" xfId="588"/>
    <cellStyle name="Normal 23 6" xfId="511"/>
    <cellStyle name="Normal 24" xfId="168"/>
    <cellStyle name="Normal 24 2" xfId="233"/>
    <cellStyle name="Normal 24 2 2" xfId="434"/>
    <cellStyle name="Normal 24 2 2 2" xfId="636"/>
    <cellStyle name="Normal 24 2 3" xfId="559"/>
    <cellStyle name="Normal 24 3" xfId="399"/>
    <cellStyle name="Normal 24 3 2" xfId="601"/>
    <cellStyle name="Normal 24 4" xfId="524"/>
    <cellStyle name="Normal 25" xfId="357"/>
    <cellStyle name="Normal 25 2" xfId="367"/>
    <cellStyle name="Normal 25 2 2" xfId="448"/>
    <cellStyle name="Normal 25 2 2 2" xfId="650"/>
    <cellStyle name="Normal 25 2 3" xfId="573"/>
    <cellStyle name="Normal 25 3" xfId="372"/>
    <cellStyle name="Normal 25 4" xfId="450"/>
    <cellStyle name="Normal 25 5" xfId="364"/>
    <cellStyle name="Normal 26" xfId="356"/>
    <cellStyle name="Normal 26 2" xfId="360"/>
    <cellStyle name="Normal 26 2 2" xfId="370"/>
    <cellStyle name="Normal 26 2 2 2" xfId="455"/>
    <cellStyle name="Normal 26 2 2 2 2" xfId="655"/>
    <cellStyle name="Normal 26 2 2 3" xfId="575"/>
    <cellStyle name="Normal 26 2 3" xfId="374"/>
    <cellStyle name="Normal 26 2 3 2" xfId="457"/>
    <cellStyle name="Normal 26 2 3 2 2" xfId="657"/>
    <cellStyle name="Normal 26 2 3 3" xfId="576"/>
    <cellStyle name="Normal 26 2 4" xfId="452"/>
    <cellStyle name="Normal 26 2 4 2" xfId="652"/>
    <cellStyle name="Normal 26 2 5" xfId="449"/>
    <cellStyle name="Normal 26 2 5 2" xfId="651"/>
    <cellStyle name="Normal 26 2 6" xfId="366"/>
    <cellStyle name="Normal 26 3" xfId="368"/>
    <cellStyle name="Normal 26 3 2" xfId="453"/>
    <cellStyle name="Normal 26 3 2 2" xfId="653"/>
    <cellStyle name="Normal 26 3 3" xfId="574"/>
    <cellStyle name="Normal 26 4" xfId="373"/>
    <cellStyle name="Normal 26 5" xfId="451"/>
    <cellStyle name="Normal 26 6" xfId="365"/>
    <cellStyle name="Normal 27" xfId="359"/>
    <cellStyle name="Normal 27 2" xfId="361"/>
    <cellStyle name="Normal 27 2 2" xfId="456"/>
    <cellStyle name="Normal 27 2 2 2" xfId="656"/>
    <cellStyle name="Normal 27 2 3" xfId="371"/>
    <cellStyle name="Normal 27 3" xfId="454"/>
    <cellStyle name="Normal 27 3 2" xfId="654"/>
    <cellStyle name="Normal 27 4" xfId="369"/>
    <cellStyle name="Normal 28" xfId="498"/>
    <cellStyle name="Normal 3" xfId="4"/>
    <cellStyle name="Normal 3 2" xfId="13"/>
    <cellStyle name="Normal 3 2 2" xfId="29"/>
    <cellStyle name="Normal 3 2 2 2" xfId="41"/>
    <cellStyle name="Normal 3 2 2 2 2" xfId="186"/>
    <cellStyle name="Normal 3 2 2 2 2 2" xfId="231"/>
    <cellStyle name="Normal 3 2 2 2 2 2 2" xfId="432"/>
    <cellStyle name="Normal 3 2 2 2 2 2 2 2" xfId="634"/>
    <cellStyle name="Normal 3 2 2 2 2 2 3" xfId="557"/>
    <cellStyle name="Normal 3 2 2 2 2 3" xfId="397"/>
    <cellStyle name="Normal 3 2 2 2 2 3 2" xfId="599"/>
    <cellStyle name="Normal 3 2 2 2 2 4" xfId="522"/>
    <cellStyle name="Normal 3 2 2 2 3" xfId="208"/>
    <cellStyle name="Normal 3 2 2 2 3 2" xfId="243"/>
    <cellStyle name="Normal 3 2 2 2 3 2 2" xfId="444"/>
    <cellStyle name="Normal 3 2 2 2 3 2 2 2" xfId="646"/>
    <cellStyle name="Normal 3 2 2 2 3 2 3" xfId="569"/>
    <cellStyle name="Normal 3 2 2 2 3 3" xfId="409"/>
    <cellStyle name="Normal 3 2 2 2 3 3 2" xfId="611"/>
    <cellStyle name="Normal 3 2 2 2 3 4" xfId="534"/>
    <cellStyle name="Normal 3 2 2 2 4" xfId="219"/>
    <cellStyle name="Normal 3 2 2 2 4 2" xfId="420"/>
    <cellStyle name="Normal 3 2 2 2 4 2 2" xfId="622"/>
    <cellStyle name="Normal 3 2 2 2 4 3" xfId="545"/>
    <cellStyle name="Normal 3 2 2 2 5" xfId="385"/>
    <cellStyle name="Normal 3 2 2 2 5 2" xfId="587"/>
    <cellStyle name="Normal 3 2 2 2 6" xfId="510"/>
    <cellStyle name="Normal 3 2 2 3" xfId="179"/>
    <cellStyle name="Normal 3 2 2 3 2" xfId="226"/>
    <cellStyle name="Normal 3 2 2 3 2 2" xfId="427"/>
    <cellStyle name="Normal 3 2 2 3 2 2 2" xfId="629"/>
    <cellStyle name="Normal 3 2 2 3 2 3" xfId="552"/>
    <cellStyle name="Normal 3 2 2 3 3" xfId="392"/>
    <cellStyle name="Normal 3 2 2 3 3 2" xfId="594"/>
    <cellStyle name="Normal 3 2 2 3 4" xfId="517"/>
    <cellStyle name="Normal 3 2 2 4" xfId="203"/>
    <cellStyle name="Normal 3 2 2 4 2" xfId="238"/>
    <cellStyle name="Normal 3 2 2 4 2 2" xfId="439"/>
    <cellStyle name="Normal 3 2 2 4 2 2 2" xfId="641"/>
    <cellStyle name="Normal 3 2 2 4 2 3" xfId="564"/>
    <cellStyle name="Normal 3 2 2 4 3" xfId="404"/>
    <cellStyle name="Normal 3 2 2 4 3 2" xfId="606"/>
    <cellStyle name="Normal 3 2 2 4 4" xfId="529"/>
    <cellStyle name="Normal 3 2 2 5" xfId="214"/>
    <cellStyle name="Normal 3 2 2 5 2" xfId="415"/>
    <cellStyle name="Normal 3 2 2 5 2 2" xfId="617"/>
    <cellStyle name="Normal 3 2 2 5 3" xfId="540"/>
    <cellStyle name="Normal 3 2 2 6" xfId="380"/>
    <cellStyle name="Normal 3 2 2 6 2" xfId="582"/>
    <cellStyle name="Normal 3 2 2 7" xfId="505"/>
    <cellStyle name="Normal 3 2 3" xfId="39"/>
    <cellStyle name="Normal 3 2 3 2" xfId="184"/>
    <cellStyle name="Normal 3 2 3 2 2" xfId="229"/>
    <cellStyle name="Normal 3 2 3 2 2 2" xfId="430"/>
    <cellStyle name="Normal 3 2 3 2 2 2 2" xfId="632"/>
    <cellStyle name="Normal 3 2 3 2 2 3" xfId="555"/>
    <cellStyle name="Normal 3 2 3 2 3" xfId="395"/>
    <cellStyle name="Normal 3 2 3 2 3 2" xfId="597"/>
    <cellStyle name="Normal 3 2 3 2 4" xfId="520"/>
    <cellStyle name="Normal 3 2 3 3" xfId="206"/>
    <cellStyle name="Normal 3 2 3 3 2" xfId="241"/>
    <cellStyle name="Normal 3 2 3 3 2 2" xfId="442"/>
    <cellStyle name="Normal 3 2 3 3 2 2 2" xfId="644"/>
    <cellStyle name="Normal 3 2 3 3 2 3" xfId="567"/>
    <cellStyle name="Normal 3 2 3 3 3" xfId="407"/>
    <cellStyle name="Normal 3 2 3 3 3 2" xfId="609"/>
    <cellStyle name="Normal 3 2 3 3 4" xfId="532"/>
    <cellStyle name="Normal 3 2 3 4" xfId="217"/>
    <cellStyle name="Normal 3 2 3 4 2" xfId="418"/>
    <cellStyle name="Normal 3 2 3 4 2 2" xfId="620"/>
    <cellStyle name="Normal 3 2 3 4 3" xfId="543"/>
    <cellStyle name="Normal 3 2 3 5" xfId="383"/>
    <cellStyle name="Normal 3 2 3 5 2" xfId="585"/>
    <cellStyle name="Normal 3 2 3 6" xfId="508"/>
    <cellStyle name="Normal 3 2 4" xfId="173"/>
    <cellStyle name="Normal 3 2 4 2" xfId="223"/>
    <cellStyle name="Normal 3 2 4 2 2" xfId="424"/>
    <cellStyle name="Normal 3 2 4 2 2 2" xfId="626"/>
    <cellStyle name="Normal 3 2 4 2 3" xfId="549"/>
    <cellStyle name="Normal 3 2 4 3" xfId="389"/>
    <cellStyle name="Normal 3 2 4 3 2" xfId="591"/>
    <cellStyle name="Normal 3 2 4 4" xfId="514"/>
    <cellStyle name="Normal 3 2 5" xfId="201"/>
    <cellStyle name="Normal 3 2 5 2" xfId="235"/>
    <cellStyle name="Normal 3 2 5 2 2" xfId="436"/>
    <cellStyle name="Normal 3 2 5 2 2 2" xfId="638"/>
    <cellStyle name="Normal 3 2 5 2 3" xfId="561"/>
    <cellStyle name="Normal 3 2 5 3" xfId="401"/>
    <cellStyle name="Normal 3 2 5 3 2" xfId="603"/>
    <cellStyle name="Normal 3 2 5 4" xfId="526"/>
    <cellStyle name="Normal 3 2 6" xfId="211"/>
    <cellStyle name="Normal 3 2 6 2" xfId="412"/>
    <cellStyle name="Normal 3 2 6 2 2" xfId="614"/>
    <cellStyle name="Normal 3 2 6 3" xfId="537"/>
    <cellStyle name="Normal 3 2 7" xfId="377"/>
    <cellStyle name="Normal 3 2 7 2" xfId="579"/>
    <cellStyle name="Normal 3 2 8" xfId="502"/>
    <cellStyle name="Normal 3 3" xfId="19"/>
    <cellStyle name="Normal 3 3 2" xfId="40"/>
    <cellStyle name="Normal 3 3 2 2" xfId="185"/>
    <cellStyle name="Normal 3 3 2 2 2" xfId="230"/>
    <cellStyle name="Normal 3 3 2 2 2 2" xfId="431"/>
    <cellStyle name="Normal 3 3 2 2 2 2 2" xfId="633"/>
    <cellStyle name="Normal 3 3 2 2 2 3" xfId="556"/>
    <cellStyle name="Normal 3 3 2 2 3" xfId="396"/>
    <cellStyle name="Normal 3 3 2 2 3 2" xfId="598"/>
    <cellStyle name="Normal 3 3 2 2 4" xfId="521"/>
    <cellStyle name="Normal 3 3 2 3" xfId="207"/>
    <cellStyle name="Normal 3 3 2 3 2" xfId="242"/>
    <cellStyle name="Normal 3 3 2 3 2 2" xfId="443"/>
    <cellStyle name="Normal 3 3 2 3 2 2 2" xfId="645"/>
    <cellStyle name="Normal 3 3 2 3 2 3" xfId="568"/>
    <cellStyle name="Normal 3 3 2 3 3" xfId="408"/>
    <cellStyle name="Normal 3 3 2 3 3 2" xfId="610"/>
    <cellStyle name="Normal 3 3 2 3 4" xfId="533"/>
    <cellStyle name="Normal 3 3 2 4" xfId="218"/>
    <cellStyle name="Normal 3 3 2 4 2" xfId="419"/>
    <cellStyle name="Normal 3 3 2 4 2 2" xfId="621"/>
    <cellStyle name="Normal 3 3 2 4 3" xfId="544"/>
    <cellStyle name="Normal 3 3 2 5" xfId="384"/>
    <cellStyle name="Normal 3 3 2 5 2" xfId="586"/>
    <cellStyle name="Normal 3 3 2 6" xfId="509"/>
    <cellStyle name="Normal 3 3 3" xfId="176"/>
    <cellStyle name="Normal 3 3 3 2" xfId="225"/>
    <cellStyle name="Normal 3 3 3 2 2" xfId="426"/>
    <cellStyle name="Normal 3 3 3 2 2 2" xfId="628"/>
    <cellStyle name="Normal 3 3 3 2 3" xfId="551"/>
    <cellStyle name="Normal 3 3 3 3" xfId="391"/>
    <cellStyle name="Normal 3 3 3 3 2" xfId="593"/>
    <cellStyle name="Normal 3 3 3 4" xfId="516"/>
    <cellStyle name="Normal 3 3 4" xfId="202"/>
    <cellStyle name="Normal 3 3 4 2" xfId="237"/>
    <cellStyle name="Normal 3 3 4 2 2" xfId="438"/>
    <cellStyle name="Normal 3 3 4 2 2 2" xfId="640"/>
    <cellStyle name="Normal 3 3 4 2 3" xfId="563"/>
    <cellStyle name="Normal 3 3 4 3" xfId="403"/>
    <cellStyle name="Normal 3 3 4 3 2" xfId="605"/>
    <cellStyle name="Normal 3 3 4 4" xfId="528"/>
    <cellStyle name="Normal 3 3 5" xfId="213"/>
    <cellStyle name="Normal 3 3 5 2" xfId="414"/>
    <cellStyle name="Normal 3 3 5 2 2" xfId="616"/>
    <cellStyle name="Normal 3 3 5 3" xfId="539"/>
    <cellStyle name="Normal 3 3 6" xfId="379"/>
    <cellStyle name="Normal 3 3 6 2" xfId="581"/>
    <cellStyle name="Normal 3 3 7" xfId="504"/>
    <cellStyle name="Normal 3 4" xfId="38"/>
    <cellStyle name="Normal 3 4 2" xfId="183"/>
    <cellStyle name="Normal 3 4 2 2" xfId="228"/>
    <cellStyle name="Normal 3 4 2 2 2" xfId="429"/>
    <cellStyle name="Normal 3 4 2 2 2 2" xfId="631"/>
    <cellStyle name="Normal 3 4 2 2 3" xfId="554"/>
    <cellStyle name="Normal 3 4 2 3" xfId="394"/>
    <cellStyle name="Normal 3 4 2 3 2" xfId="596"/>
    <cellStyle name="Normal 3 4 2 4" xfId="519"/>
    <cellStyle name="Normal 3 4 3" xfId="205"/>
    <cellStyle name="Normal 3 4 3 2" xfId="240"/>
    <cellStyle name="Normal 3 4 3 2 2" xfId="441"/>
    <cellStyle name="Normal 3 4 3 2 2 2" xfId="643"/>
    <cellStyle name="Normal 3 4 3 2 3" xfId="566"/>
    <cellStyle name="Normal 3 4 3 3" xfId="406"/>
    <cellStyle name="Normal 3 4 3 3 2" xfId="608"/>
    <cellStyle name="Normal 3 4 3 4" xfId="531"/>
    <cellStyle name="Normal 3 4 4" xfId="216"/>
    <cellStyle name="Normal 3 4 4 2" xfId="417"/>
    <cellStyle name="Normal 3 4 4 2 2" xfId="619"/>
    <cellStyle name="Normal 3 4 4 3" xfId="542"/>
    <cellStyle name="Normal 3 4 5" xfId="382"/>
    <cellStyle name="Normal 3 4 5 2" xfId="584"/>
    <cellStyle name="Normal 3 4 6" xfId="507"/>
    <cellStyle name="Normal 3 5" xfId="171"/>
    <cellStyle name="Normal 3 5 2" xfId="221"/>
    <cellStyle name="Normal 3 5 2 2" xfId="422"/>
    <cellStyle name="Normal 3 5 2 2 2" xfId="624"/>
    <cellStyle name="Normal 3 5 2 3" xfId="547"/>
    <cellStyle name="Normal 3 5 3" xfId="387"/>
    <cellStyle name="Normal 3 5 3 2" xfId="589"/>
    <cellStyle name="Normal 3 5 4" xfId="512"/>
    <cellStyle name="Normal 3 6" xfId="200"/>
    <cellStyle name="Normal 3 6 2" xfId="234"/>
    <cellStyle name="Normal 3 6 2 2" xfId="435"/>
    <cellStyle name="Normal 3 6 2 2 2" xfId="637"/>
    <cellStyle name="Normal 3 6 2 3" xfId="560"/>
    <cellStyle name="Normal 3 6 3" xfId="400"/>
    <cellStyle name="Normal 3 6 3 2" xfId="602"/>
    <cellStyle name="Normal 3 6 4" xfId="525"/>
    <cellStyle name="Normal 3 7" xfId="210"/>
    <cellStyle name="Normal 3 7 2" xfId="411"/>
    <cellStyle name="Normal 3 7 2 2" xfId="613"/>
    <cellStyle name="Normal 3 7 3" xfId="536"/>
    <cellStyle name="Normal 3 8" xfId="376"/>
    <cellStyle name="Normal 3 8 2" xfId="578"/>
    <cellStyle name="Normal 3 9" xfId="501"/>
    <cellStyle name="Normal 3_Suivi_MT" xfId="14"/>
    <cellStyle name="Normal 4" xfId="5"/>
    <cellStyle name="Normal 4 2" xfId="6"/>
    <cellStyle name="Normal 4_Suivi_MT" xfId="15"/>
    <cellStyle name="Normal 5" xfId="1"/>
    <cellStyle name="Normal 6" xfId="7"/>
    <cellStyle name="Normal 6 2" xfId="20"/>
    <cellStyle name="Normal 6 2 2" xfId="28"/>
    <cellStyle name="Normal 6 2 3" xfId="146"/>
    <cellStyle name="Normal 6 3" xfId="12"/>
    <cellStyle name="Normal 6 4" xfId="142"/>
    <cellStyle name="Normal 7" xfId="16"/>
    <cellStyle name="Normal 7 2" xfId="30"/>
    <cellStyle name="Normal 8" xfId="17"/>
    <cellStyle name="Normal 8 2" xfId="27"/>
    <cellStyle name="Normal 8 3" xfId="144"/>
    <cellStyle name="Normal 8 3 2" xfId="224"/>
    <cellStyle name="Normal 8 3 2 2" xfId="425"/>
    <cellStyle name="Normal 8 3 2 2 2" xfId="627"/>
    <cellStyle name="Normal 8 3 2 3" xfId="550"/>
    <cellStyle name="Normal 8 3 3" xfId="390"/>
    <cellStyle name="Normal 8 3 3 2" xfId="592"/>
    <cellStyle name="Normal 8 3 4" xfId="515"/>
    <cellStyle name="Normal 8 4" xfId="174"/>
    <cellStyle name="Normal 8 4 2" xfId="236"/>
    <cellStyle name="Normal 8 4 2 2" xfId="437"/>
    <cellStyle name="Normal 8 4 2 2 2" xfId="639"/>
    <cellStyle name="Normal 8 4 2 3" xfId="562"/>
    <cellStyle name="Normal 8 4 3" xfId="402"/>
    <cellStyle name="Normal 8 4 3 2" xfId="604"/>
    <cellStyle name="Normal 8 4 4" xfId="527"/>
    <cellStyle name="Normal 8 5" xfId="212"/>
    <cellStyle name="Normal 8 5 2" xfId="413"/>
    <cellStyle name="Normal 8 5 2 2" xfId="615"/>
    <cellStyle name="Normal 8 5 3" xfId="538"/>
    <cellStyle name="Normal 8 6" xfId="378"/>
    <cellStyle name="Normal 8 6 2" xfId="580"/>
    <cellStyle name="Normal 8 7" xfId="503"/>
    <cellStyle name="Normal 9" xfId="11"/>
    <cellStyle name="Satisfaisant 2" xfId="463"/>
    <cellStyle name="Sortie 2" xfId="467"/>
    <cellStyle name="Texte explicatif 2" xfId="472"/>
    <cellStyle name="Titre" xfId="458" builtinId="15" customBuiltin="1"/>
    <cellStyle name="Titre 1 2" xfId="459"/>
    <cellStyle name="Titre 2 2" xfId="460"/>
    <cellStyle name="Titre 3 2" xfId="461"/>
    <cellStyle name="Titre 4 2" xfId="462"/>
    <cellStyle name="Total 2" xfId="473"/>
    <cellStyle name="Vérification 2" xfId="470"/>
  </cellStyles>
  <dxfs count="0"/>
  <tableStyles count="0" defaultTableStyle="TableStyleMedium2" defaultPivotStyle="PivotStyleLight16"/>
  <colors>
    <mruColors>
      <color rgb="FF5093E4"/>
      <color rgb="FFE46C0A"/>
      <color rgb="FFDA9694"/>
      <color rgb="FFFFC000"/>
      <color rgb="FF0000FF"/>
      <color rgb="FFFF6699"/>
      <color rgb="FFDA606C"/>
      <color rgb="FFB7423F"/>
      <color rgb="FFC03ACE"/>
      <color rgb="FFEEECE1"/>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8" Type="http://schemas.openxmlformats.org/officeDocument/2006/relationships/hyperlink" Target="http://cart2p-jbo.unix.intra.bdf.local:8080/carto2/metierconsultation.do?method=showConsultation&amp;id=39" TargetMode="External"/><Relationship Id="rId13" Type="http://schemas.openxmlformats.org/officeDocument/2006/relationships/image" Target="../media/image3.png"/><Relationship Id="rId18" Type="http://schemas.openxmlformats.org/officeDocument/2006/relationships/hyperlink" Target="https://sofact.banque-france.fr/confluence/display/PIL/TMS" TargetMode="External"/><Relationship Id="rId3" Type="http://schemas.openxmlformats.org/officeDocument/2006/relationships/hyperlink" Target="file:///\\intra\partages\UA2162_PUBLI\2_Restreint_DIT\SUPERVISION\APPLICATIONS\exchange" TargetMode="External"/><Relationship Id="rId21" Type="http://schemas.openxmlformats.org/officeDocument/2006/relationships/hyperlink" Target="https://sofact.banque-france.fr/jira/browse/SUPERV-982" TargetMode="External"/><Relationship Id="rId7" Type="http://schemas.openxmlformats.org/officeDocument/2006/relationships/hyperlink" Target="file:///\\intra\partages\UA2162_PUBLI\2_Restreint_DIT\SUPERVISION\APPLICATIONS\coreno" TargetMode="External"/><Relationship Id="rId12" Type="http://schemas.openxmlformats.org/officeDocument/2006/relationships/hyperlink" Target="https://wiki.sofact.banque-france.fr/confluence/display/PIL/MFT" TargetMode="External"/><Relationship Id="rId17" Type="http://schemas.openxmlformats.org/officeDocument/2006/relationships/hyperlink" Target="https://sofact.banque-france.fr/confluence/pages/viewpage.action?spaceKey=ESAP&amp;title=ESAP+Service+Desk" TargetMode="External"/><Relationship Id="rId2" Type="http://schemas.openxmlformats.org/officeDocument/2006/relationships/hyperlink" Target="https://wiki.sofact.banque-france.fr/confluence/display/PIL/POTSDAM" TargetMode="External"/><Relationship Id="rId16" Type="http://schemas.openxmlformats.org/officeDocument/2006/relationships/hyperlink" Target="https://esap-tms.escb.eu/CAisd/pdmweb.exe" TargetMode="External"/><Relationship Id="rId20" Type="http://schemas.openxmlformats.org/officeDocument/2006/relationships/hyperlink" Target="file:///\\wipr0417pv.adbdf.private\C2SF\TELMA2" TargetMode="External"/><Relationship Id="rId1" Type="http://schemas.openxmlformats.org/officeDocument/2006/relationships/hyperlink" Target="file:///\\intra\partages\UA2162_PUBLI\2_Restreint_DIT\SUPERVISION\APPLICATIONS\telma2" TargetMode="External"/><Relationship Id="rId6" Type="http://schemas.openxmlformats.org/officeDocument/2006/relationships/image" Target="../media/image2.jpeg"/><Relationship Id="rId11" Type="http://schemas.openxmlformats.org/officeDocument/2006/relationships/hyperlink" Target="https://sofact.banque-france.fr/confluence/display/PIL/DECAD-acadias" TargetMode="External"/><Relationship Id="rId5" Type="http://schemas.openxmlformats.org/officeDocument/2006/relationships/hyperlink" Target="file:///\\intra\partages\UA2162_PUBLI\2_Restreint_DIT\SUPERVISION\APPLICATIONS\MAPS" TargetMode="External"/><Relationship Id="rId15" Type="http://schemas.openxmlformats.org/officeDocument/2006/relationships/hyperlink" Target="https://sofact.banque-france.fr/confluence/display/PIL/TELSAT" TargetMode="External"/><Relationship Id="rId10" Type="http://schemas.openxmlformats.org/officeDocument/2006/relationships/hyperlink" Target="https://sofact.banque-france.fr/confluence/display/PIL/ACE" TargetMode="External"/><Relationship Id="rId19" Type="http://schemas.openxmlformats.org/officeDocument/2006/relationships/hyperlink" Target="https://ticket.sofact.banque-france.fr/jira/browse/PSA-1232" TargetMode="External"/><Relationship Id="rId4" Type="http://schemas.openxmlformats.org/officeDocument/2006/relationships/hyperlink" Target="file:///\\intra\partages\UA2160_PUBLI\10_COMMUN_PSA-SUPTEC\modop_T2-T2S\" TargetMode="External"/><Relationship Id="rId9" Type="http://schemas.openxmlformats.org/officeDocument/2006/relationships/hyperlink" Target="http://lxpr613a.unix.intra.bdf.local:4000/visibility/track-file/mft" TargetMode="External"/><Relationship Id="rId14" Type="http://schemas.openxmlformats.org/officeDocument/2006/relationships/hyperlink" Target="https://maitre.franceadjudication.fr/" TargetMode="External"/><Relationship Id="rId22" Type="http://schemas.openxmlformats.org/officeDocument/2006/relationships/hyperlink" Target="https://sofact.banque-france.fr/confluence/display/PIL/MAITRECE" TargetMode="External"/></Relationships>
</file>

<file path=xl/drawings/drawing1.xml><?xml version="1.0" encoding="utf-8"?>
<xdr:wsDr xmlns:xdr="http://schemas.openxmlformats.org/drawingml/2006/spreadsheetDrawing" xmlns:a="http://schemas.openxmlformats.org/drawingml/2006/main">
  <xdr:twoCellAnchor editAs="absolute">
    <xdr:from>
      <xdr:col>3</xdr:col>
      <xdr:colOff>293568</xdr:colOff>
      <xdr:row>1</xdr:row>
      <xdr:rowOff>647488</xdr:rowOff>
    </xdr:from>
    <xdr:to>
      <xdr:col>3</xdr:col>
      <xdr:colOff>857673</xdr:colOff>
      <xdr:row>2</xdr:row>
      <xdr:rowOff>477943</xdr:rowOff>
    </xdr:to>
    <xdr:sp macro="[0]!MTO" textlink="">
      <xdr:nvSpPr>
        <xdr:cNvPr id="9" name="METEO DISPO"/>
        <xdr:cNvSpPr/>
      </xdr:nvSpPr>
      <xdr:spPr>
        <a:xfrm>
          <a:off x="7225651" y="1885738"/>
          <a:ext cx="564105" cy="592455"/>
        </a:xfrm>
        <a:prstGeom prst="sun">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000"/>
        </a:p>
      </xdr:txBody>
    </xdr:sp>
    <xdr:clientData/>
  </xdr:twoCellAnchor>
  <xdr:twoCellAnchor>
    <xdr:from>
      <xdr:col>1</xdr:col>
      <xdr:colOff>92074</xdr:colOff>
      <xdr:row>3</xdr:row>
      <xdr:rowOff>140759</xdr:rowOff>
    </xdr:from>
    <xdr:to>
      <xdr:col>1</xdr:col>
      <xdr:colOff>2095500</xdr:colOff>
      <xdr:row>3</xdr:row>
      <xdr:rowOff>683684</xdr:rowOff>
    </xdr:to>
    <xdr:grpSp>
      <xdr:nvGrpSpPr>
        <xdr:cNvPr id="18" name="Groupe TELMA2"/>
        <xdr:cNvGrpSpPr/>
      </xdr:nvGrpSpPr>
      <xdr:grpSpPr>
        <a:xfrm>
          <a:off x="2653241" y="2903009"/>
          <a:ext cx="2003426" cy="542925"/>
          <a:chOff x="457207" y="3859804"/>
          <a:chExt cx="2825039" cy="628144"/>
        </a:xfrm>
      </xdr:grpSpPr>
      <xdr:sp macro="" textlink="">
        <xdr:nvSpPr>
          <xdr:cNvPr id="67" name="TELMA">
            <a:hlinkClick xmlns:r="http://schemas.openxmlformats.org/officeDocument/2006/relationships" r:id="rId1"/>
          </xdr:cNvPr>
          <xdr:cNvSpPr/>
        </xdr:nvSpPr>
        <xdr:spPr>
          <a:xfrm>
            <a:off x="457207" y="3859804"/>
            <a:ext cx="1440000" cy="628143"/>
          </a:xfrm>
          <a:prstGeom prst="flowChartAlternateProcess">
            <a:avLst/>
          </a:prstGeom>
          <a:solidFill>
            <a:schemeClr val="accent2">
              <a:lumMod val="40000"/>
              <a:lumOff val="60000"/>
            </a:schemeClr>
          </a:solidFill>
        </xdr:spPr>
        <xdr:style>
          <a:lnRef idx="1">
            <a:schemeClr val="dk1"/>
          </a:lnRef>
          <a:fillRef idx="2">
            <a:schemeClr val="dk1"/>
          </a:fillRef>
          <a:effectRef idx="1">
            <a:schemeClr val="dk1"/>
          </a:effectRef>
          <a:fontRef idx="minor">
            <a:schemeClr val="dk1"/>
          </a:fontRef>
        </xdr:style>
        <xdr:txBody>
          <a:bodyPr vertOverflow="clip" horzOverflow="clip" lIns="0" tIns="0" rIns="0" bIns="0" rtlCol="0" anchor="ctr"/>
          <a:lstStyle/>
          <a:p>
            <a:pPr algn="ctr"/>
            <a:r>
              <a:rPr lang="fr-FR" sz="1000" b="1">
                <a:solidFill>
                  <a:sysClr val="windowText" lastClr="000000"/>
                </a:solidFill>
                <a:latin typeface="Times New Roman" pitchFamily="18" charset="0"/>
                <a:cs typeface="Times New Roman" pitchFamily="18" charset="0"/>
              </a:rPr>
              <a:t>TELMA2</a:t>
            </a:r>
            <a:br>
              <a:rPr lang="fr-FR" sz="1000" b="1">
                <a:solidFill>
                  <a:sysClr val="windowText" lastClr="000000"/>
                </a:solidFill>
                <a:latin typeface="Times New Roman" pitchFamily="18" charset="0"/>
                <a:cs typeface="Times New Roman" pitchFamily="18" charset="0"/>
              </a:rPr>
            </a:br>
            <a:r>
              <a:rPr lang="fr-FR" sz="1000" b="1">
                <a:solidFill>
                  <a:sysClr val="windowText" lastClr="000000"/>
                </a:solidFill>
                <a:latin typeface="Times New Roman" pitchFamily="18" charset="0"/>
                <a:cs typeface="Times New Roman" pitchFamily="18" charset="0"/>
              </a:rPr>
              <a:t>6h47</a:t>
            </a:r>
          </a:p>
        </xdr:txBody>
      </xdr:sp>
      <xdr:sp macro="[0]!TELMA2_OK" textlink="">
        <xdr:nvSpPr>
          <xdr:cNvPr id="85" name="TELMA_MSG"/>
          <xdr:cNvSpPr>
            <a:spLocks noChangeAspect="1"/>
          </xdr:cNvSpPr>
        </xdr:nvSpPr>
        <xdr:spPr bwMode="auto">
          <a:xfrm>
            <a:off x="2202246" y="3861098"/>
            <a:ext cx="1080000" cy="181971"/>
          </a:xfrm>
          <a:prstGeom prst="rect">
            <a:avLst/>
          </a:prstGeom>
          <a:solidFill>
            <a:srgbClr val="FFFFFF"/>
          </a:solidFill>
          <a:ln w="9525">
            <a:miter lim="800000"/>
            <a:headEnd/>
            <a:tailEnd/>
          </a:ln>
        </xdr:spPr>
        <xdr:txBody>
          <a:bodyPr vertOverflow="clip" wrap="square" lIns="0" tIns="0" rIns="0" bIns="0" anchor="ctr" upright="1"/>
          <a:lstStyle/>
          <a:p>
            <a:pPr algn="ctr" rtl="0">
              <a:defRPr sz="1000"/>
            </a:pPr>
            <a:r>
              <a:rPr lang="fr-FR" sz="1000" b="1" i="0" u="none" strike="noStrike" baseline="0">
                <a:solidFill>
                  <a:srgbClr val="003300"/>
                </a:solidFill>
                <a:latin typeface="Times New Roman"/>
                <a:cs typeface="Times New Roman"/>
              </a:rPr>
              <a:t>MSG</a:t>
            </a:r>
          </a:p>
        </xdr:txBody>
      </xdr:sp>
      <xdr:sp macro="[0]!TELMA_TESTS" textlink="">
        <xdr:nvSpPr>
          <xdr:cNvPr id="305" name="TELMA-Bonus"/>
          <xdr:cNvSpPr/>
        </xdr:nvSpPr>
        <xdr:spPr>
          <a:xfrm>
            <a:off x="1944947" y="3864949"/>
            <a:ext cx="224118" cy="602886"/>
          </a:xfrm>
          <a:prstGeom prst="roundRect">
            <a:avLst/>
          </a:prstGeom>
          <a:gradFill>
            <a:gsLst>
              <a:gs pos="0">
                <a:schemeClr val="dk1">
                  <a:tint val="50000"/>
                  <a:satMod val="300000"/>
                </a:schemeClr>
              </a:gs>
              <a:gs pos="35000">
                <a:schemeClr val="dk1">
                  <a:tint val="37000"/>
                  <a:satMod val="300000"/>
                </a:schemeClr>
              </a:gs>
              <a:gs pos="100000">
                <a:schemeClr val="dk1">
                  <a:tint val="15000"/>
                  <a:satMod val="350000"/>
                </a:schemeClr>
              </a:gs>
            </a:gsLst>
            <a:lin ang="16200000" scaled="1"/>
          </a:gra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00" b="1">
                <a:solidFill>
                  <a:srgbClr val="FF0000"/>
                </a:solidFill>
              </a:rPr>
              <a:t>T</a:t>
            </a:r>
          </a:p>
        </xdr:txBody>
      </xdr:sp>
      <xdr:sp macro="[0]!Afficher_telma2" textlink="">
        <xdr:nvSpPr>
          <xdr:cNvPr id="318" name="TELMA_Feuille"/>
          <xdr:cNvSpPr/>
        </xdr:nvSpPr>
        <xdr:spPr>
          <a:xfrm>
            <a:off x="2205613" y="4076750"/>
            <a:ext cx="1054052" cy="411198"/>
          </a:xfrm>
          <a:prstGeom prst="roundRect">
            <a:avLst/>
          </a:prstGeom>
          <a:solidFill>
            <a:srgbClr val="FFFFFF"/>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wrap="none" lIns="36000" tIns="0" rIns="36000" bIns="0" rtlCol="0" anchor="ctr" anchorCtr="0"/>
          <a:lstStyle/>
          <a:p>
            <a:pPr algn="ctr"/>
            <a:r>
              <a:rPr lang="fr-FR" sz="1000" b="1" baseline="0">
                <a:solidFill>
                  <a:sysClr val="windowText" lastClr="000000"/>
                </a:solidFill>
              </a:rPr>
              <a:t>FEUILLE</a:t>
            </a:r>
          </a:p>
        </xdr:txBody>
      </xdr:sp>
    </xdr:grpSp>
    <xdr:clientData/>
  </xdr:twoCellAnchor>
  <xdr:twoCellAnchor>
    <xdr:from>
      <xdr:col>1</xdr:col>
      <xdr:colOff>89958</xdr:colOff>
      <xdr:row>0</xdr:row>
      <xdr:rowOff>859366</xdr:rowOff>
    </xdr:from>
    <xdr:to>
      <xdr:col>1</xdr:col>
      <xdr:colOff>2116666</xdr:colOff>
      <xdr:row>1</xdr:row>
      <xdr:rowOff>179917</xdr:rowOff>
    </xdr:to>
    <xdr:grpSp>
      <xdr:nvGrpSpPr>
        <xdr:cNvPr id="187" name="Groupe_POTSDAM"/>
        <xdr:cNvGrpSpPr/>
      </xdr:nvGrpSpPr>
      <xdr:grpSpPr>
        <a:xfrm>
          <a:off x="2651125" y="859366"/>
          <a:ext cx="2026708" cy="558801"/>
          <a:chOff x="443875" y="2681922"/>
          <a:chExt cx="2861652" cy="591424"/>
        </a:xfrm>
      </xdr:grpSpPr>
      <xdr:sp macro="" textlink="">
        <xdr:nvSpPr>
          <xdr:cNvPr id="190" name="POTSDAM">
            <a:hlinkClick xmlns:r="http://schemas.openxmlformats.org/officeDocument/2006/relationships" r:id="rId2"/>
          </xdr:cNvPr>
          <xdr:cNvSpPr/>
        </xdr:nvSpPr>
        <xdr:spPr>
          <a:xfrm>
            <a:off x="443875" y="2681922"/>
            <a:ext cx="1698204" cy="577363"/>
          </a:xfrm>
          <a:prstGeom prst="flowChartAlternateProcess">
            <a:avLst/>
          </a:prstGeom>
          <a:solidFill>
            <a:srgbClr val="FFFFFF"/>
          </a:solidFill>
        </xdr:spPr>
        <xdr:style>
          <a:lnRef idx="1">
            <a:schemeClr val="dk1"/>
          </a:lnRef>
          <a:fillRef idx="2">
            <a:schemeClr val="dk1"/>
          </a:fillRef>
          <a:effectRef idx="1">
            <a:schemeClr val="dk1"/>
          </a:effectRef>
          <a:fontRef idx="minor">
            <a:schemeClr val="dk1"/>
          </a:fontRef>
        </xdr:style>
        <xdr:txBody>
          <a:bodyPr vertOverflow="clip" horzOverflow="clip" lIns="0" tIns="0" rIns="0" bIns="0" rtlCol="0" anchor="ctr"/>
          <a:lstStyle/>
          <a:p>
            <a:pPr algn="ctr"/>
            <a:r>
              <a:rPr lang="fr-FR" sz="1000" b="1">
                <a:latin typeface="Times New Roman" pitchFamily="18" charset="0"/>
                <a:cs typeface="Times New Roman" pitchFamily="18" charset="0"/>
              </a:rPr>
              <a:t>POTSDAM</a:t>
            </a:r>
          </a:p>
          <a:p>
            <a:pPr algn="ctr"/>
            <a:r>
              <a:rPr lang="fr-FR" sz="1000" b="1">
                <a:latin typeface="Times New Roman" pitchFamily="18" charset="0"/>
                <a:cs typeface="Times New Roman" pitchFamily="18" charset="0"/>
              </a:rPr>
              <a:t>6h30</a:t>
            </a:r>
          </a:p>
        </xdr:txBody>
      </xdr:sp>
      <xdr:sp macro="[0]!POTSDAM_OK" textlink="">
        <xdr:nvSpPr>
          <xdr:cNvPr id="192" name="POTSDAM_MSG"/>
          <xdr:cNvSpPr>
            <a:spLocks noChangeAspect="1"/>
          </xdr:cNvSpPr>
        </xdr:nvSpPr>
        <xdr:spPr bwMode="auto">
          <a:xfrm>
            <a:off x="2223263" y="2683935"/>
            <a:ext cx="1080000" cy="181970"/>
          </a:xfrm>
          <a:prstGeom prst="rect">
            <a:avLst/>
          </a:prstGeom>
          <a:solidFill>
            <a:srgbClr val="FFFFFF"/>
          </a:solidFill>
          <a:ln w="9525">
            <a:miter lim="800000"/>
            <a:headEnd/>
            <a:tailEnd/>
          </a:ln>
        </xdr:spPr>
        <xdr:txBody>
          <a:bodyPr vertOverflow="clip" wrap="square" lIns="0" tIns="0" rIns="0" bIns="0" anchor="ctr" upright="1"/>
          <a:lstStyle/>
          <a:p>
            <a:pPr algn="ctr" rtl="0">
              <a:defRPr sz="1000"/>
            </a:pPr>
            <a:r>
              <a:rPr lang="fr-FR" sz="1000" b="1" i="0" u="none" strike="noStrike" baseline="0">
                <a:solidFill>
                  <a:srgbClr val="003300"/>
                </a:solidFill>
                <a:latin typeface="Times New Roman"/>
                <a:cs typeface="Times New Roman"/>
              </a:rPr>
              <a:t>MSG</a:t>
            </a:r>
          </a:p>
        </xdr:txBody>
      </xdr:sp>
      <xdr:sp macro="[0]!Afficher_POTSDAM" textlink="">
        <xdr:nvSpPr>
          <xdr:cNvPr id="193" name="POTSDAM_Feuille"/>
          <xdr:cNvSpPr/>
        </xdr:nvSpPr>
        <xdr:spPr>
          <a:xfrm>
            <a:off x="2227863" y="2911634"/>
            <a:ext cx="1077664" cy="361712"/>
          </a:xfrm>
          <a:prstGeom prst="roundRect">
            <a:avLst/>
          </a:prstGeom>
          <a:solidFill>
            <a:srgbClr val="FFFFFF"/>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wrap="none" lIns="36000" tIns="0" rIns="36000" bIns="0" rtlCol="0" anchor="ctr" anchorCtr="0"/>
          <a:lstStyle/>
          <a:p>
            <a:pPr algn="ctr"/>
            <a:r>
              <a:rPr lang="fr-FR" sz="1000" b="1" baseline="0">
                <a:solidFill>
                  <a:sysClr val="windowText" lastClr="000000"/>
                </a:solidFill>
              </a:rPr>
              <a:t>FEUILLE</a:t>
            </a:r>
          </a:p>
        </xdr:txBody>
      </xdr:sp>
    </xdr:grpSp>
    <xdr:clientData/>
  </xdr:twoCellAnchor>
  <xdr:twoCellAnchor>
    <xdr:from>
      <xdr:col>4</xdr:col>
      <xdr:colOff>140641</xdr:colOff>
      <xdr:row>0</xdr:row>
      <xdr:rowOff>345139</xdr:rowOff>
    </xdr:from>
    <xdr:to>
      <xdr:col>4</xdr:col>
      <xdr:colOff>2233084</xdr:colOff>
      <xdr:row>0</xdr:row>
      <xdr:rowOff>776815</xdr:rowOff>
    </xdr:to>
    <xdr:grpSp>
      <xdr:nvGrpSpPr>
        <xdr:cNvPr id="43" name="Groupe MESSAGERIE"/>
        <xdr:cNvGrpSpPr/>
      </xdr:nvGrpSpPr>
      <xdr:grpSpPr>
        <a:xfrm>
          <a:off x="8279224" y="345139"/>
          <a:ext cx="2092443" cy="431676"/>
          <a:chOff x="3863123" y="4596703"/>
          <a:chExt cx="2846048" cy="601919"/>
        </a:xfrm>
      </xdr:grpSpPr>
      <xdr:sp macro="" textlink="">
        <xdr:nvSpPr>
          <xdr:cNvPr id="77" name="MESSAGERIE">
            <a:hlinkClick xmlns:r="http://schemas.openxmlformats.org/officeDocument/2006/relationships" r:id="rId3"/>
          </xdr:cNvPr>
          <xdr:cNvSpPr/>
        </xdr:nvSpPr>
        <xdr:spPr>
          <a:xfrm>
            <a:off x="3863123" y="4599182"/>
            <a:ext cx="1440000" cy="599440"/>
          </a:xfrm>
          <a:prstGeom prst="flowChartAlternateProcess">
            <a:avLst/>
          </a:prstGeom>
        </xdr:spPr>
        <xdr:style>
          <a:lnRef idx="1">
            <a:schemeClr val="dk1"/>
          </a:lnRef>
          <a:fillRef idx="2">
            <a:schemeClr val="dk1"/>
          </a:fillRef>
          <a:effectRef idx="1">
            <a:schemeClr val="dk1"/>
          </a:effectRef>
          <a:fontRef idx="minor">
            <a:schemeClr val="dk1"/>
          </a:fontRef>
        </xdr:style>
        <xdr:txBody>
          <a:bodyPr vertOverflow="clip" horzOverflow="clip" lIns="0" tIns="0" rIns="0" bIns="0" rtlCol="0" anchor="ctr"/>
          <a:lstStyle/>
          <a:p>
            <a:pPr algn="ctr"/>
            <a:r>
              <a:rPr lang="fr-FR" sz="800" b="1">
                <a:latin typeface="Times New Roman" pitchFamily="18" charset="0"/>
                <a:cs typeface="Times New Roman" pitchFamily="18" charset="0"/>
              </a:rPr>
              <a:t>MESSAGERIE</a:t>
            </a:r>
            <a:r>
              <a:rPr lang="fr-FR" sz="1000" b="1">
                <a:latin typeface="Times New Roman" pitchFamily="18" charset="0"/>
                <a:cs typeface="Times New Roman" pitchFamily="18" charset="0"/>
              </a:rPr>
              <a:t/>
            </a:r>
            <a:br>
              <a:rPr lang="fr-FR" sz="1000" b="1">
                <a:latin typeface="Times New Roman" pitchFamily="18" charset="0"/>
                <a:cs typeface="Times New Roman" pitchFamily="18" charset="0"/>
              </a:rPr>
            </a:br>
            <a:r>
              <a:rPr lang="fr-FR" sz="1000" b="1">
                <a:latin typeface="Times New Roman" pitchFamily="18" charset="0"/>
                <a:cs typeface="Times New Roman" pitchFamily="18" charset="0"/>
              </a:rPr>
              <a:t>7h15</a:t>
            </a:r>
          </a:p>
        </xdr:txBody>
      </xdr:sp>
      <xdr:sp macro="[0]!MESSAGERIE" textlink="">
        <xdr:nvSpPr>
          <xdr:cNvPr id="275" name="MESSAGERIE_MSG"/>
          <xdr:cNvSpPr>
            <a:spLocks noChangeAspect="1"/>
          </xdr:cNvSpPr>
        </xdr:nvSpPr>
        <xdr:spPr bwMode="auto">
          <a:xfrm>
            <a:off x="5627380" y="4618663"/>
            <a:ext cx="1080000" cy="180829"/>
          </a:xfrm>
          <a:prstGeom prst="rect">
            <a:avLst/>
          </a:prstGeom>
          <a:solidFill>
            <a:srgbClr val="FFFFFF"/>
          </a:solidFill>
          <a:ln w="9525">
            <a:miter lim="800000"/>
            <a:headEnd/>
            <a:tailEnd/>
          </a:ln>
        </xdr:spPr>
        <xdr:txBody>
          <a:bodyPr vertOverflow="clip" wrap="square" lIns="0" tIns="0" rIns="0" bIns="0" anchor="ctr" upright="1"/>
          <a:lstStyle/>
          <a:p>
            <a:pPr algn="ctr" rtl="0">
              <a:defRPr sz="1000"/>
            </a:pPr>
            <a:r>
              <a:rPr lang="fr-FR" sz="1000" b="1" i="0" u="none" strike="noStrike" baseline="0">
                <a:solidFill>
                  <a:srgbClr val="003300"/>
                </a:solidFill>
                <a:latin typeface="Times New Roman"/>
                <a:cs typeface="Times New Roman"/>
              </a:rPr>
              <a:t>MSG</a:t>
            </a:r>
          </a:p>
        </xdr:txBody>
      </xdr:sp>
      <xdr:sp macro="[0]!MESSAGERIE_TEST_OK" textlink="">
        <xdr:nvSpPr>
          <xdr:cNvPr id="309" name="MESSAGERIE BONUS"/>
          <xdr:cNvSpPr/>
        </xdr:nvSpPr>
        <xdr:spPr>
          <a:xfrm>
            <a:off x="5337727" y="4596703"/>
            <a:ext cx="224118" cy="597811"/>
          </a:xfrm>
          <a:prstGeom prst="roundRect">
            <a:avLst/>
          </a:prstGeom>
          <a:gradFill>
            <a:gsLst>
              <a:gs pos="0">
                <a:schemeClr val="dk1">
                  <a:tint val="50000"/>
                  <a:satMod val="300000"/>
                </a:schemeClr>
              </a:gs>
              <a:gs pos="35000">
                <a:schemeClr val="dk1">
                  <a:tint val="37000"/>
                  <a:satMod val="300000"/>
                </a:schemeClr>
              </a:gs>
              <a:gs pos="100000">
                <a:schemeClr val="dk1">
                  <a:tint val="15000"/>
                  <a:satMod val="350000"/>
                </a:schemeClr>
              </a:gs>
            </a:gsLst>
            <a:lin ang="16200000" scaled="1"/>
          </a:gra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00" b="1">
                <a:solidFill>
                  <a:srgbClr val="FF0000"/>
                </a:solidFill>
              </a:rPr>
              <a:t>M</a:t>
            </a:r>
          </a:p>
        </xdr:txBody>
      </xdr:sp>
      <xdr:sp macro="[0]!Afficher_MESSAGERIE" textlink="">
        <xdr:nvSpPr>
          <xdr:cNvPr id="322" name="MESSAGERIE feuille"/>
          <xdr:cNvSpPr/>
        </xdr:nvSpPr>
        <xdr:spPr>
          <a:xfrm>
            <a:off x="5625964" y="4821791"/>
            <a:ext cx="1083207" cy="373563"/>
          </a:xfrm>
          <a:prstGeom prst="roundRect">
            <a:avLst/>
          </a:prstGeom>
          <a:solidFill>
            <a:schemeClr val="bg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wrap="none" lIns="36000" tIns="0" rIns="36000" bIns="0" rtlCol="0" anchor="ctr" anchorCtr="0"/>
          <a:lstStyle/>
          <a:p>
            <a:pPr algn="ctr"/>
            <a:r>
              <a:rPr lang="fr-FR" sz="1000" b="1" baseline="0">
                <a:solidFill>
                  <a:sysClr val="windowText" lastClr="000000"/>
                </a:solidFill>
              </a:rPr>
              <a:t>FEUILLE</a:t>
            </a:r>
          </a:p>
        </xdr:txBody>
      </xdr:sp>
    </xdr:grpSp>
    <xdr:clientData/>
  </xdr:twoCellAnchor>
  <xdr:twoCellAnchor editAs="absolute">
    <xdr:from>
      <xdr:col>0</xdr:col>
      <xdr:colOff>64210</xdr:colOff>
      <xdr:row>2</xdr:row>
      <xdr:rowOff>727143</xdr:rowOff>
    </xdr:from>
    <xdr:to>
      <xdr:col>0</xdr:col>
      <xdr:colOff>2381249</xdr:colOff>
      <xdr:row>3</xdr:row>
      <xdr:rowOff>525436</xdr:rowOff>
    </xdr:to>
    <xdr:grpSp>
      <xdr:nvGrpSpPr>
        <xdr:cNvPr id="31" name="Groupe SAILFISH"/>
        <xdr:cNvGrpSpPr/>
      </xdr:nvGrpSpPr>
      <xdr:grpSpPr>
        <a:xfrm>
          <a:off x="64210" y="2727393"/>
          <a:ext cx="2317039" cy="560293"/>
          <a:chOff x="145677" y="2678206"/>
          <a:chExt cx="2860759" cy="608679"/>
        </a:xfrm>
      </xdr:grpSpPr>
      <xdr:sp macro="" textlink="">
        <xdr:nvSpPr>
          <xdr:cNvPr id="427" name="SAILFISH">
            <a:hlinkClick xmlns:r="http://schemas.openxmlformats.org/officeDocument/2006/relationships" r:id="rId4"/>
          </xdr:cNvPr>
          <xdr:cNvSpPr/>
        </xdr:nvSpPr>
        <xdr:spPr>
          <a:xfrm>
            <a:off x="145677" y="2678206"/>
            <a:ext cx="1438152" cy="608679"/>
          </a:xfrm>
          <a:prstGeom prst="flowChartAlternateProcess">
            <a:avLst/>
          </a:prstGeom>
          <a:solidFill>
            <a:schemeClr val="bg2">
              <a:lumMod val="90000"/>
            </a:schemeClr>
          </a:solidFill>
        </xdr:spPr>
        <xdr:style>
          <a:lnRef idx="1">
            <a:schemeClr val="dk1"/>
          </a:lnRef>
          <a:fillRef idx="2">
            <a:schemeClr val="dk1"/>
          </a:fillRef>
          <a:effectRef idx="1">
            <a:schemeClr val="dk1"/>
          </a:effectRef>
          <a:fontRef idx="minor">
            <a:schemeClr val="dk1"/>
          </a:fontRef>
        </xdr:style>
        <xdr:txBody>
          <a:bodyPr vertOverflow="clip" horzOverflow="clip" lIns="0" tIns="0" rIns="0" bIns="0" rtlCol="0" anchor="ctr"/>
          <a:lstStyle/>
          <a:p>
            <a:pPr algn="ctr"/>
            <a:r>
              <a:rPr lang="fr-FR" sz="1000" b="1">
                <a:latin typeface="Times New Roman" pitchFamily="18" charset="0"/>
                <a:cs typeface="Times New Roman" pitchFamily="18" charset="0"/>
              </a:rPr>
              <a:t>SAILFISH</a:t>
            </a:r>
            <a:br>
              <a:rPr lang="fr-FR" sz="1000" b="1">
                <a:latin typeface="Times New Roman" pitchFamily="18" charset="0"/>
                <a:cs typeface="Times New Roman" pitchFamily="18" charset="0"/>
              </a:rPr>
            </a:br>
            <a:r>
              <a:rPr lang="fr-FR" sz="1000" b="1">
                <a:latin typeface="Times New Roman" pitchFamily="18" charset="0"/>
                <a:cs typeface="Times New Roman" pitchFamily="18" charset="0"/>
              </a:rPr>
              <a:t>7h10</a:t>
            </a:r>
            <a:br>
              <a:rPr lang="fr-FR" sz="1000" b="1">
                <a:latin typeface="Times New Roman" pitchFamily="18" charset="0"/>
                <a:cs typeface="Times New Roman" pitchFamily="18" charset="0"/>
              </a:rPr>
            </a:br>
            <a:r>
              <a:rPr lang="fr-FR" sz="800" b="0">
                <a:latin typeface="Times New Roman" pitchFamily="18" charset="0"/>
                <a:cs typeface="Times New Roman" pitchFamily="18" charset="0"/>
              </a:rPr>
              <a:t>Citrix</a:t>
            </a:r>
            <a:endParaRPr lang="fr-FR" sz="1000" b="0">
              <a:latin typeface="Times New Roman" pitchFamily="18" charset="0"/>
              <a:cs typeface="Times New Roman" pitchFamily="18" charset="0"/>
            </a:endParaRPr>
          </a:p>
        </xdr:txBody>
      </xdr:sp>
      <xdr:sp macro="[0]!SAILFISH" textlink="">
        <xdr:nvSpPr>
          <xdr:cNvPr id="428" name="SAILFISH_MSG"/>
          <xdr:cNvSpPr/>
        </xdr:nvSpPr>
        <xdr:spPr bwMode="auto">
          <a:xfrm>
            <a:off x="1923434" y="2682803"/>
            <a:ext cx="1076807" cy="181046"/>
          </a:xfrm>
          <a:prstGeom prst="rect">
            <a:avLst/>
          </a:prstGeom>
          <a:solidFill>
            <a:srgbClr val="FFFFFF"/>
          </a:solidFill>
          <a:ln w="9525">
            <a:miter lim="800000"/>
            <a:headEnd/>
            <a:tailEnd/>
          </a:ln>
        </xdr:spPr>
        <xdr:txBody>
          <a:bodyPr vertOverflow="clip" wrap="square" lIns="0" tIns="0" rIns="0" bIns="0" anchor="ctr" upright="1"/>
          <a:lstStyle/>
          <a:p>
            <a:pPr algn="ctr" rtl="0">
              <a:defRPr sz="1000"/>
            </a:pPr>
            <a:r>
              <a:rPr lang="fr-FR" sz="1000" b="1" i="0" u="none" strike="noStrike" baseline="0">
                <a:solidFill>
                  <a:srgbClr val="003300"/>
                </a:solidFill>
                <a:latin typeface="Times New Roman"/>
                <a:cs typeface="Times New Roman"/>
              </a:rPr>
              <a:t>MSG</a:t>
            </a:r>
          </a:p>
        </xdr:txBody>
      </xdr:sp>
      <xdr:sp macro="" textlink="">
        <xdr:nvSpPr>
          <xdr:cNvPr id="430" name="SAILFISH BONUS"/>
          <xdr:cNvSpPr/>
        </xdr:nvSpPr>
        <xdr:spPr>
          <a:xfrm>
            <a:off x="1622072" y="2690752"/>
            <a:ext cx="223455" cy="595487"/>
          </a:xfrm>
          <a:prstGeom prst="roundRect">
            <a:avLst/>
          </a:prstGeom>
          <a:gradFill>
            <a:gsLst>
              <a:gs pos="0">
                <a:schemeClr val="dk1">
                  <a:tint val="50000"/>
                  <a:satMod val="300000"/>
                </a:schemeClr>
              </a:gs>
              <a:gs pos="35000">
                <a:schemeClr val="dk1">
                  <a:tint val="37000"/>
                  <a:satMod val="300000"/>
                </a:schemeClr>
              </a:gs>
              <a:gs pos="100000">
                <a:schemeClr val="dk1">
                  <a:tint val="15000"/>
                  <a:satMod val="350000"/>
                </a:schemeClr>
              </a:gs>
            </a:gsLst>
            <a:lin ang="16200000" scaled="1"/>
          </a:gra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000"/>
          </a:p>
        </xdr:txBody>
      </xdr:sp>
      <xdr:sp macro="[0]!Afficher_SAILFISH" textlink="">
        <xdr:nvSpPr>
          <xdr:cNvPr id="431" name="SAILFISH feuille"/>
          <xdr:cNvSpPr/>
        </xdr:nvSpPr>
        <xdr:spPr>
          <a:xfrm>
            <a:off x="1918664" y="2909662"/>
            <a:ext cx="1087772" cy="357709"/>
          </a:xfrm>
          <a:prstGeom prst="roundRect">
            <a:avLst/>
          </a:prstGeom>
          <a:solidFill>
            <a:schemeClr val="bg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wrap="none" lIns="36000" tIns="0" rIns="36000" bIns="0" rtlCol="0" anchor="ctr" anchorCtr="0"/>
          <a:lstStyle/>
          <a:p>
            <a:pPr algn="ctr"/>
            <a:r>
              <a:rPr lang="fr-FR" sz="1000" b="1" baseline="0">
                <a:solidFill>
                  <a:sysClr val="windowText" lastClr="000000"/>
                </a:solidFill>
              </a:rPr>
              <a:t>FEUILLE</a:t>
            </a:r>
          </a:p>
        </xdr:txBody>
      </xdr:sp>
    </xdr:grpSp>
    <xdr:clientData/>
  </xdr:twoCellAnchor>
  <xdr:twoCellAnchor editAs="absolute">
    <xdr:from>
      <xdr:col>0</xdr:col>
      <xdr:colOff>56094</xdr:colOff>
      <xdr:row>5</xdr:row>
      <xdr:rowOff>507201</xdr:rowOff>
    </xdr:from>
    <xdr:to>
      <xdr:col>0</xdr:col>
      <xdr:colOff>2434168</xdr:colOff>
      <xdr:row>6</xdr:row>
      <xdr:rowOff>307974</xdr:rowOff>
    </xdr:to>
    <xdr:grpSp>
      <xdr:nvGrpSpPr>
        <xdr:cNvPr id="195" name="Groupe SWIFT-T2S-C-UTEST"/>
        <xdr:cNvGrpSpPr/>
      </xdr:nvGrpSpPr>
      <xdr:grpSpPr>
        <a:xfrm>
          <a:off x="56094" y="4793451"/>
          <a:ext cx="2378074" cy="562773"/>
          <a:chOff x="3455768" y="6589060"/>
          <a:chExt cx="2899754" cy="478505"/>
        </a:xfrm>
      </xdr:grpSpPr>
      <xdr:sp macro="" textlink="">
        <xdr:nvSpPr>
          <xdr:cNvPr id="196" name="SWIFT-T2S-C_UTEST">
            <a:hlinkClick xmlns:r="http://schemas.openxmlformats.org/officeDocument/2006/relationships" r:id="rId4"/>
          </xdr:cNvPr>
          <xdr:cNvSpPr/>
        </xdr:nvSpPr>
        <xdr:spPr>
          <a:xfrm>
            <a:off x="3455768" y="6589060"/>
            <a:ext cx="1411383" cy="478505"/>
          </a:xfrm>
          <a:prstGeom prst="flowChartAlternateProcess">
            <a:avLst/>
          </a:prstGeom>
          <a:solidFill>
            <a:schemeClr val="accent2">
              <a:lumMod val="40000"/>
              <a:lumOff val="60000"/>
            </a:schemeClr>
          </a:solidFill>
        </xdr:spPr>
        <xdr:style>
          <a:lnRef idx="1">
            <a:schemeClr val="dk1"/>
          </a:lnRef>
          <a:fillRef idx="2">
            <a:schemeClr val="dk1"/>
          </a:fillRef>
          <a:effectRef idx="1">
            <a:schemeClr val="dk1"/>
          </a:effectRef>
          <a:fontRef idx="minor">
            <a:schemeClr val="dk1"/>
          </a:fontRef>
        </xdr:style>
        <xdr:txBody>
          <a:bodyPr vertOverflow="clip" horzOverflow="clip" lIns="0" tIns="0" rIns="0" bIns="0" rtlCol="0" anchor="ctr"/>
          <a:lstStyle/>
          <a:p>
            <a:pPr algn="ctr"/>
            <a:r>
              <a:rPr lang="fr-FR" sz="1000" b="1">
                <a:latin typeface="Times New Roman" pitchFamily="18" charset="0"/>
                <a:cs typeface="Times New Roman" pitchFamily="18" charset="0"/>
              </a:rPr>
              <a:t>SWIFT-T2S-CUST-UTEST 7h20</a:t>
            </a:r>
          </a:p>
        </xdr:txBody>
      </xdr:sp>
      <xdr:sp macro="[0]!SWIFT_T2S_C_UTEST" textlink="">
        <xdr:nvSpPr>
          <xdr:cNvPr id="197" name="SWIFT_T2S_C_UTEST_MSg"/>
          <xdr:cNvSpPr/>
        </xdr:nvSpPr>
        <xdr:spPr bwMode="auto">
          <a:xfrm>
            <a:off x="5258376" y="6620652"/>
            <a:ext cx="1076807" cy="181046"/>
          </a:xfrm>
          <a:prstGeom prst="rect">
            <a:avLst/>
          </a:prstGeom>
          <a:solidFill>
            <a:srgbClr val="FFFFFF"/>
          </a:solidFill>
          <a:ln w="9525">
            <a:miter lim="800000"/>
            <a:headEnd/>
            <a:tailEnd/>
          </a:ln>
        </xdr:spPr>
        <xdr:txBody>
          <a:bodyPr vertOverflow="clip" wrap="square" lIns="0" tIns="0" rIns="0" bIns="0" anchor="ctr" upright="1"/>
          <a:lstStyle/>
          <a:p>
            <a:pPr algn="ctr" rtl="0">
              <a:defRPr sz="1000"/>
            </a:pPr>
            <a:r>
              <a:rPr lang="fr-FR" sz="1000" b="1" i="0" u="none" strike="noStrike" baseline="0">
                <a:solidFill>
                  <a:srgbClr val="003300"/>
                </a:solidFill>
                <a:latin typeface="Times New Roman"/>
                <a:cs typeface="Times New Roman"/>
              </a:rPr>
              <a:t>MSG</a:t>
            </a:r>
          </a:p>
        </xdr:txBody>
      </xdr:sp>
      <xdr:sp macro="" textlink="">
        <xdr:nvSpPr>
          <xdr:cNvPr id="199" name="SWIFT-T2S-C BONUS"/>
          <xdr:cNvSpPr/>
        </xdr:nvSpPr>
        <xdr:spPr>
          <a:xfrm>
            <a:off x="4905395" y="6601605"/>
            <a:ext cx="247869" cy="441983"/>
          </a:xfrm>
          <a:prstGeom prst="roundRect">
            <a:avLst/>
          </a:prstGeom>
          <a:gradFill>
            <a:gsLst>
              <a:gs pos="0">
                <a:schemeClr val="dk1">
                  <a:tint val="50000"/>
                  <a:satMod val="300000"/>
                </a:schemeClr>
              </a:gs>
              <a:gs pos="35000">
                <a:schemeClr val="dk1">
                  <a:tint val="37000"/>
                  <a:satMod val="300000"/>
                </a:schemeClr>
              </a:gs>
              <a:gs pos="100000">
                <a:schemeClr val="dk1">
                  <a:tint val="15000"/>
                  <a:satMod val="350000"/>
                </a:schemeClr>
              </a:gs>
            </a:gsLst>
            <a:lin ang="16200000" scaled="1"/>
          </a:gra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000"/>
          </a:p>
        </xdr:txBody>
      </xdr:sp>
      <xdr:sp macro="[0]!Afficher_SWIFT_T2S_CUST_UTEST" textlink="">
        <xdr:nvSpPr>
          <xdr:cNvPr id="200" name="SWIFT_T2S_C_UTEST_feuille"/>
          <xdr:cNvSpPr/>
        </xdr:nvSpPr>
        <xdr:spPr>
          <a:xfrm>
            <a:off x="5253607" y="6846777"/>
            <a:ext cx="1101915" cy="212784"/>
          </a:xfrm>
          <a:prstGeom prst="roundRect">
            <a:avLst/>
          </a:prstGeom>
          <a:solidFill>
            <a:srgbClr val="FFFFFF"/>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wrap="none" lIns="36000" tIns="0" rIns="36000" bIns="0" rtlCol="0" anchor="ctr" anchorCtr="0"/>
          <a:lstStyle/>
          <a:p>
            <a:pPr algn="ctr"/>
            <a:r>
              <a:rPr lang="fr-FR" sz="1000" b="1" baseline="0">
                <a:solidFill>
                  <a:sysClr val="windowText" lastClr="000000"/>
                </a:solidFill>
              </a:rPr>
              <a:t>FEUILLE</a:t>
            </a:r>
          </a:p>
        </xdr:txBody>
      </xdr:sp>
    </xdr:grpSp>
    <xdr:clientData/>
  </xdr:twoCellAnchor>
  <xdr:twoCellAnchor editAs="absolute">
    <xdr:from>
      <xdr:col>0</xdr:col>
      <xdr:colOff>38061</xdr:colOff>
      <xdr:row>4</xdr:row>
      <xdr:rowOff>536214</xdr:rowOff>
    </xdr:from>
    <xdr:to>
      <xdr:col>0</xdr:col>
      <xdr:colOff>2444752</xdr:colOff>
      <xdr:row>5</xdr:row>
      <xdr:rowOff>412749</xdr:rowOff>
    </xdr:to>
    <xdr:grpSp>
      <xdr:nvGrpSpPr>
        <xdr:cNvPr id="503" name="Groupe SWIFT-T2S-C-EAC"/>
        <xdr:cNvGrpSpPr/>
      </xdr:nvGrpSpPr>
      <xdr:grpSpPr>
        <a:xfrm>
          <a:off x="38061" y="4060464"/>
          <a:ext cx="2406691" cy="638535"/>
          <a:chOff x="3429000" y="6589059"/>
          <a:chExt cx="2905676" cy="460598"/>
        </a:xfrm>
      </xdr:grpSpPr>
      <xdr:sp macro="" textlink="">
        <xdr:nvSpPr>
          <xdr:cNvPr id="504" name="SWIFT-T2S-C_EAC">
            <a:hlinkClick xmlns:r="http://schemas.openxmlformats.org/officeDocument/2006/relationships" r:id="rId4"/>
          </xdr:cNvPr>
          <xdr:cNvSpPr/>
        </xdr:nvSpPr>
        <xdr:spPr>
          <a:xfrm>
            <a:off x="3429000" y="6589059"/>
            <a:ext cx="1438152" cy="460598"/>
          </a:xfrm>
          <a:prstGeom prst="flowChartAlternateProcess">
            <a:avLst/>
          </a:prstGeom>
          <a:solidFill>
            <a:schemeClr val="accent2">
              <a:lumMod val="40000"/>
              <a:lumOff val="60000"/>
            </a:schemeClr>
          </a:solidFill>
        </xdr:spPr>
        <xdr:style>
          <a:lnRef idx="1">
            <a:schemeClr val="dk1"/>
          </a:lnRef>
          <a:fillRef idx="2">
            <a:schemeClr val="dk1"/>
          </a:fillRef>
          <a:effectRef idx="1">
            <a:schemeClr val="dk1"/>
          </a:effectRef>
          <a:fontRef idx="minor">
            <a:schemeClr val="dk1"/>
          </a:fontRef>
        </xdr:style>
        <xdr:txBody>
          <a:bodyPr vertOverflow="clip" horzOverflow="clip" lIns="0" tIns="0" rIns="0" bIns="0" rtlCol="0" anchor="ctr"/>
          <a:lstStyle/>
          <a:p>
            <a:pPr algn="ctr"/>
            <a:r>
              <a:rPr lang="fr-FR" sz="1000" b="1">
                <a:latin typeface="Times New Roman" pitchFamily="18" charset="0"/>
                <a:cs typeface="Times New Roman" pitchFamily="18" charset="0"/>
              </a:rPr>
              <a:t>SWIFT-T2S-CUST-EAC</a:t>
            </a:r>
            <a:br>
              <a:rPr lang="fr-FR" sz="1000" b="1">
                <a:latin typeface="Times New Roman" pitchFamily="18" charset="0"/>
                <a:cs typeface="Times New Roman" pitchFamily="18" charset="0"/>
              </a:rPr>
            </a:br>
            <a:r>
              <a:rPr lang="fr-FR" sz="1000" b="1">
                <a:latin typeface="Times New Roman" pitchFamily="18" charset="0"/>
                <a:cs typeface="Times New Roman" pitchFamily="18" charset="0"/>
              </a:rPr>
              <a:t> 7h20</a:t>
            </a:r>
          </a:p>
        </xdr:txBody>
      </xdr:sp>
      <xdr:sp macro="[0]!SWIFT_T2S_C_EAC" textlink="">
        <xdr:nvSpPr>
          <xdr:cNvPr id="505" name="SWIFT_T2S_C_EAC_MSG"/>
          <xdr:cNvSpPr/>
        </xdr:nvSpPr>
        <xdr:spPr bwMode="auto">
          <a:xfrm>
            <a:off x="5257869" y="6616558"/>
            <a:ext cx="1076807" cy="181046"/>
          </a:xfrm>
          <a:prstGeom prst="rect">
            <a:avLst/>
          </a:prstGeom>
          <a:solidFill>
            <a:srgbClr val="FFFFFF"/>
          </a:solidFill>
          <a:ln w="9525">
            <a:miter lim="800000"/>
            <a:headEnd/>
            <a:tailEnd/>
          </a:ln>
        </xdr:spPr>
        <xdr:txBody>
          <a:bodyPr vertOverflow="clip" wrap="square" lIns="0" tIns="0" rIns="0" bIns="0" anchor="ctr" upright="1"/>
          <a:lstStyle/>
          <a:p>
            <a:pPr algn="ctr" rtl="0">
              <a:defRPr sz="1000"/>
            </a:pPr>
            <a:r>
              <a:rPr lang="fr-FR" sz="1000" b="1" i="0" u="none" strike="noStrike" baseline="0">
                <a:solidFill>
                  <a:srgbClr val="003300"/>
                </a:solidFill>
                <a:latin typeface="Times New Roman"/>
                <a:cs typeface="Times New Roman"/>
              </a:rPr>
              <a:t>MSG</a:t>
            </a:r>
          </a:p>
        </xdr:txBody>
      </xdr:sp>
      <xdr:sp macro="" textlink="">
        <xdr:nvSpPr>
          <xdr:cNvPr id="507" name="SWIFT-T2S-C BONUS"/>
          <xdr:cNvSpPr/>
        </xdr:nvSpPr>
        <xdr:spPr>
          <a:xfrm>
            <a:off x="4905394" y="6601606"/>
            <a:ext cx="261188" cy="428821"/>
          </a:xfrm>
          <a:prstGeom prst="roundRect">
            <a:avLst/>
          </a:prstGeom>
          <a:gradFill>
            <a:gsLst>
              <a:gs pos="0">
                <a:schemeClr val="dk1">
                  <a:tint val="50000"/>
                  <a:satMod val="300000"/>
                </a:schemeClr>
              </a:gs>
              <a:gs pos="35000">
                <a:schemeClr val="dk1">
                  <a:tint val="37000"/>
                  <a:satMod val="300000"/>
                </a:schemeClr>
              </a:gs>
              <a:gs pos="100000">
                <a:schemeClr val="dk1">
                  <a:tint val="15000"/>
                  <a:satMod val="350000"/>
                </a:schemeClr>
              </a:gs>
            </a:gsLst>
            <a:lin ang="16200000" scaled="1"/>
          </a:gra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000"/>
          </a:p>
        </xdr:txBody>
      </xdr:sp>
      <xdr:sp macro="[0]!Afficher_SWIFT_T2S_EAC" textlink="">
        <xdr:nvSpPr>
          <xdr:cNvPr id="508" name="SWIFT_T2S_C_EAC_feuille"/>
          <xdr:cNvSpPr/>
        </xdr:nvSpPr>
        <xdr:spPr>
          <a:xfrm>
            <a:off x="5253099" y="6818415"/>
            <a:ext cx="1067546" cy="219646"/>
          </a:xfrm>
          <a:prstGeom prst="roundRect">
            <a:avLst/>
          </a:prstGeom>
          <a:solidFill>
            <a:srgbClr val="FFFFFF"/>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wrap="none" lIns="36000" tIns="0" rIns="36000" bIns="0" rtlCol="0" anchor="ctr" anchorCtr="0"/>
          <a:lstStyle/>
          <a:p>
            <a:pPr algn="ctr"/>
            <a:r>
              <a:rPr lang="fr-FR" sz="1000" b="1" baseline="0">
                <a:solidFill>
                  <a:sysClr val="windowText" lastClr="000000"/>
                </a:solidFill>
              </a:rPr>
              <a:t>FEUILLE</a:t>
            </a:r>
          </a:p>
        </xdr:txBody>
      </xdr:sp>
    </xdr:grpSp>
    <xdr:clientData/>
  </xdr:twoCellAnchor>
  <xdr:twoCellAnchor editAs="absolute">
    <xdr:from>
      <xdr:col>0</xdr:col>
      <xdr:colOff>74895</xdr:colOff>
      <xdr:row>0</xdr:row>
      <xdr:rowOff>843256</xdr:rowOff>
    </xdr:from>
    <xdr:to>
      <xdr:col>0</xdr:col>
      <xdr:colOff>2402535</xdr:colOff>
      <xdr:row>1</xdr:row>
      <xdr:rowOff>263347</xdr:rowOff>
    </xdr:to>
    <xdr:grpSp>
      <xdr:nvGrpSpPr>
        <xdr:cNvPr id="397" name="Groupe SWIFT-T2S-P"/>
        <xdr:cNvGrpSpPr/>
      </xdr:nvGrpSpPr>
      <xdr:grpSpPr>
        <a:xfrm>
          <a:off x="74895" y="843256"/>
          <a:ext cx="2327640" cy="658341"/>
          <a:chOff x="3429000" y="6589059"/>
          <a:chExt cx="2854564" cy="622881"/>
        </a:xfrm>
      </xdr:grpSpPr>
      <xdr:sp macro="" textlink="">
        <xdr:nvSpPr>
          <xdr:cNvPr id="400" name="SWIFT-T2S-P">
            <a:hlinkClick xmlns:r="http://schemas.openxmlformats.org/officeDocument/2006/relationships" r:id="rId4"/>
          </xdr:cNvPr>
          <xdr:cNvSpPr/>
        </xdr:nvSpPr>
        <xdr:spPr>
          <a:xfrm>
            <a:off x="3429000" y="6589059"/>
            <a:ext cx="1438151" cy="555216"/>
          </a:xfrm>
          <a:prstGeom prst="flowChartAlternateProcess">
            <a:avLst/>
          </a:prstGeom>
          <a:solidFill>
            <a:schemeClr val="accent2">
              <a:lumMod val="40000"/>
              <a:lumOff val="60000"/>
            </a:schemeClr>
          </a:solidFill>
        </xdr:spPr>
        <xdr:style>
          <a:lnRef idx="1">
            <a:schemeClr val="dk1"/>
          </a:lnRef>
          <a:fillRef idx="2">
            <a:schemeClr val="dk1"/>
          </a:fillRef>
          <a:effectRef idx="1">
            <a:schemeClr val="dk1"/>
          </a:effectRef>
          <a:fontRef idx="minor">
            <a:schemeClr val="dk1"/>
          </a:fontRef>
        </xdr:style>
        <xdr:txBody>
          <a:bodyPr vertOverflow="clip" horzOverflow="clip" lIns="0" tIns="0" rIns="0" bIns="0" rtlCol="0" anchor="ctr"/>
          <a:lstStyle/>
          <a:p>
            <a:pPr algn="ctr"/>
            <a:r>
              <a:rPr lang="fr-FR" sz="1000" b="1">
                <a:latin typeface="Times New Roman" pitchFamily="18" charset="0"/>
                <a:cs typeface="Times New Roman" pitchFamily="18" charset="0"/>
              </a:rPr>
              <a:t>SWIFT-T2S-PROD</a:t>
            </a:r>
            <a:br>
              <a:rPr lang="fr-FR" sz="1000" b="1">
                <a:latin typeface="Times New Roman" pitchFamily="18" charset="0"/>
                <a:cs typeface="Times New Roman" pitchFamily="18" charset="0"/>
              </a:rPr>
            </a:br>
            <a:r>
              <a:rPr lang="fr-FR" sz="1000" b="1">
                <a:latin typeface="Times New Roman" pitchFamily="18" charset="0"/>
                <a:cs typeface="Times New Roman" pitchFamily="18" charset="0"/>
              </a:rPr>
              <a:t> 6h25</a:t>
            </a:r>
          </a:p>
        </xdr:txBody>
      </xdr:sp>
      <xdr:sp macro="[0]!SWIFT_T2S_P" textlink="">
        <xdr:nvSpPr>
          <xdr:cNvPr id="401" name="SWIFT_T2S_P_MSG"/>
          <xdr:cNvSpPr/>
        </xdr:nvSpPr>
        <xdr:spPr bwMode="auto">
          <a:xfrm>
            <a:off x="5206757" y="6653736"/>
            <a:ext cx="1076807" cy="181046"/>
          </a:xfrm>
          <a:prstGeom prst="rect">
            <a:avLst/>
          </a:prstGeom>
          <a:solidFill>
            <a:srgbClr val="FFFFFF"/>
          </a:solidFill>
          <a:ln w="9525">
            <a:miter lim="800000"/>
            <a:headEnd/>
            <a:tailEnd/>
          </a:ln>
        </xdr:spPr>
        <xdr:txBody>
          <a:bodyPr vertOverflow="clip" wrap="square" lIns="0" tIns="0" rIns="0" bIns="0" anchor="ctr" upright="1"/>
          <a:lstStyle/>
          <a:p>
            <a:pPr algn="ctr" rtl="0">
              <a:defRPr sz="1000"/>
            </a:pPr>
            <a:r>
              <a:rPr lang="fr-FR" sz="1000" b="1" i="0" u="none" strike="noStrike" baseline="0">
                <a:solidFill>
                  <a:srgbClr val="003300"/>
                </a:solidFill>
                <a:latin typeface="Times New Roman"/>
                <a:cs typeface="Times New Roman"/>
              </a:rPr>
              <a:t>MSG</a:t>
            </a:r>
          </a:p>
        </xdr:txBody>
      </xdr:sp>
      <xdr:sp macro="" textlink="">
        <xdr:nvSpPr>
          <xdr:cNvPr id="403" name="SWIFT-T2S-P BONUS"/>
          <xdr:cNvSpPr/>
        </xdr:nvSpPr>
        <xdr:spPr>
          <a:xfrm>
            <a:off x="4905395" y="6601609"/>
            <a:ext cx="223455" cy="595487"/>
          </a:xfrm>
          <a:prstGeom prst="roundRect">
            <a:avLst/>
          </a:prstGeom>
          <a:gradFill>
            <a:gsLst>
              <a:gs pos="0">
                <a:schemeClr val="dk1">
                  <a:tint val="50000"/>
                  <a:satMod val="300000"/>
                </a:schemeClr>
              </a:gs>
              <a:gs pos="35000">
                <a:schemeClr val="dk1">
                  <a:tint val="37000"/>
                  <a:satMod val="300000"/>
                </a:schemeClr>
              </a:gs>
              <a:gs pos="100000">
                <a:schemeClr val="dk1">
                  <a:tint val="15000"/>
                  <a:satMod val="350000"/>
                </a:schemeClr>
              </a:gs>
            </a:gsLst>
            <a:lin ang="16200000" scaled="1"/>
          </a:gra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000"/>
          </a:p>
        </xdr:txBody>
      </xdr:sp>
      <xdr:sp macro="[0]!Afficher_SWIFT_T2S_Prod" textlink="">
        <xdr:nvSpPr>
          <xdr:cNvPr id="404" name="SWIFT-T2S-P feuille"/>
          <xdr:cNvSpPr/>
        </xdr:nvSpPr>
        <xdr:spPr>
          <a:xfrm>
            <a:off x="5176030" y="6826509"/>
            <a:ext cx="1094410" cy="385431"/>
          </a:xfrm>
          <a:prstGeom prst="roundRect">
            <a:avLst/>
          </a:prstGeom>
          <a:solidFill>
            <a:srgbClr val="FFFFFF"/>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wrap="none" lIns="36000" tIns="0" rIns="36000" bIns="0" rtlCol="0" anchor="ctr" anchorCtr="0"/>
          <a:lstStyle/>
          <a:p>
            <a:pPr algn="ctr"/>
            <a:r>
              <a:rPr lang="fr-FR" sz="1000" b="1" baseline="0">
                <a:solidFill>
                  <a:sysClr val="windowText" lastClr="000000"/>
                </a:solidFill>
              </a:rPr>
              <a:t>FEUILLE</a:t>
            </a:r>
          </a:p>
        </xdr:txBody>
      </xdr:sp>
    </xdr:grpSp>
    <xdr:clientData/>
  </xdr:twoCellAnchor>
  <xdr:twoCellAnchor editAs="absolute">
    <xdr:from>
      <xdr:col>3</xdr:col>
      <xdr:colOff>2111</xdr:colOff>
      <xdr:row>0</xdr:row>
      <xdr:rowOff>1116658</xdr:rowOff>
    </xdr:from>
    <xdr:to>
      <xdr:col>3</xdr:col>
      <xdr:colOff>1195911</xdr:colOff>
      <xdr:row>1</xdr:row>
      <xdr:rowOff>201083</xdr:rowOff>
    </xdr:to>
    <xdr:sp macro="[0]!KEEPASS_PSA" textlink="">
      <xdr:nvSpPr>
        <xdr:cNvPr id="13" name="Pentagone régulier 12"/>
        <xdr:cNvSpPr/>
      </xdr:nvSpPr>
      <xdr:spPr bwMode="auto">
        <a:xfrm flipH="1" flipV="1">
          <a:off x="6934194" y="1116658"/>
          <a:ext cx="1193800" cy="322675"/>
        </a:xfrm>
        <a:prstGeom prst="pentagon">
          <a:avLst/>
        </a:prstGeom>
        <a:ln>
          <a:headEnd/>
          <a:tailEnd/>
        </a:ln>
      </xdr:spPr>
      <xdr:style>
        <a:lnRef idx="0">
          <a:schemeClr val="accent3"/>
        </a:lnRef>
        <a:fillRef idx="3">
          <a:schemeClr val="accent3"/>
        </a:fillRef>
        <a:effectRef idx="3">
          <a:schemeClr val="accent3"/>
        </a:effectRef>
        <a:fontRef idx="minor">
          <a:schemeClr val="lt1"/>
        </a:fontRef>
      </xdr:style>
      <xdr:txBody>
        <a:bodyPr vertOverflow="clip" horzOverflow="clip" wrap="square" lIns="0" tIns="0" rIns="0" bIns="0" rtlCol="0" anchor="ctr" upright="1"/>
        <a:lstStyle/>
        <a:p>
          <a:pPr algn="ctr" rtl="0"/>
          <a:r>
            <a:rPr lang="fr-FR" sz="1000" b="1" i="0" u="none" strike="noStrike" baseline="0">
              <a:solidFill>
                <a:schemeClr val="accent2"/>
              </a:solidFill>
              <a:latin typeface="Times New Roman"/>
              <a:cs typeface="Times New Roman"/>
            </a:rPr>
            <a:t>Kee PSA</a:t>
          </a:r>
        </a:p>
      </xdr:txBody>
    </xdr:sp>
    <xdr:clientData/>
  </xdr:twoCellAnchor>
  <xdr:twoCellAnchor editAs="absolute">
    <xdr:from>
      <xdr:col>0</xdr:col>
      <xdr:colOff>78317</xdr:colOff>
      <xdr:row>2</xdr:row>
      <xdr:rowOff>71982</xdr:rowOff>
    </xdr:from>
    <xdr:to>
      <xdr:col>0</xdr:col>
      <xdr:colOff>2381250</xdr:colOff>
      <xdr:row>2</xdr:row>
      <xdr:rowOff>635000</xdr:rowOff>
    </xdr:to>
    <xdr:grpSp>
      <xdr:nvGrpSpPr>
        <xdr:cNvPr id="240" name="Groupe MAPS-P"/>
        <xdr:cNvGrpSpPr/>
      </xdr:nvGrpSpPr>
      <xdr:grpSpPr>
        <a:xfrm>
          <a:off x="78317" y="2072232"/>
          <a:ext cx="2302933" cy="563018"/>
          <a:chOff x="201706" y="1979254"/>
          <a:chExt cx="2850202" cy="371595"/>
        </a:xfrm>
      </xdr:grpSpPr>
      <xdr:sp macro="[0]!MAPS_TESTS" textlink="">
        <xdr:nvSpPr>
          <xdr:cNvPr id="241" name="MAPS-P">
            <a:hlinkClick xmlns:r="http://schemas.openxmlformats.org/officeDocument/2006/relationships" r:id="rId5"/>
          </xdr:cNvPr>
          <xdr:cNvSpPr/>
        </xdr:nvSpPr>
        <xdr:spPr>
          <a:xfrm>
            <a:off x="201706" y="1979254"/>
            <a:ext cx="1438667" cy="360000"/>
          </a:xfrm>
          <a:prstGeom prst="flowChartAlternateProcess">
            <a:avLst/>
          </a:prstGeom>
          <a:solidFill>
            <a:schemeClr val="tx2">
              <a:lumMod val="60000"/>
              <a:lumOff val="40000"/>
            </a:schemeClr>
          </a:solidFill>
        </xdr:spPr>
        <xdr:style>
          <a:lnRef idx="1">
            <a:schemeClr val="dk1"/>
          </a:lnRef>
          <a:fillRef idx="2">
            <a:schemeClr val="dk1"/>
          </a:fillRef>
          <a:effectRef idx="1">
            <a:schemeClr val="dk1"/>
          </a:effectRef>
          <a:fontRef idx="minor">
            <a:schemeClr val="dk1"/>
          </a:fontRef>
        </xdr:style>
        <xdr:txBody>
          <a:bodyPr vertOverflow="clip" horzOverflow="clip" lIns="0" tIns="0" rIns="0" bIns="0" rtlCol="0" anchor="ctr"/>
          <a:lstStyle/>
          <a:p>
            <a:pPr algn="ctr"/>
            <a:r>
              <a:rPr lang="fr-FR" sz="1200" b="1" baseline="0">
                <a:solidFill>
                  <a:schemeClr val="bg1"/>
                </a:solidFill>
                <a:latin typeface="Times New Roman" pitchFamily="18" charset="0"/>
                <a:ea typeface="+mn-ea"/>
                <a:cs typeface="Times New Roman" pitchFamily="18" charset="0"/>
              </a:rPr>
              <a:t>MAPS-Prod </a:t>
            </a:r>
            <a:r>
              <a:rPr lang="fr-FR" sz="1200" b="1" baseline="0">
                <a:solidFill>
                  <a:srgbClr val="FFFF00"/>
                </a:solidFill>
                <a:latin typeface="Times New Roman" pitchFamily="18" charset="0"/>
                <a:ea typeface="+mn-ea"/>
                <a:cs typeface="Times New Roman" pitchFamily="18" charset="0"/>
              </a:rPr>
              <a:t>BdE</a:t>
            </a:r>
            <a:r>
              <a:rPr lang="fr-FR" sz="1200" b="1" baseline="0">
                <a:solidFill>
                  <a:srgbClr val="FF0000"/>
                </a:solidFill>
                <a:latin typeface="Times New Roman" pitchFamily="18" charset="0"/>
                <a:ea typeface="+mn-ea"/>
                <a:cs typeface="Times New Roman" pitchFamily="18" charset="0"/>
              </a:rPr>
              <a:t/>
            </a:r>
            <a:br>
              <a:rPr lang="fr-FR" sz="1200" b="1" baseline="0">
                <a:solidFill>
                  <a:srgbClr val="FF0000"/>
                </a:solidFill>
                <a:latin typeface="Times New Roman" pitchFamily="18" charset="0"/>
                <a:ea typeface="+mn-ea"/>
                <a:cs typeface="Times New Roman" pitchFamily="18" charset="0"/>
              </a:rPr>
            </a:br>
            <a:r>
              <a:rPr lang="fr-FR" sz="1200" b="1" baseline="0">
                <a:solidFill>
                  <a:schemeClr val="bg1"/>
                </a:solidFill>
                <a:latin typeface="Times New Roman" pitchFamily="18" charset="0"/>
                <a:ea typeface="+mn-ea"/>
                <a:cs typeface="Times New Roman" pitchFamily="18" charset="0"/>
              </a:rPr>
              <a:t>6h30</a:t>
            </a:r>
          </a:p>
        </xdr:txBody>
      </xdr:sp>
      <xdr:sp macro="[0]!MAPS_P_TESTS" textlink="">
        <xdr:nvSpPr>
          <xdr:cNvPr id="246" name="MAPS-P-Bonus"/>
          <xdr:cNvSpPr/>
        </xdr:nvSpPr>
        <xdr:spPr>
          <a:xfrm>
            <a:off x="1667202" y="1991334"/>
            <a:ext cx="258506" cy="352505"/>
          </a:xfrm>
          <a:prstGeom prst="roundRect">
            <a:avLst/>
          </a:prstGeom>
          <a:gradFill>
            <a:gsLst>
              <a:gs pos="0">
                <a:schemeClr val="dk1">
                  <a:tint val="50000"/>
                  <a:satMod val="300000"/>
                </a:schemeClr>
              </a:gs>
              <a:gs pos="35000">
                <a:schemeClr val="dk1">
                  <a:tint val="37000"/>
                  <a:satMod val="300000"/>
                </a:schemeClr>
              </a:gs>
              <a:gs pos="100000">
                <a:schemeClr val="dk1">
                  <a:tint val="15000"/>
                  <a:satMod val="350000"/>
                </a:schemeClr>
              </a:gs>
            </a:gsLst>
            <a:lin ang="16200000" scaled="1"/>
          </a:gra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a:solidFill>
                  <a:srgbClr val="FF0000"/>
                </a:solidFill>
              </a:rPr>
              <a:t>T</a:t>
            </a:r>
          </a:p>
        </xdr:txBody>
      </xdr:sp>
      <xdr:sp macro="[0]!MAPS_P_BDF_OK" textlink="">
        <xdr:nvSpPr>
          <xdr:cNvPr id="247" name="MAPS_P_MSG"/>
          <xdr:cNvSpPr>
            <a:spLocks noChangeAspect="1"/>
          </xdr:cNvSpPr>
        </xdr:nvSpPr>
        <xdr:spPr bwMode="auto">
          <a:xfrm>
            <a:off x="1948766" y="2036521"/>
            <a:ext cx="1103142" cy="128207"/>
          </a:xfrm>
          <a:prstGeom prst="rect">
            <a:avLst/>
          </a:prstGeom>
          <a:solidFill>
            <a:srgbClr val="FFFFFF"/>
          </a:solidFill>
          <a:ln w="9525">
            <a:miter lim="800000"/>
            <a:headEnd/>
            <a:tailEnd/>
          </a:ln>
        </xdr:spPr>
        <xdr:txBody>
          <a:bodyPr vertOverflow="clip" wrap="square" lIns="0" tIns="0" rIns="0" bIns="0" anchor="ctr" upright="1"/>
          <a:lstStyle/>
          <a:p>
            <a:pPr algn="ctr" rtl="0">
              <a:defRPr sz="1000"/>
            </a:pPr>
            <a:r>
              <a:rPr lang="fr-FR" sz="1000" b="1" i="0" u="none" strike="noStrike" baseline="0">
                <a:solidFill>
                  <a:srgbClr val="003300"/>
                </a:solidFill>
                <a:latin typeface="Times New Roman"/>
                <a:cs typeface="Times New Roman"/>
              </a:rPr>
              <a:t>MSG</a:t>
            </a:r>
          </a:p>
        </xdr:txBody>
      </xdr:sp>
      <xdr:sp macro="[0]!Afficher_MAPS_P" textlink="">
        <xdr:nvSpPr>
          <xdr:cNvPr id="249" name="MAPS-P feuille"/>
          <xdr:cNvSpPr/>
        </xdr:nvSpPr>
        <xdr:spPr>
          <a:xfrm>
            <a:off x="1943173" y="2190193"/>
            <a:ext cx="1095710" cy="160656"/>
          </a:xfrm>
          <a:prstGeom prst="roundRect">
            <a:avLst/>
          </a:prstGeom>
          <a:solidFill>
            <a:schemeClr val="bg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wrap="none" lIns="36000" tIns="0" rIns="36000" bIns="0" rtlCol="0" anchor="ctr" anchorCtr="0"/>
          <a:lstStyle/>
          <a:p>
            <a:pPr algn="ctr"/>
            <a:r>
              <a:rPr lang="fr-FR" sz="1050" b="1" baseline="0">
                <a:solidFill>
                  <a:sysClr val="windowText" lastClr="000000"/>
                </a:solidFill>
              </a:rPr>
              <a:t>FEUILLE</a:t>
            </a:r>
          </a:p>
        </xdr:txBody>
      </xdr:sp>
    </xdr:grpSp>
    <xdr:clientData/>
  </xdr:twoCellAnchor>
  <xdr:twoCellAnchor>
    <xdr:from>
      <xdr:col>4</xdr:col>
      <xdr:colOff>152400</xdr:colOff>
      <xdr:row>7</xdr:row>
      <xdr:rowOff>194734</xdr:rowOff>
    </xdr:from>
    <xdr:to>
      <xdr:col>4</xdr:col>
      <xdr:colOff>2222501</xdr:colOff>
      <xdr:row>7</xdr:row>
      <xdr:rowOff>645584</xdr:rowOff>
    </xdr:to>
    <xdr:grpSp>
      <xdr:nvGrpSpPr>
        <xdr:cNvPr id="210" name="Groupe MAPS_A_BDE"/>
        <xdr:cNvGrpSpPr/>
      </xdr:nvGrpSpPr>
      <xdr:grpSpPr>
        <a:xfrm>
          <a:off x="8290983" y="6004984"/>
          <a:ext cx="2070101" cy="450850"/>
          <a:chOff x="3603811" y="2326341"/>
          <a:chExt cx="2826064" cy="398996"/>
        </a:xfrm>
      </xdr:grpSpPr>
      <xdr:sp macro="[0]!MAPS_TESTS" textlink="">
        <xdr:nvSpPr>
          <xdr:cNvPr id="211" name="MAPS_A_BDE">
            <a:hlinkClick xmlns:r="http://schemas.openxmlformats.org/officeDocument/2006/relationships" r:id="rId5"/>
          </xdr:cNvPr>
          <xdr:cNvSpPr/>
        </xdr:nvSpPr>
        <xdr:spPr>
          <a:xfrm>
            <a:off x="3603811" y="2333362"/>
            <a:ext cx="1384720" cy="360000"/>
          </a:xfrm>
          <a:prstGeom prst="flowChartAlternateProcess">
            <a:avLst/>
          </a:prstGeom>
          <a:solidFill>
            <a:srgbClr val="FFFF00"/>
          </a:solidFill>
        </xdr:spPr>
        <xdr:style>
          <a:lnRef idx="1">
            <a:schemeClr val="dk1"/>
          </a:lnRef>
          <a:fillRef idx="2">
            <a:schemeClr val="dk1"/>
          </a:fillRef>
          <a:effectRef idx="1">
            <a:schemeClr val="dk1"/>
          </a:effectRef>
          <a:fontRef idx="minor">
            <a:schemeClr val="dk1"/>
          </a:fontRef>
        </xdr:style>
        <xdr:txBody>
          <a:bodyPr vertOverflow="clip" horzOverflow="clip" lIns="0" tIns="0" rIns="0" bIns="0" rtlCol="0" anchor="ctr"/>
          <a:lstStyle/>
          <a:p>
            <a:pPr algn="ctr"/>
            <a:r>
              <a:rPr lang="fr-FR" sz="900" b="1" baseline="0">
                <a:solidFill>
                  <a:srgbClr val="FF0000"/>
                </a:solidFill>
                <a:latin typeface="Times New Roman" pitchFamily="18" charset="0"/>
                <a:cs typeface="Times New Roman" pitchFamily="18" charset="0"/>
              </a:rPr>
              <a:t>MAPS-A BdE</a:t>
            </a:r>
            <a:br>
              <a:rPr lang="fr-FR" sz="900" b="1" baseline="0">
                <a:solidFill>
                  <a:srgbClr val="FF0000"/>
                </a:solidFill>
                <a:latin typeface="Times New Roman" pitchFamily="18" charset="0"/>
                <a:cs typeface="Times New Roman" pitchFamily="18" charset="0"/>
              </a:rPr>
            </a:br>
            <a:r>
              <a:rPr lang="fr-FR" sz="900" b="1" baseline="0">
                <a:solidFill>
                  <a:srgbClr val="FF0000"/>
                </a:solidFill>
                <a:latin typeface="Times New Roman" pitchFamily="18" charset="0"/>
                <a:cs typeface="Times New Roman" pitchFamily="18" charset="0"/>
              </a:rPr>
              <a:t>7h40</a:t>
            </a:r>
          </a:p>
        </xdr:txBody>
      </xdr:sp>
      <xdr:sp macro="[0]!MAPS_A_TESTS" textlink="">
        <xdr:nvSpPr>
          <xdr:cNvPr id="213" name="MAPS_A_BDE_Test"/>
          <xdr:cNvSpPr/>
        </xdr:nvSpPr>
        <xdr:spPr>
          <a:xfrm>
            <a:off x="5030700" y="2345440"/>
            <a:ext cx="264397" cy="364250"/>
          </a:xfrm>
          <a:prstGeom prst="roundRect">
            <a:avLst/>
          </a:prstGeom>
          <a:gradFill>
            <a:gsLst>
              <a:gs pos="0">
                <a:schemeClr val="dk1">
                  <a:tint val="50000"/>
                  <a:satMod val="300000"/>
                </a:schemeClr>
              </a:gs>
              <a:gs pos="35000">
                <a:schemeClr val="dk1">
                  <a:tint val="37000"/>
                  <a:satMod val="300000"/>
                </a:schemeClr>
              </a:gs>
              <a:gs pos="100000">
                <a:schemeClr val="dk1">
                  <a:tint val="15000"/>
                  <a:satMod val="350000"/>
                </a:schemeClr>
              </a:gs>
            </a:gsLst>
            <a:lin ang="16200000" scaled="1"/>
          </a:gra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00" b="1">
                <a:solidFill>
                  <a:srgbClr val="FF0000"/>
                </a:solidFill>
              </a:rPr>
              <a:t>T</a:t>
            </a:r>
          </a:p>
        </xdr:txBody>
      </xdr:sp>
      <xdr:sp macro="[0]!MAPS_A_BDE_MSG" textlink="">
        <xdr:nvSpPr>
          <xdr:cNvPr id="214" name="MAPS_A_BDE_MSG"/>
          <xdr:cNvSpPr>
            <a:spLocks noChangeAspect="1"/>
          </xdr:cNvSpPr>
        </xdr:nvSpPr>
        <xdr:spPr bwMode="auto">
          <a:xfrm>
            <a:off x="5350874" y="2326341"/>
            <a:ext cx="1079001" cy="160469"/>
          </a:xfrm>
          <a:prstGeom prst="rect">
            <a:avLst/>
          </a:prstGeom>
          <a:solidFill>
            <a:srgbClr val="FFFFFF"/>
          </a:solidFill>
          <a:ln w="9525">
            <a:miter lim="800000"/>
            <a:headEnd/>
            <a:tailEnd/>
          </a:ln>
        </xdr:spPr>
        <xdr:txBody>
          <a:bodyPr vertOverflow="clip" wrap="square" lIns="0" tIns="0" rIns="0" bIns="0" anchor="ctr" upright="1"/>
          <a:lstStyle/>
          <a:p>
            <a:pPr algn="ctr" rtl="0">
              <a:defRPr sz="1000"/>
            </a:pPr>
            <a:r>
              <a:rPr lang="fr-FR" sz="1000" b="1" i="0" u="none" strike="noStrike" baseline="0">
                <a:solidFill>
                  <a:srgbClr val="003300"/>
                </a:solidFill>
                <a:latin typeface="Times New Roman"/>
                <a:cs typeface="Times New Roman"/>
              </a:rPr>
              <a:t>MSG</a:t>
            </a:r>
          </a:p>
        </xdr:txBody>
      </xdr:sp>
      <xdr:sp macro="[0]!Afficher_MAPS_A_BDE" textlink="">
        <xdr:nvSpPr>
          <xdr:cNvPr id="216" name="MAPS_A_BDE_feuille"/>
          <xdr:cNvSpPr/>
        </xdr:nvSpPr>
        <xdr:spPr>
          <a:xfrm>
            <a:off x="5345280" y="2514325"/>
            <a:ext cx="1079413" cy="211012"/>
          </a:xfrm>
          <a:prstGeom prst="roundRect">
            <a:avLst/>
          </a:prstGeom>
          <a:solidFill>
            <a:schemeClr val="bg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wrap="none" lIns="36000" tIns="0" rIns="36000" bIns="0" rtlCol="0" anchor="ctr" anchorCtr="0"/>
          <a:lstStyle/>
          <a:p>
            <a:pPr algn="ctr"/>
            <a:r>
              <a:rPr lang="fr-FR" sz="1000" b="1" baseline="0">
                <a:solidFill>
                  <a:sysClr val="windowText" lastClr="000000"/>
                </a:solidFill>
              </a:rPr>
              <a:t>FEUILLE</a:t>
            </a:r>
          </a:p>
        </xdr:txBody>
      </xdr:sp>
    </xdr:grpSp>
    <xdr:clientData/>
  </xdr:twoCellAnchor>
  <xdr:twoCellAnchor editAs="absolute">
    <xdr:from>
      <xdr:col>0</xdr:col>
      <xdr:colOff>69845</xdr:colOff>
      <xdr:row>7</xdr:row>
      <xdr:rowOff>137584</xdr:rowOff>
    </xdr:from>
    <xdr:to>
      <xdr:col>0</xdr:col>
      <xdr:colOff>2381250</xdr:colOff>
      <xdr:row>7</xdr:row>
      <xdr:rowOff>614894</xdr:rowOff>
    </xdr:to>
    <xdr:grpSp>
      <xdr:nvGrpSpPr>
        <xdr:cNvPr id="219" name="Groupe MAPS_A_BdF"/>
        <xdr:cNvGrpSpPr/>
      </xdr:nvGrpSpPr>
      <xdr:grpSpPr>
        <a:xfrm>
          <a:off x="69845" y="5947834"/>
          <a:ext cx="2311405" cy="477310"/>
          <a:chOff x="3603811" y="2326341"/>
          <a:chExt cx="2826064" cy="383349"/>
        </a:xfrm>
      </xdr:grpSpPr>
      <xdr:sp macro="[0]!MAPS_TESTS" textlink="">
        <xdr:nvSpPr>
          <xdr:cNvPr id="284" name="MAPS_A_BdF">
            <a:hlinkClick xmlns:r="http://schemas.openxmlformats.org/officeDocument/2006/relationships" r:id="rId5"/>
          </xdr:cNvPr>
          <xdr:cNvSpPr/>
        </xdr:nvSpPr>
        <xdr:spPr>
          <a:xfrm>
            <a:off x="3603811" y="2333362"/>
            <a:ext cx="1438668" cy="360000"/>
          </a:xfrm>
          <a:prstGeom prst="flowChartAlternateProcess">
            <a:avLst/>
          </a:prstGeom>
          <a:solidFill>
            <a:schemeClr val="tx2">
              <a:lumMod val="60000"/>
              <a:lumOff val="40000"/>
            </a:schemeClr>
          </a:solidFill>
        </xdr:spPr>
        <xdr:style>
          <a:lnRef idx="1">
            <a:schemeClr val="dk1"/>
          </a:lnRef>
          <a:fillRef idx="2">
            <a:schemeClr val="dk1"/>
          </a:fillRef>
          <a:effectRef idx="1">
            <a:schemeClr val="dk1"/>
          </a:effectRef>
          <a:fontRef idx="minor">
            <a:schemeClr val="dk1"/>
          </a:fontRef>
        </xdr:style>
        <xdr:txBody>
          <a:bodyPr vertOverflow="clip" horzOverflow="clip" lIns="0" tIns="0" rIns="0" bIns="0" rtlCol="0" anchor="ctr"/>
          <a:lstStyle/>
          <a:p>
            <a:pPr algn="ctr"/>
            <a:r>
              <a:rPr lang="fr-FR" sz="900" b="1" baseline="0">
                <a:solidFill>
                  <a:schemeClr val="bg1"/>
                </a:solidFill>
                <a:latin typeface="Times New Roman" pitchFamily="18" charset="0"/>
                <a:cs typeface="Times New Roman" pitchFamily="18" charset="0"/>
              </a:rPr>
              <a:t>MAPS-Acc</a:t>
            </a:r>
            <a:br>
              <a:rPr lang="fr-FR" sz="900" b="1" baseline="0">
                <a:solidFill>
                  <a:schemeClr val="bg1"/>
                </a:solidFill>
                <a:latin typeface="Times New Roman" pitchFamily="18" charset="0"/>
                <a:cs typeface="Times New Roman" pitchFamily="18" charset="0"/>
              </a:rPr>
            </a:br>
            <a:r>
              <a:rPr lang="fr-FR" sz="900" b="1" baseline="0">
                <a:solidFill>
                  <a:schemeClr val="bg1"/>
                </a:solidFill>
                <a:latin typeface="Times New Roman" pitchFamily="18" charset="0"/>
                <a:cs typeface="Times New Roman" pitchFamily="18" charset="0"/>
              </a:rPr>
              <a:t> </a:t>
            </a:r>
            <a:r>
              <a:rPr lang="fr-FR" sz="1000" b="1" baseline="0">
                <a:solidFill>
                  <a:schemeClr val="bg1"/>
                </a:solidFill>
                <a:latin typeface="Times New Roman" pitchFamily="18" charset="0"/>
                <a:cs typeface="Times New Roman" pitchFamily="18" charset="0"/>
              </a:rPr>
              <a:t>BdF</a:t>
            </a:r>
            <a:r>
              <a:rPr lang="fr-FR" sz="900" b="1" baseline="0">
                <a:solidFill>
                  <a:schemeClr val="bg1"/>
                </a:solidFill>
                <a:latin typeface="Times New Roman" pitchFamily="18" charset="0"/>
                <a:cs typeface="Times New Roman" pitchFamily="18" charset="0"/>
              </a:rPr>
              <a:t/>
            </a:r>
            <a:br>
              <a:rPr lang="fr-FR" sz="900" b="1" baseline="0">
                <a:solidFill>
                  <a:schemeClr val="bg1"/>
                </a:solidFill>
                <a:latin typeface="Times New Roman" pitchFamily="18" charset="0"/>
                <a:cs typeface="Times New Roman" pitchFamily="18" charset="0"/>
              </a:rPr>
            </a:br>
            <a:r>
              <a:rPr lang="fr-FR" sz="900" b="1" baseline="0">
                <a:solidFill>
                  <a:schemeClr val="bg1"/>
                </a:solidFill>
                <a:latin typeface="Times New Roman" pitchFamily="18" charset="0"/>
                <a:cs typeface="Times New Roman" pitchFamily="18" charset="0"/>
              </a:rPr>
              <a:t>7h20</a:t>
            </a:r>
          </a:p>
        </xdr:txBody>
      </xdr:sp>
      <xdr:sp macro="[0]!MAPS_A_TESTS" textlink="">
        <xdr:nvSpPr>
          <xdr:cNvPr id="286" name="MAPS_A_BdF_Tests"/>
          <xdr:cNvSpPr/>
        </xdr:nvSpPr>
        <xdr:spPr>
          <a:xfrm>
            <a:off x="5069308" y="2345440"/>
            <a:ext cx="264397" cy="364250"/>
          </a:xfrm>
          <a:prstGeom prst="roundRect">
            <a:avLst/>
          </a:prstGeom>
          <a:gradFill>
            <a:gsLst>
              <a:gs pos="0">
                <a:schemeClr val="dk1">
                  <a:tint val="50000"/>
                  <a:satMod val="300000"/>
                </a:schemeClr>
              </a:gs>
              <a:gs pos="35000">
                <a:schemeClr val="dk1">
                  <a:tint val="37000"/>
                  <a:satMod val="300000"/>
                </a:schemeClr>
              </a:gs>
              <a:gs pos="100000">
                <a:schemeClr val="dk1">
                  <a:tint val="15000"/>
                  <a:satMod val="350000"/>
                </a:schemeClr>
              </a:gs>
            </a:gsLst>
            <a:lin ang="16200000" scaled="1"/>
          </a:gra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00" b="1">
                <a:solidFill>
                  <a:srgbClr val="FF0000"/>
                </a:solidFill>
              </a:rPr>
              <a:t>T</a:t>
            </a:r>
          </a:p>
        </xdr:txBody>
      </xdr:sp>
      <xdr:sp macro="[0]!MAPS_A_BDF_MSG" textlink="">
        <xdr:nvSpPr>
          <xdr:cNvPr id="287" name="MAPS_A_BdF_MSG"/>
          <xdr:cNvSpPr>
            <a:spLocks noChangeAspect="1"/>
          </xdr:cNvSpPr>
        </xdr:nvSpPr>
        <xdr:spPr bwMode="auto">
          <a:xfrm>
            <a:off x="5350874" y="2326341"/>
            <a:ext cx="1079001" cy="160469"/>
          </a:xfrm>
          <a:prstGeom prst="rect">
            <a:avLst/>
          </a:prstGeom>
          <a:solidFill>
            <a:srgbClr val="FFFFFF"/>
          </a:solidFill>
          <a:ln w="9525">
            <a:miter lim="800000"/>
            <a:headEnd/>
            <a:tailEnd/>
          </a:ln>
        </xdr:spPr>
        <xdr:txBody>
          <a:bodyPr vertOverflow="clip" wrap="square" lIns="0" tIns="0" rIns="0" bIns="0" anchor="ctr" upright="1"/>
          <a:lstStyle/>
          <a:p>
            <a:pPr algn="ctr" rtl="0">
              <a:defRPr sz="1000"/>
            </a:pPr>
            <a:r>
              <a:rPr lang="fr-FR" sz="1000" b="1" i="0" u="none" strike="noStrike" baseline="0">
                <a:solidFill>
                  <a:srgbClr val="003300"/>
                </a:solidFill>
                <a:latin typeface="Times New Roman"/>
                <a:cs typeface="Times New Roman"/>
              </a:rPr>
              <a:t>MSG</a:t>
            </a:r>
          </a:p>
        </xdr:txBody>
      </xdr:sp>
      <xdr:sp macro="[0]!Afficher_MAPS_A_BDF" textlink="">
        <xdr:nvSpPr>
          <xdr:cNvPr id="288" name="MAPS_A_BdF_feuille"/>
          <xdr:cNvSpPr/>
        </xdr:nvSpPr>
        <xdr:spPr>
          <a:xfrm>
            <a:off x="5345280" y="2514325"/>
            <a:ext cx="1079413" cy="187541"/>
          </a:xfrm>
          <a:prstGeom prst="roundRect">
            <a:avLst/>
          </a:prstGeom>
          <a:solidFill>
            <a:schemeClr val="bg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wrap="none" lIns="36000" tIns="0" rIns="36000" bIns="0" rtlCol="0" anchor="ctr" anchorCtr="0"/>
          <a:lstStyle/>
          <a:p>
            <a:pPr algn="ctr"/>
            <a:r>
              <a:rPr lang="fr-FR" sz="1000" b="1" baseline="0">
                <a:solidFill>
                  <a:sysClr val="windowText" lastClr="000000"/>
                </a:solidFill>
              </a:rPr>
              <a:t>FEUILLE</a:t>
            </a:r>
          </a:p>
        </xdr:txBody>
      </xdr:sp>
    </xdr:grpSp>
    <xdr:clientData/>
  </xdr:twoCellAnchor>
  <xdr:twoCellAnchor editAs="absolute">
    <xdr:from>
      <xdr:col>2</xdr:col>
      <xdr:colOff>71535</xdr:colOff>
      <xdr:row>4</xdr:row>
      <xdr:rowOff>317501</xdr:rowOff>
    </xdr:from>
    <xdr:to>
      <xdr:col>2</xdr:col>
      <xdr:colOff>1443566</xdr:colOff>
      <xdr:row>5</xdr:row>
      <xdr:rowOff>222250</xdr:rowOff>
    </xdr:to>
    <xdr:grpSp>
      <xdr:nvGrpSpPr>
        <xdr:cNvPr id="5" name="Groupe Passation"/>
        <xdr:cNvGrpSpPr/>
      </xdr:nvGrpSpPr>
      <xdr:grpSpPr>
        <a:xfrm>
          <a:off x="5024535" y="3841751"/>
          <a:ext cx="1372031" cy="666749"/>
          <a:chOff x="9023187" y="3771901"/>
          <a:chExt cx="1559088" cy="685799"/>
        </a:xfrm>
      </xdr:grpSpPr>
      <xdr:sp macro="[0]!Afficher_Passation" textlink="">
        <xdr:nvSpPr>
          <xdr:cNvPr id="198" name="PASSATION"/>
          <xdr:cNvSpPr/>
        </xdr:nvSpPr>
        <xdr:spPr>
          <a:xfrm>
            <a:off x="9023187" y="3771901"/>
            <a:ext cx="1559088" cy="429590"/>
          </a:xfrm>
          <a:prstGeom prst="flowChartAlternateProcess">
            <a:avLst/>
          </a:prstGeom>
          <a:solidFill>
            <a:srgbClr val="FFFFFF"/>
          </a:solidFill>
        </xdr:spPr>
        <xdr:style>
          <a:lnRef idx="1">
            <a:schemeClr val="dk1"/>
          </a:lnRef>
          <a:fillRef idx="2">
            <a:schemeClr val="dk1"/>
          </a:fillRef>
          <a:effectRef idx="1">
            <a:schemeClr val="dk1"/>
          </a:effectRef>
          <a:fontRef idx="minor">
            <a:schemeClr val="dk1"/>
          </a:fontRef>
        </xdr:style>
        <xdr:txBody>
          <a:bodyPr vertOverflow="clip" horzOverflow="clip" lIns="0" tIns="0" rIns="0" bIns="0" rtlCol="0" anchor="ctr"/>
          <a:lstStyle/>
          <a:p>
            <a:pPr marL="0" marR="0" indent="0" algn="ctr" defTabSz="914400" eaLnBrk="1" fontAlgn="auto" latinLnBrk="0" hangingPunct="1">
              <a:lnSpc>
                <a:spcPct val="100000"/>
              </a:lnSpc>
              <a:spcBef>
                <a:spcPts val="0"/>
              </a:spcBef>
              <a:spcAft>
                <a:spcPts val="0"/>
              </a:spcAft>
              <a:buClrTx/>
              <a:buSzTx/>
              <a:buFontTx/>
              <a:buNone/>
              <a:tabLst/>
              <a:defRPr/>
            </a:pPr>
            <a:r>
              <a:rPr lang="fr-FR" sz="1000" b="1">
                <a:latin typeface="Times New Roman" pitchFamily="18" charset="0"/>
                <a:cs typeface="Times New Roman" pitchFamily="18" charset="0"/>
              </a:rPr>
              <a:t>PASSATION</a:t>
            </a:r>
            <a:br>
              <a:rPr lang="fr-FR" sz="1000" b="1">
                <a:latin typeface="Times New Roman" pitchFamily="18" charset="0"/>
                <a:cs typeface="Times New Roman" pitchFamily="18" charset="0"/>
              </a:rPr>
            </a:br>
            <a:r>
              <a:rPr lang="fr-FR" sz="1000" b="1">
                <a:latin typeface="Times New Roman" pitchFamily="18" charset="0"/>
                <a:cs typeface="Times New Roman" pitchFamily="18" charset="0"/>
              </a:rPr>
              <a:t>20h00</a:t>
            </a:r>
          </a:p>
        </xdr:txBody>
      </xdr:sp>
      <xdr:sp macro="[0]!Passation_OK" textlink="">
        <xdr:nvSpPr>
          <xdr:cNvPr id="226" name="PASSATION_OK"/>
          <xdr:cNvSpPr/>
        </xdr:nvSpPr>
        <xdr:spPr bwMode="auto">
          <a:xfrm>
            <a:off x="9029700" y="4248150"/>
            <a:ext cx="1552575" cy="209550"/>
          </a:xfrm>
          <a:prstGeom prst="rect">
            <a:avLst/>
          </a:prstGeom>
          <a:blipFill dpi="0" rotWithShape="1">
            <a:blip xmlns:r="http://schemas.openxmlformats.org/officeDocument/2006/relationships" r:embed="rId6"/>
            <a:srcRect/>
            <a:tile tx="0" ty="0" sx="100000" sy="100000" flip="none" algn="tl"/>
          </a:blipFill>
          <a:ln w="9525">
            <a:miter lim="800000"/>
            <a:headEnd/>
            <a:tailEnd/>
          </a:ln>
        </xdr:spPr>
        <xdr:txBody>
          <a:bodyPr vertOverflow="clip" wrap="square" lIns="0" tIns="0" rIns="0" bIns="0" anchor="ctr" upright="1"/>
          <a:lstStyle/>
          <a:p>
            <a:pPr algn="ctr" rtl="0">
              <a:defRPr sz="1000"/>
            </a:pPr>
            <a:r>
              <a:rPr lang="fr-FR" sz="1000" b="1" i="0" u="none" strike="noStrike" baseline="0">
                <a:solidFill>
                  <a:srgbClr val="003300"/>
                </a:solidFill>
                <a:latin typeface="Times New Roman"/>
                <a:cs typeface="Times New Roman"/>
              </a:rPr>
              <a:t>OK</a:t>
            </a:r>
          </a:p>
        </xdr:txBody>
      </xdr:sp>
    </xdr:grpSp>
    <xdr:clientData/>
  </xdr:twoCellAnchor>
  <xdr:twoCellAnchor editAs="absolute">
    <xdr:from>
      <xdr:col>0</xdr:col>
      <xdr:colOff>93072</xdr:colOff>
      <xdr:row>7</xdr:row>
      <xdr:rowOff>677334</xdr:rowOff>
    </xdr:from>
    <xdr:to>
      <xdr:col>0</xdr:col>
      <xdr:colOff>2413000</xdr:colOff>
      <xdr:row>8</xdr:row>
      <xdr:rowOff>518584</xdr:rowOff>
    </xdr:to>
    <xdr:grpSp>
      <xdr:nvGrpSpPr>
        <xdr:cNvPr id="188" name="Groupe MAPS-P"/>
        <xdr:cNvGrpSpPr/>
      </xdr:nvGrpSpPr>
      <xdr:grpSpPr>
        <a:xfrm>
          <a:off x="93072" y="6487584"/>
          <a:ext cx="2319928" cy="603250"/>
          <a:chOff x="279750" y="1723659"/>
          <a:chExt cx="3103835" cy="371002"/>
        </a:xfrm>
        <a:solidFill>
          <a:schemeClr val="accent3">
            <a:lumMod val="60000"/>
            <a:lumOff val="40000"/>
          </a:schemeClr>
        </a:solidFill>
      </xdr:grpSpPr>
      <xdr:sp macro="[0]!MAPS_TESTS" textlink="">
        <xdr:nvSpPr>
          <xdr:cNvPr id="189" name="MAPS-P">
            <a:hlinkClick xmlns:r="http://schemas.openxmlformats.org/officeDocument/2006/relationships" r:id="rId5"/>
          </xdr:cNvPr>
          <xdr:cNvSpPr/>
        </xdr:nvSpPr>
        <xdr:spPr>
          <a:xfrm>
            <a:off x="279750" y="1723659"/>
            <a:ext cx="1438667" cy="360000"/>
          </a:xfrm>
          <a:prstGeom prst="flowChartAlternateProcess">
            <a:avLst/>
          </a:prstGeom>
          <a:grpFill/>
        </xdr:spPr>
        <xdr:style>
          <a:lnRef idx="1">
            <a:schemeClr val="dk1"/>
          </a:lnRef>
          <a:fillRef idx="2">
            <a:schemeClr val="dk1"/>
          </a:fillRef>
          <a:effectRef idx="1">
            <a:schemeClr val="dk1"/>
          </a:effectRef>
          <a:fontRef idx="minor">
            <a:schemeClr val="dk1"/>
          </a:fontRef>
        </xdr:style>
        <xdr:txBody>
          <a:bodyPr vertOverflow="clip" horzOverflow="clip" lIns="0" tIns="0" rIns="0" bIns="0" rtlCol="0" anchor="ctr"/>
          <a:lstStyle/>
          <a:p>
            <a:pPr algn="ctr"/>
            <a:r>
              <a:rPr lang="fr-FR" sz="1000" b="1" baseline="0">
                <a:latin typeface="Times New Roman" pitchFamily="18" charset="0"/>
                <a:cs typeface="Times New Roman" pitchFamily="18" charset="0"/>
              </a:rPr>
              <a:t>MAPS</a:t>
            </a:r>
            <a:br>
              <a:rPr lang="fr-FR" sz="1000" b="1" baseline="0">
                <a:latin typeface="Times New Roman" pitchFamily="18" charset="0"/>
                <a:cs typeface="Times New Roman" pitchFamily="18" charset="0"/>
              </a:rPr>
            </a:br>
            <a:r>
              <a:rPr lang="fr-FR" sz="1000" b="1" baseline="0">
                <a:solidFill>
                  <a:srgbClr val="FF0000"/>
                </a:solidFill>
                <a:latin typeface="Times New Roman" pitchFamily="18" charset="0"/>
                <a:cs typeface="Times New Roman" pitchFamily="18" charset="0"/>
              </a:rPr>
              <a:t>Supervision</a:t>
            </a:r>
          </a:p>
        </xdr:txBody>
      </xdr:sp>
      <xdr:sp macro="[0]!MAPS_P_TESTS" textlink="">
        <xdr:nvSpPr>
          <xdr:cNvPr id="191" name="MAPS-P-Bonus"/>
          <xdr:cNvSpPr/>
        </xdr:nvSpPr>
        <xdr:spPr>
          <a:xfrm>
            <a:off x="1745244" y="1735739"/>
            <a:ext cx="256371" cy="337825"/>
          </a:xfrm>
          <a:prstGeom prst="roundRect">
            <a:avLst/>
          </a:prstGeom>
          <a:grp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00" b="1">
                <a:solidFill>
                  <a:srgbClr val="FF0000"/>
                </a:solidFill>
              </a:rPr>
              <a:t>T</a:t>
            </a:r>
          </a:p>
        </xdr:txBody>
      </xdr:sp>
      <xdr:sp macro="[0]!Afficher_MAPS_P" textlink="">
        <xdr:nvSpPr>
          <xdr:cNvPr id="194" name="MAPS-P feuille"/>
          <xdr:cNvSpPr/>
        </xdr:nvSpPr>
        <xdr:spPr>
          <a:xfrm>
            <a:off x="2097928" y="1736763"/>
            <a:ext cx="1285657" cy="357898"/>
          </a:xfrm>
          <a:prstGeom prst="roundRect">
            <a:avLst/>
          </a:prstGeom>
          <a:grp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wrap="none" lIns="36000" tIns="0" rIns="36000" bIns="0" rtlCol="0" anchor="ctr" anchorCtr="0"/>
          <a:lstStyle/>
          <a:p>
            <a:pPr algn="ctr"/>
            <a:r>
              <a:rPr lang="fr-FR" sz="1000" b="1" baseline="0">
                <a:solidFill>
                  <a:sysClr val="windowText" lastClr="000000"/>
                </a:solidFill>
              </a:rPr>
              <a:t>FEUILLE</a:t>
            </a:r>
          </a:p>
        </xdr:txBody>
      </xdr:sp>
    </xdr:grpSp>
    <xdr:clientData/>
  </xdr:twoCellAnchor>
  <xdr:twoCellAnchor>
    <xdr:from>
      <xdr:col>1</xdr:col>
      <xdr:colOff>58844</xdr:colOff>
      <xdr:row>8</xdr:row>
      <xdr:rowOff>10582</xdr:rowOff>
    </xdr:from>
    <xdr:to>
      <xdr:col>1</xdr:col>
      <xdr:colOff>2137833</xdr:colOff>
      <xdr:row>8</xdr:row>
      <xdr:rowOff>571499</xdr:rowOff>
    </xdr:to>
    <xdr:sp macro="[0]!POBI_AUTOS" textlink="">
      <xdr:nvSpPr>
        <xdr:cNvPr id="222" name="POBI"/>
        <xdr:cNvSpPr/>
      </xdr:nvSpPr>
      <xdr:spPr>
        <a:xfrm>
          <a:off x="2620011" y="6582832"/>
          <a:ext cx="2078989" cy="560917"/>
        </a:xfrm>
        <a:prstGeom prst="flowChartAlternateProcess">
          <a:avLst/>
        </a:prstGeom>
        <a:solidFill>
          <a:srgbClr val="FFFFFF"/>
        </a:solidFill>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FR" sz="900" b="1">
              <a:latin typeface="Times New Roman" pitchFamily="18" charset="0"/>
              <a:cs typeface="Times New Roman" pitchFamily="18" charset="0"/>
            </a:rPr>
            <a:t>POBI-Mexic</a:t>
          </a:r>
          <a:br>
            <a:rPr lang="fr-FR" sz="900" b="1">
              <a:latin typeface="Times New Roman" pitchFamily="18" charset="0"/>
              <a:cs typeface="Times New Roman" pitchFamily="18" charset="0"/>
            </a:rPr>
          </a:br>
          <a:r>
            <a:rPr lang="fr-FR" sz="900" b="1">
              <a:latin typeface="Times New Roman" pitchFamily="18" charset="0"/>
              <a:cs typeface="Times New Roman" pitchFamily="18" charset="0"/>
            </a:rPr>
            <a:t>7h45</a:t>
          </a:r>
        </a:p>
      </xdr:txBody>
    </xdr:sp>
    <xdr:clientData/>
  </xdr:twoCellAnchor>
  <xdr:twoCellAnchor>
    <xdr:from>
      <xdr:col>1</xdr:col>
      <xdr:colOff>109947</xdr:colOff>
      <xdr:row>2</xdr:row>
      <xdr:rowOff>72955</xdr:rowOff>
    </xdr:from>
    <xdr:to>
      <xdr:col>1</xdr:col>
      <xdr:colOff>2110017</xdr:colOff>
      <xdr:row>2</xdr:row>
      <xdr:rowOff>750359</xdr:rowOff>
    </xdr:to>
    <xdr:grpSp>
      <xdr:nvGrpSpPr>
        <xdr:cNvPr id="6" name="Groupe_CORENO"/>
        <xdr:cNvGrpSpPr/>
      </xdr:nvGrpSpPr>
      <xdr:grpSpPr>
        <a:xfrm>
          <a:off x="2671114" y="2073205"/>
          <a:ext cx="2000070" cy="677404"/>
          <a:chOff x="4122089" y="1856246"/>
          <a:chExt cx="1948385" cy="681997"/>
        </a:xfrm>
      </xdr:grpSpPr>
      <xdr:sp macro="[0]!Afficher_coreno" textlink="">
        <xdr:nvSpPr>
          <xdr:cNvPr id="359" name="CORENO">
            <a:hlinkClick xmlns:r="http://schemas.openxmlformats.org/officeDocument/2006/relationships" r:id="rId7"/>
          </xdr:cNvPr>
          <xdr:cNvSpPr/>
        </xdr:nvSpPr>
        <xdr:spPr>
          <a:xfrm>
            <a:off x="4122089" y="1856246"/>
            <a:ext cx="964261" cy="422460"/>
          </a:xfrm>
          <a:prstGeom prst="flowChartAlternateProcess">
            <a:avLst/>
          </a:prstGeom>
          <a:solidFill>
            <a:schemeClr val="accent2">
              <a:lumMod val="40000"/>
              <a:lumOff val="60000"/>
            </a:schemeClr>
          </a:solidFill>
        </xdr:spPr>
        <xdr:style>
          <a:lnRef idx="1">
            <a:schemeClr val="dk1"/>
          </a:lnRef>
          <a:fillRef idx="2">
            <a:schemeClr val="dk1"/>
          </a:fillRef>
          <a:effectRef idx="1">
            <a:schemeClr val="dk1"/>
          </a:effectRef>
          <a:fontRef idx="minor">
            <a:schemeClr val="dk1"/>
          </a:fontRef>
        </xdr:style>
        <xdr:txBody>
          <a:bodyPr vertOverflow="clip" horzOverflow="clip" lIns="0" tIns="0" rIns="0" bIns="0" rtlCol="0" anchor="ctr"/>
          <a:lstStyle/>
          <a:p>
            <a:pPr algn="ctr"/>
            <a:r>
              <a:rPr lang="fr-FR" sz="1000" b="1">
                <a:latin typeface="Times New Roman" pitchFamily="18" charset="0"/>
                <a:cs typeface="Times New Roman" pitchFamily="18" charset="0"/>
              </a:rPr>
              <a:t>CORENO</a:t>
            </a:r>
          </a:p>
          <a:p>
            <a:pPr algn="ctr"/>
            <a:r>
              <a:rPr lang="fr-FR" sz="800" b="1">
                <a:latin typeface="Times New Roman" pitchFamily="18" charset="0"/>
                <a:cs typeface="Times New Roman" pitchFamily="18" charset="0"/>
              </a:rPr>
              <a:t>6h45</a:t>
            </a:r>
          </a:p>
        </xdr:txBody>
      </xdr:sp>
      <xdr:sp macro="[0]!CORENO" textlink="">
        <xdr:nvSpPr>
          <xdr:cNvPr id="370" name="CORENO_MSG"/>
          <xdr:cNvSpPr>
            <a:spLocks noChangeAspect="1"/>
          </xdr:cNvSpPr>
        </xdr:nvSpPr>
        <xdr:spPr bwMode="auto">
          <a:xfrm>
            <a:off x="5333814" y="1856946"/>
            <a:ext cx="722518" cy="201614"/>
          </a:xfrm>
          <a:prstGeom prst="rect">
            <a:avLst/>
          </a:prstGeom>
          <a:solidFill>
            <a:srgbClr val="FFFFFF"/>
          </a:solidFill>
          <a:ln w="9525">
            <a:miter lim="800000"/>
            <a:headEnd/>
            <a:tailEnd/>
          </a:ln>
        </xdr:spPr>
        <xdr:txBody>
          <a:bodyPr vertOverflow="clip" wrap="square" lIns="0" tIns="0" rIns="0" bIns="0" anchor="ctr" upright="1"/>
          <a:lstStyle/>
          <a:p>
            <a:pPr algn="ctr" rtl="0">
              <a:defRPr sz="1000"/>
            </a:pPr>
            <a:r>
              <a:rPr lang="fr-FR" sz="1000" b="1" i="0" u="none" strike="noStrike" baseline="0">
                <a:solidFill>
                  <a:srgbClr val="003300"/>
                </a:solidFill>
                <a:latin typeface="Times New Roman"/>
                <a:cs typeface="Times New Roman"/>
              </a:rPr>
              <a:t>MSG</a:t>
            </a:r>
          </a:p>
        </xdr:txBody>
      </xdr:sp>
      <xdr:sp macro="[0]!Afficher_coreno" textlink="">
        <xdr:nvSpPr>
          <xdr:cNvPr id="372" name="CORENO_feuille"/>
          <xdr:cNvSpPr/>
        </xdr:nvSpPr>
        <xdr:spPr>
          <a:xfrm>
            <a:off x="5320837" y="2103156"/>
            <a:ext cx="749637" cy="435087"/>
          </a:xfrm>
          <a:prstGeom prst="roundRect">
            <a:avLst/>
          </a:prstGeom>
          <a:solidFill>
            <a:schemeClr val="bg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wrap="none" lIns="36000" tIns="0" rIns="36000" bIns="0" rtlCol="0" anchor="ctr" anchorCtr="0"/>
          <a:lstStyle/>
          <a:p>
            <a:pPr algn="ctr"/>
            <a:r>
              <a:rPr lang="fr-FR" sz="1000" b="1" baseline="0">
                <a:solidFill>
                  <a:sysClr val="windowText" lastClr="000000"/>
                </a:solidFill>
              </a:rPr>
              <a:t>FEUILLE</a:t>
            </a:r>
          </a:p>
        </xdr:txBody>
      </xdr:sp>
      <xdr:sp macro="[0]!Afficher_coreno" textlink="">
        <xdr:nvSpPr>
          <xdr:cNvPr id="373" name="CORENO-GLA">
            <a:hlinkClick xmlns:r="http://schemas.openxmlformats.org/officeDocument/2006/relationships" r:id="rId8"/>
          </xdr:cNvPr>
          <xdr:cNvSpPr/>
        </xdr:nvSpPr>
        <xdr:spPr>
          <a:xfrm>
            <a:off x="4125769" y="2333737"/>
            <a:ext cx="960581" cy="199914"/>
          </a:xfrm>
          <a:prstGeom prst="roundRect">
            <a:avLst/>
          </a:prstGeom>
          <a:solidFill>
            <a:schemeClr val="bg1">
              <a:lumMod val="75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36000" tIns="0" rIns="36000" bIns="0" rtlCol="0" anchor="ctr" anchorCtr="0"/>
          <a:lstStyle/>
          <a:p>
            <a:pPr algn="ctr"/>
            <a:r>
              <a:rPr lang="fr-FR" sz="1000" b="1">
                <a:solidFill>
                  <a:sysClr val="windowText" lastClr="000000"/>
                </a:solidFill>
              </a:rPr>
              <a:t>GLA</a:t>
            </a:r>
            <a:endParaRPr lang="fr-FR" sz="1000" b="1" baseline="0">
              <a:solidFill>
                <a:sysClr val="windowText" lastClr="000000"/>
              </a:solidFill>
            </a:endParaRPr>
          </a:p>
        </xdr:txBody>
      </xdr:sp>
      <xdr:sp macro="" textlink="">
        <xdr:nvSpPr>
          <xdr:cNvPr id="228" name="CORENO Bonus">
            <a:hlinkClick xmlns:r="http://schemas.openxmlformats.org/officeDocument/2006/relationships" r:id="rId9"/>
          </xdr:cNvPr>
          <xdr:cNvSpPr/>
        </xdr:nvSpPr>
        <xdr:spPr>
          <a:xfrm>
            <a:off x="5124450" y="1870260"/>
            <a:ext cx="156203" cy="655973"/>
          </a:xfrm>
          <a:prstGeom prst="roundRect">
            <a:avLst/>
          </a:prstGeom>
          <a:gradFill>
            <a:gsLst>
              <a:gs pos="0">
                <a:schemeClr val="dk1">
                  <a:tint val="50000"/>
                  <a:satMod val="300000"/>
                </a:schemeClr>
              </a:gs>
              <a:gs pos="35000">
                <a:schemeClr val="dk1">
                  <a:tint val="37000"/>
                  <a:satMod val="300000"/>
                </a:schemeClr>
              </a:gs>
              <a:gs pos="100000">
                <a:schemeClr val="dk1">
                  <a:tint val="15000"/>
                  <a:satMod val="350000"/>
                </a:schemeClr>
              </a:gs>
            </a:gsLst>
            <a:lin ang="16200000" scaled="1"/>
          </a:gra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00" b="1">
                <a:solidFill>
                  <a:srgbClr val="FF0000"/>
                </a:solidFill>
              </a:rPr>
              <a:t>V</a:t>
            </a:r>
          </a:p>
        </xdr:txBody>
      </xdr:sp>
    </xdr:grpSp>
    <xdr:clientData/>
  </xdr:twoCellAnchor>
  <xdr:twoCellAnchor>
    <xdr:from>
      <xdr:col>4</xdr:col>
      <xdr:colOff>203622</xdr:colOff>
      <xdr:row>6</xdr:row>
      <xdr:rowOff>231139</xdr:rowOff>
    </xdr:from>
    <xdr:to>
      <xdr:col>4</xdr:col>
      <xdr:colOff>2180167</xdr:colOff>
      <xdr:row>7</xdr:row>
      <xdr:rowOff>22974</xdr:rowOff>
    </xdr:to>
    <xdr:grpSp>
      <xdr:nvGrpSpPr>
        <xdr:cNvPr id="231" name="Groupe_ACE"/>
        <xdr:cNvGrpSpPr/>
      </xdr:nvGrpSpPr>
      <xdr:grpSpPr>
        <a:xfrm>
          <a:off x="8342205" y="5279389"/>
          <a:ext cx="1976545" cy="553835"/>
          <a:chOff x="459016" y="2681922"/>
          <a:chExt cx="2846511" cy="591424"/>
        </a:xfrm>
      </xdr:grpSpPr>
      <xdr:sp macro="" textlink="">
        <xdr:nvSpPr>
          <xdr:cNvPr id="232" name="ACE">
            <a:hlinkClick xmlns:r="http://schemas.openxmlformats.org/officeDocument/2006/relationships" r:id="rId10"/>
          </xdr:cNvPr>
          <xdr:cNvSpPr/>
        </xdr:nvSpPr>
        <xdr:spPr>
          <a:xfrm>
            <a:off x="459016" y="2681922"/>
            <a:ext cx="1698204" cy="577363"/>
          </a:xfrm>
          <a:prstGeom prst="flowChartAlternateProcess">
            <a:avLst/>
          </a:prstGeom>
          <a:solidFill>
            <a:srgbClr val="FFC000"/>
          </a:solidFill>
        </xdr:spPr>
        <xdr:style>
          <a:lnRef idx="1">
            <a:schemeClr val="dk1"/>
          </a:lnRef>
          <a:fillRef idx="2">
            <a:schemeClr val="dk1"/>
          </a:fillRef>
          <a:effectRef idx="1">
            <a:schemeClr val="dk1"/>
          </a:effectRef>
          <a:fontRef idx="minor">
            <a:schemeClr val="dk1"/>
          </a:fontRef>
        </xdr:style>
        <xdr:txBody>
          <a:bodyPr vertOverflow="clip" horzOverflow="clip" lIns="0" tIns="0" rIns="0" bIns="0" rtlCol="0" anchor="ctr"/>
          <a:lstStyle/>
          <a:p>
            <a:pPr algn="ctr"/>
            <a:r>
              <a:rPr lang="fr-FR" sz="1000" b="1">
                <a:latin typeface="Times New Roman" pitchFamily="18" charset="0"/>
                <a:cs typeface="Times New Roman" pitchFamily="18" charset="0"/>
              </a:rPr>
              <a:t>ACE</a:t>
            </a:r>
          </a:p>
          <a:p>
            <a:pPr algn="ctr"/>
            <a:r>
              <a:rPr lang="fr-FR" sz="1000" b="1">
                <a:latin typeface="Times New Roman" pitchFamily="18" charset="0"/>
                <a:cs typeface="Times New Roman" pitchFamily="18" charset="0"/>
              </a:rPr>
              <a:t>7h00</a:t>
            </a:r>
          </a:p>
        </xdr:txBody>
      </xdr:sp>
      <xdr:sp macro="[0]!ACE" textlink="">
        <xdr:nvSpPr>
          <xdr:cNvPr id="233" name="ACE_MSG"/>
          <xdr:cNvSpPr>
            <a:spLocks noChangeAspect="1"/>
          </xdr:cNvSpPr>
        </xdr:nvSpPr>
        <xdr:spPr bwMode="auto">
          <a:xfrm>
            <a:off x="2223263" y="2683935"/>
            <a:ext cx="1080000" cy="181970"/>
          </a:xfrm>
          <a:prstGeom prst="rect">
            <a:avLst/>
          </a:prstGeom>
          <a:solidFill>
            <a:srgbClr val="FFFFFF"/>
          </a:solidFill>
          <a:ln w="9525">
            <a:miter lim="800000"/>
            <a:headEnd/>
            <a:tailEnd/>
          </a:ln>
        </xdr:spPr>
        <xdr:txBody>
          <a:bodyPr vertOverflow="clip" wrap="square" lIns="0" tIns="0" rIns="0" bIns="0" anchor="ctr" upright="1"/>
          <a:lstStyle/>
          <a:p>
            <a:pPr algn="ctr" rtl="0">
              <a:defRPr sz="1000"/>
            </a:pPr>
            <a:r>
              <a:rPr lang="fr-FR" sz="1000" b="1" i="0" u="none" strike="noStrike" baseline="0">
                <a:solidFill>
                  <a:srgbClr val="003300"/>
                </a:solidFill>
                <a:latin typeface="Times New Roman"/>
                <a:cs typeface="Times New Roman"/>
              </a:rPr>
              <a:t>MSG</a:t>
            </a:r>
          </a:p>
        </xdr:txBody>
      </xdr:sp>
      <xdr:sp macro="[0]!Afficher_ACE" textlink="">
        <xdr:nvSpPr>
          <xdr:cNvPr id="253" name="ACE_feuille"/>
          <xdr:cNvSpPr/>
        </xdr:nvSpPr>
        <xdr:spPr>
          <a:xfrm>
            <a:off x="2227863" y="2911634"/>
            <a:ext cx="1077664" cy="361712"/>
          </a:xfrm>
          <a:prstGeom prst="roundRect">
            <a:avLst/>
          </a:prstGeom>
          <a:solidFill>
            <a:schemeClr val="bg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wrap="none" lIns="36000" tIns="0" rIns="36000" bIns="0" rtlCol="0" anchor="ctr" anchorCtr="0"/>
          <a:lstStyle/>
          <a:p>
            <a:pPr algn="ctr"/>
            <a:r>
              <a:rPr lang="fr-FR" sz="1000" b="1" baseline="0">
                <a:solidFill>
                  <a:sysClr val="windowText" lastClr="000000"/>
                </a:solidFill>
              </a:rPr>
              <a:t>FEUILLE</a:t>
            </a:r>
          </a:p>
        </xdr:txBody>
      </xdr:sp>
    </xdr:grpSp>
    <xdr:clientData/>
  </xdr:twoCellAnchor>
  <xdr:twoCellAnchor>
    <xdr:from>
      <xdr:col>1</xdr:col>
      <xdr:colOff>104081</xdr:colOff>
      <xdr:row>1</xdr:row>
      <xdr:rowOff>234367</xdr:rowOff>
    </xdr:from>
    <xdr:to>
      <xdr:col>1</xdr:col>
      <xdr:colOff>2116666</xdr:colOff>
      <xdr:row>1</xdr:row>
      <xdr:rowOff>749299</xdr:rowOff>
    </xdr:to>
    <xdr:grpSp>
      <xdr:nvGrpSpPr>
        <xdr:cNvPr id="201" name="Groupe_ACADIAS"/>
        <xdr:cNvGrpSpPr/>
      </xdr:nvGrpSpPr>
      <xdr:grpSpPr>
        <a:xfrm>
          <a:off x="2665248" y="1472617"/>
          <a:ext cx="2012585" cy="514932"/>
          <a:chOff x="6873124" y="755870"/>
          <a:chExt cx="2942830" cy="453497"/>
        </a:xfrm>
      </xdr:grpSpPr>
      <xdr:sp macro="[0]!Afficher_decad" textlink="">
        <xdr:nvSpPr>
          <xdr:cNvPr id="230" name="ACADIAS">
            <a:hlinkClick xmlns:r="http://schemas.openxmlformats.org/officeDocument/2006/relationships" r:id="rId11"/>
          </xdr:cNvPr>
          <xdr:cNvSpPr/>
        </xdr:nvSpPr>
        <xdr:spPr>
          <a:xfrm>
            <a:off x="6873124" y="755870"/>
            <a:ext cx="1438669" cy="436720"/>
          </a:xfrm>
          <a:prstGeom prst="flowChartAlternateProcess">
            <a:avLst/>
          </a:prstGeom>
        </xdr:spPr>
        <xdr:style>
          <a:lnRef idx="1">
            <a:schemeClr val="dk1"/>
          </a:lnRef>
          <a:fillRef idx="2">
            <a:schemeClr val="dk1"/>
          </a:fillRef>
          <a:effectRef idx="1">
            <a:schemeClr val="dk1"/>
          </a:effectRef>
          <a:fontRef idx="minor">
            <a:schemeClr val="dk1"/>
          </a:fontRef>
        </xdr:style>
        <xdr:txBody>
          <a:bodyPr vertOverflow="clip" horzOverflow="clip" bIns="0" rtlCol="0" anchor="ctr"/>
          <a:lstStyle/>
          <a:p>
            <a:pPr algn="ctr"/>
            <a:r>
              <a:rPr lang="fr-FR" sz="1100" b="1" baseline="0">
                <a:latin typeface="Times New Roman" pitchFamily="18" charset="0"/>
                <a:cs typeface="Times New Roman" pitchFamily="18" charset="0"/>
              </a:rPr>
              <a:t>Acadias</a:t>
            </a:r>
            <a:br>
              <a:rPr lang="fr-FR" sz="1100" b="1" baseline="0">
                <a:latin typeface="Times New Roman" pitchFamily="18" charset="0"/>
                <a:cs typeface="Times New Roman" pitchFamily="18" charset="0"/>
              </a:rPr>
            </a:br>
            <a:r>
              <a:rPr lang="fr-FR" sz="800" b="1" baseline="0">
                <a:latin typeface="Times New Roman" pitchFamily="18" charset="0"/>
                <a:cs typeface="Times New Roman" pitchFamily="18" charset="0"/>
              </a:rPr>
              <a:t>6h40</a:t>
            </a:r>
          </a:p>
        </xdr:txBody>
      </xdr:sp>
      <xdr:sp macro="[0]!ACADIAS_TESTS" textlink="">
        <xdr:nvSpPr>
          <xdr:cNvPr id="254" name="ACADIAS_Bonus"/>
          <xdr:cNvSpPr/>
        </xdr:nvSpPr>
        <xdr:spPr>
          <a:xfrm>
            <a:off x="8335359" y="769417"/>
            <a:ext cx="261926" cy="439949"/>
          </a:xfrm>
          <a:prstGeom prst="roundRect">
            <a:avLst/>
          </a:prstGeom>
          <a:gradFill>
            <a:gsLst>
              <a:gs pos="0">
                <a:schemeClr val="dk1">
                  <a:tint val="50000"/>
                  <a:satMod val="300000"/>
                </a:schemeClr>
              </a:gs>
              <a:gs pos="35000">
                <a:schemeClr val="dk1">
                  <a:tint val="37000"/>
                  <a:satMod val="300000"/>
                </a:schemeClr>
              </a:gs>
              <a:gs pos="100000">
                <a:schemeClr val="dk1">
                  <a:tint val="15000"/>
                  <a:satMod val="350000"/>
                </a:schemeClr>
              </a:gs>
            </a:gsLst>
            <a:lin ang="16200000" scaled="1"/>
          </a:gra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a:solidFill>
                  <a:srgbClr val="FF0000"/>
                </a:solidFill>
              </a:rPr>
              <a:t>T</a:t>
            </a:r>
          </a:p>
        </xdr:txBody>
      </xdr:sp>
      <xdr:sp macro="[0]!ACADIAS" textlink="">
        <xdr:nvSpPr>
          <xdr:cNvPr id="255" name="ACADIAS_MSG"/>
          <xdr:cNvSpPr>
            <a:spLocks noChangeAspect="1"/>
          </xdr:cNvSpPr>
        </xdr:nvSpPr>
        <xdr:spPr bwMode="auto">
          <a:xfrm>
            <a:off x="8635346" y="799055"/>
            <a:ext cx="1180608" cy="196950"/>
          </a:xfrm>
          <a:prstGeom prst="rect">
            <a:avLst/>
          </a:prstGeom>
          <a:solidFill>
            <a:srgbClr val="FFFFFF"/>
          </a:solidFill>
          <a:ln w="9525">
            <a:miter lim="800000"/>
            <a:headEnd/>
            <a:tailEnd/>
          </a:ln>
        </xdr:spPr>
        <xdr:txBody>
          <a:bodyPr vertOverflow="clip" wrap="square" lIns="0" tIns="0" rIns="0" bIns="0" anchor="ctr" upright="1"/>
          <a:lstStyle/>
          <a:p>
            <a:pPr algn="ctr" rtl="0">
              <a:defRPr sz="1000"/>
            </a:pPr>
            <a:r>
              <a:rPr lang="fr-FR" sz="800" b="1" i="0" u="none" strike="noStrike" baseline="0">
                <a:solidFill>
                  <a:srgbClr val="003300"/>
                </a:solidFill>
                <a:latin typeface="Times New Roman"/>
                <a:cs typeface="Times New Roman"/>
              </a:rPr>
              <a:t>MSG</a:t>
            </a:r>
          </a:p>
        </xdr:txBody>
      </xdr:sp>
      <xdr:sp macro="[0]!Afficher_Acadias" textlink="">
        <xdr:nvSpPr>
          <xdr:cNvPr id="257" name="ACADIAS_feuille"/>
          <xdr:cNvSpPr/>
        </xdr:nvSpPr>
        <xdr:spPr>
          <a:xfrm>
            <a:off x="8599432" y="1039096"/>
            <a:ext cx="1214861" cy="170271"/>
          </a:xfrm>
          <a:prstGeom prst="roundRect">
            <a:avLst/>
          </a:prstGeom>
          <a:solidFill>
            <a:schemeClr val="bg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wrap="none" lIns="36000" tIns="0" rIns="36000" bIns="0" rtlCol="0" anchor="ctr" anchorCtr="0"/>
          <a:lstStyle/>
          <a:p>
            <a:pPr algn="ctr"/>
            <a:r>
              <a:rPr lang="fr-FR" sz="1000" b="1" baseline="0">
                <a:solidFill>
                  <a:sysClr val="windowText" lastClr="000000"/>
                </a:solidFill>
              </a:rPr>
              <a:t>FEUILLE</a:t>
            </a:r>
          </a:p>
        </xdr:txBody>
      </xdr:sp>
    </xdr:grpSp>
    <xdr:clientData/>
  </xdr:twoCellAnchor>
  <xdr:twoCellAnchor>
    <xdr:from>
      <xdr:col>1</xdr:col>
      <xdr:colOff>80434</xdr:colOff>
      <xdr:row>6</xdr:row>
      <xdr:rowOff>421216</xdr:rowOff>
    </xdr:from>
    <xdr:to>
      <xdr:col>1</xdr:col>
      <xdr:colOff>2063750</xdr:colOff>
      <xdr:row>7</xdr:row>
      <xdr:rowOff>106891</xdr:rowOff>
    </xdr:to>
    <xdr:grpSp>
      <xdr:nvGrpSpPr>
        <xdr:cNvPr id="243" name="Groupe_MFT"/>
        <xdr:cNvGrpSpPr/>
      </xdr:nvGrpSpPr>
      <xdr:grpSpPr>
        <a:xfrm>
          <a:off x="2641601" y="5469466"/>
          <a:ext cx="1983316" cy="447675"/>
          <a:chOff x="459016" y="2681922"/>
          <a:chExt cx="2846511" cy="591424"/>
        </a:xfrm>
      </xdr:grpSpPr>
      <xdr:sp macro="" textlink="">
        <xdr:nvSpPr>
          <xdr:cNvPr id="244" name="MFT">
            <a:hlinkClick xmlns:r="http://schemas.openxmlformats.org/officeDocument/2006/relationships" r:id="rId12"/>
          </xdr:cNvPr>
          <xdr:cNvSpPr/>
        </xdr:nvSpPr>
        <xdr:spPr>
          <a:xfrm>
            <a:off x="459016" y="2681922"/>
            <a:ext cx="1698204" cy="577363"/>
          </a:xfrm>
          <a:prstGeom prst="flowChartAlternateProcess">
            <a:avLst/>
          </a:prstGeom>
          <a:solidFill>
            <a:schemeClr val="bg1"/>
          </a:solidFill>
        </xdr:spPr>
        <xdr:style>
          <a:lnRef idx="1">
            <a:schemeClr val="dk1"/>
          </a:lnRef>
          <a:fillRef idx="2">
            <a:schemeClr val="dk1"/>
          </a:fillRef>
          <a:effectRef idx="1">
            <a:schemeClr val="dk1"/>
          </a:effectRef>
          <a:fontRef idx="minor">
            <a:schemeClr val="dk1"/>
          </a:fontRef>
        </xdr:style>
        <xdr:txBody>
          <a:bodyPr vertOverflow="clip" horzOverflow="clip" lIns="0" tIns="0" rIns="0" bIns="0" rtlCol="0" anchor="ctr"/>
          <a:lstStyle/>
          <a:p>
            <a:pPr algn="ctr"/>
            <a:r>
              <a:rPr lang="fr-FR" sz="1000" b="1">
                <a:latin typeface="Times New Roman" pitchFamily="18" charset="0"/>
                <a:cs typeface="Times New Roman" pitchFamily="18" charset="0"/>
              </a:rPr>
              <a:t>MFT</a:t>
            </a:r>
          </a:p>
          <a:p>
            <a:pPr algn="ctr"/>
            <a:r>
              <a:rPr lang="fr-FR" sz="1000" b="1">
                <a:latin typeface="Times New Roman" pitchFamily="18" charset="0"/>
                <a:cs typeface="Times New Roman" pitchFamily="18" charset="0"/>
              </a:rPr>
              <a:t>7h05</a:t>
            </a:r>
          </a:p>
        </xdr:txBody>
      </xdr:sp>
      <xdr:sp macro="[0]!MFT_OK" textlink="">
        <xdr:nvSpPr>
          <xdr:cNvPr id="248" name="MFT_MSG"/>
          <xdr:cNvSpPr>
            <a:spLocks noChangeAspect="1"/>
          </xdr:cNvSpPr>
        </xdr:nvSpPr>
        <xdr:spPr bwMode="auto">
          <a:xfrm>
            <a:off x="2223263" y="2683935"/>
            <a:ext cx="1080000" cy="181970"/>
          </a:xfrm>
          <a:prstGeom prst="rect">
            <a:avLst/>
          </a:prstGeom>
          <a:solidFill>
            <a:srgbClr val="FFFFFF"/>
          </a:solidFill>
          <a:ln w="9525">
            <a:miter lim="800000"/>
            <a:headEnd/>
            <a:tailEnd/>
          </a:ln>
        </xdr:spPr>
        <xdr:txBody>
          <a:bodyPr vertOverflow="clip" wrap="square" lIns="0" tIns="0" rIns="0" bIns="0" anchor="ctr" upright="1"/>
          <a:lstStyle/>
          <a:p>
            <a:pPr algn="ctr" rtl="0">
              <a:defRPr sz="1000"/>
            </a:pPr>
            <a:r>
              <a:rPr lang="fr-FR" sz="1000" b="1" i="0" u="none" strike="noStrike" baseline="0">
                <a:solidFill>
                  <a:srgbClr val="003300"/>
                </a:solidFill>
                <a:latin typeface="Times New Roman"/>
                <a:cs typeface="Times New Roman"/>
              </a:rPr>
              <a:t>MSG</a:t>
            </a:r>
          </a:p>
        </xdr:txBody>
      </xdr:sp>
      <xdr:sp macro="[0]!Afficher_MFT" textlink="">
        <xdr:nvSpPr>
          <xdr:cNvPr id="256" name="MFT_Feuille"/>
          <xdr:cNvSpPr/>
        </xdr:nvSpPr>
        <xdr:spPr>
          <a:xfrm>
            <a:off x="2227863" y="2911634"/>
            <a:ext cx="1077664" cy="361712"/>
          </a:xfrm>
          <a:prstGeom prst="roundRect">
            <a:avLst/>
          </a:prstGeom>
          <a:solidFill>
            <a:srgbClr val="FFFFFF"/>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wrap="none" lIns="36000" tIns="0" rIns="36000" bIns="0" rtlCol="0" anchor="ctr" anchorCtr="0"/>
          <a:lstStyle/>
          <a:p>
            <a:pPr algn="ctr"/>
            <a:r>
              <a:rPr lang="fr-FR" sz="1000" b="1" baseline="0">
                <a:solidFill>
                  <a:sysClr val="windowText" lastClr="000000"/>
                </a:solidFill>
              </a:rPr>
              <a:t>FEUILLE</a:t>
            </a:r>
          </a:p>
        </xdr:txBody>
      </xdr:sp>
    </xdr:grpSp>
    <xdr:clientData/>
  </xdr:twoCellAnchor>
  <xdr:twoCellAnchor editAs="absolute">
    <xdr:from>
      <xdr:col>4</xdr:col>
      <xdr:colOff>503553</xdr:colOff>
      <xdr:row>5</xdr:row>
      <xdr:rowOff>356064</xdr:rowOff>
    </xdr:from>
    <xdr:to>
      <xdr:col>4</xdr:col>
      <xdr:colOff>1960878</xdr:colOff>
      <xdr:row>6</xdr:row>
      <xdr:rowOff>148167</xdr:rowOff>
    </xdr:to>
    <xdr:grpSp>
      <xdr:nvGrpSpPr>
        <xdr:cNvPr id="242" name="Groupe_ACE_Adju"/>
        <xdr:cNvGrpSpPr/>
      </xdr:nvGrpSpPr>
      <xdr:grpSpPr>
        <a:xfrm>
          <a:off x="8642136" y="4642314"/>
          <a:ext cx="1457325" cy="554103"/>
          <a:chOff x="459016" y="2681922"/>
          <a:chExt cx="2846511" cy="591424"/>
        </a:xfrm>
      </xdr:grpSpPr>
      <xdr:sp macro="" textlink="">
        <xdr:nvSpPr>
          <xdr:cNvPr id="250" name="ACE_Adju">
            <a:hlinkClick xmlns:r="http://schemas.openxmlformats.org/officeDocument/2006/relationships" r:id="rId10"/>
          </xdr:cNvPr>
          <xdr:cNvSpPr/>
        </xdr:nvSpPr>
        <xdr:spPr>
          <a:xfrm>
            <a:off x="459016" y="2681922"/>
            <a:ext cx="1698204" cy="577363"/>
          </a:xfrm>
          <a:prstGeom prst="flowChartAlternateProcess">
            <a:avLst/>
          </a:prstGeom>
          <a:solidFill>
            <a:srgbClr val="FFC000"/>
          </a:solidFill>
        </xdr:spPr>
        <xdr:style>
          <a:lnRef idx="1">
            <a:schemeClr val="dk1"/>
          </a:lnRef>
          <a:fillRef idx="2">
            <a:schemeClr val="dk1"/>
          </a:fillRef>
          <a:effectRef idx="1">
            <a:schemeClr val="dk1"/>
          </a:effectRef>
          <a:fontRef idx="minor">
            <a:schemeClr val="dk1"/>
          </a:fontRef>
        </xdr:style>
        <xdr:txBody>
          <a:bodyPr vertOverflow="clip" horzOverflow="clip" lIns="0" tIns="0" rIns="0" bIns="0" rtlCol="0" anchor="ctr"/>
          <a:lstStyle/>
          <a:p>
            <a:pPr algn="ctr"/>
            <a:r>
              <a:rPr lang="fr-FR" sz="1000" b="1">
                <a:latin typeface="Times New Roman" pitchFamily="18" charset="0"/>
                <a:cs typeface="Times New Roman" pitchFamily="18" charset="0"/>
              </a:rPr>
              <a:t>ACE</a:t>
            </a:r>
          </a:p>
          <a:p>
            <a:pPr algn="ctr"/>
            <a:r>
              <a:rPr lang="fr-FR" sz="1000" b="1">
                <a:latin typeface="Times New Roman" pitchFamily="18" charset="0"/>
                <a:cs typeface="Times New Roman" pitchFamily="18" charset="0"/>
              </a:rPr>
              <a:t>Adju</a:t>
            </a:r>
          </a:p>
        </xdr:txBody>
      </xdr:sp>
      <xdr:sp macro="[0]!ACE_ADJU" textlink="">
        <xdr:nvSpPr>
          <xdr:cNvPr id="259" name="ACE_Adju_MSG"/>
          <xdr:cNvSpPr>
            <a:spLocks noChangeAspect="1"/>
          </xdr:cNvSpPr>
        </xdr:nvSpPr>
        <xdr:spPr bwMode="auto">
          <a:xfrm>
            <a:off x="2223263" y="2683935"/>
            <a:ext cx="1080000" cy="181970"/>
          </a:xfrm>
          <a:prstGeom prst="rect">
            <a:avLst/>
          </a:prstGeom>
          <a:solidFill>
            <a:srgbClr val="FFFFFF"/>
          </a:solidFill>
          <a:ln w="9525">
            <a:miter lim="800000"/>
            <a:headEnd/>
            <a:tailEnd/>
          </a:ln>
        </xdr:spPr>
        <xdr:txBody>
          <a:bodyPr vertOverflow="clip" wrap="square" lIns="0" tIns="0" rIns="0" bIns="0" anchor="ctr" upright="1"/>
          <a:lstStyle/>
          <a:p>
            <a:pPr algn="ctr" rtl="0">
              <a:defRPr sz="1000"/>
            </a:pPr>
            <a:r>
              <a:rPr lang="fr-FR" sz="1000" b="1" i="0" u="none" strike="noStrike" baseline="0">
                <a:solidFill>
                  <a:srgbClr val="003300"/>
                </a:solidFill>
                <a:latin typeface="Times New Roman"/>
                <a:cs typeface="Times New Roman"/>
              </a:rPr>
              <a:t>MSG</a:t>
            </a:r>
          </a:p>
        </xdr:txBody>
      </xdr:sp>
      <xdr:sp macro="[0]!Afficher_ACE" textlink="">
        <xdr:nvSpPr>
          <xdr:cNvPr id="260" name="ACE_Adju_Feuille"/>
          <xdr:cNvSpPr/>
        </xdr:nvSpPr>
        <xdr:spPr>
          <a:xfrm>
            <a:off x="2227863" y="2911634"/>
            <a:ext cx="1077664" cy="361712"/>
          </a:xfrm>
          <a:prstGeom prst="roundRect">
            <a:avLst/>
          </a:prstGeom>
          <a:solidFill>
            <a:schemeClr val="bg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wrap="none" lIns="36000" tIns="0" rIns="36000" bIns="0" rtlCol="0" anchor="ctr" anchorCtr="0"/>
          <a:lstStyle/>
          <a:p>
            <a:pPr algn="ctr"/>
            <a:r>
              <a:rPr lang="fr-FR" sz="1000" b="1" baseline="0">
                <a:solidFill>
                  <a:sysClr val="windowText" lastClr="000000"/>
                </a:solidFill>
              </a:rPr>
              <a:t>FEUILLE</a:t>
            </a:r>
          </a:p>
        </xdr:txBody>
      </xdr:sp>
    </xdr:grpSp>
    <xdr:clientData/>
  </xdr:twoCellAnchor>
  <xdr:twoCellAnchor>
    <xdr:from>
      <xdr:col>3</xdr:col>
      <xdr:colOff>21166</xdr:colOff>
      <xdr:row>0</xdr:row>
      <xdr:rowOff>116416</xdr:rowOff>
    </xdr:from>
    <xdr:to>
      <xdr:col>3</xdr:col>
      <xdr:colOff>582083</xdr:colOff>
      <xdr:row>0</xdr:row>
      <xdr:rowOff>677333</xdr:rowOff>
    </xdr:to>
    <xdr:grpSp>
      <xdr:nvGrpSpPr>
        <xdr:cNvPr id="261" name="Groupe VITALIT_PUBLIC"/>
        <xdr:cNvGrpSpPr/>
      </xdr:nvGrpSpPr>
      <xdr:grpSpPr>
        <a:xfrm>
          <a:off x="6953249" y="116416"/>
          <a:ext cx="560917" cy="560917"/>
          <a:chOff x="2793999" y="105832"/>
          <a:chExt cx="560917" cy="560917"/>
        </a:xfrm>
      </xdr:grpSpPr>
      <xdr:pic>
        <xdr:nvPicPr>
          <xdr:cNvPr id="262" name="FF_VITAL-IT">
            <a:extLst>
              <a:ext uri="{FF2B5EF4-FFF2-40B4-BE49-F238E27FC236}">
                <a16:creationId xmlns:a16="http://schemas.microsoft.com/office/drawing/2014/main" id="{00000000-0008-0000-0200-000018000000}"/>
              </a:ext>
            </a:extLst>
          </xdr:cNvPr>
          <xdr:cNvPicPr>
            <a:picLocks noChangeAspect="1"/>
          </xdr:cNvPicPr>
        </xdr:nvPicPr>
        <xdr:blipFill>
          <a:blip xmlns:r="http://schemas.openxmlformats.org/officeDocument/2006/relationships" r:embed="rId13" cstate="print">
            <a:extLst>
              <a:ext uri="{28A0092B-C50C-407E-A947-70E740481C1C}">
                <a14:useLocalDpi xmlns:a14="http://schemas.microsoft.com/office/drawing/2010/main" val="0"/>
              </a:ext>
            </a:extLst>
          </a:blip>
          <a:stretch>
            <a:fillRect/>
          </a:stretch>
        </xdr:blipFill>
        <xdr:spPr>
          <a:xfrm>
            <a:off x="2793999" y="105832"/>
            <a:ext cx="560917" cy="560917"/>
          </a:xfrm>
          <a:prstGeom prst="rect">
            <a:avLst/>
          </a:prstGeom>
        </xdr:spPr>
      </xdr:pic>
      <xdr:sp macro="[0]!VITALIT" textlink="">
        <xdr:nvSpPr>
          <xdr:cNvPr id="263" name="Ellipse 262"/>
          <xdr:cNvSpPr/>
        </xdr:nvSpPr>
        <xdr:spPr bwMode="auto">
          <a:xfrm>
            <a:off x="2825750" y="137583"/>
            <a:ext cx="507999" cy="518583"/>
          </a:xfrm>
          <a:prstGeom prst="ellipse">
            <a:avLst/>
          </a:prstGeom>
          <a:solidFill>
            <a:srgbClr val="00FF00">
              <a:alpha val="0"/>
            </a:srgbClr>
          </a:solidFill>
          <a:ln w="15875" cmpd="dbl">
            <a:solidFill>
              <a:schemeClr val="tx2"/>
            </a:solidFill>
            <a:miter lim="800000"/>
            <a:headEnd/>
            <a:tailEnd/>
          </a:ln>
        </xdr:spPr>
        <xdr:txBody>
          <a:bodyPr vertOverflow="clip" horzOverflow="clip" wrap="square" lIns="0" tIns="0" rIns="0" bIns="0" rtlCol="0" anchor="ctr" upright="1"/>
          <a:lstStyle/>
          <a:p>
            <a:pPr algn="ctr" rtl="0"/>
            <a:r>
              <a:rPr lang="fr-FR" sz="800" b="1" i="0" u="none" strike="noStrike" baseline="0">
                <a:solidFill>
                  <a:schemeClr val="bg1"/>
                </a:solidFill>
                <a:latin typeface="Arial" panose="020B0604020202020204" pitchFamily="34" charset="0"/>
                <a:cs typeface="Arial" panose="020B0604020202020204" pitchFamily="34" charset="0"/>
              </a:rPr>
              <a:t>Vital-IT</a:t>
            </a:r>
            <a:br>
              <a:rPr lang="fr-FR" sz="800" b="1" i="0" u="none" strike="noStrike" baseline="0">
                <a:solidFill>
                  <a:schemeClr val="bg1"/>
                </a:solidFill>
                <a:latin typeface="Arial" panose="020B0604020202020204" pitchFamily="34" charset="0"/>
                <a:cs typeface="Arial" panose="020B0604020202020204" pitchFamily="34" charset="0"/>
              </a:rPr>
            </a:br>
            <a:r>
              <a:rPr lang="fr-FR" sz="800" b="1" i="0" u="none" strike="noStrike" baseline="0">
                <a:solidFill>
                  <a:schemeClr val="bg1"/>
                </a:solidFill>
                <a:latin typeface="Arial" panose="020B0604020202020204" pitchFamily="34" charset="0"/>
                <a:cs typeface="Arial" panose="020B0604020202020204" pitchFamily="34" charset="0"/>
              </a:rPr>
              <a:t>Public</a:t>
            </a:r>
          </a:p>
        </xdr:txBody>
      </xdr:sp>
    </xdr:grpSp>
    <xdr:clientData/>
  </xdr:twoCellAnchor>
  <xdr:twoCellAnchor>
    <xdr:from>
      <xdr:col>3</xdr:col>
      <xdr:colOff>660399</xdr:colOff>
      <xdr:row>0</xdr:row>
      <xdr:rowOff>120649</xdr:rowOff>
    </xdr:from>
    <xdr:to>
      <xdr:col>4</xdr:col>
      <xdr:colOff>21166</xdr:colOff>
      <xdr:row>0</xdr:row>
      <xdr:rowOff>681566</xdr:rowOff>
    </xdr:to>
    <xdr:grpSp>
      <xdr:nvGrpSpPr>
        <xdr:cNvPr id="264" name="Groupe_VITALIT_PSA"/>
        <xdr:cNvGrpSpPr/>
      </xdr:nvGrpSpPr>
      <xdr:grpSpPr>
        <a:xfrm>
          <a:off x="7592482" y="120649"/>
          <a:ext cx="567267" cy="560917"/>
          <a:chOff x="3433232" y="110065"/>
          <a:chExt cx="560917" cy="560917"/>
        </a:xfrm>
      </xdr:grpSpPr>
      <xdr:pic macro="[0]!VITALIT_PSA">
        <xdr:nvPicPr>
          <xdr:cNvPr id="266" name="FF_VITAL-IT_PSA">
            <a:extLst>
              <a:ext uri="{FF2B5EF4-FFF2-40B4-BE49-F238E27FC236}">
                <a16:creationId xmlns:a16="http://schemas.microsoft.com/office/drawing/2014/main" id="{00000000-0008-0000-0200-000018000000}"/>
              </a:ext>
            </a:extLst>
          </xdr:cNvPr>
          <xdr:cNvPicPr>
            <a:picLocks noChangeAspect="1"/>
          </xdr:cNvPicPr>
        </xdr:nvPicPr>
        <xdr:blipFill>
          <a:blip xmlns:r="http://schemas.openxmlformats.org/officeDocument/2006/relationships" r:embed="rId13" cstate="print">
            <a:extLst>
              <a:ext uri="{28A0092B-C50C-407E-A947-70E740481C1C}">
                <a14:useLocalDpi xmlns:a14="http://schemas.microsoft.com/office/drawing/2010/main" val="0"/>
              </a:ext>
            </a:extLst>
          </a:blip>
          <a:stretch>
            <a:fillRect/>
          </a:stretch>
        </xdr:blipFill>
        <xdr:spPr>
          <a:xfrm>
            <a:off x="3433232" y="110065"/>
            <a:ext cx="560917" cy="560917"/>
          </a:xfrm>
          <a:prstGeom prst="rect">
            <a:avLst/>
          </a:prstGeom>
        </xdr:spPr>
      </xdr:pic>
      <xdr:sp macro="[0]!VITALIT_PSA" textlink="">
        <xdr:nvSpPr>
          <xdr:cNvPr id="267" name="Ellipse 266"/>
          <xdr:cNvSpPr/>
        </xdr:nvSpPr>
        <xdr:spPr bwMode="auto">
          <a:xfrm>
            <a:off x="3475567" y="131233"/>
            <a:ext cx="507999" cy="518583"/>
          </a:xfrm>
          <a:prstGeom prst="ellipse">
            <a:avLst/>
          </a:prstGeom>
          <a:solidFill>
            <a:srgbClr val="00FF00">
              <a:alpha val="0"/>
            </a:srgbClr>
          </a:solidFill>
          <a:ln w="15875" cmpd="dbl">
            <a:solidFill>
              <a:schemeClr val="tx2"/>
            </a:solidFill>
            <a:miter lim="800000"/>
            <a:headEnd/>
            <a:tailEnd/>
          </a:ln>
        </xdr:spPr>
        <xdr:txBody>
          <a:bodyPr vertOverflow="clip" horzOverflow="clip" wrap="square" lIns="0" tIns="0" rIns="0" bIns="0" rtlCol="0" anchor="ctr" upright="1"/>
          <a:lstStyle/>
          <a:p>
            <a:pPr algn="ctr" rtl="0"/>
            <a:r>
              <a:rPr lang="fr-FR" sz="800" b="1" i="0" u="none" strike="noStrike" baseline="0">
                <a:solidFill>
                  <a:schemeClr val="bg1"/>
                </a:solidFill>
                <a:latin typeface="Arial" panose="020B0604020202020204" pitchFamily="34" charset="0"/>
                <a:cs typeface="Arial" panose="020B0604020202020204" pitchFamily="34" charset="0"/>
              </a:rPr>
              <a:t>Vital-IT</a:t>
            </a:r>
            <a:br>
              <a:rPr lang="fr-FR" sz="800" b="1" i="0" u="none" strike="noStrike" baseline="0">
                <a:solidFill>
                  <a:schemeClr val="bg1"/>
                </a:solidFill>
                <a:latin typeface="Arial" panose="020B0604020202020204" pitchFamily="34" charset="0"/>
                <a:cs typeface="Arial" panose="020B0604020202020204" pitchFamily="34" charset="0"/>
              </a:rPr>
            </a:br>
            <a:r>
              <a:rPr lang="fr-FR" sz="800" b="1" i="0" u="none" strike="noStrike" baseline="0">
                <a:solidFill>
                  <a:schemeClr val="bg1"/>
                </a:solidFill>
                <a:latin typeface="Arial" panose="020B0604020202020204" pitchFamily="34" charset="0"/>
                <a:cs typeface="Arial" panose="020B0604020202020204" pitchFamily="34" charset="0"/>
              </a:rPr>
              <a:t>PSA</a:t>
            </a:r>
          </a:p>
        </xdr:txBody>
      </xdr:sp>
    </xdr:grpSp>
    <xdr:clientData/>
  </xdr:twoCellAnchor>
  <xdr:twoCellAnchor>
    <xdr:from>
      <xdr:col>1</xdr:col>
      <xdr:colOff>84667</xdr:colOff>
      <xdr:row>5</xdr:row>
      <xdr:rowOff>518584</xdr:rowOff>
    </xdr:from>
    <xdr:to>
      <xdr:col>1</xdr:col>
      <xdr:colOff>2021417</xdr:colOff>
      <xdr:row>6</xdr:row>
      <xdr:rowOff>373920</xdr:rowOff>
    </xdr:to>
    <xdr:grpSp>
      <xdr:nvGrpSpPr>
        <xdr:cNvPr id="129" name="Groupe_MAITRECE_H"/>
        <xdr:cNvGrpSpPr/>
      </xdr:nvGrpSpPr>
      <xdr:grpSpPr>
        <a:xfrm>
          <a:off x="2645834" y="4804834"/>
          <a:ext cx="1936750" cy="617336"/>
          <a:chOff x="459016" y="2681922"/>
          <a:chExt cx="2846511" cy="591424"/>
        </a:xfrm>
      </xdr:grpSpPr>
      <xdr:sp macro="" textlink="">
        <xdr:nvSpPr>
          <xdr:cNvPr id="130" name="MAITRECE_H">
            <a:hlinkClick xmlns:r="http://schemas.openxmlformats.org/officeDocument/2006/relationships" r:id="rId10"/>
          </xdr:cNvPr>
          <xdr:cNvSpPr/>
        </xdr:nvSpPr>
        <xdr:spPr>
          <a:xfrm>
            <a:off x="459016" y="2681922"/>
            <a:ext cx="1698204" cy="577363"/>
          </a:xfrm>
          <a:prstGeom prst="flowChartAlternateProcess">
            <a:avLst/>
          </a:prstGeom>
          <a:solidFill>
            <a:srgbClr val="FFC000"/>
          </a:solidFill>
        </xdr:spPr>
        <xdr:style>
          <a:lnRef idx="1">
            <a:schemeClr val="dk1"/>
          </a:lnRef>
          <a:fillRef idx="2">
            <a:schemeClr val="dk1"/>
          </a:fillRef>
          <a:effectRef idx="1">
            <a:schemeClr val="dk1"/>
          </a:effectRef>
          <a:fontRef idx="minor">
            <a:schemeClr val="dk1"/>
          </a:fontRef>
        </xdr:style>
        <xdr:txBody>
          <a:bodyPr vertOverflow="clip" horzOverflow="clip" lIns="0" tIns="0" rIns="0" bIns="0" rtlCol="0" anchor="ctr"/>
          <a:lstStyle/>
          <a:p>
            <a:pPr algn="ctr"/>
            <a:r>
              <a:rPr lang="fr-FR" sz="1000" b="1">
                <a:latin typeface="Times New Roman" pitchFamily="18" charset="0"/>
                <a:cs typeface="Times New Roman" pitchFamily="18" charset="0"/>
              </a:rPr>
              <a:t>MAITRE CE_H</a:t>
            </a:r>
          </a:p>
          <a:p>
            <a:pPr algn="ctr"/>
            <a:r>
              <a:rPr lang="fr-FR" sz="1000" b="1">
                <a:latin typeface="Times New Roman" pitchFamily="18" charset="0"/>
                <a:cs typeface="Times New Roman" pitchFamily="18" charset="0"/>
              </a:rPr>
              <a:t>7h00</a:t>
            </a:r>
          </a:p>
        </xdr:txBody>
      </xdr:sp>
      <xdr:sp macro="[0]!MAITRECE_H" textlink="">
        <xdr:nvSpPr>
          <xdr:cNvPr id="131" name="MAITRECE_H_MSG"/>
          <xdr:cNvSpPr>
            <a:spLocks noChangeAspect="1"/>
          </xdr:cNvSpPr>
        </xdr:nvSpPr>
        <xdr:spPr bwMode="auto">
          <a:xfrm>
            <a:off x="2223263" y="2683935"/>
            <a:ext cx="1080000" cy="181970"/>
          </a:xfrm>
          <a:prstGeom prst="rect">
            <a:avLst/>
          </a:prstGeom>
          <a:solidFill>
            <a:srgbClr val="FFFFFF"/>
          </a:solidFill>
          <a:ln w="9525">
            <a:miter lim="800000"/>
            <a:headEnd/>
            <a:tailEnd/>
          </a:ln>
        </xdr:spPr>
        <xdr:txBody>
          <a:bodyPr vertOverflow="clip" wrap="square" lIns="0" tIns="0" rIns="0" bIns="0" anchor="ctr" upright="1"/>
          <a:lstStyle/>
          <a:p>
            <a:pPr algn="ctr" rtl="0">
              <a:defRPr sz="1000"/>
            </a:pPr>
            <a:r>
              <a:rPr lang="fr-FR" sz="1000" b="1" i="0" u="none" strike="noStrike" baseline="0">
                <a:solidFill>
                  <a:srgbClr val="003300"/>
                </a:solidFill>
                <a:latin typeface="Times New Roman"/>
                <a:cs typeface="Times New Roman"/>
              </a:rPr>
              <a:t>MSG</a:t>
            </a:r>
          </a:p>
        </xdr:txBody>
      </xdr:sp>
      <xdr:sp macro="[0]!Afficher_MAITRECE_H" textlink="">
        <xdr:nvSpPr>
          <xdr:cNvPr id="132" name="MAITRECE_H_feuille"/>
          <xdr:cNvSpPr/>
        </xdr:nvSpPr>
        <xdr:spPr>
          <a:xfrm>
            <a:off x="2227863" y="2911634"/>
            <a:ext cx="1077664" cy="361712"/>
          </a:xfrm>
          <a:prstGeom prst="roundRect">
            <a:avLst/>
          </a:prstGeom>
          <a:solidFill>
            <a:schemeClr val="bg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wrap="none" lIns="36000" tIns="0" rIns="36000" bIns="0" rtlCol="0" anchor="ctr" anchorCtr="0"/>
          <a:lstStyle/>
          <a:p>
            <a:pPr algn="ctr"/>
            <a:r>
              <a:rPr lang="fr-FR" sz="1000" b="1" baseline="0">
                <a:solidFill>
                  <a:sysClr val="windowText" lastClr="000000"/>
                </a:solidFill>
              </a:rPr>
              <a:t>FEUILLE</a:t>
            </a:r>
          </a:p>
        </xdr:txBody>
      </xdr:sp>
    </xdr:grpSp>
    <xdr:clientData/>
  </xdr:twoCellAnchor>
  <xdr:twoCellAnchor>
    <xdr:from>
      <xdr:col>1</xdr:col>
      <xdr:colOff>95672</xdr:colOff>
      <xdr:row>4</xdr:row>
      <xdr:rowOff>3175</xdr:rowOff>
    </xdr:from>
    <xdr:to>
      <xdr:col>1</xdr:col>
      <xdr:colOff>2063750</xdr:colOff>
      <xdr:row>4</xdr:row>
      <xdr:rowOff>584200</xdr:rowOff>
    </xdr:to>
    <xdr:grpSp>
      <xdr:nvGrpSpPr>
        <xdr:cNvPr id="215" name="Groupe MAITRE"/>
        <xdr:cNvGrpSpPr/>
      </xdr:nvGrpSpPr>
      <xdr:grpSpPr>
        <a:xfrm>
          <a:off x="2656839" y="3527425"/>
          <a:ext cx="1968078" cy="581025"/>
          <a:chOff x="475675" y="2683935"/>
          <a:chExt cx="2829852" cy="589411"/>
        </a:xfrm>
      </xdr:grpSpPr>
      <xdr:sp macro="" textlink="">
        <xdr:nvSpPr>
          <xdr:cNvPr id="274" name="MAITRE">
            <a:hlinkClick xmlns:r="http://schemas.openxmlformats.org/officeDocument/2006/relationships" r:id="rId14"/>
          </xdr:cNvPr>
          <xdr:cNvSpPr/>
        </xdr:nvSpPr>
        <xdr:spPr>
          <a:xfrm>
            <a:off x="475675" y="2697265"/>
            <a:ext cx="1652711" cy="572954"/>
          </a:xfrm>
          <a:prstGeom prst="flowChartAlternateProcess">
            <a:avLst/>
          </a:prstGeom>
          <a:solidFill>
            <a:srgbClr val="FFC000"/>
          </a:solidFill>
        </xdr:spPr>
        <xdr:style>
          <a:lnRef idx="1">
            <a:schemeClr val="dk1"/>
          </a:lnRef>
          <a:fillRef idx="2">
            <a:schemeClr val="dk1"/>
          </a:fillRef>
          <a:effectRef idx="1">
            <a:schemeClr val="dk1"/>
          </a:effectRef>
          <a:fontRef idx="minor">
            <a:schemeClr val="dk1"/>
          </a:fontRef>
        </xdr:style>
        <xdr:txBody>
          <a:bodyPr vertOverflow="clip" horzOverflow="clip" lIns="0" tIns="0" rIns="0" bIns="0" rtlCol="0" anchor="ctr"/>
          <a:lstStyle/>
          <a:p>
            <a:pPr algn="ctr"/>
            <a:r>
              <a:rPr lang="fr-FR" sz="1000" b="1">
                <a:latin typeface="Times New Roman" pitchFamily="18" charset="0"/>
                <a:cs typeface="Times New Roman" pitchFamily="18" charset="0"/>
              </a:rPr>
              <a:t>MAITRE</a:t>
            </a:r>
            <a:br>
              <a:rPr lang="fr-FR" sz="1000" b="1">
                <a:latin typeface="Times New Roman" pitchFamily="18" charset="0"/>
                <a:cs typeface="Times New Roman" pitchFamily="18" charset="0"/>
              </a:rPr>
            </a:br>
            <a:r>
              <a:rPr lang="fr-FR" sz="1000" b="1">
                <a:latin typeface="Times New Roman" pitchFamily="18" charset="0"/>
                <a:cs typeface="Times New Roman" pitchFamily="18" charset="0"/>
              </a:rPr>
              <a:t>06h55</a:t>
            </a:r>
          </a:p>
        </xdr:txBody>
      </xdr:sp>
      <xdr:sp macro="[0]!maitre" textlink="">
        <xdr:nvSpPr>
          <xdr:cNvPr id="278" name="MAITRE_MSG"/>
          <xdr:cNvSpPr>
            <a:spLocks noChangeAspect="1"/>
          </xdr:cNvSpPr>
        </xdr:nvSpPr>
        <xdr:spPr bwMode="auto">
          <a:xfrm>
            <a:off x="2223263" y="2683935"/>
            <a:ext cx="1080000" cy="181970"/>
          </a:xfrm>
          <a:prstGeom prst="rect">
            <a:avLst/>
          </a:prstGeom>
          <a:solidFill>
            <a:srgbClr val="00FF00"/>
          </a:solidFill>
          <a:ln w="9525">
            <a:miter lim="800000"/>
            <a:headEnd/>
            <a:tailEnd/>
          </a:ln>
        </xdr:spPr>
        <xdr:txBody>
          <a:bodyPr vertOverflow="clip" wrap="square" lIns="0" tIns="0" rIns="0" bIns="0" anchor="ctr" upright="1"/>
          <a:lstStyle/>
          <a:p>
            <a:pPr algn="ctr" rtl="0">
              <a:defRPr sz="1000"/>
            </a:pPr>
            <a:r>
              <a:rPr lang="fr-FR" sz="1000" b="1" i="0" u="none" strike="noStrike" baseline="0">
                <a:solidFill>
                  <a:srgbClr val="003300"/>
                </a:solidFill>
                <a:latin typeface="Times New Roman"/>
                <a:cs typeface="Times New Roman"/>
              </a:rPr>
              <a:t>MSG</a:t>
            </a:r>
          </a:p>
        </xdr:txBody>
      </xdr:sp>
      <xdr:sp macro="[0]!Afficher_MAITRE" textlink="">
        <xdr:nvSpPr>
          <xdr:cNvPr id="279" name="MAITRE_Feuille"/>
          <xdr:cNvSpPr/>
        </xdr:nvSpPr>
        <xdr:spPr>
          <a:xfrm>
            <a:off x="2227863" y="2911634"/>
            <a:ext cx="1077664" cy="361712"/>
          </a:xfrm>
          <a:prstGeom prst="roundRect">
            <a:avLst/>
          </a:prstGeom>
          <a:solidFill>
            <a:srgbClr val="FFFFFF"/>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wrap="none" lIns="36000" tIns="0" rIns="36000" bIns="0" rtlCol="0" anchor="ctr" anchorCtr="0"/>
          <a:lstStyle/>
          <a:p>
            <a:pPr algn="ctr"/>
            <a:r>
              <a:rPr lang="fr-FR" sz="1000" b="1" baseline="0">
                <a:solidFill>
                  <a:sysClr val="windowText" lastClr="000000"/>
                </a:solidFill>
              </a:rPr>
              <a:t>FEUILLE</a:t>
            </a:r>
          </a:p>
        </xdr:txBody>
      </xdr:sp>
    </xdr:grpSp>
    <xdr:clientData/>
  </xdr:twoCellAnchor>
  <xdr:twoCellAnchor editAs="absolute">
    <xdr:from>
      <xdr:col>2</xdr:col>
      <xdr:colOff>126995</xdr:colOff>
      <xdr:row>0</xdr:row>
      <xdr:rowOff>388411</xdr:rowOff>
    </xdr:from>
    <xdr:to>
      <xdr:col>2</xdr:col>
      <xdr:colOff>1783709</xdr:colOff>
      <xdr:row>0</xdr:row>
      <xdr:rowOff>986331</xdr:rowOff>
    </xdr:to>
    <xdr:grpSp>
      <xdr:nvGrpSpPr>
        <xdr:cNvPr id="204" name="Groupe_MAITRE_Adju"/>
        <xdr:cNvGrpSpPr/>
      </xdr:nvGrpSpPr>
      <xdr:grpSpPr>
        <a:xfrm>
          <a:off x="5079995" y="388411"/>
          <a:ext cx="1656714" cy="597920"/>
          <a:chOff x="475675" y="2683935"/>
          <a:chExt cx="2829852" cy="589411"/>
        </a:xfrm>
      </xdr:grpSpPr>
      <xdr:sp macro="" textlink="">
        <xdr:nvSpPr>
          <xdr:cNvPr id="220" name="MAITRE_Adju">
            <a:hlinkClick xmlns:r="http://schemas.openxmlformats.org/officeDocument/2006/relationships" r:id="rId15"/>
          </xdr:cNvPr>
          <xdr:cNvSpPr/>
        </xdr:nvSpPr>
        <xdr:spPr>
          <a:xfrm>
            <a:off x="475675" y="2697265"/>
            <a:ext cx="1652711" cy="572954"/>
          </a:xfrm>
          <a:prstGeom prst="flowChartAlternateProcess">
            <a:avLst/>
          </a:prstGeom>
          <a:solidFill>
            <a:srgbClr val="FFC000"/>
          </a:solidFill>
        </xdr:spPr>
        <xdr:style>
          <a:lnRef idx="1">
            <a:schemeClr val="dk1"/>
          </a:lnRef>
          <a:fillRef idx="2">
            <a:schemeClr val="dk1"/>
          </a:fillRef>
          <a:effectRef idx="1">
            <a:schemeClr val="dk1"/>
          </a:effectRef>
          <a:fontRef idx="minor">
            <a:schemeClr val="dk1"/>
          </a:fontRef>
        </xdr:style>
        <xdr:txBody>
          <a:bodyPr vertOverflow="clip" horzOverflow="clip" lIns="0" tIns="0" rIns="0" bIns="0" rtlCol="0" anchor="ctr"/>
          <a:lstStyle/>
          <a:p>
            <a:pPr algn="ctr"/>
            <a:r>
              <a:rPr lang="fr-FR" sz="1000" b="1">
                <a:latin typeface="Times New Roman" pitchFamily="18" charset="0"/>
                <a:cs typeface="Times New Roman" pitchFamily="18" charset="0"/>
              </a:rPr>
              <a:t>MAITRE</a:t>
            </a:r>
          </a:p>
          <a:p>
            <a:pPr algn="ctr"/>
            <a:r>
              <a:rPr lang="fr-FR" sz="1000" b="1">
                <a:latin typeface="Times New Roman" pitchFamily="18" charset="0"/>
                <a:cs typeface="Times New Roman" pitchFamily="18" charset="0"/>
              </a:rPr>
              <a:t>ADJU</a:t>
            </a:r>
          </a:p>
        </xdr:txBody>
      </xdr:sp>
      <xdr:sp macro="[0]!MAITRE_Adju" textlink="">
        <xdr:nvSpPr>
          <xdr:cNvPr id="225" name="MAITRE_Adju_MSG"/>
          <xdr:cNvSpPr>
            <a:spLocks noChangeAspect="1"/>
          </xdr:cNvSpPr>
        </xdr:nvSpPr>
        <xdr:spPr bwMode="auto">
          <a:xfrm>
            <a:off x="2223263" y="2683935"/>
            <a:ext cx="1080000" cy="181970"/>
          </a:xfrm>
          <a:prstGeom prst="rect">
            <a:avLst/>
          </a:prstGeom>
          <a:solidFill>
            <a:srgbClr val="FFFFFF"/>
          </a:solidFill>
          <a:ln w="9525">
            <a:miter lim="800000"/>
            <a:headEnd/>
            <a:tailEnd/>
          </a:ln>
        </xdr:spPr>
        <xdr:txBody>
          <a:bodyPr vertOverflow="clip" wrap="square" lIns="0" tIns="0" rIns="0" bIns="0" anchor="ctr" upright="1"/>
          <a:lstStyle/>
          <a:p>
            <a:pPr algn="ctr" rtl="0">
              <a:defRPr sz="1000"/>
            </a:pPr>
            <a:r>
              <a:rPr lang="fr-FR" sz="1000" b="1" i="0" u="none" strike="noStrike" baseline="0">
                <a:solidFill>
                  <a:srgbClr val="003300"/>
                </a:solidFill>
                <a:latin typeface="Times New Roman"/>
                <a:cs typeface="Times New Roman"/>
              </a:rPr>
              <a:t>MSG</a:t>
            </a:r>
          </a:p>
        </xdr:txBody>
      </xdr:sp>
      <xdr:sp macro="[0]!Afficher_MAITRE" textlink="">
        <xdr:nvSpPr>
          <xdr:cNvPr id="280" name="MAITRE_Adju_Feuille"/>
          <xdr:cNvSpPr/>
        </xdr:nvSpPr>
        <xdr:spPr>
          <a:xfrm>
            <a:off x="2227863" y="2911634"/>
            <a:ext cx="1077664" cy="361712"/>
          </a:xfrm>
          <a:prstGeom prst="roundRect">
            <a:avLst/>
          </a:prstGeom>
          <a:solidFill>
            <a:schemeClr val="bg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wrap="none" lIns="36000" tIns="0" rIns="36000" bIns="0" rtlCol="0" anchor="ctr" anchorCtr="0"/>
          <a:lstStyle/>
          <a:p>
            <a:pPr algn="ctr"/>
            <a:r>
              <a:rPr lang="fr-FR" sz="1000" b="1" baseline="0">
                <a:solidFill>
                  <a:sysClr val="windowText" lastClr="000000"/>
                </a:solidFill>
              </a:rPr>
              <a:t>FEUILLE</a:t>
            </a:r>
          </a:p>
        </xdr:txBody>
      </xdr:sp>
    </xdr:grpSp>
    <xdr:clientData/>
  </xdr:twoCellAnchor>
  <xdr:twoCellAnchor editAs="absolute">
    <xdr:from>
      <xdr:col>0</xdr:col>
      <xdr:colOff>70151</xdr:colOff>
      <xdr:row>1</xdr:row>
      <xdr:rowOff>303501</xdr:rowOff>
    </xdr:from>
    <xdr:to>
      <xdr:col>0</xdr:col>
      <xdr:colOff>2402417</xdr:colOff>
      <xdr:row>1</xdr:row>
      <xdr:rowOff>746136</xdr:rowOff>
    </xdr:to>
    <xdr:grpSp>
      <xdr:nvGrpSpPr>
        <xdr:cNvPr id="202" name="Groupe GUE2"/>
        <xdr:cNvGrpSpPr/>
      </xdr:nvGrpSpPr>
      <xdr:grpSpPr>
        <a:xfrm>
          <a:off x="70151" y="1541751"/>
          <a:ext cx="2332266" cy="442635"/>
          <a:chOff x="3429000" y="6589058"/>
          <a:chExt cx="2859185" cy="608034"/>
        </a:xfrm>
      </xdr:grpSpPr>
      <xdr:sp macro="" textlink="">
        <xdr:nvSpPr>
          <xdr:cNvPr id="203" name="GUE2">
            <a:hlinkClick xmlns:r="http://schemas.openxmlformats.org/officeDocument/2006/relationships" r:id="rId4"/>
          </xdr:cNvPr>
          <xdr:cNvSpPr/>
        </xdr:nvSpPr>
        <xdr:spPr>
          <a:xfrm>
            <a:off x="3429000" y="6589058"/>
            <a:ext cx="1438152" cy="597723"/>
          </a:xfrm>
          <a:prstGeom prst="flowChartAlternateProcess">
            <a:avLst/>
          </a:prstGeom>
          <a:solidFill>
            <a:schemeClr val="accent2">
              <a:lumMod val="40000"/>
              <a:lumOff val="60000"/>
            </a:schemeClr>
          </a:solidFill>
        </xdr:spPr>
        <xdr:style>
          <a:lnRef idx="1">
            <a:schemeClr val="dk1"/>
          </a:lnRef>
          <a:fillRef idx="2">
            <a:schemeClr val="dk1"/>
          </a:fillRef>
          <a:effectRef idx="1">
            <a:schemeClr val="dk1"/>
          </a:effectRef>
          <a:fontRef idx="minor">
            <a:schemeClr val="dk1"/>
          </a:fontRef>
        </xdr:style>
        <xdr:txBody>
          <a:bodyPr vertOverflow="clip" horzOverflow="clip" lIns="0" tIns="0" rIns="0" bIns="0" rtlCol="0" anchor="ctr"/>
          <a:lstStyle/>
          <a:p>
            <a:pPr algn="ctr"/>
            <a:r>
              <a:rPr lang="fr-FR" sz="1000" b="1">
                <a:latin typeface="Times New Roman" pitchFamily="18" charset="0"/>
                <a:cs typeface="Times New Roman" pitchFamily="18" charset="0"/>
              </a:rPr>
              <a:t>GUE2</a:t>
            </a:r>
            <a:br>
              <a:rPr lang="fr-FR" sz="1000" b="1">
                <a:latin typeface="Times New Roman" pitchFamily="18" charset="0"/>
                <a:cs typeface="Times New Roman" pitchFamily="18" charset="0"/>
              </a:rPr>
            </a:br>
            <a:r>
              <a:rPr lang="fr-FR" sz="1000" b="1">
                <a:latin typeface="Times New Roman" pitchFamily="18" charset="0"/>
                <a:cs typeface="Times New Roman" pitchFamily="18" charset="0"/>
              </a:rPr>
              <a:t>6h30</a:t>
            </a:r>
          </a:p>
        </xdr:txBody>
      </xdr:sp>
      <xdr:sp macro="[0]!GUE2PROD" textlink="">
        <xdr:nvSpPr>
          <xdr:cNvPr id="205" name="GUE2_MSG"/>
          <xdr:cNvSpPr/>
        </xdr:nvSpPr>
        <xdr:spPr bwMode="auto">
          <a:xfrm>
            <a:off x="5206757" y="6593656"/>
            <a:ext cx="1076807" cy="181046"/>
          </a:xfrm>
          <a:prstGeom prst="rect">
            <a:avLst/>
          </a:prstGeom>
          <a:solidFill>
            <a:srgbClr val="FFFFFF"/>
          </a:solidFill>
          <a:ln w="9525">
            <a:miter lim="800000"/>
            <a:headEnd/>
            <a:tailEnd/>
          </a:ln>
        </xdr:spPr>
        <xdr:txBody>
          <a:bodyPr vertOverflow="clip" wrap="square" lIns="0" tIns="0" rIns="0" bIns="0" anchor="ctr" upright="1"/>
          <a:lstStyle/>
          <a:p>
            <a:pPr algn="ctr" rtl="0">
              <a:defRPr sz="1000"/>
            </a:pPr>
            <a:r>
              <a:rPr lang="fr-FR" sz="1000" b="1" i="0" u="none" strike="noStrike" baseline="0">
                <a:solidFill>
                  <a:srgbClr val="003300"/>
                </a:solidFill>
                <a:latin typeface="Times New Roman"/>
                <a:cs typeface="Times New Roman"/>
              </a:rPr>
              <a:t>MSG</a:t>
            </a:r>
          </a:p>
        </xdr:txBody>
      </xdr:sp>
      <xdr:sp macro="[0]!T2_corenet_TESTS" textlink="">
        <xdr:nvSpPr>
          <xdr:cNvPr id="207" name="GUE2-Bonus"/>
          <xdr:cNvSpPr/>
        </xdr:nvSpPr>
        <xdr:spPr>
          <a:xfrm>
            <a:off x="4905395" y="6601605"/>
            <a:ext cx="223455" cy="595487"/>
          </a:xfrm>
          <a:prstGeom prst="roundRect">
            <a:avLst/>
          </a:prstGeom>
          <a:gradFill>
            <a:gsLst>
              <a:gs pos="0">
                <a:schemeClr val="dk1">
                  <a:tint val="50000"/>
                  <a:satMod val="300000"/>
                </a:schemeClr>
              </a:gs>
              <a:gs pos="35000">
                <a:schemeClr val="dk1">
                  <a:tint val="37000"/>
                  <a:satMod val="300000"/>
                </a:schemeClr>
              </a:gs>
              <a:gs pos="100000">
                <a:schemeClr val="dk1">
                  <a:tint val="15000"/>
                  <a:satMod val="350000"/>
                </a:schemeClr>
              </a:gs>
            </a:gsLst>
            <a:lin ang="16200000" scaled="1"/>
          </a:gra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endParaRPr lang="fr-FR" sz="1000" b="1">
              <a:solidFill>
                <a:srgbClr val="FF0000"/>
              </a:solidFill>
            </a:endParaRPr>
          </a:p>
        </xdr:txBody>
      </xdr:sp>
      <xdr:sp macro="[0]!Afficher_GUE2" textlink="">
        <xdr:nvSpPr>
          <xdr:cNvPr id="208" name="GUE2_Feuille"/>
          <xdr:cNvSpPr/>
        </xdr:nvSpPr>
        <xdr:spPr>
          <a:xfrm>
            <a:off x="5201986" y="6815630"/>
            <a:ext cx="1086199" cy="371151"/>
          </a:xfrm>
          <a:prstGeom prst="roundRect">
            <a:avLst/>
          </a:prstGeom>
          <a:solidFill>
            <a:schemeClr val="bg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wrap="none" lIns="36000" tIns="0" rIns="36000" bIns="0" rtlCol="0" anchor="ctr" anchorCtr="0"/>
          <a:lstStyle/>
          <a:p>
            <a:pPr algn="ctr"/>
            <a:r>
              <a:rPr lang="fr-FR" sz="1000" b="1" baseline="0">
                <a:solidFill>
                  <a:sysClr val="windowText" lastClr="000000"/>
                </a:solidFill>
              </a:rPr>
              <a:t>FEUILLE</a:t>
            </a:r>
          </a:p>
        </xdr:txBody>
      </xdr:sp>
    </xdr:grpSp>
    <xdr:clientData/>
  </xdr:twoCellAnchor>
  <xdr:twoCellAnchor>
    <xdr:from>
      <xdr:col>0</xdr:col>
      <xdr:colOff>67734</xdr:colOff>
      <xdr:row>8</xdr:row>
      <xdr:rowOff>550333</xdr:rowOff>
    </xdr:from>
    <xdr:to>
      <xdr:col>0</xdr:col>
      <xdr:colOff>2413000</xdr:colOff>
      <xdr:row>8</xdr:row>
      <xdr:rowOff>1174751</xdr:rowOff>
    </xdr:to>
    <xdr:grpSp>
      <xdr:nvGrpSpPr>
        <xdr:cNvPr id="4" name="Groupe ESAP"/>
        <xdr:cNvGrpSpPr/>
      </xdr:nvGrpSpPr>
      <xdr:grpSpPr>
        <a:xfrm>
          <a:off x="67734" y="7122583"/>
          <a:ext cx="2345266" cy="624418"/>
          <a:chOff x="4450080" y="1049784"/>
          <a:chExt cx="1488384" cy="569652"/>
        </a:xfrm>
      </xdr:grpSpPr>
      <xdr:sp macro="[0]!POBI_AUTOS" textlink="">
        <xdr:nvSpPr>
          <xdr:cNvPr id="281" name="SDM">
            <a:hlinkClick xmlns:r="http://schemas.openxmlformats.org/officeDocument/2006/relationships" r:id="rId16"/>
          </xdr:cNvPr>
          <xdr:cNvSpPr/>
        </xdr:nvSpPr>
        <xdr:spPr>
          <a:xfrm>
            <a:off x="4450080" y="1049784"/>
            <a:ext cx="1488384" cy="451355"/>
          </a:xfrm>
          <a:prstGeom prst="flowChartAlternateProcess">
            <a:avLst/>
          </a:prstGeom>
          <a:gradFill flip="none" rotWithShape="1">
            <a:gsLst>
              <a:gs pos="60000">
                <a:srgbClr val="FFFFFF"/>
              </a:gs>
              <a:gs pos="50000">
                <a:schemeClr val="dk1">
                  <a:tint val="37000"/>
                  <a:satMod val="300000"/>
                </a:schemeClr>
              </a:gs>
              <a:gs pos="100000">
                <a:schemeClr val="dk1">
                  <a:tint val="15000"/>
                  <a:satMod val="350000"/>
                </a:schemeClr>
              </a:gs>
            </a:gsLst>
            <a:lin ang="16200000" scaled="1"/>
            <a:tileRect/>
          </a:gradFill>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FR" sz="900" b="1">
                <a:latin typeface="Times New Roman" pitchFamily="18" charset="0"/>
                <a:cs typeface="Times New Roman" pitchFamily="18" charset="0"/>
              </a:rPr>
              <a:t>ESAP</a:t>
            </a:r>
            <a:br>
              <a:rPr lang="fr-FR" sz="900" b="1">
                <a:latin typeface="Times New Roman" pitchFamily="18" charset="0"/>
                <a:cs typeface="Times New Roman" pitchFamily="18" charset="0"/>
              </a:rPr>
            </a:br>
            <a:r>
              <a:rPr lang="fr-FR" sz="900" b="1">
                <a:latin typeface="Times New Roman" pitchFamily="18" charset="0"/>
                <a:cs typeface="Times New Roman" pitchFamily="18" charset="0"/>
              </a:rPr>
              <a:t> Surveillance </a:t>
            </a:r>
            <a:r>
              <a:rPr lang="fr-FR" sz="1100" b="1">
                <a:solidFill>
                  <a:schemeClr val="dk1"/>
                </a:solidFill>
                <a:effectLst/>
                <a:latin typeface="+mn-lt"/>
                <a:ea typeface="+mn-ea"/>
                <a:cs typeface="+mn-cs"/>
              </a:rPr>
              <a:t>SDM</a:t>
            </a:r>
          </a:p>
        </xdr:txBody>
      </xdr:sp>
      <xdr:sp macro="[0]!Afficher_ESAP" textlink="">
        <xdr:nvSpPr>
          <xdr:cNvPr id="282" name="ESAP_feuille"/>
          <xdr:cNvSpPr/>
        </xdr:nvSpPr>
        <xdr:spPr>
          <a:xfrm>
            <a:off x="5206362" y="1512569"/>
            <a:ext cx="714378" cy="106867"/>
          </a:xfrm>
          <a:prstGeom prst="roundRect">
            <a:avLst/>
          </a:prstGeom>
          <a:solidFill>
            <a:schemeClr val="bg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wrap="none" lIns="36000" tIns="0" rIns="36000" bIns="0" rtlCol="0" anchor="ctr" anchorCtr="0"/>
          <a:lstStyle/>
          <a:p>
            <a:pPr algn="ctr"/>
            <a:r>
              <a:rPr lang="fr-FR" sz="1000" b="1" baseline="0">
                <a:solidFill>
                  <a:sysClr val="windowText" lastClr="000000"/>
                </a:solidFill>
              </a:rPr>
              <a:t>FEUILLE</a:t>
            </a:r>
          </a:p>
        </xdr:txBody>
      </xdr:sp>
      <xdr:sp macro="[0]!Afficher_MAPS_A" textlink="">
        <xdr:nvSpPr>
          <xdr:cNvPr id="283" name="ESAP_DOC">
            <a:hlinkClick xmlns:r="http://schemas.openxmlformats.org/officeDocument/2006/relationships" r:id="rId17"/>
          </xdr:cNvPr>
          <xdr:cNvSpPr/>
        </xdr:nvSpPr>
        <xdr:spPr>
          <a:xfrm>
            <a:off x="4457700" y="1520189"/>
            <a:ext cx="708363" cy="95547"/>
          </a:xfrm>
          <a:prstGeom prst="roundRect">
            <a:avLst/>
          </a:prstGeom>
          <a:solidFill>
            <a:schemeClr val="tx2">
              <a:lumMod val="60000"/>
              <a:lumOff val="4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wrap="none" lIns="36000" tIns="0" rIns="36000" bIns="0" rtlCol="0" anchor="ctr" anchorCtr="0"/>
          <a:lstStyle/>
          <a:p>
            <a:pPr algn="ctr"/>
            <a:r>
              <a:rPr lang="fr-FR" sz="1000" b="1" baseline="0">
                <a:solidFill>
                  <a:sysClr val="windowText" lastClr="000000"/>
                </a:solidFill>
              </a:rPr>
              <a:t>BASEDOC</a:t>
            </a:r>
          </a:p>
        </xdr:txBody>
      </xdr:sp>
    </xdr:grpSp>
    <xdr:clientData/>
  </xdr:twoCellAnchor>
  <xdr:twoCellAnchor>
    <xdr:from>
      <xdr:col>2</xdr:col>
      <xdr:colOff>349250</xdr:colOff>
      <xdr:row>7</xdr:row>
      <xdr:rowOff>10583</xdr:rowOff>
    </xdr:from>
    <xdr:to>
      <xdr:col>2</xdr:col>
      <xdr:colOff>1385795</xdr:colOff>
      <xdr:row>8</xdr:row>
      <xdr:rowOff>30677</xdr:rowOff>
    </xdr:to>
    <xdr:grpSp>
      <xdr:nvGrpSpPr>
        <xdr:cNvPr id="289" name="MACROS TECH"/>
        <xdr:cNvGrpSpPr/>
      </xdr:nvGrpSpPr>
      <xdr:grpSpPr>
        <a:xfrm>
          <a:off x="5302250" y="5820833"/>
          <a:ext cx="1036545" cy="782094"/>
          <a:chOff x="11653417" y="3643313"/>
          <a:chExt cx="1666174" cy="771805"/>
        </a:xfrm>
      </xdr:grpSpPr>
      <xdr:sp macro="[0]!Afficher_Tout" textlink="">
        <xdr:nvSpPr>
          <xdr:cNvPr id="290" name="AFFICHER FEUILLES"/>
          <xdr:cNvSpPr/>
        </xdr:nvSpPr>
        <xdr:spPr>
          <a:xfrm>
            <a:off x="11913388" y="3643313"/>
            <a:ext cx="1406203" cy="479455"/>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000" b="1">
                <a:solidFill>
                  <a:schemeClr val="tx1"/>
                </a:solidFill>
              </a:rPr>
              <a:t>AFFICHER FEUILLES</a:t>
            </a:r>
          </a:p>
        </xdr:txBody>
      </xdr:sp>
      <xdr:sp macro="[0]!Masquer_Tout" textlink="">
        <xdr:nvSpPr>
          <xdr:cNvPr id="291" name="MASQUER FEUILLES"/>
          <xdr:cNvSpPr/>
        </xdr:nvSpPr>
        <xdr:spPr>
          <a:xfrm>
            <a:off x="11653417" y="3912275"/>
            <a:ext cx="1406204" cy="502843"/>
          </a:xfrm>
          <a:prstGeom prst="leftArrow">
            <a:avLst/>
          </a:prstGeom>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lIns="0" tIns="0" rIns="0" bIns="0" rtlCol="0" anchor="ctr" anchorCtr="0"/>
          <a:lstStyle/>
          <a:p>
            <a:pPr algn="l"/>
            <a:r>
              <a:rPr lang="fr-FR" sz="1000" b="1">
                <a:solidFill>
                  <a:schemeClr val="tx1"/>
                </a:solidFill>
              </a:rPr>
              <a:t>MASQUER</a:t>
            </a:r>
            <a:r>
              <a:rPr lang="fr-FR" sz="1100" b="1" baseline="0">
                <a:solidFill>
                  <a:schemeClr val="tx1"/>
                </a:solidFill>
              </a:rPr>
              <a:t> </a:t>
            </a:r>
            <a:r>
              <a:rPr lang="fr-FR" sz="1000" b="1" baseline="0">
                <a:solidFill>
                  <a:schemeClr val="tx1"/>
                </a:solidFill>
              </a:rPr>
              <a:t>FEUILLES</a:t>
            </a:r>
          </a:p>
        </xdr:txBody>
      </xdr:sp>
    </xdr:grpSp>
    <xdr:clientData/>
  </xdr:twoCellAnchor>
  <xdr:twoCellAnchor editAs="absolute">
    <xdr:from>
      <xdr:col>4</xdr:col>
      <xdr:colOff>206065</xdr:colOff>
      <xdr:row>3</xdr:row>
      <xdr:rowOff>367742</xdr:rowOff>
    </xdr:from>
    <xdr:to>
      <xdr:col>4</xdr:col>
      <xdr:colOff>2529417</xdr:colOff>
      <xdr:row>4</xdr:row>
      <xdr:rowOff>211666</xdr:rowOff>
    </xdr:to>
    <xdr:grpSp>
      <xdr:nvGrpSpPr>
        <xdr:cNvPr id="182" name="Groupe_TMS"/>
        <xdr:cNvGrpSpPr/>
      </xdr:nvGrpSpPr>
      <xdr:grpSpPr>
        <a:xfrm>
          <a:off x="8344648" y="3129992"/>
          <a:ext cx="2323352" cy="605924"/>
          <a:chOff x="3863123" y="4599182"/>
          <a:chExt cx="2861923" cy="388944"/>
        </a:xfrm>
        <a:solidFill>
          <a:schemeClr val="bg2">
            <a:lumMod val="90000"/>
          </a:schemeClr>
        </a:solidFill>
      </xdr:grpSpPr>
      <xdr:sp macro="" textlink="">
        <xdr:nvSpPr>
          <xdr:cNvPr id="183" name="TMS">
            <a:hlinkClick xmlns:r="http://schemas.openxmlformats.org/officeDocument/2006/relationships" r:id="rId18"/>
          </xdr:cNvPr>
          <xdr:cNvSpPr/>
        </xdr:nvSpPr>
        <xdr:spPr>
          <a:xfrm>
            <a:off x="3863123" y="4599182"/>
            <a:ext cx="1427038" cy="386330"/>
          </a:xfrm>
          <a:prstGeom prst="flowChartAlternateProcess">
            <a:avLst/>
          </a:prstGeom>
          <a:grpFill/>
        </xdr:spPr>
        <xdr:style>
          <a:lnRef idx="1">
            <a:schemeClr val="dk1"/>
          </a:lnRef>
          <a:fillRef idx="2">
            <a:schemeClr val="dk1"/>
          </a:fillRef>
          <a:effectRef idx="1">
            <a:schemeClr val="dk1"/>
          </a:effectRef>
          <a:fontRef idx="minor">
            <a:schemeClr val="dk1"/>
          </a:fontRef>
        </xdr:style>
        <xdr:txBody>
          <a:bodyPr vertOverflow="clip" horzOverflow="clip" lIns="0" tIns="0" rIns="0" bIns="0" rtlCol="0" anchor="ctr"/>
          <a:lstStyle/>
          <a:p>
            <a:pPr algn="ctr"/>
            <a:r>
              <a:rPr lang="fr-FR" sz="1100" b="1">
                <a:latin typeface="Times New Roman" pitchFamily="18" charset="0"/>
                <a:cs typeface="Times New Roman" pitchFamily="18" charset="0"/>
              </a:rPr>
              <a:t>TMS</a:t>
            </a:r>
            <a:br>
              <a:rPr lang="fr-FR" sz="1100" b="1">
                <a:latin typeface="Times New Roman" pitchFamily="18" charset="0"/>
                <a:cs typeface="Times New Roman" pitchFamily="18" charset="0"/>
              </a:rPr>
            </a:br>
            <a:r>
              <a:rPr lang="fr-FR" sz="1100" b="1">
                <a:latin typeface="Times New Roman" pitchFamily="18" charset="0"/>
                <a:cs typeface="Times New Roman" pitchFamily="18" charset="0"/>
              </a:rPr>
              <a:t>7h10</a:t>
            </a:r>
            <a:br>
              <a:rPr lang="fr-FR" sz="1100" b="1">
                <a:latin typeface="Times New Roman" pitchFamily="18" charset="0"/>
                <a:cs typeface="Times New Roman" pitchFamily="18" charset="0"/>
              </a:rPr>
            </a:br>
            <a:r>
              <a:rPr lang="fr-FR" sz="800" b="0">
                <a:solidFill>
                  <a:schemeClr val="dk1"/>
                </a:solidFill>
                <a:effectLst/>
                <a:latin typeface="+mn-lt"/>
                <a:ea typeface="+mn-ea"/>
                <a:cs typeface="+mn-cs"/>
              </a:rPr>
              <a:t>Citrix</a:t>
            </a:r>
            <a:endParaRPr lang="fr-FR" sz="1100" b="1">
              <a:latin typeface="Times New Roman" pitchFamily="18" charset="0"/>
              <a:cs typeface="Times New Roman" pitchFamily="18" charset="0"/>
            </a:endParaRPr>
          </a:p>
        </xdr:txBody>
      </xdr:sp>
      <xdr:sp macro="[0]!TMS" textlink="">
        <xdr:nvSpPr>
          <xdr:cNvPr id="184" name="TMS_MSG"/>
          <xdr:cNvSpPr>
            <a:spLocks noChangeAspect="1"/>
          </xdr:cNvSpPr>
        </xdr:nvSpPr>
        <xdr:spPr bwMode="auto">
          <a:xfrm>
            <a:off x="5627380" y="4618664"/>
            <a:ext cx="1080000" cy="161850"/>
          </a:xfrm>
          <a:prstGeom prst="rect">
            <a:avLst/>
          </a:prstGeom>
          <a:solidFill>
            <a:srgbClr val="FFFFFF"/>
          </a:solidFill>
          <a:ln w="9525">
            <a:miter lim="800000"/>
            <a:headEnd/>
            <a:tailEnd/>
          </a:ln>
        </xdr:spPr>
        <xdr:txBody>
          <a:bodyPr vertOverflow="clip" wrap="square" lIns="0" tIns="0" rIns="0" bIns="0" anchor="ctr" upright="1"/>
          <a:lstStyle/>
          <a:p>
            <a:pPr algn="ctr" rtl="0">
              <a:defRPr sz="1000"/>
            </a:pPr>
            <a:r>
              <a:rPr lang="fr-FR" sz="1000" b="1" i="0" u="none" strike="noStrike" baseline="0">
                <a:solidFill>
                  <a:srgbClr val="003300"/>
                </a:solidFill>
                <a:latin typeface="Times New Roman"/>
                <a:cs typeface="Times New Roman"/>
              </a:rPr>
              <a:t>MSG</a:t>
            </a:r>
          </a:p>
        </xdr:txBody>
      </xdr:sp>
      <xdr:sp macro="[0]!Afficher_TMS" textlink="">
        <xdr:nvSpPr>
          <xdr:cNvPr id="186" name="TMS_Feuille"/>
          <xdr:cNvSpPr/>
        </xdr:nvSpPr>
        <xdr:spPr>
          <a:xfrm>
            <a:off x="5610762" y="4821790"/>
            <a:ext cx="1114284" cy="166336"/>
          </a:xfrm>
          <a:prstGeom prst="roundRect">
            <a:avLst/>
          </a:prstGeom>
          <a:grp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wrap="none" lIns="36000" tIns="0" rIns="36000" bIns="0" rtlCol="0" anchor="ctr" anchorCtr="0"/>
          <a:lstStyle/>
          <a:p>
            <a:pPr algn="ctr"/>
            <a:r>
              <a:rPr lang="fr-FR" sz="1000" b="1" baseline="0">
                <a:solidFill>
                  <a:sysClr val="windowText" lastClr="000000"/>
                </a:solidFill>
              </a:rPr>
              <a:t>FEUILLE</a:t>
            </a:r>
          </a:p>
        </xdr:txBody>
      </xdr:sp>
    </xdr:grpSp>
    <xdr:clientData/>
  </xdr:twoCellAnchor>
  <xdr:twoCellAnchor>
    <xdr:from>
      <xdr:col>2</xdr:col>
      <xdr:colOff>535516</xdr:colOff>
      <xdr:row>6</xdr:row>
      <xdr:rowOff>316442</xdr:rowOff>
    </xdr:from>
    <xdr:to>
      <xdr:col>2</xdr:col>
      <xdr:colOff>1116541</xdr:colOff>
      <xdr:row>7</xdr:row>
      <xdr:rowOff>2117</xdr:rowOff>
    </xdr:to>
    <xdr:sp macro="[0]!Afficher_users" textlink="">
      <xdr:nvSpPr>
        <xdr:cNvPr id="3" name="Parchemin vertical 2"/>
        <xdr:cNvSpPr/>
      </xdr:nvSpPr>
      <xdr:spPr bwMode="auto">
        <a:xfrm>
          <a:off x="5319183" y="5364692"/>
          <a:ext cx="581025" cy="447675"/>
        </a:xfrm>
        <a:prstGeom prst="verticalScroll">
          <a:avLst/>
        </a:prstGeom>
        <a:solidFill>
          <a:schemeClr val="accent6">
            <a:lumMod val="40000"/>
            <a:lumOff val="60000"/>
          </a:schemeClr>
        </a:solidFill>
        <a:ln w="9525">
          <a:miter lim="800000"/>
          <a:headEnd/>
          <a:tailEnd/>
        </a:ln>
      </xdr:spPr>
      <xdr:txBody>
        <a:bodyPr vertOverflow="clip" horzOverflow="clip" wrap="square" lIns="0" tIns="0" rIns="0" bIns="0" rtlCol="0" anchor="ctr" upright="1"/>
        <a:lstStyle/>
        <a:p>
          <a:pPr algn="ctr" rtl="0"/>
          <a:r>
            <a:rPr lang="fr-FR" sz="800" b="1" i="0" u="none" strike="noStrike" baseline="0">
              <a:solidFill>
                <a:srgbClr val="00B050"/>
              </a:solidFill>
              <a:latin typeface="Times New Roman"/>
              <a:cs typeface="Times New Roman"/>
            </a:rPr>
            <a:t>USERS</a:t>
          </a:r>
        </a:p>
      </xdr:txBody>
    </xdr:sp>
    <xdr:clientData/>
  </xdr:twoCellAnchor>
  <xdr:twoCellAnchor>
    <xdr:from>
      <xdr:col>3</xdr:col>
      <xdr:colOff>391584</xdr:colOff>
      <xdr:row>0</xdr:row>
      <xdr:rowOff>571499</xdr:rowOff>
    </xdr:from>
    <xdr:to>
      <xdr:col>3</xdr:col>
      <xdr:colOff>857251</xdr:colOff>
      <xdr:row>0</xdr:row>
      <xdr:rowOff>1037167</xdr:rowOff>
    </xdr:to>
    <xdr:sp macro="" textlink="">
      <xdr:nvSpPr>
        <xdr:cNvPr id="7" name="Croix 6">
          <a:hlinkClick xmlns:r="http://schemas.openxmlformats.org/officeDocument/2006/relationships" r:id="rId19"/>
        </xdr:cNvPr>
        <xdr:cNvSpPr/>
      </xdr:nvSpPr>
      <xdr:spPr bwMode="auto">
        <a:xfrm>
          <a:off x="7133167" y="571499"/>
          <a:ext cx="465667" cy="465668"/>
        </a:xfrm>
        <a:prstGeom prst="plus">
          <a:avLst>
            <a:gd name="adj" fmla="val 38208"/>
          </a:avLst>
        </a:prstGeom>
        <a:solidFill>
          <a:srgbClr val="FF0000"/>
        </a:solidFill>
        <a:ln w="9525">
          <a:miter lim="800000"/>
          <a:headEnd/>
          <a:tailEnd/>
        </a:ln>
      </xdr:spPr>
      <xdr:txBody>
        <a:bodyPr vertOverflow="clip" horzOverflow="clip" wrap="square" lIns="0" tIns="0" rIns="0" bIns="0" rtlCol="0" anchor="t" upright="1"/>
        <a:lstStyle/>
        <a:p>
          <a:pPr algn="l" rtl="0"/>
          <a:endParaRPr lang="fr-FR" sz="800" b="1" i="0" u="none" strike="noStrike" baseline="0">
            <a:solidFill>
              <a:srgbClr val="00B050"/>
            </a:solidFill>
            <a:latin typeface="Times New Roman"/>
            <a:cs typeface="Times New Roman"/>
          </a:endParaRPr>
        </a:p>
      </xdr:txBody>
    </xdr:sp>
    <xdr:clientData/>
  </xdr:twoCellAnchor>
  <xdr:twoCellAnchor>
    <xdr:from>
      <xdr:col>1</xdr:col>
      <xdr:colOff>94191</xdr:colOff>
      <xdr:row>0</xdr:row>
      <xdr:rowOff>105833</xdr:rowOff>
    </xdr:from>
    <xdr:to>
      <xdr:col>1</xdr:col>
      <xdr:colOff>2137833</xdr:colOff>
      <xdr:row>0</xdr:row>
      <xdr:rowOff>762000</xdr:rowOff>
    </xdr:to>
    <xdr:sp macro="" textlink="">
      <xdr:nvSpPr>
        <xdr:cNvPr id="145" name="autos_smidef">
          <a:hlinkClick xmlns:r="http://schemas.openxmlformats.org/officeDocument/2006/relationships" r:id="rId2"/>
        </xdr:cNvPr>
        <xdr:cNvSpPr/>
      </xdr:nvSpPr>
      <xdr:spPr>
        <a:xfrm>
          <a:off x="4179358" y="105833"/>
          <a:ext cx="2043642" cy="656167"/>
        </a:xfrm>
        <a:prstGeom prst="flowChartAlternateProcess">
          <a:avLst/>
        </a:prstGeom>
        <a:solidFill>
          <a:schemeClr val="tx2">
            <a:lumMod val="20000"/>
            <a:lumOff val="80000"/>
          </a:schemeClr>
        </a:solidFill>
      </xdr:spPr>
      <xdr:style>
        <a:lnRef idx="1">
          <a:schemeClr val="dk1"/>
        </a:lnRef>
        <a:fillRef idx="2">
          <a:schemeClr val="dk1"/>
        </a:fillRef>
        <a:effectRef idx="1">
          <a:schemeClr val="dk1"/>
        </a:effectRef>
        <a:fontRef idx="minor">
          <a:schemeClr val="dk1"/>
        </a:fontRef>
      </xdr:style>
      <xdr:txBody>
        <a:bodyPr vertOverflow="clip" horzOverflow="clip" lIns="0" tIns="0" rIns="0" bIns="0" rtlCol="0" anchor="ctr"/>
        <a:lstStyle/>
        <a:p>
          <a:pPr algn="ctr"/>
          <a:r>
            <a:rPr lang="fr-FR" sz="1100" b="1">
              <a:latin typeface="Times New Roman" pitchFamily="18" charset="0"/>
              <a:cs typeface="Times New Roman" pitchFamily="18" charset="0"/>
            </a:rPr>
            <a:t>Autos SMIDEF</a:t>
          </a:r>
          <a:br>
            <a:rPr lang="fr-FR" sz="1100" b="1">
              <a:latin typeface="Times New Roman" pitchFamily="18" charset="0"/>
              <a:cs typeface="Times New Roman" pitchFamily="18" charset="0"/>
            </a:rPr>
          </a:br>
          <a:r>
            <a:rPr lang="fr-FR" sz="1100" b="1">
              <a:latin typeface="Times New Roman" pitchFamily="18" charset="0"/>
              <a:cs typeface="Times New Roman" pitchFamily="18" charset="0"/>
            </a:rPr>
            <a:t>(Interop, Trocade, NAE, MogesS)</a:t>
          </a:r>
        </a:p>
      </xdr:txBody>
    </xdr:sp>
    <xdr:clientData/>
  </xdr:twoCellAnchor>
  <xdr:twoCellAnchor>
    <xdr:from>
      <xdr:col>0</xdr:col>
      <xdr:colOff>74084</xdr:colOff>
      <xdr:row>0</xdr:row>
      <xdr:rowOff>84668</xdr:rowOff>
    </xdr:from>
    <xdr:to>
      <xdr:col>0</xdr:col>
      <xdr:colOff>2370668</xdr:colOff>
      <xdr:row>0</xdr:row>
      <xdr:rowOff>762000</xdr:rowOff>
    </xdr:to>
    <xdr:sp macro="" textlink="">
      <xdr:nvSpPr>
        <xdr:cNvPr id="147" name="autos_€">
          <a:hlinkClick xmlns:r="http://schemas.openxmlformats.org/officeDocument/2006/relationships" r:id="rId2"/>
        </xdr:cNvPr>
        <xdr:cNvSpPr/>
      </xdr:nvSpPr>
      <xdr:spPr>
        <a:xfrm>
          <a:off x="74084" y="84668"/>
          <a:ext cx="2296584" cy="677332"/>
        </a:xfrm>
        <a:prstGeom prst="flowChartAlternateProcess">
          <a:avLst/>
        </a:prstGeom>
        <a:solidFill>
          <a:schemeClr val="tx2">
            <a:lumMod val="20000"/>
            <a:lumOff val="80000"/>
          </a:schemeClr>
        </a:solidFill>
      </xdr:spPr>
      <xdr:style>
        <a:lnRef idx="1">
          <a:schemeClr val="dk1"/>
        </a:lnRef>
        <a:fillRef idx="2">
          <a:schemeClr val="dk1"/>
        </a:fillRef>
        <a:effectRef idx="1">
          <a:schemeClr val="dk1"/>
        </a:effectRef>
        <a:fontRef idx="minor">
          <a:schemeClr val="dk1"/>
        </a:fontRef>
      </xdr:style>
      <xdr:txBody>
        <a:bodyPr vertOverflow="clip" horzOverflow="clip" lIns="0" tIns="0" rIns="0" bIns="0" rtlCol="0" anchor="ctr"/>
        <a:lstStyle/>
        <a:p>
          <a:pPr algn="ctr"/>
          <a:r>
            <a:rPr lang="fr-FR" sz="1100" b="1">
              <a:latin typeface="Times New Roman" pitchFamily="18" charset="0"/>
              <a:cs typeface="Times New Roman" pitchFamily="18" charset="0"/>
            </a:rPr>
            <a:t>Autos €</a:t>
          </a:r>
          <a:br>
            <a:rPr lang="fr-FR" sz="1100" b="1">
              <a:latin typeface="Times New Roman" pitchFamily="18" charset="0"/>
              <a:cs typeface="Times New Roman" pitchFamily="18" charset="0"/>
            </a:rPr>
          </a:br>
          <a:r>
            <a:rPr lang="fr-FR" sz="1100" b="1">
              <a:latin typeface="Times New Roman" pitchFamily="18" charset="0"/>
              <a:cs typeface="Times New Roman" pitchFamily="18" charset="0"/>
            </a:rPr>
            <a:t>(MMSR,</a:t>
          </a:r>
          <a:r>
            <a:rPr lang="fr-FR" sz="1100" b="1" baseline="0">
              <a:latin typeface="Times New Roman" pitchFamily="18" charset="0"/>
              <a:cs typeface="Times New Roman" pitchFamily="18" charset="0"/>
            </a:rPr>
            <a:t> MMFR, MMSR_H, IAM, IAM_H</a:t>
          </a:r>
          <a:r>
            <a:rPr lang="fr-FR" sz="1100" b="1">
              <a:latin typeface="Times New Roman" pitchFamily="18" charset="0"/>
              <a:cs typeface="Times New Roman" pitchFamily="18" charset="0"/>
            </a:rPr>
            <a:t>)</a:t>
          </a:r>
        </a:p>
      </xdr:txBody>
    </xdr:sp>
    <xdr:clientData/>
  </xdr:twoCellAnchor>
  <xdr:twoCellAnchor>
    <xdr:from>
      <xdr:col>0</xdr:col>
      <xdr:colOff>84668</xdr:colOff>
      <xdr:row>6</xdr:row>
      <xdr:rowOff>402166</xdr:rowOff>
    </xdr:from>
    <xdr:to>
      <xdr:col>0</xdr:col>
      <xdr:colOff>2465918</xdr:colOff>
      <xdr:row>7</xdr:row>
      <xdr:rowOff>84667</xdr:rowOff>
    </xdr:to>
    <xdr:sp macro="[0]!POBI_AUTOS" textlink="">
      <xdr:nvSpPr>
        <xdr:cNvPr id="170" name="autos_7h00"/>
        <xdr:cNvSpPr/>
      </xdr:nvSpPr>
      <xdr:spPr>
        <a:xfrm>
          <a:off x="84668" y="5450416"/>
          <a:ext cx="2381250" cy="444501"/>
        </a:xfrm>
        <a:prstGeom prst="flowChartAlternateProcess">
          <a:avLst/>
        </a:prstGeom>
        <a:solidFill>
          <a:schemeClr val="tx2">
            <a:lumMod val="20000"/>
            <a:lumOff val="80000"/>
          </a:schemeClr>
        </a:solidFill>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FR" sz="1050" b="1">
              <a:latin typeface="Times New Roman" pitchFamily="18" charset="0"/>
              <a:cs typeface="Times New Roman" pitchFamily="18" charset="0"/>
            </a:rPr>
            <a:t>Participation Autos </a:t>
          </a:r>
        </a:p>
      </xdr:txBody>
    </xdr:sp>
    <xdr:clientData/>
  </xdr:twoCellAnchor>
  <xdr:twoCellAnchor>
    <xdr:from>
      <xdr:col>2</xdr:col>
      <xdr:colOff>222249</xdr:colOff>
      <xdr:row>3</xdr:row>
      <xdr:rowOff>253999</xdr:rowOff>
    </xdr:from>
    <xdr:to>
      <xdr:col>2</xdr:col>
      <xdr:colOff>1672166</xdr:colOff>
      <xdr:row>4</xdr:row>
      <xdr:rowOff>95249</xdr:rowOff>
    </xdr:to>
    <xdr:grpSp>
      <xdr:nvGrpSpPr>
        <xdr:cNvPr id="124" name="Groupe TELMA2_ADJU"/>
        <xdr:cNvGrpSpPr/>
      </xdr:nvGrpSpPr>
      <xdr:grpSpPr>
        <a:xfrm>
          <a:off x="5175249" y="3016249"/>
          <a:ext cx="1449917" cy="603250"/>
          <a:chOff x="457207" y="3859804"/>
          <a:chExt cx="2825039" cy="628144"/>
        </a:xfrm>
      </xdr:grpSpPr>
      <xdr:sp macro="" textlink="">
        <xdr:nvSpPr>
          <xdr:cNvPr id="125" name="TELMA">
            <a:hlinkClick xmlns:r="http://schemas.openxmlformats.org/officeDocument/2006/relationships" r:id="rId20"/>
          </xdr:cNvPr>
          <xdr:cNvSpPr/>
        </xdr:nvSpPr>
        <xdr:spPr>
          <a:xfrm>
            <a:off x="457207" y="3859804"/>
            <a:ext cx="1649658" cy="628143"/>
          </a:xfrm>
          <a:prstGeom prst="flowChartAlternateProcess">
            <a:avLst/>
          </a:prstGeom>
          <a:solidFill>
            <a:srgbClr val="FFC000"/>
          </a:solidFill>
        </xdr:spPr>
        <xdr:style>
          <a:lnRef idx="1">
            <a:schemeClr val="dk1"/>
          </a:lnRef>
          <a:fillRef idx="2">
            <a:schemeClr val="dk1"/>
          </a:fillRef>
          <a:effectRef idx="1">
            <a:schemeClr val="dk1"/>
          </a:effectRef>
          <a:fontRef idx="minor">
            <a:schemeClr val="dk1"/>
          </a:fontRef>
        </xdr:style>
        <xdr:txBody>
          <a:bodyPr vertOverflow="clip" horzOverflow="clip" lIns="0" tIns="0" rIns="0" bIns="0" rtlCol="0" anchor="ctr"/>
          <a:lstStyle/>
          <a:p>
            <a:pPr algn="ctr"/>
            <a:r>
              <a:rPr lang="fr-FR" sz="1000" b="1">
                <a:solidFill>
                  <a:sysClr val="windowText" lastClr="000000"/>
                </a:solidFill>
                <a:latin typeface="Times New Roman" pitchFamily="18" charset="0"/>
                <a:cs typeface="Times New Roman" pitchFamily="18" charset="0"/>
              </a:rPr>
              <a:t>TELMA2</a:t>
            </a:r>
            <a:br>
              <a:rPr lang="fr-FR" sz="1000" b="1">
                <a:solidFill>
                  <a:sysClr val="windowText" lastClr="000000"/>
                </a:solidFill>
                <a:latin typeface="Times New Roman" pitchFamily="18" charset="0"/>
                <a:cs typeface="Times New Roman" pitchFamily="18" charset="0"/>
              </a:rPr>
            </a:br>
            <a:r>
              <a:rPr lang="fr-FR" sz="1000" b="1">
                <a:solidFill>
                  <a:sysClr val="windowText" lastClr="000000"/>
                </a:solidFill>
                <a:latin typeface="Times New Roman" pitchFamily="18" charset="0"/>
                <a:cs typeface="Times New Roman" pitchFamily="18" charset="0"/>
              </a:rPr>
              <a:t>Adju</a:t>
            </a:r>
          </a:p>
        </xdr:txBody>
      </xdr:sp>
      <xdr:sp macro="[0]!TELMA2_OK_avant_adjudication" textlink="">
        <xdr:nvSpPr>
          <xdr:cNvPr id="126" name="TELMA_ADJU_MSG"/>
          <xdr:cNvSpPr>
            <a:spLocks noChangeAspect="1"/>
          </xdr:cNvSpPr>
        </xdr:nvSpPr>
        <xdr:spPr bwMode="auto">
          <a:xfrm>
            <a:off x="2202246" y="3861098"/>
            <a:ext cx="1080000" cy="181971"/>
          </a:xfrm>
          <a:prstGeom prst="rect">
            <a:avLst/>
          </a:prstGeom>
          <a:solidFill>
            <a:srgbClr val="FFFFFF"/>
          </a:solidFill>
          <a:ln w="9525">
            <a:miter lim="800000"/>
            <a:headEnd/>
            <a:tailEnd/>
          </a:ln>
        </xdr:spPr>
        <xdr:txBody>
          <a:bodyPr vertOverflow="clip" wrap="square" lIns="0" tIns="0" rIns="0" bIns="0" anchor="ctr" upright="1"/>
          <a:lstStyle/>
          <a:p>
            <a:pPr algn="ctr" rtl="0">
              <a:defRPr sz="1000"/>
            </a:pPr>
            <a:r>
              <a:rPr lang="fr-FR" sz="1000" b="1" i="0" u="none" strike="noStrike" baseline="0">
                <a:solidFill>
                  <a:srgbClr val="003300"/>
                </a:solidFill>
                <a:latin typeface="Times New Roman"/>
                <a:cs typeface="Times New Roman"/>
              </a:rPr>
              <a:t>MSG</a:t>
            </a:r>
          </a:p>
        </xdr:txBody>
      </xdr:sp>
      <xdr:sp macro="[0]!Afficher_telma2" textlink="">
        <xdr:nvSpPr>
          <xdr:cNvPr id="128" name="TELMA_Feuille"/>
          <xdr:cNvSpPr/>
        </xdr:nvSpPr>
        <xdr:spPr>
          <a:xfrm>
            <a:off x="2205613" y="4076750"/>
            <a:ext cx="1054052" cy="411198"/>
          </a:xfrm>
          <a:prstGeom prst="roundRect">
            <a:avLst/>
          </a:prstGeom>
          <a:solidFill>
            <a:srgbClr val="FFFFFF"/>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wrap="none" lIns="36000" tIns="0" rIns="36000" bIns="0" rtlCol="0" anchor="ctr" anchorCtr="0"/>
          <a:lstStyle/>
          <a:p>
            <a:pPr algn="ctr"/>
            <a:r>
              <a:rPr lang="fr-FR" sz="1000" b="1" baseline="0">
                <a:solidFill>
                  <a:sysClr val="windowText" lastClr="000000"/>
                </a:solidFill>
              </a:rPr>
              <a:t>FEUILLE</a:t>
            </a:r>
          </a:p>
        </xdr:txBody>
      </xdr:sp>
    </xdr:grpSp>
    <xdr:clientData/>
  </xdr:twoCellAnchor>
  <xdr:twoCellAnchor>
    <xdr:from>
      <xdr:col>3</xdr:col>
      <xdr:colOff>1015998</xdr:colOff>
      <xdr:row>8</xdr:row>
      <xdr:rowOff>486833</xdr:rowOff>
    </xdr:from>
    <xdr:to>
      <xdr:col>5</xdr:col>
      <xdr:colOff>381000</xdr:colOff>
      <xdr:row>8</xdr:row>
      <xdr:rowOff>1132417</xdr:rowOff>
    </xdr:to>
    <xdr:grpSp>
      <xdr:nvGrpSpPr>
        <xdr:cNvPr id="8" name="Groupe 7"/>
        <xdr:cNvGrpSpPr/>
      </xdr:nvGrpSpPr>
      <xdr:grpSpPr>
        <a:xfrm>
          <a:off x="7948081" y="7059083"/>
          <a:ext cx="3122086" cy="645584"/>
          <a:chOff x="7842248" y="7059083"/>
          <a:chExt cx="2402419" cy="645584"/>
        </a:xfrm>
      </xdr:grpSpPr>
      <xdr:grpSp>
        <xdr:nvGrpSpPr>
          <xdr:cNvPr id="236" name="Groupe MARS"/>
          <xdr:cNvGrpSpPr/>
        </xdr:nvGrpSpPr>
        <xdr:grpSpPr>
          <a:xfrm>
            <a:off x="8138894" y="7090833"/>
            <a:ext cx="1682439" cy="539751"/>
            <a:chOff x="10106893" y="2959198"/>
            <a:chExt cx="2196217" cy="454020"/>
          </a:xfrm>
        </xdr:grpSpPr>
        <xdr:sp macro="" textlink="">
          <xdr:nvSpPr>
            <xdr:cNvPr id="251" name="MARS">
              <a:hlinkClick xmlns:r="http://schemas.openxmlformats.org/officeDocument/2006/relationships" r:id="rId21"/>
            </xdr:cNvPr>
            <xdr:cNvSpPr/>
          </xdr:nvSpPr>
          <xdr:spPr>
            <a:xfrm>
              <a:off x="10106893" y="2959198"/>
              <a:ext cx="1205740" cy="454020"/>
            </a:xfrm>
            <a:prstGeom prst="flowChartAlternateProcess">
              <a:avLst/>
            </a:prstGeom>
          </xdr:spPr>
          <xdr:style>
            <a:lnRef idx="1">
              <a:schemeClr val="dk1"/>
            </a:lnRef>
            <a:fillRef idx="2">
              <a:schemeClr val="dk1"/>
            </a:fillRef>
            <a:effectRef idx="1">
              <a:schemeClr val="dk1"/>
            </a:effectRef>
            <a:fontRef idx="minor">
              <a:schemeClr val="dk1"/>
            </a:fontRef>
          </xdr:style>
          <xdr:txBody>
            <a:bodyPr vertOverflow="clip" horzOverflow="clip" bIns="0" rtlCol="0" anchor="ctr"/>
            <a:lstStyle/>
            <a:p>
              <a:pPr marL="0" marR="0" indent="0" algn="ctr" defTabSz="914400" eaLnBrk="1" fontAlgn="auto" latinLnBrk="0" hangingPunct="1">
                <a:lnSpc>
                  <a:spcPct val="100000"/>
                </a:lnSpc>
                <a:spcBef>
                  <a:spcPts val="0"/>
                </a:spcBef>
                <a:spcAft>
                  <a:spcPts val="0"/>
                </a:spcAft>
                <a:buClrTx/>
                <a:buSzTx/>
                <a:buFontTx/>
                <a:buNone/>
                <a:tabLst/>
                <a:defRPr/>
              </a:pPr>
              <a:r>
                <a:rPr lang="fr-FR" sz="1000" b="1">
                  <a:latin typeface="Times New Roman" pitchFamily="18" charset="0"/>
                  <a:cs typeface="Times New Roman" pitchFamily="18" charset="0"/>
                </a:rPr>
                <a:t>MARS  </a:t>
              </a:r>
              <a:br>
                <a:rPr lang="fr-FR" sz="1000" b="1">
                  <a:latin typeface="Times New Roman" pitchFamily="18" charset="0"/>
                  <a:cs typeface="Times New Roman" pitchFamily="18" charset="0"/>
                </a:rPr>
              </a:br>
              <a:r>
                <a:rPr lang="fr-FR" sz="1000" b="1">
                  <a:latin typeface="Times New Roman" pitchFamily="18" charset="0"/>
                  <a:cs typeface="Times New Roman" pitchFamily="18" charset="0"/>
                </a:rPr>
                <a:t>08h10</a:t>
              </a:r>
            </a:p>
          </xdr:txBody>
        </xdr:sp>
        <xdr:sp macro="[0]!MARS" textlink="">
          <xdr:nvSpPr>
            <xdr:cNvPr id="252" name="MARS_MSG"/>
            <xdr:cNvSpPr/>
          </xdr:nvSpPr>
          <xdr:spPr bwMode="auto">
            <a:xfrm>
              <a:off x="11436444" y="2959200"/>
              <a:ext cx="866665" cy="162631"/>
            </a:xfrm>
            <a:prstGeom prst="rect">
              <a:avLst/>
            </a:prstGeom>
            <a:solidFill>
              <a:srgbClr val="FFFFFF"/>
            </a:solidFill>
            <a:ln w="9525">
              <a:miter lim="800000"/>
              <a:headEnd/>
              <a:tailEnd/>
            </a:ln>
          </xdr:spPr>
          <xdr:txBody>
            <a:bodyPr vertOverflow="clip" wrap="square" lIns="0" tIns="0" rIns="0" bIns="0" anchor="ctr" upright="1"/>
            <a:lstStyle/>
            <a:p>
              <a:pPr algn="ctr" rtl="0">
                <a:defRPr sz="1000"/>
              </a:pPr>
              <a:r>
                <a:rPr lang="fr-FR" sz="1000" b="1" i="0" u="none" strike="noStrike" baseline="0">
                  <a:solidFill>
                    <a:srgbClr val="003300"/>
                  </a:solidFill>
                  <a:latin typeface="Times New Roman"/>
                  <a:cs typeface="Times New Roman"/>
                </a:rPr>
                <a:t>MSG</a:t>
              </a:r>
            </a:p>
          </xdr:txBody>
        </xdr:sp>
        <xdr:sp macro="[0]!Afficher_mars" textlink="">
          <xdr:nvSpPr>
            <xdr:cNvPr id="258" name="MARS_Feuille"/>
            <xdr:cNvSpPr/>
          </xdr:nvSpPr>
          <xdr:spPr>
            <a:xfrm>
              <a:off x="11430831" y="3174665"/>
              <a:ext cx="872279" cy="231775"/>
            </a:xfrm>
            <a:prstGeom prst="roundRect">
              <a:avLst/>
            </a:prstGeom>
            <a:solidFill>
              <a:srgbClr val="FFFFFF"/>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wrap="none" lIns="36000" tIns="0" rIns="36000" bIns="0" rtlCol="0" anchor="ctr" anchorCtr="0"/>
            <a:lstStyle/>
            <a:p>
              <a:pPr algn="ctr"/>
              <a:r>
                <a:rPr lang="fr-FR" sz="1000" b="1" baseline="0">
                  <a:solidFill>
                    <a:sysClr val="windowText" lastClr="000000"/>
                  </a:solidFill>
                </a:rPr>
                <a:t>FEUILLE</a:t>
              </a:r>
            </a:p>
          </xdr:txBody>
        </xdr:sp>
      </xdr:grpSp>
      <xdr:sp macro="" textlink="">
        <xdr:nvSpPr>
          <xdr:cNvPr id="2" name="Multiplication 1"/>
          <xdr:cNvSpPr/>
        </xdr:nvSpPr>
        <xdr:spPr bwMode="auto">
          <a:xfrm>
            <a:off x="7842248" y="7059083"/>
            <a:ext cx="2402419" cy="645584"/>
          </a:xfrm>
          <a:prstGeom prst="mathMultiply">
            <a:avLst/>
          </a:prstGeom>
          <a:ln>
            <a:headEnd/>
            <a:tailEnd/>
          </a:ln>
        </xdr:spPr>
        <xdr:style>
          <a:lnRef idx="0">
            <a:schemeClr val="accent2"/>
          </a:lnRef>
          <a:fillRef idx="3">
            <a:schemeClr val="accent2"/>
          </a:fillRef>
          <a:effectRef idx="3">
            <a:schemeClr val="accent2"/>
          </a:effectRef>
          <a:fontRef idx="minor">
            <a:schemeClr val="lt1"/>
          </a:fontRef>
        </xdr:style>
        <xdr:txBody>
          <a:bodyPr vertOverflow="clip" horzOverflow="clip" wrap="square" lIns="0" tIns="0" rIns="0" bIns="0" rtlCol="0" anchor="t" upright="1"/>
          <a:lstStyle/>
          <a:p>
            <a:pPr algn="l" rtl="0"/>
            <a:endParaRPr lang="fr-FR" sz="800" b="1" i="0" u="none" strike="noStrike" cap="none" spc="0" baseline="0">
              <a:ln w="22225">
                <a:solidFill>
                  <a:schemeClr val="accent2"/>
                </a:solidFill>
                <a:prstDash val="solid"/>
              </a:ln>
              <a:solidFill>
                <a:schemeClr val="accent2">
                  <a:lumMod val="40000"/>
                  <a:lumOff val="60000"/>
                </a:schemeClr>
              </a:solidFill>
              <a:effectLst/>
              <a:latin typeface="Times New Roman"/>
              <a:cs typeface="Times New Roman"/>
            </a:endParaRPr>
          </a:p>
        </xdr:txBody>
      </xdr:sp>
    </xdr:grpSp>
    <xdr:clientData/>
  </xdr:twoCellAnchor>
  <xdr:twoCellAnchor>
    <xdr:from>
      <xdr:col>1</xdr:col>
      <xdr:colOff>84668</xdr:colOff>
      <xdr:row>4</xdr:row>
      <xdr:rowOff>687916</xdr:rowOff>
    </xdr:from>
    <xdr:to>
      <xdr:col>1</xdr:col>
      <xdr:colOff>2074333</xdr:colOff>
      <xdr:row>5</xdr:row>
      <xdr:rowOff>465667</xdr:rowOff>
    </xdr:to>
    <xdr:grpSp>
      <xdr:nvGrpSpPr>
        <xdr:cNvPr id="134" name="Groupe_MAITRECE"/>
        <xdr:cNvGrpSpPr/>
      </xdr:nvGrpSpPr>
      <xdr:grpSpPr>
        <a:xfrm>
          <a:off x="2645835" y="4212166"/>
          <a:ext cx="1989665" cy="539751"/>
          <a:chOff x="459016" y="2681922"/>
          <a:chExt cx="2846511" cy="591424"/>
        </a:xfrm>
      </xdr:grpSpPr>
      <xdr:sp macro="" textlink="">
        <xdr:nvSpPr>
          <xdr:cNvPr id="135" name="MAITRECE">
            <a:hlinkClick xmlns:r="http://schemas.openxmlformats.org/officeDocument/2006/relationships" r:id="rId22"/>
          </xdr:cNvPr>
          <xdr:cNvSpPr/>
        </xdr:nvSpPr>
        <xdr:spPr>
          <a:xfrm>
            <a:off x="459016" y="2681922"/>
            <a:ext cx="1698204" cy="577363"/>
          </a:xfrm>
          <a:prstGeom prst="flowChartAlternateProcess">
            <a:avLst/>
          </a:prstGeom>
          <a:solidFill>
            <a:srgbClr val="FFC000"/>
          </a:solidFill>
        </xdr:spPr>
        <xdr:style>
          <a:lnRef idx="1">
            <a:schemeClr val="dk1"/>
          </a:lnRef>
          <a:fillRef idx="2">
            <a:schemeClr val="dk1"/>
          </a:fillRef>
          <a:effectRef idx="1">
            <a:schemeClr val="dk1"/>
          </a:effectRef>
          <a:fontRef idx="minor">
            <a:schemeClr val="dk1"/>
          </a:fontRef>
        </xdr:style>
        <xdr:txBody>
          <a:bodyPr vertOverflow="clip" horzOverflow="clip" lIns="0" tIns="0" rIns="0" bIns="0" rtlCol="0" anchor="ctr"/>
          <a:lstStyle/>
          <a:p>
            <a:pPr algn="ctr"/>
            <a:r>
              <a:rPr lang="fr-FR" sz="1000" b="1">
                <a:latin typeface="Times New Roman" pitchFamily="18" charset="0"/>
                <a:cs typeface="Times New Roman" pitchFamily="18" charset="0"/>
              </a:rPr>
              <a:t>MAITRE CE</a:t>
            </a:r>
          </a:p>
          <a:p>
            <a:pPr algn="ctr"/>
            <a:r>
              <a:rPr lang="fr-FR" sz="1000" b="1">
                <a:latin typeface="Times New Roman" pitchFamily="18" charset="0"/>
                <a:cs typeface="Times New Roman" pitchFamily="18" charset="0"/>
              </a:rPr>
              <a:t>7h00</a:t>
            </a:r>
          </a:p>
        </xdr:txBody>
      </xdr:sp>
      <xdr:sp macro="[0]!MAITRECE" textlink="">
        <xdr:nvSpPr>
          <xdr:cNvPr id="136" name="MAITRECE_MSG"/>
          <xdr:cNvSpPr>
            <a:spLocks noChangeAspect="1"/>
          </xdr:cNvSpPr>
        </xdr:nvSpPr>
        <xdr:spPr bwMode="auto">
          <a:xfrm>
            <a:off x="2223263" y="2683935"/>
            <a:ext cx="1080000" cy="181970"/>
          </a:xfrm>
          <a:prstGeom prst="rect">
            <a:avLst/>
          </a:prstGeom>
          <a:solidFill>
            <a:srgbClr val="FFFFFF"/>
          </a:solidFill>
          <a:ln w="9525">
            <a:miter lim="800000"/>
            <a:headEnd/>
            <a:tailEnd/>
          </a:ln>
        </xdr:spPr>
        <xdr:txBody>
          <a:bodyPr vertOverflow="clip" wrap="square" lIns="0" tIns="0" rIns="0" bIns="0" anchor="ctr" upright="1"/>
          <a:lstStyle/>
          <a:p>
            <a:pPr algn="ctr" rtl="0">
              <a:defRPr sz="1000"/>
            </a:pPr>
            <a:r>
              <a:rPr lang="fr-FR" sz="1000" b="1" i="0" u="none" strike="noStrike" baseline="0">
                <a:solidFill>
                  <a:srgbClr val="003300"/>
                </a:solidFill>
                <a:latin typeface="Times New Roman"/>
                <a:cs typeface="Times New Roman"/>
              </a:rPr>
              <a:t>MSG</a:t>
            </a:r>
          </a:p>
        </xdr:txBody>
      </xdr:sp>
      <xdr:sp macro="[0]!Afficher_MAITRECE" textlink="">
        <xdr:nvSpPr>
          <xdr:cNvPr id="137" name="MAITRECE_feuille"/>
          <xdr:cNvSpPr/>
        </xdr:nvSpPr>
        <xdr:spPr>
          <a:xfrm>
            <a:off x="2227863" y="2911634"/>
            <a:ext cx="1077664" cy="361712"/>
          </a:xfrm>
          <a:prstGeom prst="roundRect">
            <a:avLst/>
          </a:prstGeom>
          <a:solidFill>
            <a:schemeClr val="bg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wrap="none" lIns="36000" tIns="0" rIns="36000" bIns="0" rtlCol="0" anchor="ctr" anchorCtr="0"/>
          <a:lstStyle/>
          <a:p>
            <a:pPr algn="ctr"/>
            <a:r>
              <a:rPr lang="fr-FR" sz="1000" b="1" baseline="0">
                <a:solidFill>
                  <a:sysClr val="windowText" lastClr="000000"/>
                </a:solidFill>
              </a:rPr>
              <a:t>FEUILLE</a:t>
            </a:r>
          </a:p>
        </xdr:txBody>
      </xdr:sp>
    </xdr:grpSp>
    <xdr:clientData/>
  </xdr:twoCellAnchor>
  <xdr:twoCellAnchor>
    <xdr:from>
      <xdr:col>1</xdr:col>
      <xdr:colOff>63500</xdr:colOff>
      <xdr:row>7</xdr:row>
      <xdr:rowOff>211667</xdr:rowOff>
    </xdr:from>
    <xdr:to>
      <xdr:col>1</xdr:col>
      <xdr:colOff>2084916</xdr:colOff>
      <xdr:row>7</xdr:row>
      <xdr:rowOff>656168</xdr:rowOff>
    </xdr:to>
    <xdr:sp macro="[0]!POBI_AUTOS" textlink="">
      <xdr:nvSpPr>
        <xdr:cNvPr id="138" name="autos_7h00"/>
        <xdr:cNvSpPr/>
      </xdr:nvSpPr>
      <xdr:spPr>
        <a:xfrm>
          <a:off x="2624667" y="6021917"/>
          <a:ext cx="2021416" cy="444501"/>
        </a:xfrm>
        <a:prstGeom prst="flowChartAlternateProcess">
          <a:avLst/>
        </a:prstGeom>
        <a:solidFill>
          <a:schemeClr val="tx2">
            <a:lumMod val="20000"/>
            <a:lumOff val="80000"/>
          </a:schemeClr>
        </a:solidFill>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FR" sz="1050" b="1">
              <a:latin typeface="Times New Roman" pitchFamily="18" charset="0"/>
              <a:cs typeface="Times New Roman" pitchFamily="18" charset="0"/>
            </a:rPr>
            <a:t>Participation Autos </a:t>
          </a:r>
        </a:p>
      </xdr:txBody>
    </xdr:sp>
    <xdr:clientData/>
  </xdr:twoCellAnchor>
  <xdr:twoCellAnchor>
    <xdr:from>
      <xdr:col>4</xdr:col>
      <xdr:colOff>592667</xdr:colOff>
      <xdr:row>6</xdr:row>
      <xdr:rowOff>243417</xdr:rowOff>
    </xdr:from>
    <xdr:to>
      <xdr:col>4</xdr:col>
      <xdr:colOff>2010833</xdr:colOff>
      <xdr:row>6</xdr:row>
      <xdr:rowOff>730250</xdr:rowOff>
    </xdr:to>
    <xdr:sp macro="" textlink="">
      <xdr:nvSpPr>
        <xdr:cNvPr id="10" name="Multiplication 9"/>
        <xdr:cNvSpPr/>
      </xdr:nvSpPr>
      <xdr:spPr bwMode="auto">
        <a:xfrm>
          <a:off x="8731250" y="5291667"/>
          <a:ext cx="1418166" cy="486833"/>
        </a:xfrm>
        <a:prstGeom prst="mathMultiply">
          <a:avLst/>
        </a:prstGeom>
        <a:ln>
          <a:headEnd/>
          <a:tailEnd/>
        </a:ln>
      </xdr:spPr>
      <xdr:style>
        <a:lnRef idx="0">
          <a:schemeClr val="accent2"/>
        </a:lnRef>
        <a:fillRef idx="3">
          <a:schemeClr val="accent2"/>
        </a:fillRef>
        <a:effectRef idx="3">
          <a:schemeClr val="accent2"/>
        </a:effectRef>
        <a:fontRef idx="minor">
          <a:schemeClr val="lt1"/>
        </a:fontRef>
      </xdr:style>
      <xdr:txBody>
        <a:bodyPr vertOverflow="clip" horzOverflow="clip" wrap="square" lIns="0" tIns="0" rIns="0" bIns="0" rtlCol="0" anchor="t" upright="1"/>
        <a:lstStyle/>
        <a:p>
          <a:pPr algn="l" rtl="0"/>
          <a:endParaRPr lang="fr-FR" sz="800" b="1" i="0" u="none" strike="noStrike" baseline="0">
            <a:solidFill>
              <a:srgbClr val="00B050"/>
            </a:solidFill>
            <a:latin typeface="Times New Roman"/>
            <a:cs typeface="Times New Roman"/>
          </a:endParaRPr>
        </a:p>
      </xdr:txBody>
    </xdr:sp>
    <xdr:clientData/>
  </xdr:twoCellAnchor>
  <xdr:twoCellAnchor>
    <xdr:from>
      <xdr:col>4</xdr:col>
      <xdr:colOff>681567</xdr:colOff>
      <xdr:row>5</xdr:row>
      <xdr:rowOff>459317</xdr:rowOff>
    </xdr:from>
    <xdr:to>
      <xdr:col>4</xdr:col>
      <xdr:colOff>2099733</xdr:colOff>
      <xdr:row>6</xdr:row>
      <xdr:rowOff>184150</xdr:rowOff>
    </xdr:to>
    <xdr:sp macro="" textlink="">
      <xdr:nvSpPr>
        <xdr:cNvPr id="139" name="Multiplication 138"/>
        <xdr:cNvSpPr/>
      </xdr:nvSpPr>
      <xdr:spPr bwMode="auto">
        <a:xfrm>
          <a:off x="8820150" y="4745567"/>
          <a:ext cx="1418166" cy="486833"/>
        </a:xfrm>
        <a:prstGeom prst="mathMultiply">
          <a:avLst/>
        </a:prstGeom>
        <a:ln>
          <a:headEnd/>
          <a:tailEnd/>
        </a:ln>
      </xdr:spPr>
      <xdr:style>
        <a:lnRef idx="0">
          <a:schemeClr val="accent2"/>
        </a:lnRef>
        <a:fillRef idx="3">
          <a:schemeClr val="accent2"/>
        </a:fillRef>
        <a:effectRef idx="3">
          <a:schemeClr val="accent2"/>
        </a:effectRef>
        <a:fontRef idx="minor">
          <a:schemeClr val="lt1"/>
        </a:fontRef>
      </xdr:style>
      <xdr:txBody>
        <a:bodyPr vertOverflow="clip" horzOverflow="clip" wrap="square" lIns="0" tIns="0" rIns="0" bIns="0" rtlCol="0" anchor="t" upright="1"/>
        <a:lstStyle/>
        <a:p>
          <a:pPr algn="l" rtl="0"/>
          <a:endParaRPr lang="fr-FR" sz="800" b="1" i="0" u="none" strike="noStrike" baseline="0">
            <a:solidFill>
              <a:srgbClr val="00B050"/>
            </a:solidFill>
            <a:latin typeface="Times New Roman"/>
            <a:cs typeface="Times New Roman"/>
          </a:endParaRPr>
        </a:p>
      </xdr:txBody>
    </xdr:sp>
    <xdr:clientData/>
  </xdr:twoCellAnchor>
  <xdr:twoCellAnchor>
    <xdr:from>
      <xdr:col>2</xdr:col>
      <xdr:colOff>63500</xdr:colOff>
      <xdr:row>0</xdr:row>
      <xdr:rowOff>1157816</xdr:rowOff>
    </xdr:from>
    <xdr:to>
      <xdr:col>2</xdr:col>
      <xdr:colOff>1898650</xdr:colOff>
      <xdr:row>1</xdr:row>
      <xdr:rowOff>459317</xdr:rowOff>
    </xdr:to>
    <xdr:grpSp>
      <xdr:nvGrpSpPr>
        <xdr:cNvPr id="140" name="Groupe_MAITRECE_adju"/>
        <xdr:cNvGrpSpPr/>
      </xdr:nvGrpSpPr>
      <xdr:grpSpPr>
        <a:xfrm>
          <a:off x="5016500" y="1157816"/>
          <a:ext cx="1835150" cy="539751"/>
          <a:chOff x="459016" y="2681922"/>
          <a:chExt cx="2846511" cy="591424"/>
        </a:xfrm>
      </xdr:grpSpPr>
      <xdr:sp macro="" textlink="">
        <xdr:nvSpPr>
          <xdr:cNvPr id="141" name="MAITRECE_adju">
            <a:hlinkClick xmlns:r="http://schemas.openxmlformats.org/officeDocument/2006/relationships" r:id="rId22"/>
          </xdr:cNvPr>
          <xdr:cNvSpPr/>
        </xdr:nvSpPr>
        <xdr:spPr>
          <a:xfrm>
            <a:off x="459016" y="2681922"/>
            <a:ext cx="1698204" cy="577363"/>
          </a:xfrm>
          <a:prstGeom prst="flowChartAlternateProcess">
            <a:avLst/>
          </a:prstGeom>
          <a:solidFill>
            <a:srgbClr val="FFC000"/>
          </a:solidFill>
        </xdr:spPr>
        <xdr:style>
          <a:lnRef idx="1">
            <a:schemeClr val="dk1"/>
          </a:lnRef>
          <a:fillRef idx="2">
            <a:schemeClr val="dk1"/>
          </a:fillRef>
          <a:effectRef idx="1">
            <a:schemeClr val="dk1"/>
          </a:effectRef>
          <a:fontRef idx="minor">
            <a:schemeClr val="dk1"/>
          </a:fontRef>
        </xdr:style>
        <xdr:txBody>
          <a:bodyPr vertOverflow="clip" horzOverflow="clip" lIns="0" tIns="0" rIns="0" bIns="0" rtlCol="0" anchor="ctr"/>
          <a:lstStyle/>
          <a:p>
            <a:pPr algn="ctr"/>
            <a:r>
              <a:rPr lang="fr-FR" sz="1000" b="1">
                <a:latin typeface="Times New Roman" pitchFamily="18" charset="0"/>
                <a:cs typeface="Times New Roman" pitchFamily="18" charset="0"/>
              </a:rPr>
              <a:t>MAITRE CE</a:t>
            </a:r>
          </a:p>
          <a:p>
            <a:pPr algn="ctr"/>
            <a:r>
              <a:rPr lang="fr-FR" sz="1000" b="1">
                <a:latin typeface="Times New Roman" pitchFamily="18" charset="0"/>
                <a:cs typeface="Times New Roman" pitchFamily="18" charset="0"/>
              </a:rPr>
              <a:t>ADJU</a:t>
            </a:r>
          </a:p>
        </xdr:txBody>
      </xdr:sp>
      <xdr:sp macro="[0]!MAITRECE_adju" textlink="">
        <xdr:nvSpPr>
          <xdr:cNvPr id="142" name="MAITRECE_adju_MSG"/>
          <xdr:cNvSpPr>
            <a:spLocks noChangeAspect="1"/>
          </xdr:cNvSpPr>
        </xdr:nvSpPr>
        <xdr:spPr bwMode="auto">
          <a:xfrm>
            <a:off x="2223263" y="2683935"/>
            <a:ext cx="1080000" cy="181970"/>
          </a:xfrm>
          <a:prstGeom prst="rect">
            <a:avLst/>
          </a:prstGeom>
          <a:solidFill>
            <a:srgbClr val="FFFFFF"/>
          </a:solidFill>
          <a:ln w="9525">
            <a:miter lim="800000"/>
            <a:headEnd/>
            <a:tailEnd/>
          </a:ln>
        </xdr:spPr>
        <xdr:txBody>
          <a:bodyPr vertOverflow="clip" wrap="square" lIns="0" tIns="0" rIns="0" bIns="0" anchor="ctr" upright="1"/>
          <a:lstStyle/>
          <a:p>
            <a:pPr algn="ctr" rtl="0">
              <a:defRPr sz="1000"/>
            </a:pPr>
            <a:r>
              <a:rPr lang="fr-FR" sz="1000" b="1" i="0" u="none" strike="noStrike" baseline="0">
                <a:solidFill>
                  <a:srgbClr val="003300"/>
                </a:solidFill>
                <a:latin typeface="Times New Roman"/>
                <a:cs typeface="Times New Roman"/>
              </a:rPr>
              <a:t>MSG</a:t>
            </a:r>
          </a:p>
        </xdr:txBody>
      </xdr:sp>
      <xdr:sp macro="[0]!Afficher_MAITRECE" textlink="">
        <xdr:nvSpPr>
          <xdr:cNvPr id="143" name="MAITRECE_adju_feuille"/>
          <xdr:cNvSpPr/>
        </xdr:nvSpPr>
        <xdr:spPr>
          <a:xfrm>
            <a:off x="2227863" y="2911634"/>
            <a:ext cx="1077664" cy="361712"/>
          </a:xfrm>
          <a:prstGeom prst="roundRect">
            <a:avLst/>
          </a:prstGeom>
          <a:solidFill>
            <a:schemeClr val="bg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wrap="none" lIns="36000" tIns="0" rIns="36000" bIns="0" rtlCol="0" anchor="ctr" anchorCtr="0"/>
          <a:lstStyle/>
          <a:p>
            <a:pPr algn="ctr"/>
            <a:r>
              <a:rPr lang="fr-FR" sz="1000" b="1" baseline="0">
                <a:solidFill>
                  <a:sysClr val="windowText" lastClr="000000"/>
                </a:solidFill>
              </a:rPr>
              <a:t>FEUILLE</a:t>
            </a:r>
          </a:p>
        </xdr:txBody>
      </xdr:sp>
    </xdr:grpSp>
    <xdr:clientData/>
  </xdr:twoCellAnchor>
  <xdr:twoCellAnchor>
    <xdr:from>
      <xdr:col>2</xdr:col>
      <xdr:colOff>52917</xdr:colOff>
      <xdr:row>1</xdr:row>
      <xdr:rowOff>586317</xdr:rowOff>
    </xdr:from>
    <xdr:to>
      <xdr:col>2</xdr:col>
      <xdr:colOff>1883833</xdr:colOff>
      <xdr:row>2</xdr:row>
      <xdr:rowOff>441653</xdr:rowOff>
    </xdr:to>
    <xdr:grpSp>
      <xdr:nvGrpSpPr>
        <xdr:cNvPr id="144" name="Groupe_MAITRECE_H_adju"/>
        <xdr:cNvGrpSpPr/>
      </xdr:nvGrpSpPr>
      <xdr:grpSpPr>
        <a:xfrm>
          <a:off x="5005917" y="1824567"/>
          <a:ext cx="1830916" cy="617336"/>
          <a:chOff x="459016" y="2681922"/>
          <a:chExt cx="2846511" cy="591424"/>
        </a:xfrm>
      </xdr:grpSpPr>
      <xdr:sp macro="" textlink="">
        <xdr:nvSpPr>
          <xdr:cNvPr id="146" name="MAITRECE_H_adju">
            <a:hlinkClick xmlns:r="http://schemas.openxmlformats.org/officeDocument/2006/relationships" r:id="rId10"/>
          </xdr:cNvPr>
          <xdr:cNvSpPr/>
        </xdr:nvSpPr>
        <xdr:spPr>
          <a:xfrm>
            <a:off x="459016" y="2681922"/>
            <a:ext cx="1698204" cy="577363"/>
          </a:xfrm>
          <a:prstGeom prst="flowChartAlternateProcess">
            <a:avLst/>
          </a:prstGeom>
          <a:solidFill>
            <a:srgbClr val="FFC000"/>
          </a:solidFill>
        </xdr:spPr>
        <xdr:style>
          <a:lnRef idx="1">
            <a:schemeClr val="dk1"/>
          </a:lnRef>
          <a:fillRef idx="2">
            <a:schemeClr val="dk1"/>
          </a:fillRef>
          <a:effectRef idx="1">
            <a:schemeClr val="dk1"/>
          </a:effectRef>
          <a:fontRef idx="minor">
            <a:schemeClr val="dk1"/>
          </a:fontRef>
        </xdr:style>
        <xdr:txBody>
          <a:bodyPr vertOverflow="clip" horzOverflow="clip" lIns="0" tIns="0" rIns="0" bIns="0" rtlCol="0" anchor="ctr"/>
          <a:lstStyle/>
          <a:p>
            <a:pPr algn="ctr"/>
            <a:r>
              <a:rPr lang="fr-FR" sz="1000" b="1">
                <a:latin typeface="Times New Roman" pitchFamily="18" charset="0"/>
                <a:cs typeface="Times New Roman" pitchFamily="18" charset="0"/>
              </a:rPr>
              <a:t>MAITRE CE_H</a:t>
            </a:r>
          </a:p>
          <a:p>
            <a:pPr algn="ctr"/>
            <a:r>
              <a:rPr lang="fr-FR" sz="1000" b="1">
                <a:latin typeface="Times New Roman" pitchFamily="18" charset="0"/>
                <a:cs typeface="Times New Roman" pitchFamily="18" charset="0"/>
              </a:rPr>
              <a:t>ADJU</a:t>
            </a:r>
          </a:p>
        </xdr:txBody>
      </xdr:sp>
      <xdr:sp macro="[0]!MAITRECE_H_adju" textlink="">
        <xdr:nvSpPr>
          <xdr:cNvPr id="148" name="MAITRECE_H_adju_MSG"/>
          <xdr:cNvSpPr>
            <a:spLocks noChangeAspect="1"/>
          </xdr:cNvSpPr>
        </xdr:nvSpPr>
        <xdr:spPr bwMode="auto">
          <a:xfrm>
            <a:off x="2223263" y="2683935"/>
            <a:ext cx="1080000" cy="181970"/>
          </a:xfrm>
          <a:prstGeom prst="rect">
            <a:avLst/>
          </a:prstGeom>
          <a:solidFill>
            <a:srgbClr val="FF0000"/>
          </a:solidFill>
          <a:ln w="9525">
            <a:miter lim="800000"/>
            <a:headEnd/>
            <a:tailEnd/>
          </a:ln>
        </xdr:spPr>
        <xdr:txBody>
          <a:bodyPr vertOverflow="clip" wrap="square" lIns="0" tIns="0" rIns="0" bIns="0" anchor="ctr" upright="1"/>
          <a:lstStyle/>
          <a:p>
            <a:pPr algn="ctr" rtl="0">
              <a:defRPr sz="1000"/>
            </a:pPr>
            <a:r>
              <a:rPr lang="fr-FR" sz="1000" b="1" i="0" u="none" strike="noStrike" baseline="0">
                <a:solidFill>
                  <a:srgbClr val="003300"/>
                </a:solidFill>
                <a:latin typeface="Times New Roman"/>
                <a:cs typeface="Times New Roman"/>
              </a:rPr>
              <a:t>MSG</a:t>
            </a:r>
          </a:p>
        </xdr:txBody>
      </xdr:sp>
      <xdr:sp macro="[0]!Afficher_MAITRECE_H" textlink="">
        <xdr:nvSpPr>
          <xdr:cNvPr id="149" name="MAITRECE_H_adju_feuille"/>
          <xdr:cNvSpPr/>
        </xdr:nvSpPr>
        <xdr:spPr>
          <a:xfrm>
            <a:off x="2227863" y="2911634"/>
            <a:ext cx="1077664" cy="361712"/>
          </a:xfrm>
          <a:prstGeom prst="roundRect">
            <a:avLst/>
          </a:prstGeom>
          <a:solidFill>
            <a:schemeClr val="bg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wrap="none" lIns="36000" tIns="0" rIns="36000" bIns="0" rtlCol="0" anchor="ctr" anchorCtr="0"/>
          <a:lstStyle/>
          <a:p>
            <a:pPr algn="ctr"/>
            <a:r>
              <a:rPr lang="fr-FR" sz="1000" b="1" baseline="0">
                <a:solidFill>
                  <a:sysClr val="windowText" lastClr="000000"/>
                </a:solidFill>
              </a:rPr>
              <a:t>FEUILLE</a:t>
            </a:r>
          </a:p>
        </xdr:txBody>
      </xdr:sp>
    </xdr:grpSp>
    <xdr:clientData/>
  </xdr:twoCellAnchor>
</xdr:wsDr>
</file>

<file path=xl/drawings/drawing2.xml><?xml version="1.0" encoding="utf-8"?>
<xdr:wsDr xmlns:xdr="http://schemas.openxmlformats.org/drawingml/2006/spreadsheetDrawing" xmlns:a="http://schemas.openxmlformats.org/drawingml/2006/main">
  <xdr:twoCellAnchor>
    <xdr:from>
      <xdr:col>5</xdr:col>
      <xdr:colOff>403411</xdr:colOff>
      <xdr:row>0</xdr:row>
      <xdr:rowOff>280148</xdr:rowOff>
    </xdr:from>
    <xdr:to>
      <xdr:col>6</xdr:col>
      <xdr:colOff>616323</xdr:colOff>
      <xdr:row>4</xdr:row>
      <xdr:rowOff>44824</xdr:rowOff>
    </xdr:to>
    <xdr:sp macro="[0]!MSG_MAITREAFTTEST2" textlink="">
      <xdr:nvSpPr>
        <xdr:cNvPr id="2" name="Flèche droite 1"/>
        <xdr:cNvSpPr/>
      </xdr:nvSpPr>
      <xdr:spPr bwMode="auto">
        <a:xfrm>
          <a:off x="6958852" y="280148"/>
          <a:ext cx="1344706" cy="750794"/>
        </a:xfrm>
        <a:prstGeom prst="rightArrow">
          <a:avLst/>
        </a:prstGeom>
        <a:ln>
          <a:headEnd/>
          <a:tailEnd/>
        </a:ln>
      </xdr:spPr>
      <xdr:style>
        <a:lnRef idx="0">
          <a:schemeClr val="accent3"/>
        </a:lnRef>
        <a:fillRef idx="3">
          <a:schemeClr val="accent3"/>
        </a:fillRef>
        <a:effectRef idx="3">
          <a:schemeClr val="accent3"/>
        </a:effectRef>
        <a:fontRef idx="minor">
          <a:schemeClr val="lt1"/>
        </a:fontRef>
      </xdr:style>
      <xdr:txBody>
        <a:bodyPr vertOverflow="clip" horzOverflow="clip" wrap="square" lIns="0" tIns="0" rIns="0" bIns="0" rtlCol="0" anchor="t" upright="1"/>
        <a:lstStyle/>
        <a:p>
          <a:pPr algn="l" rtl="0"/>
          <a:endParaRPr lang="fr-FR" sz="800" b="1" i="0" u="none" strike="noStrike" baseline="0">
            <a:solidFill>
              <a:srgbClr val="00B050"/>
            </a:solidFill>
            <a:latin typeface="Times New Roman"/>
            <a:cs typeface="Times New Roman"/>
          </a:endParaRPr>
        </a:p>
      </xdr:txBody>
    </xdr:sp>
    <xdr:clientData/>
  </xdr:twoCellAnchor>
  <xdr:twoCellAnchor>
    <xdr:from>
      <xdr:col>5</xdr:col>
      <xdr:colOff>398929</xdr:colOff>
      <xdr:row>4</xdr:row>
      <xdr:rowOff>141194</xdr:rowOff>
    </xdr:from>
    <xdr:to>
      <xdr:col>6</xdr:col>
      <xdr:colOff>611841</xdr:colOff>
      <xdr:row>8</xdr:row>
      <xdr:rowOff>129988</xdr:rowOff>
    </xdr:to>
    <xdr:sp macro="" textlink="">
      <xdr:nvSpPr>
        <xdr:cNvPr id="3" name="Flèche droite 2"/>
        <xdr:cNvSpPr/>
      </xdr:nvSpPr>
      <xdr:spPr bwMode="auto">
        <a:xfrm>
          <a:off x="6954370" y="1127312"/>
          <a:ext cx="1344706" cy="750794"/>
        </a:xfrm>
        <a:prstGeom prst="rightArrow">
          <a:avLst/>
        </a:prstGeom>
        <a:ln>
          <a:headEnd/>
          <a:tailEnd/>
        </a:ln>
      </xdr:spPr>
      <xdr:style>
        <a:lnRef idx="0">
          <a:schemeClr val="accent2"/>
        </a:lnRef>
        <a:fillRef idx="3">
          <a:schemeClr val="accent2"/>
        </a:fillRef>
        <a:effectRef idx="3">
          <a:schemeClr val="accent2"/>
        </a:effectRef>
        <a:fontRef idx="minor">
          <a:schemeClr val="lt1"/>
        </a:fontRef>
      </xdr:style>
      <xdr:txBody>
        <a:bodyPr vertOverflow="clip" horzOverflow="clip" wrap="square" lIns="0" tIns="0" rIns="0" bIns="0" rtlCol="0" anchor="t" upright="1"/>
        <a:lstStyle/>
        <a:p>
          <a:pPr algn="l" rtl="0"/>
          <a:endParaRPr lang="fr-FR" sz="800" b="1" i="0" u="none" strike="noStrike" baseline="0">
            <a:solidFill>
              <a:srgbClr val="00B050"/>
            </a:solidFill>
            <a:latin typeface="Times New Roman"/>
            <a:cs typeface="Times New Roman"/>
          </a:endParaRP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0</xdr:col>
      <xdr:colOff>323850</xdr:colOff>
      <xdr:row>10</xdr:row>
      <xdr:rowOff>57150</xdr:rowOff>
    </xdr:from>
    <xdr:to>
      <xdr:col>14</xdr:col>
      <xdr:colOff>0</xdr:colOff>
      <xdr:row>24</xdr:row>
      <xdr:rowOff>57150</xdr:rowOff>
    </xdr:to>
    <xdr:sp macro="" textlink="">
      <xdr:nvSpPr>
        <xdr:cNvPr id="2" name="Rectangle à coins arrondis 1"/>
        <xdr:cNvSpPr/>
      </xdr:nvSpPr>
      <xdr:spPr>
        <a:xfrm>
          <a:off x="323850" y="1924050"/>
          <a:ext cx="15392400" cy="2266950"/>
        </a:xfrm>
        <a:prstGeom prst="roundRect">
          <a:avLst/>
        </a:prstGeom>
        <a:solidFill>
          <a:srgbClr val="FF0000"/>
        </a:solidFill>
        <a:ln>
          <a:solidFill>
            <a:srgbClr val="FF0000"/>
          </a:solidFill>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FR" sz="1200">
              <a:effectLst/>
            </a:rPr>
            <a:t>NE PAS INSERER NI SUPPRIMER DE COLONNES, AJOUTER à l'extrème</a:t>
          </a:r>
          <a:r>
            <a:rPr lang="fr-FR" sz="1200" baseline="0">
              <a:effectLst/>
            </a:rPr>
            <a:t> droite </a:t>
          </a:r>
          <a:r>
            <a:rPr lang="fr-FR" sz="1200">
              <a:effectLst/>
            </a:rPr>
            <a:t>si besoin</a:t>
          </a:r>
        </a:p>
      </xdr:txBody>
    </xdr:sp>
    <xdr:clientData/>
  </xdr:twoCellAnchor>
  <xdr:twoCellAnchor>
    <xdr:from>
      <xdr:col>5</xdr:col>
      <xdr:colOff>0</xdr:colOff>
      <xdr:row>7</xdr:row>
      <xdr:rowOff>0</xdr:rowOff>
    </xdr:from>
    <xdr:to>
      <xdr:col>5</xdr:col>
      <xdr:colOff>571500</xdr:colOff>
      <xdr:row>10</xdr:row>
      <xdr:rowOff>0</xdr:rowOff>
    </xdr:to>
    <xdr:sp macro="" textlink="">
      <xdr:nvSpPr>
        <xdr:cNvPr id="3" name="Text Box 1"/>
        <xdr:cNvSpPr txBox="1">
          <a:spLocks noChangeArrowheads="1"/>
        </xdr:cNvSpPr>
      </xdr:nvSpPr>
      <xdr:spPr bwMode="auto">
        <a:xfrm>
          <a:off x="6838950" y="1381125"/>
          <a:ext cx="571500" cy="4857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Times New Roman"/>
              <a:cs typeface="Times New Roman"/>
            </a:rPr>
            <a:t>=CONCATENER("en attente: ";NB.SI(D11:D307;"soumise nr"))</a:t>
          </a:r>
        </a:p>
      </xdr:txBody>
    </xdr:sp>
    <xdr:clientData/>
  </xdr:twoCellAnchor>
</xdr:wsDr>
</file>

<file path=xl/theme/_rels/theme1.xml.rels><?xml version="1.0" encoding="UTF-8" standalone="yes"?>
<Relationships xmlns="http://schemas.openxmlformats.org/package/2006/relationships"><Relationship Id="rId1" Type="http://schemas.openxmlformats.org/officeDocument/2006/relationships/image" Target="../media/image1.jpeg"/></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blipFill dpi="0" rotWithShape="1">
          <a:blip xmlns:r="http://schemas.openxmlformats.org/officeDocument/2006/relationships" r:embed="rId1"/>
          <a:srcRect/>
          <a:tile tx="0" ty="0" sx="100000" sy="100000" flip="none" algn="tl"/>
        </a:blipFill>
        <a:ln w="9525">
          <a:miter lim="800000"/>
          <a:headEnd/>
          <a:tailEnd/>
        </a:ln>
      </a:spPr>
      <a:bodyPr vertOverflow="clip" wrap="square" lIns="0" tIns="0" rIns="0" bIns="0" anchor="ctr" upright="1"/>
      <a:lstStyle>
        <a:defPPr algn="ctr" rtl="0">
          <a:defRPr sz="800" b="1" i="0" u="none" strike="noStrike" baseline="0">
            <a:solidFill>
              <a:srgbClr val="00B050"/>
            </a:solidFill>
            <a:latin typeface="Times New Roman"/>
            <a:cs typeface="Times New Roman"/>
          </a:defRPr>
        </a:defPPr>
      </a:lstStyle>
    </a:sp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s://sofact.banque-france.fr/confluence/display/PIL/Accueil+PILOTAGE+APPLICATIF" TargetMode="External"/><Relationship Id="rId5" Type="http://schemas.openxmlformats.org/officeDocument/2006/relationships/comments" Target="../comments1.xm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3" Type="http://schemas.openxmlformats.org/officeDocument/2006/relationships/hyperlink" Target="mailto:2160-HEALTHCHECKNOREPLY-UT@banque-france.fr" TargetMode="External"/><Relationship Id="rId2" Type="http://schemas.openxmlformats.org/officeDocument/2006/relationships/hyperlink" Target="mailto:MT-PRISM@cirus.sharepoint.bdf.local" TargetMode="External"/><Relationship Id="rId1" Type="http://schemas.openxmlformats.org/officeDocument/2006/relationships/hyperlink" Target="mailto:2160-pilotageapplicatif-ut@banque-France.fr" TargetMode="External"/><Relationship Id="rId5" Type="http://schemas.openxmlformats.org/officeDocument/2006/relationships/drawing" Target="../drawings/drawing2.xml"/><Relationship Id="rId4"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hyperlink" Target="mailto:Claude.Reffet@banque-france.fr;2160-pilotageapplicatif-ut@banque-france.fr" TargetMode="External"/><Relationship Id="rId2" Type="http://schemas.openxmlformats.org/officeDocument/2006/relationships/hyperlink" Target="mailto:Kevan.Sabet.external@banque-france.fr;2160-pilotageapplicatif-ut@banque-france.fr" TargetMode="External"/><Relationship Id="rId1" Type="http://schemas.openxmlformats.org/officeDocument/2006/relationships/hyperlink" Target="mailto:Kevan.Sabet.external@banque-france.fr;2160-pilotageapplicatif-ut@banque-france.fr" TargetMode="External"/><Relationship Id="rId6" Type="http://schemas.openxmlformats.org/officeDocument/2006/relationships/drawing" Target="../drawings/drawing3.xml"/><Relationship Id="rId5" Type="http://schemas.openxmlformats.org/officeDocument/2006/relationships/printerSettings" Target="../printerSettings/printerSettings3.bin"/><Relationship Id="rId4" Type="http://schemas.openxmlformats.org/officeDocument/2006/relationships/hyperlink" Target="mailto:Clement.Laus@banque-france.fr;2160-pilotageapplicatif-ut@banque-france.fr"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Accueil_Poste_1">
    <tabColor rgb="FFFFC000"/>
  </sheetPr>
  <dimension ref="A1:G160"/>
  <sheetViews>
    <sheetView zoomScale="90" zoomScaleNormal="90" workbookViewId="0">
      <selection activeCell="G2" sqref="G2"/>
    </sheetView>
  </sheetViews>
  <sheetFormatPr baseColWidth="10" defaultColWidth="11.42578125" defaultRowHeight="15" x14ac:dyDescent="0.25"/>
  <cols>
    <col min="1" max="1" width="38.42578125" style="2" customWidth="1"/>
    <col min="2" max="2" width="35.85546875" style="5" customWidth="1"/>
    <col min="3" max="3" width="29.7109375" style="2" customWidth="1"/>
    <col min="4" max="4" width="18.140625" style="2" customWidth="1"/>
    <col min="5" max="5" width="38.28515625" style="2" customWidth="1"/>
    <col min="6" max="16384" width="11.42578125" style="2"/>
  </cols>
  <sheetData>
    <row r="1" spans="1:7" ht="97.5" customHeight="1" x14ac:dyDescent="0.25">
      <c r="A1" s="18" t="e">
        <f>#REF!</f>
        <v>#REF!</v>
      </c>
      <c r="B1" s="21"/>
      <c r="C1" s="23" t="s">
        <v>87</v>
      </c>
      <c r="D1" s="9"/>
      <c r="E1" s="20" t="s">
        <v>39</v>
      </c>
      <c r="G1" s="2" t="s">
        <v>8</v>
      </c>
    </row>
    <row r="2" spans="1:7" ht="60" customHeight="1" x14ac:dyDescent="0.25">
      <c r="A2" s="19"/>
      <c r="B2" s="16"/>
      <c r="C2" s="10"/>
      <c r="D2" s="9"/>
      <c r="E2" s="15"/>
    </row>
    <row r="3" spans="1:7" ht="60" customHeight="1" x14ac:dyDescent="0.25">
      <c r="A3" s="19"/>
      <c r="B3" s="16"/>
      <c r="C3" s="10"/>
      <c r="D3" s="9"/>
      <c r="E3" s="15"/>
    </row>
    <row r="4" spans="1:7" ht="60" customHeight="1" x14ac:dyDescent="0.25">
      <c r="A4" s="19"/>
      <c r="B4" s="17"/>
      <c r="C4" s="10"/>
      <c r="D4" s="9"/>
      <c r="E4" s="15"/>
    </row>
    <row r="5" spans="1:7" ht="60" customHeight="1" x14ac:dyDescent="0.25">
      <c r="A5" s="19"/>
      <c r="B5" s="17"/>
      <c r="C5" s="10"/>
      <c r="D5" s="9"/>
      <c r="E5" s="15"/>
    </row>
    <row r="6" spans="1:7" ht="60" customHeight="1" x14ac:dyDescent="0.25">
      <c r="A6" s="19"/>
      <c r="B6" s="22" t="s">
        <v>5</v>
      </c>
      <c r="C6" s="10"/>
      <c r="D6" s="11" t="s">
        <v>19</v>
      </c>
      <c r="E6" s="15"/>
    </row>
    <row r="7" spans="1:7" ht="60" customHeight="1" x14ac:dyDescent="0.25">
      <c r="A7" s="19"/>
      <c r="B7" s="22"/>
      <c r="C7" s="10"/>
      <c r="D7" s="9"/>
      <c r="E7" s="15"/>
    </row>
    <row r="8" spans="1:7" ht="60" customHeight="1" x14ac:dyDescent="0.25">
      <c r="A8" s="19" t="s">
        <v>8</v>
      </c>
      <c r="B8" s="22"/>
      <c r="C8" s="10"/>
      <c r="D8" s="9"/>
      <c r="E8" s="15"/>
    </row>
    <row r="9" spans="1:7" ht="105.75" customHeight="1" x14ac:dyDescent="0.25">
      <c r="A9" s="19" t="s">
        <v>5</v>
      </c>
      <c r="B9" s="22"/>
      <c r="C9" s="10"/>
      <c r="D9" s="9"/>
      <c r="E9" s="15"/>
    </row>
    <row r="10" spans="1:7" ht="20.100000000000001" customHeight="1" x14ac:dyDescent="0.25"/>
    <row r="11" spans="1:7" ht="20.100000000000001" customHeight="1" x14ac:dyDescent="0.25"/>
    <row r="12" spans="1:7" ht="20.100000000000001" customHeight="1" x14ac:dyDescent="0.25"/>
    <row r="13" spans="1:7" ht="20.100000000000001" customHeight="1" x14ac:dyDescent="0.25"/>
    <row r="14" spans="1:7" ht="20.100000000000001" customHeight="1" x14ac:dyDescent="0.25"/>
    <row r="15" spans="1:7" ht="20.100000000000001" customHeight="1" x14ac:dyDescent="0.25"/>
    <row r="16" spans="1:7" ht="19.5" customHeight="1" x14ac:dyDescent="0.25"/>
    <row r="17" ht="3.75" customHeight="1" x14ac:dyDescent="0.25"/>
    <row r="18" ht="20.100000000000001" customHeight="1" x14ac:dyDescent="0.25"/>
    <row r="19" ht="20.100000000000001" customHeight="1" x14ac:dyDescent="0.25"/>
    <row r="20" ht="20.100000000000001" customHeight="1" x14ac:dyDescent="0.25"/>
    <row r="21" ht="20.100000000000001" customHeight="1" x14ac:dyDescent="0.25"/>
    <row r="22" ht="20.100000000000001" customHeight="1" x14ac:dyDescent="0.25"/>
    <row r="23" ht="20.100000000000001" customHeight="1" x14ac:dyDescent="0.25"/>
    <row r="24" ht="20.100000000000001" customHeight="1" x14ac:dyDescent="0.25"/>
    <row r="25" ht="20.100000000000001" customHeight="1" x14ac:dyDescent="0.25"/>
    <row r="26" ht="20.100000000000001" customHeight="1" x14ac:dyDescent="0.25"/>
    <row r="27" ht="20.100000000000001" customHeight="1" x14ac:dyDescent="0.25"/>
    <row r="28" ht="20.100000000000001" customHeight="1" x14ac:dyDescent="0.25"/>
    <row r="29" ht="20.100000000000001" customHeight="1" x14ac:dyDescent="0.25"/>
    <row r="30" ht="20.100000000000001" customHeight="1" x14ac:dyDescent="0.25"/>
    <row r="31" ht="20.100000000000001" customHeight="1" x14ac:dyDescent="0.25"/>
    <row r="32" ht="20.100000000000001" customHeight="1" x14ac:dyDescent="0.25"/>
    <row r="33" ht="20.100000000000001" customHeight="1" x14ac:dyDescent="0.25"/>
    <row r="34" ht="20.100000000000001" customHeight="1" x14ac:dyDescent="0.25"/>
    <row r="35" ht="20.100000000000001" customHeight="1" x14ac:dyDescent="0.25"/>
    <row r="36" ht="20.100000000000001" customHeight="1" x14ac:dyDescent="0.25"/>
    <row r="37" ht="20.100000000000001" customHeight="1" x14ac:dyDescent="0.25"/>
    <row r="38" ht="20.100000000000001" customHeight="1" x14ac:dyDescent="0.25"/>
    <row r="39" ht="20.100000000000001" customHeight="1" x14ac:dyDescent="0.25"/>
    <row r="40" ht="20.100000000000001" customHeight="1" x14ac:dyDescent="0.25"/>
    <row r="41" ht="20.100000000000001" customHeight="1" x14ac:dyDescent="0.25"/>
    <row r="42" ht="20.100000000000001" customHeight="1" x14ac:dyDescent="0.25"/>
    <row r="43" ht="20.100000000000001" customHeight="1" x14ac:dyDescent="0.25"/>
    <row r="44" ht="20.100000000000001" customHeight="1" x14ac:dyDescent="0.25"/>
    <row r="45" ht="20.100000000000001" customHeight="1" x14ac:dyDescent="0.25"/>
    <row r="46" ht="20.100000000000001" customHeight="1" x14ac:dyDescent="0.25"/>
    <row r="47" ht="20.100000000000001" customHeight="1" x14ac:dyDescent="0.25"/>
    <row r="48" ht="20.100000000000001" customHeight="1" x14ac:dyDescent="0.25"/>
    <row r="49" ht="20.100000000000001" customHeight="1" x14ac:dyDescent="0.25"/>
    <row r="50" ht="20.100000000000001" customHeight="1" x14ac:dyDescent="0.25"/>
    <row r="51" ht="20.100000000000001" customHeight="1" x14ac:dyDescent="0.25"/>
    <row r="52" ht="20.100000000000001" customHeight="1" x14ac:dyDescent="0.25"/>
    <row r="53" ht="20.100000000000001" customHeight="1" x14ac:dyDescent="0.25"/>
    <row r="54" ht="20.100000000000001" customHeight="1" x14ac:dyDescent="0.25"/>
    <row r="55" ht="20.100000000000001" customHeight="1" x14ac:dyDescent="0.25"/>
    <row r="56" ht="20.100000000000001" customHeight="1" x14ac:dyDescent="0.25"/>
    <row r="57" ht="20.100000000000001" customHeight="1" x14ac:dyDescent="0.25"/>
    <row r="58" ht="20.100000000000001" customHeight="1" x14ac:dyDescent="0.25"/>
    <row r="59" ht="20.100000000000001" customHeight="1" x14ac:dyDescent="0.25"/>
    <row r="60" ht="20.100000000000001" customHeight="1" x14ac:dyDescent="0.25"/>
    <row r="61" ht="20.100000000000001" customHeight="1" x14ac:dyDescent="0.25"/>
    <row r="62" ht="20.100000000000001" customHeight="1" x14ac:dyDescent="0.25"/>
    <row r="63" ht="20.100000000000001" customHeight="1" x14ac:dyDescent="0.25"/>
    <row r="64" ht="20.100000000000001" customHeight="1" x14ac:dyDescent="0.25"/>
    <row r="65" ht="20.100000000000001" customHeight="1" x14ac:dyDescent="0.25"/>
    <row r="66" ht="20.100000000000001" customHeight="1" x14ac:dyDescent="0.25"/>
    <row r="67" ht="20.100000000000001" customHeight="1" x14ac:dyDescent="0.25"/>
    <row r="68" ht="20.100000000000001" customHeight="1" x14ac:dyDescent="0.25"/>
    <row r="69" ht="20.100000000000001" customHeight="1" x14ac:dyDescent="0.25"/>
    <row r="70" ht="20.100000000000001" customHeight="1" x14ac:dyDescent="0.25"/>
    <row r="71" ht="20.100000000000001" customHeight="1" x14ac:dyDescent="0.25"/>
    <row r="72" ht="20.100000000000001" customHeight="1" x14ac:dyDescent="0.25"/>
    <row r="73" ht="20.100000000000001" customHeight="1" x14ac:dyDescent="0.25"/>
    <row r="74" ht="20.100000000000001" customHeight="1" x14ac:dyDescent="0.25"/>
    <row r="75" ht="20.100000000000001" customHeight="1" x14ac:dyDescent="0.25"/>
    <row r="76" ht="20.100000000000001" customHeight="1" x14ac:dyDescent="0.25"/>
    <row r="77" ht="20.100000000000001" customHeight="1" x14ac:dyDescent="0.25"/>
    <row r="78" ht="20.100000000000001" customHeight="1" x14ac:dyDescent="0.25"/>
    <row r="79" ht="20.100000000000001" customHeight="1" x14ac:dyDescent="0.25"/>
    <row r="80" ht="20.100000000000001" customHeight="1" x14ac:dyDescent="0.25"/>
    <row r="81" ht="20.100000000000001" customHeight="1" x14ac:dyDescent="0.25"/>
    <row r="82" ht="20.100000000000001" customHeight="1" x14ac:dyDescent="0.25"/>
    <row r="83" ht="20.100000000000001" customHeight="1" x14ac:dyDescent="0.25"/>
    <row r="84" ht="20.100000000000001" customHeight="1" x14ac:dyDescent="0.25"/>
    <row r="85" ht="20.100000000000001" customHeight="1" x14ac:dyDescent="0.25"/>
    <row r="86" ht="20.100000000000001" customHeight="1" x14ac:dyDescent="0.25"/>
    <row r="87" ht="20.100000000000001" customHeight="1" x14ac:dyDescent="0.25"/>
    <row r="88" ht="20.100000000000001" customHeight="1" x14ac:dyDescent="0.25"/>
    <row r="89" ht="20.100000000000001" customHeight="1" x14ac:dyDescent="0.25"/>
    <row r="90" ht="20.100000000000001" customHeight="1" x14ac:dyDescent="0.25"/>
    <row r="91" ht="20.100000000000001" customHeight="1" x14ac:dyDescent="0.25"/>
    <row r="92" ht="20.100000000000001" customHeight="1" x14ac:dyDescent="0.25"/>
    <row r="93" ht="20.100000000000001" customHeight="1" x14ac:dyDescent="0.25"/>
    <row r="94" ht="20.100000000000001" customHeight="1" x14ac:dyDescent="0.25"/>
    <row r="95" ht="20.100000000000001" customHeight="1" x14ac:dyDescent="0.25"/>
    <row r="96" ht="20.100000000000001" customHeight="1" x14ac:dyDescent="0.25"/>
    <row r="97" ht="20.100000000000001" customHeight="1" x14ac:dyDescent="0.25"/>
    <row r="98" ht="20.100000000000001" customHeight="1" x14ac:dyDescent="0.25"/>
    <row r="99" ht="20.100000000000001" customHeight="1" x14ac:dyDescent="0.25"/>
    <row r="100" ht="20.100000000000001" customHeight="1" x14ac:dyDescent="0.25"/>
    <row r="101" ht="20.100000000000001" customHeight="1" x14ac:dyDescent="0.25"/>
    <row r="102" ht="20.100000000000001" customHeight="1" x14ac:dyDescent="0.25"/>
    <row r="103" ht="20.100000000000001" customHeight="1" x14ac:dyDescent="0.25"/>
    <row r="104" ht="20.100000000000001" customHeight="1" x14ac:dyDescent="0.25"/>
    <row r="105" ht="20.100000000000001" customHeight="1" x14ac:dyDescent="0.25"/>
    <row r="106" ht="20.100000000000001" customHeight="1" x14ac:dyDescent="0.25"/>
    <row r="107" ht="20.100000000000001" customHeight="1" x14ac:dyDescent="0.25"/>
    <row r="108" ht="20.100000000000001" customHeight="1" x14ac:dyDescent="0.25"/>
    <row r="109" ht="20.100000000000001" customHeight="1" x14ac:dyDescent="0.25"/>
    <row r="110" ht="20.100000000000001" customHeight="1" x14ac:dyDescent="0.25"/>
    <row r="111" ht="20.100000000000001" customHeight="1" x14ac:dyDescent="0.25"/>
    <row r="112" ht="20.100000000000001" customHeight="1" x14ac:dyDescent="0.25"/>
    <row r="113" ht="20.100000000000001" customHeight="1" x14ac:dyDescent="0.25"/>
    <row r="114" ht="20.100000000000001" customHeight="1" x14ac:dyDescent="0.25"/>
    <row r="115" ht="20.100000000000001" customHeight="1" x14ac:dyDescent="0.25"/>
    <row r="116" ht="20.100000000000001" customHeight="1" x14ac:dyDescent="0.25"/>
    <row r="117" ht="20.100000000000001" customHeight="1" x14ac:dyDescent="0.25"/>
    <row r="118" ht="20.100000000000001" customHeight="1" x14ac:dyDescent="0.25"/>
    <row r="119" ht="20.100000000000001" customHeight="1" x14ac:dyDescent="0.25"/>
    <row r="120" ht="20.100000000000001" customHeight="1" x14ac:dyDescent="0.25"/>
    <row r="121" ht="20.100000000000001" customHeight="1" x14ac:dyDescent="0.25"/>
    <row r="122" ht="20.100000000000001" customHeight="1" x14ac:dyDescent="0.25"/>
    <row r="123" ht="20.100000000000001" customHeight="1" x14ac:dyDescent="0.25"/>
    <row r="124" ht="20.100000000000001" customHeight="1" x14ac:dyDescent="0.25"/>
    <row r="125" ht="20.100000000000001" customHeight="1" x14ac:dyDescent="0.25"/>
    <row r="126" ht="20.100000000000001" customHeight="1" x14ac:dyDescent="0.25"/>
    <row r="127" ht="20.100000000000001" customHeight="1" x14ac:dyDescent="0.25"/>
    <row r="128" ht="20.100000000000001" customHeight="1" x14ac:dyDescent="0.25"/>
    <row r="129" ht="20.100000000000001" customHeight="1" x14ac:dyDescent="0.25"/>
    <row r="130" ht="20.100000000000001" customHeight="1" x14ac:dyDescent="0.25"/>
    <row r="131" ht="20.100000000000001" customHeight="1" x14ac:dyDescent="0.25"/>
    <row r="132" ht="20.100000000000001" customHeight="1" x14ac:dyDescent="0.25"/>
    <row r="133" ht="20.100000000000001" customHeight="1" x14ac:dyDescent="0.25"/>
    <row r="134" ht="20.100000000000001" customHeight="1" x14ac:dyDescent="0.25"/>
    <row r="135" ht="20.100000000000001" customHeight="1" x14ac:dyDescent="0.25"/>
    <row r="136" ht="20.100000000000001" customHeight="1" x14ac:dyDescent="0.25"/>
    <row r="137" ht="20.100000000000001" customHeight="1" x14ac:dyDescent="0.25"/>
    <row r="138" ht="20.100000000000001" customHeight="1" x14ac:dyDescent="0.25"/>
    <row r="139" ht="20.100000000000001" customHeight="1" x14ac:dyDescent="0.25"/>
    <row r="140" ht="20.100000000000001" customHeight="1" x14ac:dyDescent="0.25"/>
    <row r="141" ht="20.100000000000001" customHeight="1" x14ac:dyDescent="0.25"/>
    <row r="142" ht="20.100000000000001" customHeight="1" x14ac:dyDescent="0.25"/>
    <row r="143" ht="20.100000000000001" customHeight="1" x14ac:dyDescent="0.25"/>
    <row r="144" ht="20.100000000000001" customHeight="1" x14ac:dyDescent="0.25"/>
    <row r="145" ht="20.100000000000001" customHeight="1" x14ac:dyDescent="0.25"/>
    <row r="146" ht="20.100000000000001" customHeight="1" x14ac:dyDescent="0.25"/>
    <row r="147" ht="20.100000000000001" customHeight="1" x14ac:dyDescent="0.25"/>
    <row r="148" ht="20.100000000000001" customHeight="1" x14ac:dyDescent="0.25"/>
    <row r="149" ht="20.100000000000001" customHeight="1" x14ac:dyDescent="0.25"/>
    <row r="150" ht="20.100000000000001" customHeight="1" x14ac:dyDescent="0.25"/>
    <row r="151" ht="20.100000000000001" customHeight="1" x14ac:dyDescent="0.25"/>
    <row r="152" ht="20.100000000000001" customHeight="1" x14ac:dyDescent="0.25"/>
    <row r="153" ht="20.100000000000001" customHeight="1" x14ac:dyDescent="0.25"/>
    <row r="154" ht="20.100000000000001" customHeight="1" x14ac:dyDescent="0.25"/>
    <row r="155" ht="20.100000000000001" customHeight="1" x14ac:dyDescent="0.25"/>
    <row r="156" ht="20.100000000000001" customHeight="1" x14ac:dyDescent="0.25"/>
    <row r="157" ht="20.100000000000001" customHeight="1" x14ac:dyDescent="0.25"/>
    <row r="158" ht="20.100000000000001" customHeight="1" x14ac:dyDescent="0.25"/>
    <row r="159" ht="20.100000000000001" customHeight="1" x14ac:dyDescent="0.25"/>
    <row r="160" ht="20.100000000000001" customHeight="1" x14ac:dyDescent="0.25"/>
  </sheetData>
  <hyperlinks>
    <hyperlink ref="D6" r:id="rId1"/>
  </hyperlinks>
  <pageMargins left="0.7" right="0.7" top="0.75" bottom="0.75" header="0.3" footer="0.3"/>
  <pageSetup paperSize="9" orientation="portrait" r:id="rId2"/>
  <drawing r:id="rId3"/>
  <legacy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92D050"/>
  </sheetPr>
  <dimension ref="A1:O45"/>
  <sheetViews>
    <sheetView tabSelected="1" zoomScale="85" zoomScaleNormal="85" workbookViewId="0">
      <selection activeCell="C8" sqref="C8"/>
    </sheetView>
  </sheetViews>
  <sheetFormatPr baseColWidth="10" defaultRowHeight="15" x14ac:dyDescent="0.25"/>
  <cols>
    <col min="1" max="1" width="45.42578125" customWidth="1"/>
    <col min="2" max="2" width="18.7109375" customWidth="1"/>
    <col min="6" max="10" width="17" customWidth="1"/>
    <col min="14" max="15" width="22.42578125" customWidth="1"/>
  </cols>
  <sheetData>
    <row r="1" spans="1:15" ht="33" customHeight="1" x14ac:dyDescent="0.25">
      <c r="A1" s="76"/>
      <c r="B1" s="76"/>
      <c r="C1" s="76"/>
      <c r="D1" s="76"/>
      <c r="E1" s="76"/>
      <c r="F1" s="76"/>
      <c r="G1" s="76"/>
      <c r="H1" s="76"/>
      <c r="I1" s="76"/>
      <c r="J1" s="76"/>
      <c r="K1" s="76"/>
      <c r="L1" s="76"/>
      <c r="M1" s="76"/>
    </row>
    <row r="2" spans="1:15" x14ac:dyDescent="0.25">
      <c r="A2" s="76"/>
      <c r="B2" s="76"/>
      <c r="C2" s="76"/>
      <c r="D2" s="76"/>
      <c r="E2" s="76"/>
      <c r="F2" s="76"/>
      <c r="G2" s="76"/>
      <c r="H2" s="76"/>
      <c r="I2" s="76"/>
      <c r="J2" s="76"/>
      <c r="K2" s="76"/>
      <c r="L2" s="76"/>
      <c r="M2" s="76"/>
      <c r="N2" s="72" t="s">
        <v>235</v>
      </c>
      <c r="O2" s="72" t="s">
        <v>236</v>
      </c>
    </row>
    <row r="3" spans="1:15" x14ac:dyDescent="0.25">
      <c r="A3" t="s">
        <v>238</v>
      </c>
      <c r="F3" s="76"/>
      <c r="G3" s="76"/>
      <c r="H3" s="87" t="s">
        <v>2</v>
      </c>
      <c r="I3" s="27" t="s">
        <v>9</v>
      </c>
      <c r="J3" s="13"/>
      <c r="K3" s="13"/>
      <c r="L3" s="13"/>
      <c r="M3" s="76"/>
      <c r="N3" s="69" t="s">
        <v>114</v>
      </c>
      <c r="O3" s="69" t="s">
        <v>0</v>
      </c>
    </row>
    <row r="4" spans="1:15" x14ac:dyDescent="0.25">
      <c r="F4" s="76"/>
      <c r="G4" s="76"/>
      <c r="H4" s="87" t="s">
        <v>1</v>
      </c>
      <c r="I4" s="14" t="s">
        <v>94</v>
      </c>
      <c r="J4" s="13"/>
      <c r="K4" s="13"/>
      <c r="L4" s="13"/>
      <c r="M4" s="76"/>
      <c r="N4" s="69" t="s">
        <v>25</v>
      </c>
      <c r="O4" s="69" t="s">
        <v>6</v>
      </c>
    </row>
    <row r="5" spans="1:15" x14ac:dyDescent="0.25">
      <c r="A5" t="s">
        <v>226</v>
      </c>
      <c r="F5" s="76"/>
      <c r="G5" s="76"/>
      <c r="H5" s="87" t="s">
        <v>10</v>
      </c>
      <c r="I5" s="6" t="s">
        <v>90</v>
      </c>
      <c r="J5" s="12" t="s">
        <v>18</v>
      </c>
      <c r="K5" s="28" t="s">
        <v>41</v>
      </c>
      <c r="L5" s="13"/>
      <c r="M5" s="76"/>
      <c r="N5" s="69" t="s">
        <v>93</v>
      </c>
      <c r="O5" s="69" t="s">
        <v>26</v>
      </c>
    </row>
    <row r="6" spans="1:15" x14ac:dyDescent="0.25">
      <c r="A6" t="s">
        <v>227</v>
      </c>
      <c r="F6" s="76"/>
      <c r="G6" s="76"/>
      <c r="H6" s="87" t="s">
        <v>3</v>
      </c>
      <c r="I6" s="56" t="s">
        <v>224</v>
      </c>
      <c r="J6" s="13" t="s">
        <v>5</v>
      </c>
      <c r="K6" s="29">
        <f ca="1">IFERROR(B10,"Test en erreur")</f>
        <v>45595.585843287037</v>
      </c>
      <c r="L6" s="13"/>
      <c r="M6" s="76"/>
      <c r="N6" s="69" t="s">
        <v>92</v>
      </c>
      <c r="O6" s="69" t="s">
        <v>237</v>
      </c>
    </row>
    <row r="7" spans="1:15" x14ac:dyDescent="0.25">
      <c r="A7" t="s">
        <v>20</v>
      </c>
      <c r="F7" s="76"/>
      <c r="G7" s="76"/>
      <c r="H7" s="87" t="s">
        <v>22</v>
      </c>
      <c r="I7" s="30" t="s">
        <v>27</v>
      </c>
      <c r="J7" s="13" t="s">
        <v>5</v>
      </c>
      <c r="K7" s="13"/>
      <c r="L7" s="13"/>
      <c r="M7" s="76"/>
    </row>
    <row r="8" spans="1:15" x14ac:dyDescent="0.25">
      <c r="A8" t="s">
        <v>228</v>
      </c>
      <c r="F8" s="76"/>
      <c r="G8" s="76"/>
      <c r="M8" s="76"/>
    </row>
    <row r="9" spans="1:15" ht="24" customHeight="1" x14ac:dyDescent="0.25">
      <c r="F9" s="76"/>
      <c r="G9" s="76"/>
      <c r="H9" s="76"/>
      <c r="I9" s="76"/>
      <c r="J9" s="76"/>
      <c r="K9" s="76"/>
      <c r="L9" s="76"/>
      <c r="M9" s="76"/>
    </row>
    <row r="10" spans="1:15" ht="21" customHeight="1" x14ac:dyDescent="0.25">
      <c r="A10" s="71" t="s">
        <v>229</v>
      </c>
      <c r="B10" s="73">
        <f ca="1">NOW()</f>
        <v>45595.585843287037</v>
      </c>
      <c r="D10" s="3"/>
      <c r="E10" s="3"/>
      <c r="F10" s="69"/>
      <c r="G10" s="69" t="s">
        <v>232</v>
      </c>
      <c r="H10" s="69" t="s">
        <v>233</v>
      </c>
      <c r="I10" s="69" t="s">
        <v>91</v>
      </c>
      <c r="J10" s="69" t="s">
        <v>234</v>
      </c>
      <c r="K10" s="76"/>
      <c r="L10" s="76"/>
      <c r="M10" s="76"/>
    </row>
    <row r="11" spans="1:15" ht="21" customHeight="1" x14ac:dyDescent="0.25">
      <c r="A11" s="69" t="s">
        <v>31</v>
      </c>
      <c r="B11" s="70" t="str">
        <f>IF(AND(OR(B13="OK", B13="Test non réalisé"), OR(B14="OK", B14="Test non réalisé")), "OK", "KO")</f>
        <v>OK</v>
      </c>
      <c r="D11" s="69" t="s">
        <v>231</v>
      </c>
      <c r="E11" s="34" t="s">
        <v>232</v>
      </c>
      <c r="F11" s="69"/>
      <c r="G11" s="69"/>
      <c r="H11" s="69"/>
      <c r="I11" s="69"/>
      <c r="J11" s="73">
        <f ca="1">NOW()-0.041</f>
        <v>45595.54484328704</v>
      </c>
      <c r="K11" s="76"/>
      <c r="L11" s="76"/>
      <c r="M11" s="76"/>
    </row>
    <row r="12" spans="1:15" ht="21" customHeight="1" x14ac:dyDescent="0.25">
      <c r="A12" s="84" t="s">
        <v>230</v>
      </c>
      <c r="B12" s="85"/>
      <c r="D12" s="69"/>
      <c r="E12" s="34"/>
      <c r="F12" s="69"/>
      <c r="G12" s="69"/>
      <c r="H12" s="69"/>
      <c r="I12" s="69"/>
      <c r="J12" s="69"/>
      <c r="K12" s="76"/>
      <c r="L12" s="76"/>
      <c r="M12" s="76"/>
    </row>
    <row r="13" spans="1:15" ht="21" customHeight="1" x14ac:dyDescent="0.25">
      <c r="A13" s="71" t="s">
        <v>14</v>
      </c>
      <c r="B13" s="70" t="str">
        <f>IF(I13="unknown","Test non réalisé",IF(I13="normal","OK","KO"))</f>
        <v>OK</v>
      </c>
      <c r="D13" s="69"/>
      <c r="E13" s="34"/>
      <c r="F13" s="72"/>
      <c r="G13" s="72" t="s">
        <v>23</v>
      </c>
      <c r="H13" s="72"/>
      <c r="I13" s="72" t="s">
        <v>114</v>
      </c>
      <c r="J13" s="74">
        <f ca="1">NOW()</f>
        <v>45595.585843287037</v>
      </c>
      <c r="K13" s="76"/>
      <c r="L13" s="76"/>
      <c r="M13" s="76"/>
    </row>
    <row r="14" spans="1:15" ht="21" customHeight="1" x14ac:dyDescent="0.25">
      <c r="A14" s="71" t="s">
        <v>30</v>
      </c>
      <c r="B14" s="70" t="str">
        <f>IF(I14="unknown","Test non réalisé",IF(I14="normal","OK","KO"))</f>
        <v>OK</v>
      </c>
      <c r="D14" s="69"/>
      <c r="E14" s="34"/>
      <c r="F14" s="72"/>
      <c r="G14" s="72" t="s">
        <v>23</v>
      </c>
      <c r="H14" s="72"/>
      <c r="I14" s="72" t="s">
        <v>114</v>
      </c>
      <c r="J14" s="74">
        <f ca="1">NOW()</f>
        <v>45595.585843287037</v>
      </c>
      <c r="K14" s="76"/>
      <c r="L14" s="76"/>
      <c r="M14" s="76"/>
    </row>
    <row r="15" spans="1:15" x14ac:dyDescent="0.25">
      <c r="D15" s="3"/>
      <c r="E15" s="3"/>
      <c r="F15" s="80" t="s">
        <v>25</v>
      </c>
      <c r="G15" s="81"/>
      <c r="H15" s="72">
        <f>SUMIF(G13:G14,"C",H13:H14)</f>
        <v>0</v>
      </c>
      <c r="I15" s="72">
        <f>COUNTIF(I13:I14,F15)</f>
        <v>0</v>
      </c>
      <c r="J15" s="69">
        <f ca="1">IF(MIN(J13:J14)&lt;$J$11,1,0)</f>
        <v>0</v>
      </c>
      <c r="K15" s="76"/>
      <c r="L15" s="76"/>
      <c r="M15" s="76"/>
    </row>
    <row r="16" spans="1:15" x14ac:dyDescent="0.25">
      <c r="D16" s="3"/>
      <c r="E16" s="3"/>
      <c r="F16" s="82" t="s">
        <v>93</v>
      </c>
      <c r="G16" s="83"/>
      <c r="H16" s="7">
        <f>SUMIF(G13:G14,"W",H13:H14)</f>
        <v>0</v>
      </c>
      <c r="I16" s="7">
        <f>COUNTIF(I13:I14,F16)</f>
        <v>0</v>
      </c>
      <c r="J16" s="69"/>
      <c r="K16" s="76"/>
      <c r="L16" s="76"/>
      <c r="M16" s="76"/>
    </row>
    <row r="17" spans="1:13" x14ac:dyDescent="0.25">
      <c r="D17" s="3"/>
      <c r="E17" s="3"/>
      <c r="F17" s="77" t="s">
        <v>92</v>
      </c>
      <c r="G17" s="78"/>
      <c r="H17" s="79"/>
      <c r="I17" s="75">
        <f>COUNTIF(I13:I15,F17)</f>
        <v>0</v>
      </c>
      <c r="J17" s="69"/>
      <c r="K17" s="76"/>
      <c r="L17" s="76"/>
      <c r="M17" s="76"/>
    </row>
    <row r="18" spans="1:13" ht="21" customHeight="1" x14ac:dyDescent="0.25">
      <c r="A18" s="69" t="s">
        <v>95</v>
      </c>
      <c r="B18" s="70" t="str">
        <f>IF(AND(OR(B20="OK", B20="Test non réalisé"), OR(B21="OK", B21="Test non réalisé")), "OK", "KO")</f>
        <v>OK</v>
      </c>
      <c r="D18" s="69" t="s">
        <v>231</v>
      </c>
      <c r="E18" s="34" t="s">
        <v>232</v>
      </c>
      <c r="F18" s="69"/>
      <c r="G18" s="69"/>
      <c r="H18" s="69"/>
      <c r="I18" s="69"/>
      <c r="J18" s="73">
        <f ca="1">NOW()-0.041</f>
        <v>45595.54484328704</v>
      </c>
      <c r="K18" s="76"/>
      <c r="L18" s="76"/>
      <c r="M18" s="76"/>
    </row>
    <row r="19" spans="1:13" ht="21" customHeight="1" x14ac:dyDescent="0.25">
      <c r="A19" s="84" t="s">
        <v>230</v>
      </c>
      <c r="B19" s="85"/>
      <c r="D19" s="69"/>
      <c r="E19" s="34"/>
      <c r="F19" s="69"/>
      <c r="G19" s="69"/>
      <c r="H19" s="69"/>
      <c r="I19" s="69"/>
      <c r="J19" s="69"/>
      <c r="K19" s="76"/>
      <c r="L19" s="76"/>
      <c r="M19" s="76"/>
    </row>
    <row r="20" spans="1:13" ht="21" customHeight="1" x14ac:dyDescent="0.25">
      <c r="A20" s="71" t="s">
        <v>14</v>
      </c>
      <c r="B20" s="70" t="str">
        <f>IF(I20="unknown","Test non réalisé",IF(I20="normal","OK","KO"))</f>
        <v>OK</v>
      </c>
      <c r="D20" s="69"/>
      <c r="E20" s="34"/>
      <c r="F20" s="72"/>
      <c r="G20" s="72" t="s">
        <v>23</v>
      </c>
      <c r="H20" s="72"/>
      <c r="I20" s="72" t="s">
        <v>114</v>
      </c>
      <c r="J20" s="74">
        <f ca="1">NOW()</f>
        <v>45595.585843287037</v>
      </c>
      <c r="K20" s="76"/>
      <c r="L20" s="76"/>
      <c r="M20" s="76"/>
    </row>
    <row r="21" spans="1:13" ht="21" customHeight="1" x14ac:dyDescent="0.25">
      <c r="A21" s="71" t="s">
        <v>30</v>
      </c>
      <c r="B21" s="70" t="str">
        <f>IF(I21="unknown","Test non réalisé",IF(I21="normal","OK","KO"))</f>
        <v>OK</v>
      </c>
      <c r="D21" s="69"/>
      <c r="E21" s="34"/>
      <c r="F21" s="72"/>
      <c r="G21" s="72" t="s">
        <v>23</v>
      </c>
      <c r="H21" s="72"/>
      <c r="I21" s="72" t="s">
        <v>114</v>
      </c>
      <c r="J21" s="74">
        <f ca="1">NOW()</f>
        <v>45595.585843287037</v>
      </c>
      <c r="K21" s="76"/>
      <c r="L21" s="76"/>
      <c r="M21" s="76"/>
    </row>
    <row r="22" spans="1:13" x14ac:dyDescent="0.25">
      <c r="D22" s="3"/>
      <c r="E22" s="3"/>
      <c r="F22" s="80" t="s">
        <v>25</v>
      </c>
      <c r="G22" s="81"/>
      <c r="H22" s="72">
        <f>SUMIF(G20:G21,"C",H20:H21)</f>
        <v>0</v>
      </c>
      <c r="I22" s="72">
        <f>COUNTIF(I20:I21,F22)</f>
        <v>0</v>
      </c>
      <c r="J22" s="69">
        <f ca="1">IF(MIN(J20:J21)&lt;$J$18,1,0)</f>
        <v>0</v>
      </c>
      <c r="K22" s="76"/>
      <c r="L22" s="76"/>
      <c r="M22" s="76"/>
    </row>
    <row r="23" spans="1:13" x14ac:dyDescent="0.25">
      <c r="D23" s="3"/>
      <c r="E23" s="3"/>
      <c r="F23" s="82" t="s">
        <v>93</v>
      </c>
      <c r="G23" s="83"/>
      <c r="H23" s="7">
        <f>SUMIF(G20:G21,"W",H20:H21)</f>
        <v>0</v>
      </c>
      <c r="I23" s="7">
        <f>COUNTIF(I20:I21,F23)</f>
        <v>0</v>
      </c>
      <c r="J23" s="69"/>
      <c r="K23" s="76"/>
      <c r="L23" s="76"/>
      <c r="M23" s="76"/>
    </row>
    <row r="24" spans="1:13" x14ac:dyDescent="0.25">
      <c r="D24" s="3"/>
      <c r="E24" s="3"/>
      <c r="F24" s="77" t="s">
        <v>92</v>
      </c>
      <c r="G24" s="78"/>
      <c r="H24" s="79"/>
      <c r="I24" s="75">
        <f>COUNTIF(I20:I22,F24)</f>
        <v>0</v>
      </c>
      <c r="J24" s="69"/>
      <c r="K24" s="76"/>
      <c r="L24" s="76"/>
      <c r="M24" s="76"/>
    </row>
    <row r="25" spans="1:13" ht="21" customHeight="1" x14ac:dyDescent="0.25">
      <c r="A25" s="69" t="s">
        <v>96</v>
      </c>
      <c r="B25" s="70" t="str">
        <f>IF(AND(OR(B27="OK", B27="Test non réalisé"), OR(B28="OK", B28="Test non réalisé")), "OK", "KO")</f>
        <v>OK</v>
      </c>
      <c r="D25" s="69" t="s">
        <v>231</v>
      </c>
      <c r="E25" s="34" t="s">
        <v>232</v>
      </c>
      <c r="F25" s="69"/>
      <c r="G25" s="69"/>
      <c r="H25" s="69"/>
      <c r="I25" s="69"/>
      <c r="J25" s="73">
        <f ca="1">NOW()-0.041</f>
        <v>45595.54484328704</v>
      </c>
      <c r="K25" s="76"/>
      <c r="L25" s="76"/>
      <c r="M25" s="76"/>
    </row>
    <row r="26" spans="1:13" ht="21" customHeight="1" x14ac:dyDescent="0.25">
      <c r="A26" s="84" t="s">
        <v>230</v>
      </c>
      <c r="B26" s="85"/>
      <c r="D26" s="69"/>
      <c r="E26" s="34"/>
      <c r="F26" s="69"/>
      <c r="G26" s="69"/>
      <c r="H26" s="69"/>
      <c r="I26" s="69"/>
      <c r="J26" s="69"/>
      <c r="K26" s="76"/>
      <c r="L26" s="76"/>
      <c r="M26" s="76"/>
    </row>
    <row r="27" spans="1:13" ht="21" customHeight="1" x14ac:dyDescent="0.25">
      <c r="A27" s="71" t="s">
        <v>14</v>
      </c>
      <c r="B27" s="70" t="str">
        <f>IF(I27="unknown","Test non réalisé",IF(I27="normal","OK","KO"))</f>
        <v>OK</v>
      </c>
      <c r="D27" s="69"/>
      <c r="E27" s="34"/>
      <c r="F27" s="72"/>
      <c r="G27" s="72" t="s">
        <v>23</v>
      </c>
      <c r="H27" s="72"/>
      <c r="I27" s="72" t="s">
        <v>114</v>
      </c>
      <c r="J27" s="74">
        <f ca="1">NOW()</f>
        <v>45595.585843287037</v>
      </c>
      <c r="K27" s="76"/>
      <c r="L27" s="76"/>
      <c r="M27" s="76"/>
    </row>
    <row r="28" spans="1:13" ht="21" customHeight="1" x14ac:dyDescent="0.25">
      <c r="A28" s="71" t="s">
        <v>30</v>
      </c>
      <c r="B28" s="70" t="str">
        <f>IF(I28="unknown","Test non réalisé",IF(I28="normal","OK","KO"))</f>
        <v>OK</v>
      </c>
      <c r="D28" s="69"/>
      <c r="E28" s="34"/>
      <c r="F28" s="72"/>
      <c r="G28" s="72" t="s">
        <v>23</v>
      </c>
      <c r="H28" s="72"/>
      <c r="I28" s="72" t="s">
        <v>114</v>
      </c>
      <c r="J28" s="74">
        <f ca="1">NOW()</f>
        <v>45595.585843287037</v>
      </c>
      <c r="K28" s="76"/>
      <c r="L28" s="76"/>
      <c r="M28" s="76"/>
    </row>
    <row r="29" spans="1:13" x14ac:dyDescent="0.25">
      <c r="D29" s="3"/>
      <c r="E29" s="3"/>
      <c r="F29" s="80" t="s">
        <v>25</v>
      </c>
      <c r="G29" s="81"/>
      <c r="H29" s="72">
        <f>SUMIF(G27:G28,"C",H27:H28)</f>
        <v>0</v>
      </c>
      <c r="I29" s="72">
        <f>COUNTIF(I27:I28,F29)</f>
        <v>0</v>
      </c>
      <c r="J29" s="69">
        <f ca="1">IF(MIN(J27:J28)&lt;$J$25,1,0)</f>
        <v>0</v>
      </c>
      <c r="K29" s="76"/>
      <c r="L29" s="76"/>
      <c r="M29" s="76"/>
    </row>
    <row r="30" spans="1:13" x14ac:dyDescent="0.25">
      <c r="D30" s="3"/>
      <c r="E30" s="3"/>
      <c r="F30" s="82" t="s">
        <v>93</v>
      </c>
      <c r="G30" s="83"/>
      <c r="H30" s="7">
        <f>SUMIF(G27:G28,"W",H27:H28)</f>
        <v>0</v>
      </c>
      <c r="I30" s="7">
        <f>COUNTIF(I27:I28,F30)</f>
        <v>0</v>
      </c>
      <c r="J30" s="69"/>
      <c r="K30" s="76"/>
      <c r="L30" s="76"/>
      <c r="M30" s="76"/>
    </row>
    <row r="31" spans="1:13" x14ac:dyDescent="0.25">
      <c r="D31" s="3"/>
      <c r="E31" s="3"/>
      <c r="F31" s="77" t="s">
        <v>92</v>
      </c>
      <c r="G31" s="78"/>
      <c r="H31" s="79"/>
      <c r="I31" s="75">
        <f>COUNTIF(I27:I29,F31)</f>
        <v>0</v>
      </c>
      <c r="J31" s="69"/>
      <c r="K31" s="76"/>
      <c r="L31" s="76"/>
      <c r="M31" s="76"/>
    </row>
    <row r="32" spans="1:13" x14ac:dyDescent="0.25">
      <c r="K32" s="76"/>
      <c r="L32" s="76"/>
      <c r="M32" s="76"/>
    </row>
    <row r="33" spans="1:13" x14ac:dyDescent="0.25">
      <c r="F33" s="69"/>
      <c r="G33" s="69"/>
      <c r="H33" s="69"/>
      <c r="I33" s="69"/>
      <c r="J33" s="69">
        <f ca="1">IF(MIN(J13:J29)&lt;$J$11,1,0)</f>
        <v>1</v>
      </c>
      <c r="K33" s="76"/>
      <c r="L33" s="76"/>
      <c r="M33" s="76"/>
    </row>
    <row r="34" spans="1:13" x14ac:dyDescent="0.25">
      <c r="F34" s="69"/>
      <c r="G34" s="69"/>
      <c r="H34" s="69"/>
      <c r="I34" s="69"/>
      <c r="J34" s="69"/>
      <c r="K34" s="76"/>
      <c r="L34" s="76"/>
      <c r="M34" s="76"/>
    </row>
    <row r="35" spans="1:13" x14ac:dyDescent="0.25">
      <c r="F35" s="69"/>
      <c r="G35" s="69"/>
      <c r="H35" s="69"/>
      <c r="I35" s="69"/>
      <c r="J35" s="69"/>
      <c r="K35" s="76"/>
      <c r="L35" s="76"/>
      <c r="M35" s="76"/>
    </row>
    <row r="36" spans="1:13" x14ac:dyDescent="0.25">
      <c r="K36" s="76"/>
      <c r="L36" s="76"/>
      <c r="M36" s="76"/>
    </row>
    <row r="37" spans="1:13" x14ac:dyDescent="0.25">
      <c r="K37" s="76"/>
      <c r="L37" s="76"/>
      <c r="M37" s="76"/>
    </row>
    <row r="38" spans="1:13" x14ac:dyDescent="0.25">
      <c r="K38" s="76"/>
      <c r="L38" s="76"/>
      <c r="M38" s="76"/>
    </row>
    <row r="39" spans="1:13" x14ac:dyDescent="0.25">
      <c r="K39" s="76"/>
      <c r="L39" s="76"/>
      <c r="M39" s="76"/>
    </row>
    <row r="40" spans="1:13" x14ac:dyDescent="0.25">
      <c r="K40" s="76"/>
      <c r="L40" s="76"/>
      <c r="M40" s="76"/>
    </row>
    <row r="41" spans="1:13" x14ac:dyDescent="0.25">
      <c r="K41" s="76"/>
      <c r="L41" s="76"/>
      <c r="M41" s="76"/>
    </row>
    <row r="42" spans="1:13" x14ac:dyDescent="0.25">
      <c r="K42" s="76"/>
      <c r="L42" s="76"/>
      <c r="M42" s="76"/>
    </row>
    <row r="43" spans="1:13" x14ac:dyDescent="0.25">
      <c r="K43" s="76"/>
      <c r="L43" s="76"/>
      <c r="M43" s="76"/>
    </row>
    <row r="44" spans="1:13" x14ac:dyDescent="0.25">
      <c r="K44" s="76"/>
      <c r="L44" s="76"/>
      <c r="M44" s="76"/>
    </row>
    <row r="45" spans="1:13" x14ac:dyDescent="0.25">
      <c r="A45" s="76"/>
      <c r="B45" s="76"/>
      <c r="C45" s="76"/>
      <c r="D45" s="76"/>
      <c r="E45" s="76"/>
      <c r="F45" s="76"/>
      <c r="G45" s="76"/>
      <c r="H45" s="76"/>
      <c r="I45" s="76"/>
      <c r="J45" s="76"/>
      <c r="K45" s="76"/>
      <c r="L45" s="76"/>
      <c r="M45" s="76"/>
    </row>
  </sheetData>
  <mergeCells count="12">
    <mergeCell ref="F24:H24"/>
    <mergeCell ref="F29:G29"/>
    <mergeCell ref="F30:G30"/>
    <mergeCell ref="F31:H31"/>
    <mergeCell ref="A12:B12"/>
    <mergeCell ref="A19:B19"/>
    <mergeCell ref="A26:B26"/>
    <mergeCell ref="F16:G16"/>
    <mergeCell ref="F15:G15"/>
    <mergeCell ref="F17:H17"/>
    <mergeCell ref="F22:G22"/>
    <mergeCell ref="F23:G23"/>
  </mergeCells>
  <dataValidations count="1">
    <dataValidation type="list" allowBlank="1" showInputMessage="1" showErrorMessage="1" sqref="I20:I21 I27:I28 I13 I14">
      <formula1>$N$3:$N$6</formula1>
    </dataValidation>
  </dataValidations>
  <hyperlinks>
    <hyperlink ref="I7" r:id="rId1" display="2160-pilotageapplicatif-ut@banque-France.fr"/>
    <hyperlink ref="K5" r:id="rId2" display="MT-PRISM@cirus.sharepoint.bdf.local"/>
    <hyperlink ref="I3" r:id="rId3"/>
  </hyperlinks>
  <pageMargins left="0.7" right="0.7" top="0.75" bottom="0.75" header="0.3" footer="0.3"/>
  <pageSetup paperSize="9" orientation="portrait" r:id="rId4"/>
  <drawing r:id="rId5"/>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tabColor rgb="FF5093E4"/>
  </sheetPr>
  <dimension ref="A1:AD378"/>
  <sheetViews>
    <sheetView topLeftCell="O1" workbookViewId="0">
      <selection activeCell="AC1" sqref="AC1:AC5"/>
    </sheetView>
  </sheetViews>
  <sheetFormatPr baseColWidth="10" defaultRowHeight="15" x14ac:dyDescent="0.25"/>
  <cols>
    <col min="1" max="1" width="29.5703125" style="24" customWidth="1"/>
    <col min="2" max="2" width="22.85546875" style="24" customWidth="1"/>
    <col min="3" max="3" width="29.5703125" style="24" customWidth="1"/>
    <col min="4" max="5" width="11.42578125" style="24"/>
    <col min="6" max="6" width="19.85546875" style="24" customWidth="1"/>
    <col min="7" max="7" width="16.28515625" style="24" customWidth="1"/>
    <col min="8" max="8" width="12.85546875" style="24" customWidth="1"/>
    <col min="9" max="9" width="17.85546875" style="24" customWidth="1"/>
    <col min="10" max="10" width="9" style="24" customWidth="1"/>
    <col min="11" max="11" width="16" style="24" customWidth="1"/>
    <col min="12" max="12" width="11.42578125" style="24"/>
    <col min="13" max="13" width="20.7109375" style="24" customWidth="1"/>
    <col min="14" max="20" width="11.42578125" style="24"/>
    <col min="21" max="21" width="17.28515625" style="24" customWidth="1"/>
    <col min="22" max="22" width="12" style="24" customWidth="1"/>
    <col min="23" max="23" width="11.42578125" style="24" customWidth="1"/>
    <col min="24" max="27" width="11.42578125" style="24"/>
    <col min="28" max="28" width="15.42578125" style="24" customWidth="1"/>
    <col min="29" max="29" width="15" style="24" bestFit="1" customWidth="1"/>
    <col min="30" max="16384" width="11.42578125" style="24"/>
  </cols>
  <sheetData>
    <row r="1" spans="1:30" ht="32.25" customHeight="1" x14ac:dyDescent="0.25">
      <c r="A1" s="31" t="s">
        <v>97</v>
      </c>
      <c r="B1" s="32" t="s">
        <v>98</v>
      </c>
      <c r="C1" s="32" t="s">
        <v>99</v>
      </c>
      <c r="D1" s="32" t="s">
        <v>100</v>
      </c>
      <c r="E1" s="32" t="s">
        <v>101</v>
      </c>
      <c r="F1" s="32" t="s">
        <v>102</v>
      </c>
      <c r="G1" s="32" t="s">
        <v>103</v>
      </c>
      <c r="H1" s="32" t="s">
        <v>4</v>
      </c>
      <c r="I1" s="32" t="s">
        <v>15</v>
      </c>
      <c r="J1" s="32" t="s">
        <v>104</v>
      </c>
      <c r="K1" s="32" t="s">
        <v>105</v>
      </c>
      <c r="L1" s="33" t="s">
        <v>106</v>
      </c>
      <c r="M1" s="32" t="s">
        <v>107</v>
      </c>
      <c r="N1" s="32" t="s">
        <v>52</v>
      </c>
      <c r="O1" s="32" t="s">
        <v>53</v>
      </c>
      <c r="P1" s="32" t="s">
        <v>40</v>
      </c>
      <c r="Q1" s="32" t="s">
        <v>54</v>
      </c>
      <c r="R1" s="32" t="s">
        <v>29</v>
      </c>
      <c r="S1" s="32" t="s">
        <v>55</v>
      </c>
      <c r="T1" s="32" t="s">
        <v>56</v>
      </c>
      <c r="U1" s="68" t="s">
        <v>57</v>
      </c>
      <c r="V1" s="32" t="s">
        <v>58</v>
      </c>
      <c r="W1" s="32" t="s">
        <v>59</v>
      </c>
      <c r="X1" s="32" t="s">
        <v>35</v>
      </c>
      <c r="Y1" s="32" t="s">
        <v>108</v>
      </c>
      <c r="Z1" s="32" t="s">
        <v>109</v>
      </c>
      <c r="AA1" s="32" t="s">
        <v>88</v>
      </c>
      <c r="AB1" s="32" t="s">
        <v>110</v>
      </c>
      <c r="AC1" s="32" t="s">
        <v>225</v>
      </c>
      <c r="AD1" s="32" t="s">
        <v>103</v>
      </c>
    </row>
    <row r="2" spans="1:30" x14ac:dyDescent="0.25">
      <c r="A2" s="34" t="s">
        <v>111</v>
      </c>
      <c r="B2" s="4" t="s">
        <v>40</v>
      </c>
      <c r="C2" s="59" t="s">
        <v>112</v>
      </c>
      <c r="D2" s="60" t="s">
        <v>85</v>
      </c>
      <c r="E2" s="60" t="s">
        <v>51</v>
      </c>
      <c r="F2" s="60" t="s">
        <v>113</v>
      </c>
      <c r="G2" s="57" t="s">
        <v>114</v>
      </c>
      <c r="H2" s="57" t="s">
        <v>24</v>
      </c>
      <c r="I2" s="60" t="s">
        <v>115</v>
      </c>
      <c r="J2" s="36" t="s">
        <v>116</v>
      </c>
      <c r="K2" s="61" t="s">
        <v>117</v>
      </c>
      <c r="L2" s="62">
        <v>0</v>
      </c>
      <c r="M2" s="63" t="s">
        <v>11</v>
      </c>
      <c r="N2" s="61" t="s">
        <v>46</v>
      </c>
      <c r="O2" s="64" t="s">
        <v>32</v>
      </c>
      <c r="P2" s="65" t="s">
        <v>51</v>
      </c>
      <c r="Q2" s="64" t="s">
        <v>50</v>
      </c>
      <c r="R2" s="64" t="s">
        <v>60</v>
      </c>
      <c r="S2" s="66" t="s">
        <v>51</v>
      </c>
      <c r="T2" s="64" t="s">
        <v>61</v>
      </c>
      <c r="U2" s="40" t="s">
        <v>62</v>
      </c>
      <c r="V2" s="40" t="s">
        <v>118</v>
      </c>
      <c r="W2" s="64" t="s">
        <v>119</v>
      </c>
      <c r="X2" s="66" t="s">
        <v>120</v>
      </c>
      <c r="Y2" s="57" t="s">
        <v>121</v>
      </c>
      <c r="Z2" s="67" t="s">
        <v>37</v>
      </c>
      <c r="AA2" s="40" t="s">
        <v>122</v>
      </c>
      <c r="AB2" s="40" t="s">
        <v>63</v>
      </c>
      <c r="AC2" s="40" t="s">
        <v>0</v>
      </c>
      <c r="AD2" s="57" t="s">
        <v>114</v>
      </c>
    </row>
    <row r="3" spans="1:30" x14ac:dyDescent="0.25">
      <c r="A3" s="34" t="s">
        <v>123</v>
      </c>
      <c r="B3" s="4" t="s">
        <v>124</v>
      </c>
      <c r="C3" s="35"/>
      <c r="D3" s="4" t="s">
        <v>83</v>
      </c>
      <c r="E3" s="4" t="s">
        <v>67</v>
      </c>
      <c r="F3" s="37" t="s">
        <v>69</v>
      </c>
      <c r="G3" s="26" t="s">
        <v>25</v>
      </c>
      <c r="H3" s="26" t="s">
        <v>125</v>
      </c>
      <c r="I3" s="4" t="s">
        <v>126</v>
      </c>
      <c r="J3" s="44" t="s">
        <v>127</v>
      </c>
      <c r="K3" s="37" t="s">
        <v>128</v>
      </c>
      <c r="L3" s="38">
        <v>0.1</v>
      </c>
      <c r="M3" s="39" t="s">
        <v>16</v>
      </c>
      <c r="N3" s="37" t="s">
        <v>10</v>
      </c>
      <c r="O3" s="40" t="s">
        <v>33</v>
      </c>
      <c r="P3" s="41" t="s">
        <v>64</v>
      </c>
      <c r="Q3" s="40" t="s">
        <v>65</v>
      </c>
      <c r="R3" s="40" t="s">
        <v>66</v>
      </c>
      <c r="S3" s="42" t="s">
        <v>67</v>
      </c>
      <c r="T3" s="40" t="s">
        <v>68</v>
      </c>
      <c r="U3" s="40" t="s">
        <v>75</v>
      </c>
      <c r="V3" s="40" t="s">
        <v>70</v>
      </c>
      <c r="W3" s="40" t="s">
        <v>129</v>
      </c>
      <c r="X3" s="42" t="s">
        <v>130</v>
      </c>
      <c r="Y3" s="26" t="s">
        <v>131</v>
      </c>
      <c r="Z3" s="43" t="s">
        <v>38</v>
      </c>
      <c r="AA3" s="40" t="s">
        <v>132</v>
      </c>
      <c r="AB3" s="40" t="s">
        <v>70</v>
      </c>
      <c r="AC3" s="40" t="s">
        <v>6</v>
      </c>
      <c r="AD3" s="58" t="s">
        <v>25</v>
      </c>
    </row>
    <row r="4" spans="1:30" x14ac:dyDescent="0.25">
      <c r="A4" s="34" t="s">
        <v>133</v>
      </c>
      <c r="B4" s="4" t="s">
        <v>134</v>
      </c>
      <c r="C4" s="35" t="s">
        <v>135</v>
      </c>
      <c r="D4" s="4" t="s">
        <v>84</v>
      </c>
      <c r="E4" s="4" t="s">
        <v>136</v>
      </c>
      <c r="F4" s="4" t="s">
        <v>137</v>
      </c>
      <c r="G4" s="40" t="s">
        <v>93</v>
      </c>
      <c r="H4" s="40" t="s">
        <v>138</v>
      </c>
      <c r="I4" s="4" t="s">
        <v>139</v>
      </c>
      <c r="J4" s="46" t="s">
        <v>140</v>
      </c>
      <c r="K4" s="37" t="s">
        <v>141</v>
      </c>
      <c r="L4" s="38">
        <v>0.2</v>
      </c>
      <c r="M4" s="39" t="s">
        <v>142</v>
      </c>
      <c r="N4" s="37" t="s">
        <v>47</v>
      </c>
      <c r="O4" s="47" t="s">
        <v>72</v>
      </c>
      <c r="P4" s="41" t="s">
        <v>73</v>
      </c>
      <c r="Q4" s="40" t="s">
        <v>74</v>
      </c>
      <c r="R4" s="40" t="s">
        <v>74</v>
      </c>
      <c r="S4" s="42" t="s">
        <v>75</v>
      </c>
      <c r="T4" s="40" t="s">
        <v>76</v>
      </c>
      <c r="U4" s="40" t="s">
        <v>69</v>
      </c>
      <c r="V4" s="40" t="s">
        <v>143</v>
      </c>
      <c r="W4" s="4" t="s">
        <v>144</v>
      </c>
      <c r="X4" s="42" t="s">
        <v>145</v>
      </c>
      <c r="Y4" s="26" t="s">
        <v>146</v>
      </c>
      <c r="Z4" s="43" t="s">
        <v>36</v>
      </c>
      <c r="AA4" s="40" t="s">
        <v>147</v>
      </c>
      <c r="AB4" s="40" t="s">
        <v>148</v>
      </c>
      <c r="AC4" s="40" t="s">
        <v>26</v>
      </c>
      <c r="AD4" s="40" t="s">
        <v>93</v>
      </c>
    </row>
    <row r="5" spans="1:30" x14ac:dyDescent="0.25">
      <c r="A5" s="34" t="s">
        <v>5</v>
      </c>
      <c r="B5" s="4" t="s">
        <v>86</v>
      </c>
      <c r="C5" s="35" t="s">
        <v>149</v>
      </c>
      <c r="D5" s="4" t="s">
        <v>150</v>
      </c>
      <c r="E5" s="4" t="s">
        <v>6</v>
      </c>
      <c r="F5" s="4" t="s">
        <v>151</v>
      </c>
      <c r="G5" s="40" t="s">
        <v>92</v>
      </c>
      <c r="H5" s="26"/>
      <c r="I5" s="4" t="s">
        <v>152</v>
      </c>
      <c r="J5" s="46" t="s">
        <v>153</v>
      </c>
      <c r="K5" s="37" t="s">
        <v>154</v>
      </c>
      <c r="L5" s="38">
        <v>0.3</v>
      </c>
      <c r="M5" s="39" t="s">
        <v>155</v>
      </c>
      <c r="N5" s="37" t="s">
        <v>45</v>
      </c>
      <c r="O5" s="40" t="s">
        <v>156</v>
      </c>
      <c r="Q5" s="26" t="s">
        <v>78</v>
      </c>
      <c r="R5" s="26" t="s">
        <v>78</v>
      </c>
      <c r="S5" s="34" t="s">
        <v>78</v>
      </c>
      <c r="T5" s="40" t="s">
        <v>79</v>
      </c>
      <c r="U5" s="40" t="s">
        <v>17</v>
      </c>
      <c r="V5" s="40" t="s">
        <v>119</v>
      </c>
      <c r="W5" s="45" t="s">
        <v>157</v>
      </c>
      <c r="X5" s="34" t="s">
        <v>158</v>
      </c>
      <c r="Y5" s="26" t="s">
        <v>159</v>
      </c>
      <c r="Z5" s="43" t="s">
        <v>42</v>
      </c>
      <c r="AA5" s="40" t="s">
        <v>21</v>
      </c>
      <c r="AB5" s="40" t="s">
        <v>67</v>
      </c>
      <c r="AC5" s="40" t="s">
        <v>89</v>
      </c>
      <c r="AD5" s="40" t="s">
        <v>92</v>
      </c>
    </row>
    <row r="6" spans="1:30" x14ac:dyDescent="0.25">
      <c r="A6" s="48">
        <f ca="1">TODAY()</f>
        <v>45595</v>
      </c>
      <c r="B6" s="4" t="s">
        <v>160</v>
      </c>
      <c r="D6" s="4" t="s">
        <v>7</v>
      </c>
      <c r="E6" s="4" t="s">
        <v>161</v>
      </c>
      <c r="F6" s="4" t="s">
        <v>82</v>
      </c>
      <c r="G6" s="1"/>
      <c r="I6" s="4" t="s">
        <v>162</v>
      </c>
      <c r="J6" s="46" t="s">
        <v>163</v>
      </c>
      <c r="K6" s="37" t="s">
        <v>164</v>
      </c>
      <c r="L6" s="38">
        <v>0.4</v>
      </c>
      <c r="M6" s="39" t="s">
        <v>48</v>
      </c>
      <c r="N6" s="37" t="s">
        <v>44</v>
      </c>
      <c r="O6" s="45" t="s">
        <v>165</v>
      </c>
      <c r="T6" s="45" t="s">
        <v>166</v>
      </c>
      <c r="U6" s="40" t="s">
        <v>80</v>
      </c>
      <c r="V6" s="40" t="s">
        <v>129</v>
      </c>
      <c r="W6" s="40" t="s">
        <v>77</v>
      </c>
      <c r="X6" s="35"/>
      <c r="Y6" s="26" t="s">
        <v>167</v>
      </c>
      <c r="Z6" s="49" t="s">
        <v>168</v>
      </c>
      <c r="AA6" s="40" t="s">
        <v>169</v>
      </c>
      <c r="AB6" s="40" t="s">
        <v>21</v>
      </c>
    </row>
    <row r="7" spans="1:30" x14ac:dyDescent="0.25">
      <c r="A7" s="48">
        <f t="shared" ref="A7:A36" ca="1" si="0">A6+1</f>
        <v>45596</v>
      </c>
      <c r="B7" s="4" t="s">
        <v>28</v>
      </c>
      <c r="C7" s="4" t="s">
        <v>170</v>
      </c>
      <c r="D7" s="50" t="s">
        <v>171</v>
      </c>
      <c r="F7" s="4" t="s">
        <v>13</v>
      </c>
      <c r="G7" s="1"/>
      <c r="I7" s="4" t="s">
        <v>172</v>
      </c>
      <c r="J7" s="46" t="s">
        <v>173</v>
      </c>
      <c r="K7" s="37" t="s">
        <v>174</v>
      </c>
      <c r="L7" s="38">
        <v>0.5</v>
      </c>
      <c r="M7" s="39" t="s">
        <v>175</v>
      </c>
      <c r="N7" s="37" t="s">
        <v>43</v>
      </c>
      <c r="O7" s="45" t="s">
        <v>176</v>
      </c>
      <c r="T7" s="4"/>
      <c r="U7" s="40" t="s">
        <v>81</v>
      </c>
      <c r="V7" s="40" t="s">
        <v>21</v>
      </c>
      <c r="W7" s="40" t="s">
        <v>177</v>
      </c>
      <c r="Y7" s="40" t="s">
        <v>178</v>
      </c>
      <c r="Z7" s="43" t="s">
        <v>179</v>
      </c>
      <c r="AB7" s="40" t="s">
        <v>81</v>
      </c>
    </row>
    <row r="8" spans="1:30" x14ac:dyDescent="0.25">
      <c r="A8" s="48">
        <f t="shared" ca="1" si="0"/>
        <v>45597</v>
      </c>
      <c r="B8" s="4" t="s">
        <v>180</v>
      </c>
      <c r="C8" s="4" t="s">
        <v>181</v>
      </c>
      <c r="I8" s="4" t="s">
        <v>182</v>
      </c>
      <c r="J8" s="41" t="s">
        <v>183</v>
      </c>
      <c r="K8" s="41"/>
      <c r="L8" s="38">
        <v>0.6</v>
      </c>
      <c r="M8" s="39" t="s">
        <v>49</v>
      </c>
      <c r="N8" s="4"/>
      <c r="O8" s="40" t="s">
        <v>21</v>
      </c>
      <c r="U8" s="40" t="s">
        <v>82</v>
      </c>
      <c r="V8" s="40" t="s">
        <v>71</v>
      </c>
      <c r="Y8" s="40" t="s">
        <v>184</v>
      </c>
      <c r="Z8" s="51"/>
      <c r="AB8" s="40" t="s">
        <v>185</v>
      </c>
    </row>
    <row r="9" spans="1:30" x14ac:dyDescent="0.25">
      <c r="A9" s="48">
        <f t="shared" ca="1" si="0"/>
        <v>45598</v>
      </c>
      <c r="B9" s="50" t="s">
        <v>186</v>
      </c>
      <c r="C9" s="51" t="s">
        <v>187</v>
      </c>
      <c r="I9" s="4" t="s">
        <v>188</v>
      </c>
      <c r="J9" s="41" t="s">
        <v>189</v>
      </c>
      <c r="K9" s="41"/>
      <c r="L9" s="38">
        <v>0.7</v>
      </c>
      <c r="M9" s="39" t="s">
        <v>5</v>
      </c>
      <c r="N9" s="4"/>
      <c r="O9" s="45" t="s">
        <v>166</v>
      </c>
      <c r="U9" s="58" t="s">
        <v>12</v>
      </c>
      <c r="V9" s="40" t="s">
        <v>73</v>
      </c>
      <c r="Y9" s="40" t="s">
        <v>190</v>
      </c>
    </row>
    <row r="10" spans="1:30" x14ac:dyDescent="0.25">
      <c r="A10" s="48">
        <f t="shared" ca="1" si="0"/>
        <v>45599</v>
      </c>
      <c r="C10" s="51"/>
      <c r="I10" s="4" t="s">
        <v>191</v>
      </c>
      <c r="J10" s="41" t="s">
        <v>5</v>
      </c>
      <c r="K10" s="41"/>
      <c r="L10" s="38">
        <v>0.8</v>
      </c>
      <c r="M10" s="25" t="s">
        <v>5</v>
      </c>
      <c r="N10" s="4"/>
      <c r="O10" s="45" t="s">
        <v>185</v>
      </c>
      <c r="U10" s="40" t="s">
        <v>169</v>
      </c>
      <c r="V10" s="40" t="s">
        <v>67</v>
      </c>
      <c r="Y10" s="40" t="s">
        <v>192</v>
      </c>
    </row>
    <row r="11" spans="1:30" x14ac:dyDescent="0.25">
      <c r="A11" s="8">
        <f t="shared" ca="1" si="0"/>
        <v>45600</v>
      </c>
      <c r="B11" s="4"/>
      <c r="I11" s="4" t="s">
        <v>193</v>
      </c>
      <c r="J11" s="41" t="s">
        <v>194</v>
      </c>
      <c r="K11" s="36"/>
      <c r="L11" s="38">
        <v>0.9</v>
      </c>
      <c r="M11" s="39" t="s">
        <v>5</v>
      </c>
      <c r="N11" s="4" t="s">
        <v>195</v>
      </c>
      <c r="O11" s="1"/>
      <c r="U11" s="40" t="s">
        <v>196</v>
      </c>
      <c r="Y11" s="40" t="s">
        <v>197</v>
      </c>
    </row>
    <row r="12" spans="1:30" x14ac:dyDescent="0.25">
      <c r="A12" s="8">
        <f t="shared" ca="1" si="0"/>
        <v>45601</v>
      </c>
      <c r="B12" s="4"/>
      <c r="D12" s="24" t="s">
        <v>198</v>
      </c>
      <c r="I12" s="4" t="s">
        <v>199</v>
      </c>
      <c r="J12" s="41" t="s">
        <v>200</v>
      </c>
      <c r="K12" s="36"/>
      <c r="L12" s="38">
        <v>1</v>
      </c>
      <c r="N12" s="4" t="s">
        <v>201</v>
      </c>
      <c r="Y12" s="26" t="s">
        <v>202</v>
      </c>
    </row>
    <row r="13" spans="1:30" x14ac:dyDescent="0.25">
      <c r="A13" s="8">
        <f t="shared" ca="1" si="0"/>
        <v>45602</v>
      </c>
      <c r="D13" s="24" t="s">
        <v>203</v>
      </c>
      <c r="J13" s="37" t="s">
        <v>5</v>
      </c>
      <c r="K13" s="36"/>
      <c r="M13" s="39" t="s">
        <v>5</v>
      </c>
      <c r="Y13" s="26" t="s">
        <v>21</v>
      </c>
    </row>
    <row r="14" spans="1:30" x14ac:dyDescent="0.25">
      <c r="A14" s="8">
        <f t="shared" ca="1" si="0"/>
        <v>45603</v>
      </c>
      <c r="D14" s="24" t="s">
        <v>204</v>
      </c>
      <c r="J14" s="37" t="s">
        <v>205</v>
      </c>
      <c r="K14" s="36"/>
      <c r="M14" s="39" t="s">
        <v>5</v>
      </c>
      <c r="Y14" s="26" t="s">
        <v>34</v>
      </c>
    </row>
    <row r="15" spans="1:30" x14ac:dyDescent="0.25">
      <c r="A15" s="8">
        <f t="shared" ca="1" si="0"/>
        <v>45604</v>
      </c>
      <c r="D15" s="24" t="s">
        <v>206</v>
      </c>
      <c r="J15" s="37" t="s">
        <v>207</v>
      </c>
      <c r="K15" s="36"/>
      <c r="Y15" s="4"/>
    </row>
    <row r="16" spans="1:30" x14ac:dyDescent="0.25">
      <c r="A16" s="8">
        <f t="shared" ca="1" si="0"/>
        <v>45605</v>
      </c>
      <c r="D16" s="24" t="s">
        <v>208</v>
      </c>
      <c r="J16" s="37" t="s">
        <v>5</v>
      </c>
      <c r="K16" s="36"/>
    </row>
    <row r="17" spans="1:11" x14ac:dyDescent="0.25">
      <c r="A17" s="8">
        <f t="shared" ca="1" si="0"/>
        <v>45606</v>
      </c>
      <c r="J17" s="37" t="s">
        <v>209</v>
      </c>
      <c r="K17" s="36"/>
    </row>
    <row r="18" spans="1:11" x14ac:dyDescent="0.25">
      <c r="A18" s="8">
        <f t="shared" ca="1" si="0"/>
        <v>45607</v>
      </c>
      <c r="J18" s="37" t="s">
        <v>210</v>
      </c>
      <c r="K18" s="36"/>
    </row>
    <row r="19" spans="1:11" x14ac:dyDescent="0.25">
      <c r="A19" s="8">
        <f t="shared" ca="1" si="0"/>
        <v>45608</v>
      </c>
      <c r="J19" s="37" t="s">
        <v>211</v>
      </c>
      <c r="K19" s="36"/>
    </row>
    <row r="20" spans="1:11" x14ac:dyDescent="0.25">
      <c r="A20" s="8">
        <f t="shared" ca="1" si="0"/>
        <v>45609</v>
      </c>
      <c r="J20" s="37" t="s">
        <v>212</v>
      </c>
      <c r="K20" s="36"/>
    </row>
    <row r="21" spans="1:11" x14ac:dyDescent="0.25">
      <c r="A21" s="8">
        <f t="shared" ca="1" si="0"/>
        <v>45610</v>
      </c>
      <c r="J21" s="37" t="s">
        <v>213</v>
      </c>
      <c r="K21" s="36"/>
    </row>
    <row r="22" spans="1:11" x14ac:dyDescent="0.25">
      <c r="A22" s="8">
        <f t="shared" ca="1" si="0"/>
        <v>45611</v>
      </c>
      <c r="D22" s="52" t="s">
        <v>214</v>
      </c>
      <c r="E22" s="53">
        <v>44859</v>
      </c>
    </row>
    <row r="23" spans="1:11" x14ac:dyDescent="0.25">
      <c r="A23" s="8">
        <f t="shared" ca="1" si="0"/>
        <v>45612</v>
      </c>
      <c r="D23" s="54" t="s">
        <v>215</v>
      </c>
      <c r="E23" s="55">
        <f>DATEVALUE("01/01/2022")</f>
        <v>44562</v>
      </c>
    </row>
    <row r="24" spans="1:11" x14ac:dyDescent="0.25">
      <c r="A24" s="8">
        <f t="shared" ca="1" si="0"/>
        <v>45613</v>
      </c>
      <c r="D24" s="54" t="s">
        <v>216</v>
      </c>
      <c r="E24" s="55">
        <f>DATEVALUE("01/04/2022")</f>
        <v>44652</v>
      </c>
    </row>
    <row r="25" spans="1:11" x14ac:dyDescent="0.25">
      <c r="A25" s="8">
        <f t="shared" ca="1" si="0"/>
        <v>45614</v>
      </c>
      <c r="D25" s="54" t="s">
        <v>217</v>
      </c>
      <c r="E25" s="55">
        <f>DATEVALUE("01/07/2022")</f>
        <v>44743</v>
      </c>
    </row>
    <row r="26" spans="1:11" x14ac:dyDescent="0.25">
      <c r="A26" s="8">
        <f t="shared" ca="1" si="0"/>
        <v>45615</v>
      </c>
      <c r="D26" s="54" t="s">
        <v>218</v>
      </c>
      <c r="E26" s="55">
        <f>DATEVALUE("01/10/2022")</f>
        <v>44835</v>
      </c>
    </row>
    <row r="27" spans="1:11" x14ac:dyDescent="0.25">
      <c r="A27" s="8">
        <f t="shared" ca="1" si="0"/>
        <v>45616</v>
      </c>
      <c r="D27" s="54" t="s">
        <v>219</v>
      </c>
      <c r="E27" s="55">
        <f>DATEVALUE("31/12/2022")</f>
        <v>44926</v>
      </c>
      <c r="F27" s="86" t="str">
        <f>IF(AND(E22&gt;E23,E22&lt;E24),"T1",IF(AND(E22&gt;E24,E22&lt;E25),"T2",IF(AND(E22&gt;E25,E22&lt;E26),"T3",IF(AND(E22&gt;E26,E22&lt;E27),"T4","OLD"))))</f>
        <v>T4</v>
      </c>
      <c r="G27" s="86"/>
    </row>
    <row r="28" spans="1:11" x14ac:dyDescent="0.25">
      <c r="A28" s="8">
        <f ca="1">A27+1</f>
        <v>45617</v>
      </c>
      <c r="D28" s="54" t="s">
        <v>220</v>
      </c>
      <c r="E28" s="55">
        <f>DATEVALUE("01/01/2023")</f>
        <v>44927</v>
      </c>
    </row>
    <row r="29" spans="1:11" x14ac:dyDescent="0.25">
      <c r="A29" s="8">
        <f t="shared" ca="1" si="0"/>
        <v>45618</v>
      </c>
      <c r="D29" s="54" t="s">
        <v>221</v>
      </c>
      <c r="E29" s="55">
        <f>DATEVALUE("01/04/2023")</f>
        <v>45017</v>
      </c>
    </row>
    <row r="30" spans="1:11" x14ac:dyDescent="0.25">
      <c r="A30" s="8">
        <f t="shared" ca="1" si="0"/>
        <v>45619</v>
      </c>
      <c r="D30" s="54" t="s">
        <v>222</v>
      </c>
      <c r="E30" s="55">
        <f>DATEVALUE("01/07/2023")</f>
        <v>45108</v>
      </c>
    </row>
    <row r="31" spans="1:11" x14ac:dyDescent="0.25">
      <c r="A31" s="8">
        <f t="shared" ca="1" si="0"/>
        <v>45620</v>
      </c>
      <c r="D31" s="54" t="s">
        <v>223</v>
      </c>
      <c r="E31" s="55">
        <f>DATEVALUE("01/10/2023")</f>
        <v>45200</v>
      </c>
    </row>
    <row r="32" spans="1:11" x14ac:dyDescent="0.25">
      <c r="A32" s="8">
        <f t="shared" ca="1" si="0"/>
        <v>45621</v>
      </c>
      <c r="D32" s="54" t="s">
        <v>219</v>
      </c>
      <c r="E32" s="55">
        <f>DATEVALUE("31/12/2023")</f>
        <v>45291</v>
      </c>
    </row>
    <row r="33" spans="1:1" x14ac:dyDescent="0.25">
      <c r="A33" s="8">
        <f t="shared" ca="1" si="0"/>
        <v>45622</v>
      </c>
    </row>
    <row r="34" spans="1:1" x14ac:dyDescent="0.25">
      <c r="A34" s="8">
        <f t="shared" ca="1" si="0"/>
        <v>45623</v>
      </c>
    </row>
    <row r="35" spans="1:1" x14ac:dyDescent="0.25">
      <c r="A35" s="8">
        <f t="shared" ca="1" si="0"/>
        <v>45624</v>
      </c>
    </row>
    <row r="36" spans="1:1" x14ac:dyDescent="0.25">
      <c r="A36" s="8">
        <f t="shared" ca="1" si="0"/>
        <v>45625</v>
      </c>
    </row>
    <row r="37" spans="1:1" x14ac:dyDescent="0.25">
      <c r="A37" s="26"/>
    </row>
    <row r="38" spans="1:1" x14ac:dyDescent="0.25">
      <c r="A38" s="3"/>
    </row>
    <row r="39" spans="1:1" x14ac:dyDescent="0.25">
      <c r="A39" s="3"/>
    </row>
    <row r="40" spans="1:1" x14ac:dyDescent="0.25">
      <c r="A40" s="3"/>
    </row>
    <row r="41" spans="1:1" x14ac:dyDescent="0.25">
      <c r="A41" s="3"/>
    </row>
    <row r="42" spans="1:1" x14ac:dyDescent="0.25">
      <c r="A42" s="3"/>
    </row>
    <row r="43" spans="1:1" x14ac:dyDescent="0.25">
      <c r="A43" s="3"/>
    </row>
    <row r="44" spans="1:1" x14ac:dyDescent="0.25">
      <c r="A44" s="3"/>
    </row>
    <row r="45" spans="1:1" x14ac:dyDescent="0.25">
      <c r="A45" s="3"/>
    </row>
    <row r="46" spans="1:1" x14ac:dyDescent="0.25">
      <c r="A46" s="3"/>
    </row>
    <row r="47" spans="1:1" x14ac:dyDescent="0.25">
      <c r="A47" s="3"/>
    </row>
    <row r="48" spans="1:1" x14ac:dyDescent="0.25">
      <c r="A48" s="3"/>
    </row>
    <row r="49" spans="1:1" x14ac:dyDescent="0.25">
      <c r="A49" s="3"/>
    </row>
    <row r="50" spans="1:1" x14ac:dyDescent="0.25">
      <c r="A50" s="3"/>
    </row>
    <row r="51" spans="1:1" x14ac:dyDescent="0.25">
      <c r="A51" s="3"/>
    </row>
    <row r="52" spans="1:1" x14ac:dyDescent="0.25">
      <c r="A52" s="3"/>
    </row>
    <row r="53" spans="1:1" x14ac:dyDescent="0.25">
      <c r="A53" s="3"/>
    </row>
    <row r="54" spans="1:1" x14ac:dyDescent="0.25">
      <c r="A54" s="3"/>
    </row>
    <row r="55" spans="1:1" x14ac:dyDescent="0.25">
      <c r="A55" s="3"/>
    </row>
    <row r="56" spans="1:1" x14ac:dyDescent="0.25">
      <c r="A56" s="3"/>
    </row>
    <row r="57" spans="1:1" x14ac:dyDescent="0.25">
      <c r="A57" s="3"/>
    </row>
    <row r="58" spans="1:1" x14ac:dyDescent="0.25">
      <c r="A58" s="3"/>
    </row>
    <row r="59" spans="1:1" x14ac:dyDescent="0.25">
      <c r="A59" s="3"/>
    </row>
    <row r="60" spans="1:1" x14ac:dyDescent="0.25">
      <c r="A60" s="3"/>
    </row>
    <row r="61" spans="1:1" x14ac:dyDescent="0.25">
      <c r="A61" s="3"/>
    </row>
    <row r="62" spans="1:1" x14ac:dyDescent="0.25">
      <c r="A62" s="3"/>
    </row>
    <row r="63" spans="1:1" x14ac:dyDescent="0.25">
      <c r="A63" s="3"/>
    </row>
    <row r="64" spans="1:1" x14ac:dyDescent="0.25">
      <c r="A64" s="3"/>
    </row>
    <row r="65" spans="1:1" x14ac:dyDescent="0.25">
      <c r="A65" s="3"/>
    </row>
    <row r="66" spans="1:1" x14ac:dyDescent="0.25">
      <c r="A66" s="3"/>
    </row>
    <row r="67" spans="1:1" x14ac:dyDescent="0.25">
      <c r="A67" s="3"/>
    </row>
    <row r="68" spans="1:1" x14ac:dyDescent="0.25">
      <c r="A68" s="3"/>
    </row>
    <row r="69" spans="1:1" x14ac:dyDescent="0.25">
      <c r="A69" s="3"/>
    </row>
    <row r="70" spans="1:1" x14ac:dyDescent="0.25">
      <c r="A70" s="3"/>
    </row>
    <row r="71" spans="1:1" x14ac:dyDescent="0.25">
      <c r="A71" s="3"/>
    </row>
    <row r="72" spans="1:1" x14ac:dyDescent="0.25">
      <c r="A72" s="3"/>
    </row>
    <row r="73" spans="1:1" x14ac:dyDescent="0.25">
      <c r="A73" s="3"/>
    </row>
    <row r="74" spans="1:1" x14ac:dyDescent="0.25">
      <c r="A74" s="3"/>
    </row>
    <row r="75" spans="1:1" x14ac:dyDescent="0.25">
      <c r="A75" s="3"/>
    </row>
    <row r="76" spans="1:1" x14ac:dyDescent="0.25">
      <c r="A76" s="3"/>
    </row>
    <row r="77" spans="1:1" x14ac:dyDescent="0.25">
      <c r="A77" s="3"/>
    </row>
    <row r="78" spans="1:1" x14ac:dyDescent="0.25">
      <c r="A78" s="3"/>
    </row>
    <row r="79" spans="1:1" x14ac:dyDescent="0.25">
      <c r="A79" s="3"/>
    </row>
    <row r="80" spans="1:1" x14ac:dyDescent="0.25">
      <c r="A80" s="3"/>
    </row>
    <row r="81" spans="1:1" x14ac:dyDescent="0.25">
      <c r="A81" s="3"/>
    </row>
    <row r="82" spans="1:1" x14ac:dyDescent="0.25">
      <c r="A82" s="3"/>
    </row>
    <row r="83" spans="1:1" x14ac:dyDescent="0.25">
      <c r="A83" s="3"/>
    </row>
    <row r="84" spans="1:1" x14ac:dyDescent="0.25">
      <c r="A84" s="3"/>
    </row>
    <row r="85" spans="1:1" x14ac:dyDescent="0.25">
      <c r="A85" s="3"/>
    </row>
    <row r="86" spans="1:1" x14ac:dyDescent="0.25">
      <c r="A86" s="3"/>
    </row>
    <row r="87" spans="1:1" x14ac:dyDescent="0.25">
      <c r="A87" s="3"/>
    </row>
    <row r="88" spans="1:1" x14ac:dyDescent="0.25">
      <c r="A88" s="3"/>
    </row>
    <row r="89" spans="1:1" x14ac:dyDescent="0.25">
      <c r="A89" s="3"/>
    </row>
    <row r="90" spans="1:1" x14ac:dyDescent="0.25">
      <c r="A90" s="3"/>
    </row>
    <row r="91" spans="1:1" x14ac:dyDescent="0.25">
      <c r="A91" s="3"/>
    </row>
    <row r="92" spans="1:1" x14ac:dyDescent="0.25">
      <c r="A92" s="3"/>
    </row>
    <row r="93" spans="1:1" x14ac:dyDescent="0.25">
      <c r="A93" s="3"/>
    </row>
    <row r="94" spans="1:1" x14ac:dyDescent="0.25">
      <c r="A94" s="3"/>
    </row>
    <row r="95" spans="1:1" x14ac:dyDescent="0.25">
      <c r="A95" s="3"/>
    </row>
    <row r="96" spans="1:1" x14ac:dyDescent="0.25">
      <c r="A96" s="3"/>
    </row>
    <row r="97" spans="1:1" x14ac:dyDescent="0.25">
      <c r="A97" s="3"/>
    </row>
    <row r="98" spans="1:1" x14ac:dyDescent="0.25">
      <c r="A98" s="3"/>
    </row>
    <row r="99" spans="1:1" x14ac:dyDescent="0.25">
      <c r="A99" s="3"/>
    </row>
    <row r="100" spans="1:1" x14ac:dyDescent="0.25">
      <c r="A100" s="3"/>
    </row>
    <row r="101" spans="1:1" x14ac:dyDescent="0.25">
      <c r="A101" s="3"/>
    </row>
    <row r="102" spans="1:1" x14ac:dyDescent="0.25">
      <c r="A102" s="3"/>
    </row>
    <row r="103" spans="1:1" x14ac:dyDescent="0.25">
      <c r="A103" s="3"/>
    </row>
    <row r="104" spans="1:1" x14ac:dyDescent="0.25">
      <c r="A104" s="3"/>
    </row>
    <row r="105" spans="1:1" x14ac:dyDescent="0.25">
      <c r="A105" s="3"/>
    </row>
    <row r="106" spans="1:1" x14ac:dyDescent="0.25">
      <c r="A106" s="3"/>
    </row>
    <row r="107" spans="1:1" x14ac:dyDescent="0.25">
      <c r="A107" s="3"/>
    </row>
    <row r="108" spans="1:1" x14ac:dyDescent="0.25">
      <c r="A108" s="3"/>
    </row>
    <row r="109" spans="1:1" x14ac:dyDescent="0.25">
      <c r="A109" s="3"/>
    </row>
    <row r="110" spans="1:1" x14ac:dyDescent="0.25">
      <c r="A110" s="3"/>
    </row>
    <row r="111" spans="1:1" x14ac:dyDescent="0.25">
      <c r="A111" s="3"/>
    </row>
    <row r="112" spans="1:1" x14ac:dyDescent="0.25">
      <c r="A112" s="3"/>
    </row>
    <row r="113" spans="1:1" x14ac:dyDescent="0.25">
      <c r="A113" s="3"/>
    </row>
    <row r="114" spans="1:1" x14ac:dyDescent="0.25">
      <c r="A114" s="3"/>
    </row>
    <row r="115" spans="1:1" x14ac:dyDescent="0.25">
      <c r="A115" s="3"/>
    </row>
    <row r="116" spans="1:1" x14ac:dyDescent="0.25">
      <c r="A116" s="3"/>
    </row>
    <row r="117" spans="1:1" x14ac:dyDescent="0.25">
      <c r="A117" s="3"/>
    </row>
    <row r="118" spans="1:1" x14ac:dyDescent="0.25">
      <c r="A118" s="3"/>
    </row>
    <row r="119" spans="1:1" x14ac:dyDescent="0.25">
      <c r="A119" s="3"/>
    </row>
    <row r="120" spans="1:1" x14ac:dyDescent="0.25">
      <c r="A120" s="3"/>
    </row>
    <row r="121" spans="1:1" x14ac:dyDescent="0.25">
      <c r="A121" s="3"/>
    </row>
    <row r="122" spans="1:1" x14ac:dyDescent="0.25">
      <c r="A122" s="3"/>
    </row>
    <row r="123" spans="1:1" x14ac:dyDescent="0.25">
      <c r="A123" s="3"/>
    </row>
    <row r="124" spans="1:1" x14ac:dyDescent="0.25">
      <c r="A124" s="3"/>
    </row>
    <row r="125" spans="1:1" x14ac:dyDescent="0.25">
      <c r="A125" s="3"/>
    </row>
    <row r="126" spans="1:1" x14ac:dyDescent="0.25">
      <c r="A126" s="3"/>
    </row>
    <row r="127" spans="1:1" x14ac:dyDescent="0.25">
      <c r="A127" s="3"/>
    </row>
    <row r="128" spans="1:1" x14ac:dyDescent="0.25">
      <c r="A128" s="3"/>
    </row>
    <row r="129" spans="1:1" x14ac:dyDescent="0.25">
      <c r="A129" s="3"/>
    </row>
    <row r="130" spans="1:1" x14ac:dyDescent="0.25">
      <c r="A130" s="3"/>
    </row>
    <row r="131" spans="1:1" x14ac:dyDescent="0.25">
      <c r="A131" s="3"/>
    </row>
    <row r="132" spans="1:1" x14ac:dyDescent="0.25">
      <c r="A132" s="3"/>
    </row>
    <row r="133" spans="1:1" x14ac:dyDescent="0.25">
      <c r="A133" s="3"/>
    </row>
    <row r="134" spans="1:1" x14ac:dyDescent="0.25">
      <c r="A134" s="3"/>
    </row>
    <row r="135" spans="1:1" x14ac:dyDescent="0.25">
      <c r="A135" s="3"/>
    </row>
    <row r="136" spans="1:1" x14ac:dyDescent="0.25">
      <c r="A136" s="3"/>
    </row>
    <row r="137" spans="1:1" x14ac:dyDescent="0.25">
      <c r="A137" s="3"/>
    </row>
    <row r="138" spans="1:1" x14ac:dyDescent="0.25">
      <c r="A138" s="3"/>
    </row>
    <row r="139" spans="1:1" x14ac:dyDescent="0.25">
      <c r="A139" s="3"/>
    </row>
    <row r="140" spans="1:1" x14ac:dyDescent="0.25">
      <c r="A140" s="3"/>
    </row>
    <row r="141" spans="1:1" x14ac:dyDescent="0.25">
      <c r="A141" s="3"/>
    </row>
    <row r="142" spans="1:1" x14ac:dyDescent="0.25">
      <c r="A142" s="3"/>
    </row>
    <row r="143" spans="1:1" x14ac:dyDescent="0.25">
      <c r="A143" s="3"/>
    </row>
    <row r="144" spans="1:1" x14ac:dyDescent="0.25">
      <c r="A144" s="3"/>
    </row>
    <row r="145" spans="1:1" x14ac:dyDescent="0.25">
      <c r="A145" s="3"/>
    </row>
    <row r="146" spans="1:1" x14ac:dyDescent="0.25">
      <c r="A146" s="3"/>
    </row>
    <row r="147" spans="1:1" x14ac:dyDescent="0.25">
      <c r="A147" s="3"/>
    </row>
    <row r="148" spans="1:1" x14ac:dyDescent="0.25">
      <c r="A148" s="3"/>
    </row>
    <row r="149" spans="1:1" x14ac:dyDescent="0.25">
      <c r="A149" s="3"/>
    </row>
    <row r="150" spans="1:1" x14ac:dyDescent="0.25">
      <c r="A150" s="3"/>
    </row>
    <row r="151" spans="1:1" x14ac:dyDescent="0.25">
      <c r="A151" s="3"/>
    </row>
    <row r="152" spans="1:1" x14ac:dyDescent="0.25">
      <c r="A152" s="3"/>
    </row>
    <row r="153" spans="1:1" x14ac:dyDescent="0.25">
      <c r="A153" s="3"/>
    </row>
    <row r="154" spans="1:1" x14ac:dyDescent="0.25">
      <c r="A154" s="3"/>
    </row>
    <row r="155" spans="1:1" x14ac:dyDescent="0.25">
      <c r="A155" s="3"/>
    </row>
    <row r="156" spans="1:1" x14ac:dyDescent="0.25">
      <c r="A156" s="3"/>
    </row>
    <row r="157" spans="1:1" x14ac:dyDescent="0.25">
      <c r="A157" s="3"/>
    </row>
    <row r="158" spans="1:1" x14ac:dyDescent="0.25">
      <c r="A158" s="3"/>
    </row>
    <row r="159" spans="1:1" x14ac:dyDescent="0.25">
      <c r="A159" s="3"/>
    </row>
    <row r="160" spans="1:1" x14ac:dyDescent="0.25">
      <c r="A160" s="3"/>
    </row>
    <row r="161" spans="1:1" x14ac:dyDescent="0.25">
      <c r="A161" s="3"/>
    </row>
    <row r="162" spans="1:1" x14ac:dyDescent="0.25">
      <c r="A162" s="3"/>
    </row>
    <row r="163" spans="1:1" x14ac:dyDescent="0.25">
      <c r="A163" s="3"/>
    </row>
    <row r="164" spans="1:1" x14ac:dyDescent="0.25">
      <c r="A164" s="3"/>
    </row>
    <row r="165" spans="1:1" x14ac:dyDescent="0.25">
      <c r="A165" s="3"/>
    </row>
    <row r="166" spans="1:1" x14ac:dyDescent="0.25">
      <c r="A166" s="3"/>
    </row>
    <row r="167" spans="1:1" x14ac:dyDescent="0.25">
      <c r="A167" s="3"/>
    </row>
    <row r="168" spans="1:1" x14ac:dyDescent="0.25">
      <c r="A168" s="3"/>
    </row>
    <row r="169" spans="1:1" x14ac:dyDescent="0.25">
      <c r="A169" s="3"/>
    </row>
    <row r="170" spans="1:1" x14ac:dyDescent="0.25">
      <c r="A170" s="3"/>
    </row>
    <row r="171" spans="1:1" x14ac:dyDescent="0.25">
      <c r="A171" s="3"/>
    </row>
    <row r="172" spans="1:1" x14ac:dyDescent="0.25">
      <c r="A172" s="3"/>
    </row>
    <row r="173" spans="1:1" x14ac:dyDescent="0.25">
      <c r="A173" s="3"/>
    </row>
    <row r="174" spans="1:1" x14ac:dyDescent="0.25">
      <c r="A174" s="3"/>
    </row>
    <row r="175" spans="1:1" x14ac:dyDescent="0.25">
      <c r="A175" s="3"/>
    </row>
    <row r="176" spans="1:1" x14ac:dyDescent="0.25">
      <c r="A176" s="3"/>
    </row>
    <row r="177" spans="1:1" x14ac:dyDescent="0.25">
      <c r="A177" s="3"/>
    </row>
    <row r="178" spans="1:1" x14ac:dyDescent="0.25">
      <c r="A178" s="3"/>
    </row>
    <row r="179" spans="1:1" x14ac:dyDescent="0.25">
      <c r="A179" s="3"/>
    </row>
    <row r="180" spans="1:1" x14ac:dyDescent="0.25">
      <c r="A180" s="3"/>
    </row>
    <row r="181" spans="1:1" x14ac:dyDescent="0.25">
      <c r="A181" s="3"/>
    </row>
    <row r="182" spans="1:1" x14ac:dyDescent="0.25">
      <c r="A182" s="3"/>
    </row>
    <row r="183" spans="1:1" x14ac:dyDescent="0.25">
      <c r="A183" s="3"/>
    </row>
    <row r="184" spans="1:1" x14ac:dyDescent="0.25">
      <c r="A184" s="3"/>
    </row>
    <row r="185" spans="1:1" x14ac:dyDescent="0.25">
      <c r="A185" s="3"/>
    </row>
    <row r="186" spans="1:1" x14ac:dyDescent="0.25">
      <c r="A186" s="3"/>
    </row>
    <row r="187" spans="1:1" x14ac:dyDescent="0.25">
      <c r="A187" s="3"/>
    </row>
    <row r="188" spans="1:1" x14ac:dyDescent="0.25">
      <c r="A188" s="3"/>
    </row>
    <row r="189" spans="1:1" x14ac:dyDescent="0.25">
      <c r="A189" s="3"/>
    </row>
    <row r="190" spans="1:1" x14ac:dyDescent="0.25">
      <c r="A190" s="3"/>
    </row>
    <row r="191" spans="1:1" x14ac:dyDescent="0.25">
      <c r="A191" s="3"/>
    </row>
    <row r="192" spans="1:1" x14ac:dyDescent="0.25">
      <c r="A192" s="3"/>
    </row>
    <row r="193" spans="1:1" x14ac:dyDescent="0.25">
      <c r="A193" s="3"/>
    </row>
    <row r="194" spans="1:1" x14ac:dyDescent="0.25">
      <c r="A194" s="3"/>
    </row>
    <row r="195" spans="1:1" x14ac:dyDescent="0.25">
      <c r="A195" s="3"/>
    </row>
    <row r="196" spans="1:1" x14ac:dyDescent="0.25">
      <c r="A196" s="3"/>
    </row>
    <row r="197" spans="1:1" x14ac:dyDescent="0.25">
      <c r="A197" s="3"/>
    </row>
    <row r="198" spans="1:1" x14ac:dyDescent="0.25">
      <c r="A198" s="3"/>
    </row>
    <row r="199" spans="1:1" x14ac:dyDescent="0.25">
      <c r="A199" s="3"/>
    </row>
    <row r="200" spans="1:1" x14ac:dyDescent="0.25">
      <c r="A200" s="3"/>
    </row>
    <row r="201" spans="1:1" x14ac:dyDescent="0.25">
      <c r="A201" s="3"/>
    </row>
    <row r="202" spans="1:1" x14ac:dyDescent="0.25">
      <c r="A202" s="3"/>
    </row>
    <row r="203" spans="1:1" x14ac:dyDescent="0.25">
      <c r="A203" s="3"/>
    </row>
    <row r="204" spans="1:1" x14ac:dyDescent="0.25">
      <c r="A204" s="3"/>
    </row>
    <row r="205" spans="1:1" x14ac:dyDescent="0.25">
      <c r="A205" s="3"/>
    </row>
    <row r="206" spans="1:1" x14ac:dyDescent="0.25">
      <c r="A206" s="3"/>
    </row>
    <row r="207" spans="1:1" x14ac:dyDescent="0.25">
      <c r="A207" s="3"/>
    </row>
    <row r="208" spans="1:1" x14ac:dyDescent="0.25">
      <c r="A208" s="3"/>
    </row>
    <row r="209" spans="1:1" x14ac:dyDescent="0.25">
      <c r="A209" s="3"/>
    </row>
    <row r="210" spans="1:1" x14ac:dyDescent="0.25">
      <c r="A210" s="3"/>
    </row>
    <row r="211" spans="1:1" x14ac:dyDescent="0.25">
      <c r="A211" s="3"/>
    </row>
    <row r="212" spans="1:1" x14ac:dyDescent="0.25">
      <c r="A212" s="3"/>
    </row>
    <row r="213" spans="1:1" x14ac:dyDescent="0.25">
      <c r="A213" s="3"/>
    </row>
    <row r="214" spans="1:1" x14ac:dyDescent="0.25">
      <c r="A214" s="3"/>
    </row>
    <row r="215" spans="1:1" x14ac:dyDescent="0.25">
      <c r="A215" s="3"/>
    </row>
    <row r="216" spans="1:1" x14ac:dyDescent="0.25">
      <c r="A216" s="3"/>
    </row>
    <row r="217" spans="1:1" x14ac:dyDescent="0.25">
      <c r="A217" s="3"/>
    </row>
    <row r="218" spans="1:1" x14ac:dyDescent="0.25">
      <c r="A218" s="3"/>
    </row>
    <row r="219" spans="1:1" x14ac:dyDescent="0.25">
      <c r="A219" s="3"/>
    </row>
    <row r="220" spans="1:1" x14ac:dyDescent="0.25">
      <c r="A220" s="3"/>
    </row>
    <row r="221" spans="1:1" x14ac:dyDescent="0.25">
      <c r="A221" s="3"/>
    </row>
    <row r="222" spans="1:1" x14ac:dyDescent="0.25">
      <c r="A222" s="3"/>
    </row>
    <row r="223" spans="1:1" x14ac:dyDescent="0.25">
      <c r="A223" s="3"/>
    </row>
    <row r="224" spans="1:1" x14ac:dyDescent="0.25">
      <c r="A224" s="3"/>
    </row>
    <row r="225" spans="1:1" x14ac:dyDescent="0.25">
      <c r="A225" s="3"/>
    </row>
    <row r="226" spans="1:1" x14ac:dyDescent="0.25">
      <c r="A226" s="3"/>
    </row>
    <row r="227" spans="1:1" x14ac:dyDescent="0.25">
      <c r="A227" s="3"/>
    </row>
    <row r="228" spans="1:1" x14ac:dyDescent="0.25">
      <c r="A228" s="3"/>
    </row>
    <row r="229" spans="1:1" x14ac:dyDescent="0.25">
      <c r="A229" s="3"/>
    </row>
    <row r="230" spans="1:1" x14ac:dyDescent="0.25">
      <c r="A230" s="3"/>
    </row>
    <row r="231" spans="1:1" x14ac:dyDescent="0.25">
      <c r="A231" s="3"/>
    </row>
    <row r="232" spans="1:1" x14ac:dyDescent="0.25">
      <c r="A232" s="3"/>
    </row>
    <row r="233" spans="1:1" x14ac:dyDescent="0.25">
      <c r="A233" s="3"/>
    </row>
    <row r="234" spans="1:1" x14ac:dyDescent="0.25">
      <c r="A234" s="3"/>
    </row>
    <row r="235" spans="1:1" x14ac:dyDescent="0.25">
      <c r="A235" s="3"/>
    </row>
    <row r="236" spans="1:1" x14ac:dyDescent="0.25">
      <c r="A236" s="3"/>
    </row>
    <row r="237" spans="1:1" x14ac:dyDescent="0.25">
      <c r="A237" s="3"/>
    </row>
    <row r="238" spans="1:1" x14ac:dyDescent="0.25">
      <c r="A238" s="3"/>
    </row>
    <row r="239" spans="1:1" x14ac:dyDescent="0.25">
      <c r="A239" s="3"/>
    </row>
    <row r="240" spans="1:1" x14ac:dyDescent="0.25">
      <c r="A240" s="3"/>
    </row>
    <row r="241" spans="1:1" x14ac:dyDescent="0.25">
      <c r="A241" s="3"/>
    </row>
    <row r="242" spans="1:1" x14ac:dyDescent="0.25">
      <c r="A242" s="3"/>
    </row>
    <row r="243" spans="1:1" x14ac:dyDescent="0.25">
      <c r="A243" s="3"/>
    </row>
    <row r="244" spans="1:1" x14ac:dyDescent="0.25">
      <c r="A244" s="3"/>
    </row>
    <row r="245" spans="1:1" x14ac:dyDescent="0.25">
      <c r="A245" s="3"/>
    </row>
    <row r="246" spans="1:1" x14ac:dyDescent="0.25">
      <c r="A246" s="3"/>
    </row>
    <row r="247" spans="1:1" x14ac:dyDescent="0.25">
      <c r="A247" s="3"/>
    </row>
    <row r="248" spans="1:1" x14ac:dyDescent="0.25">
      <c r="A248" s="3"/>
    </row>
    <row r="249" spans="1:1" x14ac:dyDescent="0.25">
      <c r="A249" s="3"/>
    </row>
    <row r="250" spans="1:1" x14ac:dyDescent="0.25">
      <c r="A250" s="3"/>
    </row>
    <row r="251" spans="1:1" x14ac:dyDescent="0.25">
      <c r="A251" s="3"/>
    </row>
    <row r="252" spans="1:1" x14ac:dyDescent="0.25">
      <c r="A252" s="3"/>
    </row>
    <row r="253" spans="1:1" x14ac:dyDescent="0.25">
      <c r="A253" s="3"/>
    </row>
    <row r="254" spans="1:1" x14ac:dyDescent="0.25">
      <c r="A254" s="3"/>
    </row>
    <row r="255" spans="1:1" x14ac:dyDescent="0.25">
      <c r="A255" s="3"/>
    </row>
    <row r="256" spans="1:1" x14ac:dyDescent="0.25">
      <c r="A256" s="3"/>
    </row>
    <row r="257" spans="1:1" x14ac:dyDescent="0.25">
      <c r="A257" s="3"/>
    </row>
    <row r="258" spans="1:1" x14ac:dyDescent="0.25">
      <c r="A258" s="3"/>
    </row>
    <row r="259" spans="1:1" x14ac:dyDescent="0.25">
      <c r="A259" s="3"/>
    </row>
    <row r="260" spans="1:1" x14ac:dyDescent="0.25">
      <c r="A260" s="3"/>
    </row>
    <row r="261" spans="1:1" x14ac:dyDescent="0.25">
      <c r="A261" s="3"/>
    </row>
    <row r="262" spans="1:1" x14ac:dyDescent="0.25">
      <c r="A262" s="3"/>
    </row>
    <row r="263" spans="1:1" x14ac:dyDescent="0.25">
      <c r="A263" s="3"/>
    </row>
    <row r="264" spans="1:1" x14ac:dyDescent="0.25">
      <c r="A264" s="3"/>
    </row>
    <row r="265" spans="1:1" x14ac:dyDescent="0.25">
      <c r="A265" s="3"/>
    </row>
    <row r="266" spans="1:1" x14ac:dyDescent="0.25">
      <c r="A266" s="3"/>
    </row>
    <row r="267" spans="1:1" x14ac:dyDescent="0.25">
      <c r="A267" s="3"/>
    </row>
    <row r="268" spans="1:1" x14ac:dyDescent="0.25">
      <c r="A268" s="3"/>
    </row>
    <row r="269" spans="1:1" x14ac:dyDescent="0.25">
      <c r="A269" s="3"/>
    </row>
    <row r="270" spans="1:1" x14ac:dyDescent="0.25">
      <c r="A270" s="3"/>
    </row>
    <row r="271" spans="1:1" x14ac:dyDescent="0.25">
      <c r="A271" s="3"/>
    </row>
    <row r="272" spans="1:1" x14ac:dyDescent="0.25">
      <c r="A272" s="3"/>
    </row>
    <row r="273" spans="1:1" x14ac:dyDescent="0.25">
      <c r="A273" s="3"/>
    </row>
    <row r="274" spans="1:1" x14ac:dyDescent="0.25">
      <c r="A274" s="3"/>
    </row>
    <row r="275" spans="1:1" x14ac:dyDescent="0.25">
      <c r="A275" s="3"/>
    </row>
    <row r="276" spans="1:1" x14ac:dyDescent="0.25">
      <c r="A276" s="3"/>
    </row>
    <row r="277" spans="1:1" x14ac:dyDescent="0.25">
      <c r="A277" s="3"/>
    </row>
    <row r="278" spans="1:1" x14ac:dyDescent="0.25">
      <c r="A278" s="3"/>
    </row>
    <row r="279" spans="1:1" x14ac:dyDescent="0.25">
      <c r="A279" s="3"/>
    </row>
    <row r="280" spans="1:1" x14ac:dyDescent="0.25">
      <c r="A280" s="3"/>
    </row>
    <row r="281" spans="1:1" x14ac:dyDescent="0.25">
      <c r="A281" s="3"/>
    </row>
    <row r="282" spans="1:1" x14ac:dyDescent="0.25">
      <c r="A282" s="3"/>
    </row>
    <row r="283" spans="1:1" x14ac:dyDescent="0.25">
      <c r="A283" s="3"/>
    </row>
    <row r="284" spans="1:1" x14ac:dyDescent="0.25">
      <c r="A284" s="3"/>
    </row>
    <row r="285" spans="1:1" x14ac:dyDescent="0.25">
      <c r="A285" s="3"/>
    </row>
    <row r="286" spans="1:1" x14ac:dyDescent="0.25">
      <c r="A286" s="3"/>
    </row>
    <row r="287" spans="1:1" x14ac:dyDescent="0.25">
      <c r="A287" s="3"/>
    </row>
    <row r="288" spans="1:1" x14ac:dyDescent="0.25">
      <c r="A288" s="3"/>
    </row>
    <row r="289" spans="1:1" x14ac:dyDescent="0.25">
      <c r="A289" s="3"/>
    </row>
    <row r="290" spans="1:1" x14ac:dyDescent="0.25">
      <c r="A290" s="3"/>
    </row>
    <row r="291" spans="1:1" x14ac:dyDescent="0.25">
      <c r="A291" s="3"/>
    </row>
    <row r="292" spans="1:1" x14ac:dyDescent="0.25">
      <c r="A292" s="3"/>
    </row>
    <row r="293" spans="1:1" x14ac:dyDescent="0.25">
      <c r="A293" s="3"/>
    </row>
    <row r="294" spans="1:1" x14ac:dyDescent="0.25">
      <c r="A294" s="3"/>
    </row>
    <row r="295" spans="1:1" x14ac:dyDescent="0.25">
      <c r="A295" s="3"/>
    </row>
    <row r="296" spans="1:1" x14ac:dyDescent="0.25">
      <c r="A296" s="3"/>
    </row>
    <row r="297" spans="1:1" x14ac:dyDescent="0.25">
      <c r="A297" s="3"/>
    </row>
    <row r="298" spans="1:1" x14ac:dyDescent="0.25">
      <c r="A298" s="3"/>
    </row>
    <row r="299" spans="1:1" x14ac:dyDescent="0.25">
      <c r="A299" s="3"/>
    </row>
    <row r="300" spans="1:1" x14ac:dyDescent="0.25">
      <c r="A300" s="3"/>
    </row>
    <row r="301" spans="1:1" x14ac:dyDescent="0.25">
      <c r="A301" s="3"/>
    </row>
    <row r="302" spans="1:1" x14ac:dyDescent="0.25">
      <c r="A302" s="3"/>
    </row>
    <row r="303" spans="1:1" x14ac:dyDescent="0.25">
      <c r="A303" s="3"/>
    </row>
    <row r="304" spans="1:1" x14ac:dyDescent="0.25">
      <c r="A304" s="3"/>
    </row>
    <row r="305" spans="1:1" x14ac:dyDescent="0.25">
      <c r="A305" s="3"/>
    </row>
    <row r="306" spans="1:1" x14ac:dyDescent="0.25">
      <c r="A306" s="3"/>
    </row>
    <row r="307" spans="1:1" x14ac:dyDescent="0.25">
      <c r="A307" s="3"/>
    </row>
    <row r="308" spans="1:1" x14ac:dyDescent="0.25">
      <c r="A308" s="3"/>
    </row>
    <row r="309" spans="1:1" x14ac:dyDescent="0.25">
      <c r="A309" s="3"/>
    </row>
    <row r="310" spans="1:1" x14ac:dyDescent="0.25">
      <c r="A310" s="3"/>
    </row>
    <row r="311" spans="1:1" x14ac:dyDescent="0.25">
      <c r="A311" s="3"/>
    </row>
    <row r="312" spans="1:1" x14ac:dyDescent="0.25">
      <c r="A312" s="3"/>
    </row>
    <row r="313" spans="1:1" x14ac:dyDescent="0.25">
      <c r="A313" s="3"/>
    </row>
    <row r="314" spans="1:1" x14ac:dyDescent="0.25">
      <c r="A314" s="3"/>
    </row>
    <row r="315" spans="1:1" x14ac:dyDescent="0.25">
      <c r="A315" s="3"/>
    </row>
    <row r="316" spans="1:1" x14ac:dyDescent="0.25">
      <c r="A316" s="3"/>
    </row>
    <row r="317" spans="1:1" x14ac:dyDescent="0.25">
      <c r="A317" s="3"/>
    </row>
    <row r="318" spans="1:1" x14ac:dyDescent="0.25">
      <c r="A318" s="3"/>
    </row>
    <row r="319" spans="1:1" x14ac:dyDescent="0.25">
      <c r="A319" s="3"/>
    </row>
    <row r="320" spans="1:1" x14ac:dyDescent="0.25">
      <c r="A320" s="3"/>
    </row>
    <row r="321" spans="1:1" x14ac:dyDescent="0.25">
      <c r="A321" s="3"/>
    </row>
    <row r="322" spans="1:1" x14ac:dyDescent="0.25">
      <c r="A322" s="3"/>
    </row>
    <row r="323" spans="1:1" x14ac:dyDescent="0.25">
      <c r="A323" s="3"/>
    </row>
    <row r="324" spans="1:1" x14ac:dyDescent="0.25">
      <c r="A324" s="3"/>
    </row>
    <row r="325" spans="1:1" x14ac:dyDescent="0.25">
      <c r="A325" s="3"/>
    </row>
    <row r="326" spans="1:1" x14ac:dyDescent="0.25">
      <c r="A326" s="3"/>
    </row>
    <row r="327" spans="1:1" x14ac:dyDescent="0.25">
      <c r="A327" s="3"/>
    </row>
    <row r="328" spans="1:1" x14ac:dyDescent="0.25">
      <c r="A328" s="3"/>
    </row>
    <row r="329" spans="1:1" x14ac:dyDescent="0.25">
      <c r="A329" s="3"/>
    </row>
    <row r="330" spans="1:1" x14ac:dyDescent="0.25">
      <c r="A330" s="3"/>
    </row>
    <row r="331" spans="1:1" x14ac:dyDescent="0.25">
      <c r="A331" s="3"/>
    </row>
    <row r="332" spans="1:1" x14ac:dyDescent="0.25">
      <c r="A332" s="3"/>
    </row>
    <row r="333" spans="1:1" x14ac:dyDescent="0.25">
      <c r="A333" s="3"/>
    </row>
    <row r="334" spans="1:1" x14ac:dyDescent="0.25">
      <c r="A334" s="3"/>
    </row>
    <row r="335" spans="1:1" x14ac:dyDescent="0.25">
      <c r="A335" s="3"/>
    </row>
    <row r="336" spans="1:1" x14ac:dyDescent="0.25">
      <c r="A336" s="3"/>
    </row>
    <row r="337" spans="1:1" x14ac:dyDescent="0.25">
      <c r="A337" s="3"/>
    </row>
    <row r="338" spans="1:1" x14ac:dyDescent="0.25">
      <c r="A338" s="3"/>
    </row>
    <row r="339" spans="1:1" x14ac:dyDescent="0.25">
      <c r="A339" s="3"/>
    </row>
    <row r="340" spans="1:1" x14ac:dyDescent="0.25">
      <c r="A340" s="3"/>
    </row>
    <row r="341" spans="1:1" x14ac:dyDescent="0.25">
      <c r="A341" s="3"/>
    </row>
    <row r="342" spans="1:1" x14ac:dyDescent="0.25">
      <c r="A342" s="3"/>
    </row>
    <row r="343" spans="1:1" x14ac:dyDescent="0.25">
      <c r="A343" s="3"/>
    </row>
    <row r="344" spans="1:1" x14ac:dyDescent="0.25">
      <c r="A344" s="3"/>
    </row>
    <row r="345" spans="1:1" x14ac:dyDescent="0.25">
      <c r="A345" s="3"/>
    </row>
    <row r="346" spans="1:1" x14ac:dyDescent="0.25">
      <c r="A346" s="3"/>
    </row>
    <row r="347" spans="1:1" x14ac:dyDescent="0.25">
      <c r="A347" s="3"/>
    </row>
    <row r="348" spans="1:1" x14ac:dyDescent="0.25">
      <c r="A348" s="3"/>
    </row>
    <row r="349" spans="1:1" x14ac:dyDescent="0.25">
      <c r="A349" s="3"/>
    </row>
    <row r="350" spans="1:1" x14ac:dyDescent="0.25">
      <c r="A350" s="3"/>
    </row>
    <row r="351" spans="1:1" x14ac:dyDescent="0.25">
      <c r="A351" s="3"/>
    </row>
    <row r="352" spans="1:1" x14ac:dyDescent="0.25">
      <c r="A352" s="3"/>
    </row>
    <row r="353" spans="1:1" x14ac:dyDescent="0.25">
      <c r="A353" s="3"/>
    </row>
    <row r="354" spans="1:1" x14ac:dyDescent="0.25">
      <c r="A354" s="3"/>
    </row>
    <row r="355" spans="1:1" x14ac:dyDescent="0.25">
      <c r="A355" s="3"/>
    </row>
    <row r="356" spans="1:1" x14ac:dyDescent="0.25">
      <c r="A356" s="3"/>
    </row>
    <row r="357" spans="1:1" x14ac:dyDescent="0.25">
      <c r="A357" s="3"/>
    </row>
    <row r="358" spans="1:1" x14ac:dyDescent="0.25">
      <c r="A358" s="3"/>
    </row>
    <row r="359" spans="1:1" x14ac:dyDescent="0.25">
      <c r="A359" s="3"/>
    </row>
    <row r="360" spans="1:1" x14ac:dyDescent="0.25">
      <c r="A360" s="3"/>
    </row>
    <row r="361" spans="1:1" x14ac:dyDescent="0.25">
      <c r="A361" s="3"/>
    </row>
    <row r="362" spans="1:1" x14ac:dyDescent="0.25">
      <c r="A362" s="3"/>
    </row>
    <row r="363" spans="1:1" x14ac:dyDescent="0.25">
      <c r="A363" s="3"/>
    </row>
    <row r="364" spans="1:1" x14ac:dyDescent="0.25">
      <c r="A364" s="3"/>
    </row>
    <row r="365" spans="1:1" x14ac:dyDescent="0.25">
      <c r="A365" s="3"/>
    </row>
    <row r="366" spans="1:1" x14ac:dyDescent="0.25">
      <c r="A366" s="3"/>
    </row>
    <row r="367" spans="1:1" x14ac:dyDescent="0.25">
      <c r="A367" s="3"/>
    </row>
    <row r="368" spans="1:1" x14ac:dyDescent="0.25">
      <c r="A368" s="3"/>
    </row>
    <row r="369" spans="1:1" x14ac:dyDescent="0.25">
      <c r="A369" s="3"/>
    </row>
    <row r="370" spans="1:1" x14ac:dyDescent="0.25">
      <c r="A370" s="3"/>
    </row>
    <row r="371" spans="1:1" x14ac:dyDescent="0.25">
      <c r="A371" s="3"/>
    </row>
    <row r="372" spans="1:1" x14ac:dyDescent="0.25">
      <c r="A372" s="3"/>
    </row>
    <row r="373" spans="1:1" x14ac:dyDescent="0.25">
      <c r="A373" s="3"/>
    </row>
    <row r="374" spans="1:1" x14ac:dyDescent="0.25">
      <c r="A374" s="3"/>
    </row>
    <row r="375" spans="1:1" x14ac:dyDescent="0.25">
      <c r="A375" s="3"/>
    </row>
    <row r="376" spans="1:1" x14ac:dyDescent="0.25">
      <c r="A376" s="3"/>
    </row>
    <row r="377" spans="1:1" x14ac:dyDescent="0.25">
      <c r="A377" s="3"/>
    </row>
    <row r="378" spans="1:1" x14ac:dyDescent="0.25">
      <c r="A378" s="3"/>
    </row>
  </sheetData>
  <mergeCells count="1">
    <mergeCell ref="F27:G27"/>
  </mergeCells>
  <hyperlinks>
    <hyperlink ref="M2:M7" r:id="rId1" display="Kevan Sabet"/>
    <hyperlink ref="M11:M15" r:id="rId2" display="Kevan Sabet"/>
    <hyperlink ref="M11" r:id="rId3" display="Claude Reffet"/>
    <hyperlink ref="M8" r:id="rId4" display="Clément LAUS"/>
  </hyperlinks>
  <pageMargins left="0.7" right="0.7" top="0.75" bottom="0.75" header="0.3" footer="0.3"/>
  <pageSetup paperSize="9" orientation="portrait" r:id="rId5"/>
  <drawing r:id="rId6"/>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Affichage</vt:lpstr>
      <vt:lpstr>MAITRE_AFT_TEST2</vt:lpstr>
      <vt:lpstr>Listes MENU</vt:lpstr>
    </vt:vector>
  </TitlesOfParts>
  <Company>Banque de France</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Coupert Christophe</dc:creator>
  <cp:lastModifiedBy>SABET Kevan (DGSI DIT)</cp:lastModifiedBy>
  <cp:lastPrinted>2023-01-18T07:39:18Z</cp:lastPrinted>
  <dcterms:created xsi:type="dcterms:W3CDTF">2013-03-20T18:33:18Z</dcterms:created>
  <dcterms:modified xsi:type="dcterms:W3CDTF">2024-10-30T13:13:58Z</dcterms:modified>
</cp:coreProperties>
</file>